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440" windowHeight="9525"/>
  </bookViews>
  <sheets>
    <sheet name="ADMIS A1" sheetId="1" r:id="rId1"/>
    <sheet name="AJOURNEE A1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O20" i="2"/>
  <c r="K20"/>
  <c r="J20"/>
  <c r="I20"/>
  <c r="H20"/>
  <c r="G20"/>
  <c r="F20"/>
  <c r="E20"/>
  <c r="D20"/>
  <c r="L20" s="1"/>
  <c r="M20" s="1"/>
  <c r="O19"/>
  <c r="K19"/>
  <c r="J19"/>
  <c r="I19"/>
  <c r="H19"/>
  <c r="G19"/>
  <c r="F19"/>
  <c r="E19"/>
  <c r="D19"/>
  <c r="L19" s="1"/>
  <c r="M19" s="1"/>
  <c r="O18"/>
  <c r="K18"/>
  <c r="J18"/>
  <c r="I18"/>
  <c r="H18"/>
  <c r="G18"/>
  <c r="F18"/>
  <c r="E18"/>
  <c r="D18"/>
  <c r="L18" s="1"/>
  <c r="M18" s="1"/>
  <c r="O17"/>
  <c r="K17"/>
  <c r="J17"/>
  <c r="I17"/>
  <c r="H17"/>
  <c r="G17"/>
  <c r="F17"/>
  <c r="E17"/>
  <c r="D17"/>
  <c r="L17" s="1"/>
  <c r="M17" s="1"/>
  <c r="O16"/>
  <c r="K16"/>
  <c r="J16"/>
  <c r="I16"/>
  <c r="H16"/>
  <c r="G16"/>
  <c r="F16"/>
  <c r="E16"/>
  <c r="D16"/>
  <c r="L16" s="1"/>
  <c r="M16" s="1"/>
  <c r="O15"/>
  <c r="K15"/>
  <c r="J15"/>
  <c r="I15"/>
  <c r="H15"/>
  <c r="G15"/>
  <c r="F15"/>
  <c r="E15"/>
  <c r="D15"/>
  <c r="L15" s="1"/>
  <c r="M15" s="1"/>
  <c r="O14"/>
  <c r="K14"/>
  <c r="J14"/>
  <c r="I14"/>
  <c r="H14"/>
  <c r="G14"/>
  <c r="F14"/>
  <c r="E14"/>
  <c r="D14"/>
  <c r="L14" s="1"/>
  <c r="M14" s="1"/>
  <c r="O13"/>
  <c r="K13"/>
  <c r="J13"/>
  <c r="I13"/>
  <c r="H13"/>
  <c r="G13"/>
  <c r="F13"/>
  <c r="E13"/>
  <c r="D13"/>
  <c r="L13" s="1"/>
  <c r="M13" s="1"/>
  <c r="O12"/>
  <c r="K12"/>
  <c r="J12"/>
  <c r="I12"/>
  <c r="H12"/>
  <c r="G12"/>
  <c r="F12"/>
  <c r="E12"/>
  <c r="D12"/>
  <c r="L12" s="1"/>
  <c r="M12" s="1"/>
  <c r="O11"/>
  <c r="K11"/>
  <c r="J11"/>
  <c r="I11"/>
  <c r="H11"/>
  <c r="G11"/>
  <c r="F11"/>
  <c r="E11"/>
  <c r="D11"/>
  <c r="L11" s="1"/>
  <c r="M11" s="1"/>
  <c r="O10"/>
  <c r="K10"/>
  <c r="J10"/>
  <c r="I10"/>
  <c r="H10"/>
  <c r="G10"/>
  <c r="F10"/>
  <c r="E10"/>
  <c r="D10"/>
  <c r="L10" s="1"/>
  <c r="M10" s="1"/>
  <c r="O9"/>
  <c r="K9"/>
  <c r="J9"/>
  <c r="I9"/>
  <c r="H9"/>
  <c r="G9"/>
  <c r="F9"/>
  <c r="E9"/>
  <c r="D9"/>
  <c r="L9" s="1"/>
  <c r="M9" s="1"/>
  <c r="N9" l="1"/>
  <c r="N10"/>
  <c r="N11"/>
  <c r="N12"/>
  <c r="N13"/>
  <c r="N14"/>
  <c r="N15"/>
  <c r="N16"/>
  <c r="N17"/>
  <c r="N18"/>
  <c r="N19"/>
  <c r="N20"/>
  <c r="C2" l="1"/>
  <c r="C3"/>
  <c r="C4"/>
  <c r="C6" l="1"/>
</calcChain>
</file>

<file path=xl/sharedStrings.xml><?xml version="1.0" encoding="utf-8"?>
<sst xmlns="http://schemas.openxmlformats.org/spreadsheetml/2006/main" count="160" uniqueCount="96">
  <si>
    <t>UNIVERSITE DE CONSTANTINE 1</t>
  </si>
  <si>
    <t xml:space="preserve">INSTITUT DES SCIENCES VETERINAIRES </t>
  </si>
  <si>
    <t>ANNEE UNIVERSITAIRE 2017-2018</t>
  </si>
  <si>
    <t>DELIBERATIONS    SESSION  juin 1</t>
  </si>
  <si>
    <t>N°</t>
  </si>
  <si>
    <t>NOMS</t>
  </si>
  <si>
    <t>PRENOMS</t>
  </si>
  <si>
    <t>Chimie 2</t>
  </si>
  <si>
    <t>Physique 2</t>
  </si>
  <si>
    <t>Math 2</t>
  </si>
  <si>
    <t>Histologie 2</t>
  </si>
  <si>
    <t xml:space="preserve">Embryologie 2 </t>
  </si>
  <si>
    <t>Biochimie 3</t>
  </si>
  <si>
    <t>Cytophysiologie 3</t>
  </si>
  <si>
    <t>Cytogénitique  2</t>
  </si>
  <si>
    <t>TOTAL</t>
  </si>
  <si>
    <t>Moy-Générale</t>
  </si>
  <si>
    <t>session</t>
  </si>
  <si>
    <t>Résultat</t>
  </si>
  <si>
    <t>AMIMOUR</t>
  </si>
  <si>
    <t>TAOUS</t>
  </si>
  <si>
    <t>admis</t>
  </si>
  <si>
    <t>juin</t>
  </si>
  <si>
    <t xml:space="preserve">AOUIFI </t>
  </si>
  <si>
    <t xml:space="preserve">NASSILIA </t>
  </si>
  <si>
    <t xml:space="preserve">BENALLEGUE </t>
  </si>
  <si>
    <t xml:space="preserve">RAMI </t>
  </si>
  <si>
    <t xml:space="preserve">BENCHEBBAH </t>
  </si>
  <si>
    <t xml:space="preserve">INES </t>
  </si>
  <si>
    <t>BENHIZIA</t>
  </si>
  <si>
    <t>MED ANIS</t>
  </si>
  <si>
    <t>BENREGUIGUE</t>
  </si>
  <si>
    <t>MOUSAAB CHAKIB</t>
  </si>
  <si>
    <t>BOULAHRAF</t>
  </si>
  <si>
    <t xml:space="preserve">MALAK </t>
  </si>
  <si>
    <t xml:space="preserve">BOULMARKA </t>
  </si>
  <si>
    <t xml:space="preserve">ZAKARIA </t>
  </si>
  <si>
    <t xml:space="preserve">BOUNAH </t>
  </si>
  <si>
    <t>YOUSRA</t>
  </si>
  <si>
    <t>CHAABI</t>
  </si>
  <si>
    <t>MARWA</t>
  </si>
  <si>
    <t>DJABALLAH</t>
  </si>
  <si>
    <t>SIRINE</t>
  </si>
  <si>
    <t>GHITI</t>
  </si>
  <si>
    <t>NOUR EL YAKIN</t>
  </si>
  <si>
    <t>GHOMRANI</t>
  </si>
  <si>
    <t xml:space="preserve">RAMI ABDESSALAM </t>
  </si>
  <si>
    <t>GUITOUNI</t>
  </si>
  <si>
    <t>NEDJM EDDINE MOHAMED</t>
  </si>
  <si>
    <t xml:space="preserve">HAMAME </t>
  </si>
  <si>
    <t>ANIS</t>
  </si>
  <si>
    <t>KHECHAI</t>
  </si>
  <si>
    <t>NOUR EL IMEN</t>
  </si>
  <si>
    <t>LAIB</t>
  </si>
  <si>
    <t>IKRAM</t>
  </si>
  <si>
    <t>MAKHLOUF</t>
  </si>
  <si>
    <t xml:space="preserve">MARIA </t>
  </si>
  <si>
    <t xml:space="preserve">MERIDJA </t>
  </si>
  <si>
    <t>ABDELKRIM</t>
  </si>
  <si>
    <t>MESBAHI</t>
  </si>
  <si>
    <t xml:space="preserve">EL AZIZ </t>
  </si>
  <si>
    <t xml:space="preserve">MESKINE </t>
  </si>
  <si>
    <t>SELSSABIL</t>
  </si>
  <si>
    <t>MESSAADIA</t>
  </si>
  <si>
    <t>AMANI</t>
  </si>
  <si>
    <t xml:space="preserve">YOUCEF ALI </t>
  </si>
  <si>
    <t>NASSIM</t>
  </si>
  <si>
    <t>admis j1</t>
  </si>
  <si>
    <t>admis j2</t>
  </si>
  <si>
    <t>Admis RAT</t>
  </si>
  <si>
    <t>Ajournés</t>
  </si>
  <si>
    <t xml:space="preserve">ALLAOUA </t>
  </si>
  <si>
    <t xml:space="preserve">RAYANE </t>
  </si>
  <si>
    <t>BEDDAR</t>
  </si>
  <si>
    <t>AICHA NESSERINE</t>
  </si>
  <si>
    <t>BENSALEM</t>
  </si>
  <si>
    <t>ABDELLAH</t>
  </si>
  <si>
    <t xml:space="preserve">BOUDISSA </t>
  </si>
  <si>
    <t xml:space="preserve">YASSER </t>
  </si>
  <si>
    <t>BOUKAACHE</t>
  </si>
  <si>
    <t xml:space="preserve">AYMEN </t>
  </si>
  <si>
    <t xml:space="preserve">BOUTAGHANE </t>
  </si>
  <si>
    <t xml:space="preserve">NAWEL </t>
  </si>
  <si>
    <t>DERAR</t>
  </si>
  <si>
    <t>AHLEM</t>
  </si>
  <si>
    <t>KARAMENDJI</t>
  </si>
  <si>
    <t>MOHAMED AZED</t>
  </si>
  <si>
    <t>LAAROUS</t>
  </si>
  <si>
    <t xml:space="preserve">SAMAOUL ISEKANEDER </t>
  </si>
  <si>
    <t xml:space="preserve">LASSOUED </t>
  </si>
  <si>
    <t xml:space="preserve">MERIEME </t>
  </si>
  <si>
    <t xml:space="preserve">OUCHENE </t>
  </si>
  <si>
    <t xml:space="preserve">SAIDANI </t>
  </si>
  <si>
    <t xml:space="preserve">SAID </t>
  </si>
  <si>
    <t>ETUDIANTS AJOURNE ( E ) EN PREMIERE ANNEE</t>
  </si>
  <si>
    <t>ETUDIANTS ADMIS ( E )  EN PREMIERE ANNEE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</si>
</sst>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Times New Roman"/>
      <family val="1"/>
    </font>
    <font>
      <sz val="16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2" fontId="1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Alignment="1"/>
    <xf numFmtId="0" fontId="10" fillId="2" borderId="2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3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14" fontId="7" fillId="0" borderId="0" xfId="0" applyNumberFormat="1" applyFont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center" textRotation="180"/>
    </xf>
    <xf numFmtId="0" fontId="5" fillId="3" borderId="1" xfId="0" applyFont="1" applyFill="1" applyBorder="1" applyAlignment="1">
      <alignment horizontal="center" vertical="center" textRotation="180"/>
    </xf>
    <xf numFmtId="0" fontId="6" fillId="3" borderId="1" xfId="0" applyFont="1" applyFill="1" applyBorder="1" applyAlignment="1">
      <alignment horizontal="center" vertical="center" textRotation="180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8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</cellXfs>
  <cellStyles count="17">
    <cellStyle name="Normal" xfId="0" builtinId="0"/>
    <cellStyle name="Normal 11" xfId="2"/>
    <cellStyle name="Normal 12" xfId="9"/>
    <cellStyle name="Normal 13" xfId="14"/>
    <cellStyle name="Normal 14" xfId="11"/>
    <cellStyle name="Normal 15" xfId="4"/>
    <cellStyle name="Normal 16" xfId="5"/>
    <cellStyle name="Normal 17" xfId="12"/>
    <cellStyle name="Normal 2" xfId="1"/>
    <cellStyle name="Normal 20" xfId="13"/>
    <cellStyle name="Normal 24" xfId="7"/>
    <cellStyle name="Normal 25" xfId="3"/>
    <cellStyle name="Normal 26" xfId="8"/>
    <cellStyle name="Normal 4" xfId="15"/>
    <cellStyle name="Normal 52" xfId="16"/>
    <cellStyle name="Normal 7" xfId="10"/>
    <cellStyle name="Normal 9" xfId="6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ibiration%202017-2018/DELIBERATIONS%20%20A1%202017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MIE 2"/>
      <sheetName val="PHYSIQUE 2"/>
      <sheetName val="MATH 2"/>
      <sheetName val="HISTOLOGIE 2"/>
      <sheetName val="EMBRYOLOGIE 2"/>
      <sheetName val="BIOCHIMIE 3"/>
      <sheetName val="CYTO-PHYSIOLOGIE 3"/>
      <sheetName val="CYTO-GENETIQUE 2"/>
      <sheetName val="RECAP JUIN"/>
      <sheetName val="RECAP SYNTH"/>
      <sheetName val="RECAP RATTRAPAGE"/>
      <sheetName val=" CONGEE ACADEMIQUE16-17 "/>
      <sheetName val="FN"/>
      <sheetName val="RESULTAT SERIE1"/>
      <sheetName val="ADMIS "/>
      <sheetName val="AJOURNEE"/>
    </sheetNames>
    <sheetDataSet>
      <sheetData sheetId="0">
        <row r="8">
          <cell r="H8">
            <v>15.573333333333332</v>
          </cell>
        </row>
        <row r="11">
          <cell r="H11">
            <v>0</v>
          </cell>
        </row>
        <row r="16">
          <cell r="H16">
            <v>24.906666666666666</v>
          </cell>
        </row>
        <row r="17">
          <cell r="H17">
            <v>2</v>
          </cell>
        </row>
        <row r="18">
          <cell r="H18">
            <v>34</v>
          </cell>
        </row>
        <row r="22">
          <cell r="H22">
            <v>0</v>
          </cell>
        </row>
        <row r="24">
          <cell r="H24">
            <v>0</v>
          </cell>
        </row>
        <row r="30">
          <cell r="H30">
            <v>0</v>
          </cell>
        </row>
        <row r="32">
          <cell r="H32">
            <v>12.553333333333333</v>
          </cell>
        </row>
        <row r="34">
          <cell r="H34">
            <v>0</v>
          </cell>
        </row>
        <row r="40">
          <cell r="H40">
            <v>0</v>
          </cell>
        </row>
        <row r="41">
          <cell r="H41">
            <v>26</v>
          </cell>
        </row>
      </sheetData>
      <sheetData sheetId="1">
        <row r="8">
          <cell r="H8">
            <v>13.93</v>
          </cell>
        </row>
        <row r="11">
          <cell r="H11">
            <v>0</v>
          </cell>
        </row>
        <row r="16">
          <cell r="H16">
            <v>19.630000000000003</v>
          </cell>
        </row>
        <row r="17">
          <cell r="H17">
            <v>4.63</v>
          </cell>
        </row>
        <row r="18">
          <cell r="H18">
            <v>0</v>
          </cell>
        </row>
        <row r="22">
          <cell r="H22">
            <v>2.64</v>
          </cell>
        </row>
        <row r="24">
          <cell r="H24">
            <v>0</v>
          </cell>
        </row>
        <row r="30">
          <cell r="H30">
            <v>0</v>
          </cell>
        </row>
        <row r="32">
          <cell r="H32">
            <v>11.935</v>
          </cell>
        </row>
        <row r="34">
          <cell r="H34">
            <v>8.25</v>
          </cell>
        </row>
        <row r="40">
          <cell r="H40">
            <v>0</v>
          </cell>
        </row>
        <row r="41">
          <cell r="H41">
            <v>5.6700000000000008</v>
          </cell>
        </row>
      </sheetData>
      <sheetData sheetId="2">
        <row r="8">
          <cell r="H8">
            <v>16.98</v>
          </cell>
        </row>
        <row r="11">
          <cell r="H11">
            <v>0</v>
          </cell>
        </row>
        <row r="16">
          <cell r="H16">
            <v>24.330000000000002</v>
          </cell>
        </row>
        <row r="17">
          <cell r="H17">
            <v>12.63</v>
          </cell>
        </row>
        <row r="18">
          <cell r="H18">
            <v>0</v>
          </cell>
        </row>
        <row r="22">
          <cell r="H22">
            <v>0</v>
          </cell>
        </row>
        <row r="24">
          <cell r="H24">
            <v>0</v>
          </cell>
        </row>
        <row r="30">
          <cell r="H30">
            <v>0</v>
          </cell>
        </row>
        <row r="32">
          <cell r="H32">
            <v>11.290000000000001</v>
          </cell>
        </row>
        <row r="34">
          <cell r="H34">
            <v>0</v>
          </cell>
        </row>
        <row r="40">
          <cell r="H40">
            <v>0</v>
          </cell>
        </row>
        <row r="41">
          <cell r="H41">
            <v>20</v>
          </cell>
        </row>
      </sheetData>
      <sheetData sheetId="3">
        <row r="8">
          <cell r="H8">
            <v>5.666666666666667</v>
          </cell>
        </row>
        <row r="11">
          <cell r="H11">
            <v>0</v>
          </cell>
        </row>
        <row r="16">
          <cell r="H16">
            <v>11</v>
          </cell>
        </row>
        <row r="17">
          <cell r="H17">
            <v>2.1666666666666665</v>
          </cell>
        </row>
        <row r="18">
          <cell r="H18">
            <v>0</v>
          </cell>
        </row>
        <row r="22">
          <cell r="H22">
            <v>0</v>
          </cell>
        </row>
        <row r="24">
          <cell r="H24">
            <v>0</v>
          </cell>
        </row>
        <row r="30">
          <cell r="H30">
            <v>3</v>
          </cell>
        </row>
        <row r="32">
          <cell r="H32">
            <v>3.3333333333333335</v>
          </cell>
        </row>
        <row r="34">
          <cell r="H34">
            <v>0</v>
          </cell>
        </row>
        <row r="40">
          <cell r="H40">
            <v>0</v>
          </cell>
        </row>
        <row r="41">
          <cell r="H41">
            <v>22</v>
          </cell>
        </row>
      </sheetData>
      <sheetData sheetId="4">
        <row r="8">
          <cell r="H8">
            <v>17</v>
          </cell>
        </row>
        <row r="11">
          <cell r="H11">
            <v>0</v>
          </cell>
        </row>
        <row r="16">
          <cell r="H16">
            <v>21.333333333333332</v>
          </cell>
        </row>
        <row r="17">
          <cell r="H17">
            <v>7</v>
          </cell>
        </row>
        <row r="18">
          <cell r="H18">
            <v>0</v>
          </cell>
        </row>
        <row r="22">
          <cell r="H22">
            <v>0</v>
          </cell>
        </row>
        <row r="24">
          <cell r="H24">
            <v>0</v>
          </cell>
        </row>
        <row r="30">
          <cell r="H30">
            <v>0</v>
          </cell>
        </row>
        <row r="32">
          <cell r="H32">
            <v>9.6666666666666661</v>
          </cell>
        </row>
        <row r="34">
          <cell r="H34">
            <v>0</v>
          </cell>
        </row>
        <row r="40">
          <cell r="H40">
            <v>0</v>
          </cell>
        </row>
        <row r="41">
          <cell r="H41">
            <v>14</v>
          </cell>
        </row>
      </sheetData>
      <sheetData sheetId="5">
        <row r="8">
          <cell r="G8">
            <v>16.5</v>
          </cell>
        </row>
        <row r="11">
          <cell r="G11">
            <v>0</v>
          </cell>
        </row>
        <row r="16">
          <cell r="G16">
            <v>14.25</v>
          </cell>
        </row>
        <row r="17">
          <cell r="G17">
            <v>3.75</v>
          </cell>
        </row>
        <row r="18">
          <cell r="G18">
            <v>45</v>
          </cell>
        </row>
        <row r="22">
          <cell r="G22">
            <v>0</v>
          </cell>
        </row>
        <row r="24">
          <cell r="G24">
            <v>0</v>
          </cell>
        </row>
        <row r="30">
          <cell r="G30">
            <v>0</v>
          </cell>
        </row>
        <row r="32">
          <cell r="G32">
            <v>11.25</v>
          </cell>
        </row>
        <row r="34">
          <cell r="G34">
            <v>6</v>
          </cell>
        </row>
        <row r="40">
          <cell r="G40">
            <v>0</v>
          </cell>
        </row>
        <row r="41">
          <cell r="G41">
            <v>45</v>
          </cell>
        </row>
      </sheetData>
      <sheetData sheetId="6">
        <row r="8">
          <cell r="H8">
            <v>20.418750000000003</v>
          </cell>
        </row>
        <row r="11">
          <cell r="H11">
            <v>0</v>
          </cell>
        </row>
        <row r="16">
          <cell r="H16">
            <v>25.661250000000003</v>
          </cell>
        </row>
        <row r="17">
          <cell r="H17">
            <v>4.7137500000000001</v>
          </cell>
        </row>
        <row r="18">
          <cell r="H18">
            <v>46.125</v>
          </cell>
        </row>
        <row r="22">
          <cell r="H22">
            <v>3.7125000000000004</v>
          </cell>
        </row>
        <row r="24">
          <cell r="H24">
            <v>0</v>
          </cell>
        </row>
        <row r="30">
          <cell r="H30">
            <v>0.25125000000000003</v>
          </cell>
        </row>
        <row r="32">
          <cell r="H32">
            <v>13.4175</v>
          </cell>
        </row>
        <row r="34">
          <cell r="H34">
            <v>4.95</v>
          </cell>
        </row>
        <row r="40">
          <cell r="H40">
            <v>0</v>
          </cell>
        </row>
        <row r="41">
          <cell r="H41">
            <v>13.68375</v>
          </cell>
        </row>
      </sheetData>
      <sheetData sheetId="7">
        <row r="8">
          <cell r="H8">
            <v>18</v>
          </cell>
        </row>
        <row r="11">
          <cell r="H11">
            <v>0</v>
          </cell>
        </row>
        <row r="16">
          <cell r="H16">
            <v>27.5</v>
          </cell>
        </row>
        <row r="17">
          <cell r="H17">
            <v>8.8333333333333339</v>
          </cell>
        </row>
        <row r="18">
          <cell r="H18">
            <v>0</v>
          </cell>
        </row>
        <row r="22">
          <cell r="H22">
            <v>0</v>
          </cell>
        </row>
        <row r="24">
          <cell r="H24">
            <v>0</v>
          </cell>
        </row>
        <row r="30">
          <cell r="H30">
            <v>0</v>
          </cell>
        </row>
        <row r="32">
          <cell r="H32">
            <v>14.166666666666666</v>
          </cell>
        </row>
        <row r="34">
          <cell r="H34">
            <v>0</v>
          </cell>
        </row>
        <row r="40">
          <cell r="H40">
            <v>0</v>
          </cell>
        </row>
        <row r="41">
          <cell r="H41">
            <v>10.833333333333334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G13" sqref="G13"/>
    </sheetView>
  </sheetViews>
  <sheetFormatPr baseColWidth="10" defaultRowHeight="15"/>
  <cols>
    <col min="1" max="1" width="5" customWidth="1"/>
    <col min="2" max="2" width="20.5703125" customWidth="1"/>
    <col min="3" max="3" width="25.85546875" customWidth="1"/>
  </cols>
  <sheetData>
    <row r="1" spans="1:15" ht="21">
      <c r="A1" s="1"/>
      <c r="B1" s="1"/>
      <c r="C1" s="1"/>
      <c r="D1" s="41"/>
      <c r="E1" s="2"/>
      <c r="F1" s="5"/>
      <c r="G1" s="5" t="s">
        <v>0</v>
      </c>
      <c r="H1" s="3"/>
      <c r="I1" s="2"/>
      <c r="J1" s="41"/>
      <c r="K1" s="41"/>
      <c r="L1" s="41"/>
      <c r="M1" s="41"/>
      <c r="N1" s="1"/>
      <c r="O1" s="1"/>
    </row>
    <row r="2" spans="1:15" ht="21">
      <c r="A2" s="1"/>
      <c r="B2" s="1"/>
      <c r="C2" s="1"/>
      <c r="D2" s="41"/>
      <c r="E2" s="2"/>
      <c r="F2" s="5"/>
      <c r="G2" s="5" t="s">
        <v>1</v>
      </c>
      <c r="H2" s="3"/>
      <c r="I2" s="2"/>
      <c r="J2" s="41"/>
      <c r="K2" s="41"/>
      <c r="L2" s="41"/>
      <c r="M2" s="41"/>
      <c r="N2" s="1"/>
      <c r="O2" s="1"/>
    </row>
    <row r="3" spans="1:15" ht="21">
      <c r="A3" s="1"/>
      <c r="B3" s="1"/>
      <c r="C3" s="1"/>
      <c r="D3" s="58" t="s">
        <v>2</v>
      </c>
      <c r="E3" s="59"/>
      <c r="F3" s="59"/>
      <c r="G3" s="59"/>
      <c r="H3" s="59"/>
      <c r="I3" s="59"/>
      <c r="J3" s="59"/>
      <c r="K3" s="41"/>
      <c r="L3" s="41"/>
      <c r="M3" s="41"/>
      <c r="N3" s="1"/>
      <c r="O3" s="1"/>
    </row>
    <row r="4" spans="1:15" ht="20.25">
      <c r="A4" s="1"/>
      <c r="B4" s="1"/>
      <c r="C4" s="1"/>
      <c r="D4" s="60" t="s">
        <v>3</v>
      </c>
      <c r="E4" s="60"/>
      <c r="F4" s="60"/>
      <c r="G4" s="60"/>
      <c r="H4" s="60"/>
      <c r="I4" s="60"/>
      <c r="J4" s="60"/>
      <c r="K4" s="60"/>
      <c r="L4" s="60"/>
      <c r="M4" s="60"/>
      <c r="N4" s="1"/>
      <c r="O4" s="1"/>
    </row>
    <row r="5" spans="1:15" ht="21">
      <c r="A5" s="1"/>
      <c r="B5" s="1"/>
      <c r="C5" s="1"/>
      <c r="D5" s="2"/>
      <c r="E5" s="43" t="s">
        <v>95</v>
      </c>
      <c r="F5" s="43"/>
      <c r="G5" s="43"/>
      <c r="H5" s="43"/>
      <c r="I5" s="43"/>
      <c r="J5" s="2"/>
      <c r="K5" s="61">
        <v>43278</v>
      </c>
      <c r="L5" s="61"/>
      <c r="M5" s="41"/>
      <c r="N5" s="1"/>
      <c r="O5" s="1"/>
    </row>
    <row r="6" spans="1:15" ht="15.75">
      <c r="A6" s="1"/>
      <c r="B6" s="1"/>
      <c r="C6" s="1"/>
      <c r="D6" s="4"/>
      <c r="E6" s="32"/>
      <c r="F6" s="32"/>
      <c r="G6" s="32"/>
      <c r="H6" s="32"/>
      <c r="I6" s="4"/>
      <c r="J6" s="4"/>
      <c r="K6" s="16"/>
      <c r="L6" s="17"/>
      <c r="M6" s="17"/>
      <c r="N6" s="1"/>
      <c r="O6" s="1"/>
    </row>
    <row r="7" spans="1:15" ht="95.25">
      <c r="A7" s="33" t="s">
        <v>4</v>
      </c>
      <c r="B7" s="45" t="s">
        <v>5</v>
      </c>
      <c r="C7" s="45" t="s">
        <v>6</v>
      </c>
      <c r="D7" s="46" t="s">
        <v>7</v>
      </c>
      <c r="E7" s="46" t="s">
        <v>8</v>
      </c>
      <c r="F7" s="46" t="s">
        <v>9</v>
      </c>
      <c r="G7" s="46" t="s">
        <v>10</v>
      </c>
      <c r="H7" s="46" t="s">
        <v>11</v>
      </c>
      <c r="I7" s="46" t="s">
        <v>12</v>
      </c>
      <c r="J7" s="46" t="s">
        <v>13</v>
      </c>
      <c r="K7" s="46" t="s">
        <v>14</v>
      </c>
      <c r="L7" s="46" t="s">
        <v>15</v>
      </c>
      <c r="M7" s="46" t="s">
        <v>16</v>
      </c>
      <c r="N7" s="47" t="s">
        <v>17</v>
      </c>
      <c r="O7" s="48" t="s">
        <v>18</v>
      </c>
    </row>
    <row r="8" spans="1:15" ht="16.5" thickBot="1">
      <c r="A8" s="34">
        <v>1</v>
      </c>
      <c r="B8" s="22" t="s">
        <v>19</v>
      </c>
      <c r="C8" s="23" t="s">
        <v>20</v>
      </c>
      <c r="D8" s="10">
        <v>32.666666666666664</v>
      </c>
      <c r="E8" s="10">
        <v>22.945</v>
      </c>
      <c r="F8" s="10">
        <v>24.335000000000001</v>
      </c>
      <c r="G8" s="10">
        <v>28.666666666666668</v>
      </c>
      <c r="H8" s="10">
        <v>25.833333333333332</v>
      </c>
      <c r="I8" s="10">
        <v>37.875</v>
      </c>
      <c r="J8" s="10">
        <v>38.475000000000001</v>
      </c>
      <c r="K8" s="10">
        <v>29.333333333333332</v>
      </c>
      <c r="L8" s="10">
        <v>240.13</v>
      </c>
      <c r="M8" s="10">
        <v>13.340555555555556</v>
      </c>
      <c r="N8" s="49" t="s">
        <v>21</v>
      </c>
      <c r="O8" s="51" t="s">
        <v>22</v>
      </c>
    </row>
    <row r="9" spans="1:15" ht="16.5" thickBot="1">
      <c r="A9" s="34">
        <v>2</v>
      </c>
      <c r="B9" s="20" t="s">
        <v>23</v>
      </c>
      <c r="C9" s="21" t="s">
        <v>24</v>
      </c>
      <c r="D9" s="10">
        <v>34.833333333333336</v>
      </c>
      <c r="E9" s="10">
        <v>26.64</v>
      </c>
      <c r="F9" s="10">
        <v>27.03</v>
      </c>
      <c r="G9" s="10">
        <v>27</v>
      </c>
      <c r="H9" s="10">
        <v>28.5</v>
      </c>
      <c r="I9" s="10">
        <v>52.125</v>
      </c>
      <c r="J9" s="10">
        <v>27.213750000000005</v>
      </c>
      <c r="K9" s="10">
        <v>26.666666666666668</v>
      </c>
      <c r="L9" s="7">
        <v>250.00874999999999</v>
      </c>
      <c r="M9" s="7">
        <v>13.889374999999999</v>
      </c>
      <c r="N9" s="50" t="s">
        <v>21</v>
      </c>
      <c r="O9" s="52" t="s">
        <v>22</v>
      </c>
    </row>
    <row r="10" spans="1:15" ht="16.5" thickBot="1">
      <c r="A10" s="34">
        <v>3</v>
      </c>
      <c r="B10" s="22" t="s">
        <v>25</v>
      </c>
      <c r="C10" s="23" t="s">
        <v>26</v>
      </c>
      <c r="D10" s="10">
        <v>21.25</v>
      </c>
      <c r="E10" s="10">
        <v>23.98</v>
      </c>
      <c r="F10" s="10">
        <v>28.32</v>
      </c>
      <c r="G10" s="10">
        <v>20.166666666666668</v>
      </c>
      <c r="H10" s="10">
        <v>15</v>
      </c>
      <c r="I10" s="10">
        <v>34.875</v>
      </c>
      <c r="J10" s="10">
        <v>33.697500000000005</v>
      </c>
      <c r="K10" s="10">
        <v>27.333333333333332</v>
      </c>
      <c r="L10" s="7">
        <v>204.62250000000003</v>
      </c>
      <c r="M10" s="7">
        <v>11.367916666666668</v>
      </c>
      <c r="N10" s="50" t="s">
        <v>21</v>
      </c>
      <c r="O10" s="52" t="s">
        <v>22</v>
      </c>
    </row>
    <row r="11" spans="1:15" ht="16.5" thickBot="1">
      <c r="A11" s="34">
        <v>4</v>
      </c>
      <c r="B11" s="22" t="s">
        <v>27</v>
      </c>
      <c r="C11" s="23" t="s">
        <v>28</v>
      </c>
      <c r="D11" s="10">
        <v>32.833333333333336</v>
      </c>
      <c r="E11" s="10">
        <v>23.630000000000003</v>
      </c>
      <c r="F11" s="10">
        <v>25.360000000000003</v>
      </c>
      <c r="G11" s="10">
        <v>25.5</v>
      </c>
      <c r="H11" s="10">
        <v>27.5</v>
      </c>
      <c r="I11" s="10">
        <v>35.625</v>
      </c>
      <c r="J11" s="10">
        <v>39.251250000000006</v>
      </c>
      <c r="K11" s="10">
        <v>32.833333333333336</v>
      </c>
      <c r="L11" s="7">
        <v>242.53291666666667</v>
      </c>
      <c r="M11" s="7">
        <v>13.474050925925926</v>
      </c>
      <c r="N11" s="50" t="s">
        <v>21</v>
      </c>
      <c r="O11" s="52" t="s">
        <v>22</v>
      </c>
    </row>
    <row r="12" spans="1:15" ht="16.5" thickBot="1">
      <c r="A12" s="34">
        <v>5</v>
      </c>
      <c r="B12" s="22" t="s">
        <v>29</v>
      </c>
      <c r="C12" s="23" t="s">
        <v>30</v>
      </c>
      <c r="D12" s="10">
        <v>25.666666666666668</v>
      </c>
      <c r="E12" s="10">
        <v>27.990000000000002</v>
      </c>
      <c r="F12" s="10">
        <v>23.67</v>
      </c>
      <c r="G12" s="10">
        <v>24.666666666666668</v>
      </c>
      <c r="H12" s="10">
        <v>15.166666666666666</v>
      </c>
      <c r="I12" s="10">
        <v>15</v>
      </c>
      <c r="J12" s="10">
        <v>21.678750000000001</v>
      </c>
      <c r="K12" s="10">
        <v>28.5</v>
      </c>
      <c r="L12" s="7">
        <v>182.33875000000003</v>
      </c>
      <c r="M12" s="7">
        <v>10.129930555555557</v>
      </c>
      <c r="N12" s="50" t="s">
        <v>21</v>
      </c>
      <c r="O12" s="52" t="s">
        <v>22</v>
      </c>
    </row>
    <row r="13" spans="1:15" ht="16.5" thickBot="1">
      <c r="A13" s="34">
        <v>6</v>
      </c>
      <c r="B13" s="22" t="s">
        <v>31</v>
      </c>
      <c r="C13" s="23" t="s">
        <v>32</v>
      </c>
      <c r="D13" s="10">
        <v>32.833333333333336</v>
      </c>
      <c r="E13" s="10">
        <v>25.310000000000002</v>
      </c>
      <c r="F13" s="10">
        <v>21.005000000000003</v>
      </c>
      <c r="G13" s="10">
        <v>31.666666666666668</v>
      </c>
      <c r="H13" s="10">
        <v>28.333333333333332</v>
      </c>
      <c r="I13" s="10">
        <v>35.25</v>
      </c>
      <c r="J13" s="10">
        <v>32.966250000000002</v>
      </c>
      <c r="K13" s="10">
        <v>33.833333333333336</v>
      </c>
      <c r="L13" s="7">
        <v>241.19791666666669</v>
      </c>
      <c r="M13" s="7">
        <v>13.39988425925926</v>
      </c>
      <c r="N13" s="50" t="s">
        <v>21</v>
      </c>
      <c r="O13" s="52" t="s">
        <v>22</v>
      </c>
    </row>
    <row r="14" spans="1:15" ht="16.5" thickBot="1">
      <c r="A14" s="34">
        <v>7</v>
      </c>
      <c r="B14" s="24" t="s">
        <v>33</v>
      </c>
      <c r="C14" s="25" t="s">
        <v>34</v>
      </c>
      <c r="D14" s="10">
        <v>27.166666666666668</v>
      </c>
      <c r="E14" s="10">
        <v>23.295000000000002</v>
      </c>
      <c r="F14" s="10">
        <v>24.660000000000004</v>
      </c>
      <c r="G14" s="10">
        <v>23.333333333333332</v>
      </c>
      <c r="H14" s="10">
        <v>21</v>
      </c>
      <c r="I14" s="10">
        <v>15</v>
      </c>
      <c r="J14" s="10">
        <v>27.693749999999998</v>
      </c>
      <c r="K14" s="10">
        <v>20.166666666666668</v>
      </c>
      <c r="L14" s="7">
        <v>182.31541666666664</v>
      </c>
      <c r="M14" s="7">
        <v>10.128634259259258</v>
      </c>
      <c r="N14" s="50" t="s">
        <v>21</v>
      </c>
      <c r="O14" s="52" t="s">
        <v>22</v>
      </c>
    </row>
    <row r="15" spans="1:15" ht="16.5" thickBot="1">
      <c r="A15" s="34">
        <v>8</v>
      </c>
      <c r="B15" s="24" t="s">
        <v>35</v>
      </c>
      <c r="C15" s="25" t="s">
        <v>36</v>
      </c>
      <c r="D15" s="10">
        <v>32.666666666666664</v>
      </c>
      <c r="E15" s="10">
        <v>29</v>
      </c>
      <c r="F15" s="10">
        <v>25.325000000000003</v>
      </c>
      <c r="G15" s="10">
        <v>21.666666666666668</v>
      </c>
      <c r="H15" s="10">
        <v>28</v>
      </c>
      <c r="I15" s="10">
        <v>29.25</v>
      </c>
      <c r="J15" s="10">
        <v>32.205000000000005</v>
      </c>
      <c r="K15" s="10">
        <v>34.166666666666664</v>
      </c>
      <c r="L15" s="7">
        <v>232.28000000000003</v>
      </c>
      <c r="M15" s="7">
        <v>12.904444444444445</v>
      </c>
      <c r="N15" s="50" t="s">
        <v>21</v>
      </c>
      <c r="O15" s="52" t="s">
        <v>22</v>
      </c>
    </row>
    <row r="16" spans="1:15" ht="16.5" thickBot="1">
      <c r="A16" s="34">
        <v>9</v>
      </c>
      <c r="B16" s="24" t="s">
        <v>37</v>
      </c>
      <c r="C16" s="25" t="s">
        <v>38</v>
      </c>
      <c r="D16" s="10">
        <v>26.5</v>
      </c>
      <c r="E16" s="10">
        <v>25.650000000000002</v>
      </c>
      <c r="F16" s="10">
        <v>27.980000000000004</v>
      </c>
      <c r="G16" s="10">
        <v>25.666666666666668</v>
      </c>
      <c r="H16" s="10">
        <v>24.666666666666668</v>
      </c>
      <c r="I16" s="10">
        <v>27.375</v>
      </c>
      <c r="J16" s="10">
        <v>32.486250000000005</v>
      </c>
      <c r="K16" s="10">
        <v>28.166666666666668</v>
      </c>
      <c r="L16" s="7">
        <v>218.49125000000001</v>
      </c>
      <c r="M16" s="7">
        <v>12.138402777777777</v>
      </c>
      <c r="N16" s="50" t="s">
        <v>21</v>
      </c>
      <c r="O16" s="52" t="s">
        <v>22</v>
      </c>
    </row>
    <row r="17" spans="1:15" ht="16.5" thickBot="1">
      <c r="A17" s="34">
        <v>10</v>
      </c>
      <c r="B17" s="24" t="s">
        <v>39</v>
      </c>
      <c r="C17" s="25" t="s">
        <v>40</v>
      </c>
      <c r="D17" s="10">
        <v>26</v>
      </c>
      <c r="E17" s="10">
        <v>25.630000000000003</v>
      </c>
      <c r="F17" s="10">
        <v>29.67</v>
      </c>
      <c r="G17" s="10">
        <v>23.5</v>
      </c>
      <c r="H17" s="10">
        <v>19.833333333333332</v>
      </c>
      <c r="I17" s="10">
        <v>21.75</v>
      </c>
      <c r="J17" s="10">
        <v>28.421250000000001</v>
      </c>
      <c r="K17" s="10">
        <v>26.666666666666668</v>
      </c>
      <c r="L17" s="7">
        <v>201.47124999999997</v>
      </c>
      <c r="M17" s="7">
        <v>11.19284722222222</v>
      </c>
      <c r="N17" s="50" t="s">
        <v>21</v>
      </c>
      <c r="O17" s="52" t="s">
        <v>22</v>
      </c>
    </row>
    <row r="18" spans="1:15" ht="16.5" thickBot="1">
      <c r="A18" s="34">
        <v>11</v>
      </c>
      <c r="B18" s="35" t="s">
        <v>41</v>
      </c>
      <c r="C18" s="39" t="s">
        <v>42</v>
      </c>
      <c r="D18" s="10">
        <v>32</v>
      </c>
      <c r="E18" s="10">
        <v>29.975000000000001</v>
      </c>
      <c r="F18" s="10">
        <v>30.630000000000003</v>
      </c>
      <c r="G18" s="10">
        <v>27.666666666666668</v>
      </c>
      <c r="H18" s="10">
        <v>24.666666666666668</v>
      </c>
      <c r="I18" s="10">
        <v>30</v>
      </c>
      <c r="J18" s="10">
        <v>27.96</v>
      </c>
      <c r="K18" s="10">
        <v>31</v>
      </c>
      <c r="L18" s="7">
        <v>233.89833333333334</v>
      </c>
      <c r="M18" s="7">
        <v>12.994351851851853</v>
      </c>
      <c r="N18" s="50" t="s">
        <v>21</v>
      </c>
      <c r="O18" s="52" t="s">
        <v>22</v>
      </c>
    </row>
    <row r="19" spans="1:15" ht="16.5" thickBot="1">
      <c r="A19" s="34">
        <v>12</v>
      </c>
      <c r="B19" s="26" t="s">
        <v>43</v>
      </c>
      <c r="C19" s="38" t="s">
        <v>44</v>
      </c>
      <c r="D19" s="10">
        <v>22</v>
      </c>
      <c r="E19" s="10">
        <v>28.96</v>
      </c>
      <c r="F19" s="10">
        <v>21.950000000000003</v>
      </c>
      <c r="G19" s="10">
        <v>30.833333333333332</v>
      </c>
      <c r="H19" s="10">
        <v>30</v>
      </c>
      <c r="I19" s="10">
        <v>32.25</v>
      </c>
      <c r="J19" s="10">
        <v>38.71875</v>
      </c>
      <c r="K19" s="10">
        <v>25.666666666666668</v>
      </c>
      <c r="L19" s="7">
        <v>230.37875</v>
      </c>
      <c r="M19" s="7">
        <v>12.798819444444444</v>
      </c>
      <c r="N19" s="50" t="s">
        <v>21</v>
      </c>
      <c r="O19" s="52" t="s">
        <v>22</v>
      </c>
    </row>
    <row r="20" spans="1:15" ht="16.5" thickBot="1">
      <c r="A20" s="34">
        <v>13</v>
      </c>
      <c r="B20" s="24" t="s">
        <v>45</v>
      </c>
      <c r="C20" s="28" t="s">
        <v>46</v>
      </c>
      <c r="D20" s="10">
        <v>28.5</v>
      </c>
      <c r="E20" s="10">
        <v>29.340000000000003</v>
      </c>
      <c r="F20" s="10">
        <v>30.355000000000004</v>
      </c>
      <c r="G20" s="10">
        <v>26</v>
      </c>
      <c r="H20" s="10">
        <v>18.166666666666668</v>
      </c>
      <c r="I20" s="10">
        <v>27.75</v>
      </c>
      <c r="J20" s="10">
        <v>34.222500000000004</v>
      </c>
      <c r="K20" s="10">
        <v>29</v>
      </c>
      <c r="L20" s="7">
        <v>223.33416666666668</v>
      </c>
      <c r="M20" s="7">
        <v>12.407453703703704</v>
      </c>
      <c r="N20" s="50" t="s">
        <v>21</v>
      </c>
      <c r="O20" s="52" t="s">
        <v>22</v>
      </c>
    </row>
    <row r="21" spans="1:15" ht="16.5" thickBot="1">
      <c r="A21" s="34">
        <v>14</v>
      </c>
      <c r="B21" s="24" t="s">
        <v>47</v>
      </c>
      <c r="C21" s="25" t="s">
        <v>48</v>
      </c>
      <c r="D21" s="10">
        <v>21.16</v>
      </c>
      <c r="E21" s="10">
        <v>22.96</v>
      </c>
      <c r="F21" s="10">
        <v>27.69</v>
      </c>
      <c r="G21" s="10">
        <v>20.666666666666668</v>
      </c>
      <c r="H21" s="10">
        <v>21.666666666666668</v>
      </c>
      <c r="I21" s="10">
        <v>23.25</v>
      </c>
      <c r="J21" s="10">
        <v>31.226250000000004</v>
      </c>
      <c r="K21" s="10">
        <v>29</v>
      </c>
      <c r="L21" s="7">
        <v>197.61958333333334</v>
      </c>
      <c r="M21" s="7">
        <v>10.978865740740741</v>
      </c>
      <c r="N21" s="50" t="s">
        <v>21</v>
      </c>
      <c r="O21" s="52" t="s">
        <v>22</v>
      </c>
    </row>
    <row r="22" spans="1:15" ht="16.5" thickBot="1">
      <c r="A22" s="34">
        <v>15</v>
      </c>
      <c r="B22" s="24" t="s">
        <v>49</v>
      </c>
      <c r="C22" s="25" t="s">
        <v>50</v>
      </c>
      <c r="D22" s="10">
        <v>29.666666666666668</v>
      </c>
      <c r="E22" s="10">
        <v>22.67</v>
      </c>
      <c r="F22" s="10">
        <v>24.020000000000003</v>
      </c>
      <c r="G22" s="10">
        <v>17.666666666666668</v>
      </c>
      <c r="H22" s="10">
        <v>16.666666666666668</v>
      </c>
      <c r="I22" s="10">
        <v>31.5</v>
      </c>
      <c r="J22" s="10">
        <v>24.96</v>
      </c>
      <c r="K22" s="10">
        <v>27.833333333333332</v>
      </c>
      <c r="L22" s="7">
        <v>194.98333333333338</v>
      </c>
      <c r="M22" s="7">
        <v>10.832407407407409</v>
      </c>
      <c r="N22" s="50" t="s">
        <v>21</v>
      </c>
      <c r="O22" s="52" t="s">
        <v>22</v>
      </c>
    </row>
    <row r="23" spans="1:15" ht="16.5" thickBot="1">
      <c r="A23" s="34">
        <v>16</v>
      </c>
      <c r="B23" s="24" t="s">
        <v>51</v>
      </c>
      <c r="C23" s="25" t="s">
        <v>52</v>
      </c>
      <c r="D23" s="10">
        <v>28</v>
      </c>
      <c r="E23" s="10">
        <v>22.950000000000003</v>
      </c>
      <c r="F23" s="10">
        <v>34.320000000000007</v>
      </c>
      <c r="G23" s="10">
        <v>32</v>
      </c>
      <c r="H23" s="10">
        <v>31.666666666666668</v>
      </c>
      <c r="I23" s="10">
        <v>46.5</v>
      </c>
      <c r="J23" s="10">
        <v>47.505000000000003</v>
      </c>
      <c r="K23" s="10">
        <v>38</v>
      </c>
      <c r="L23" s="7">
        <v>280.94166666666666</v>
      </c>
      <c r="M23" s="7">
        <v>15.607870370370371</v>
      </c>
      <c r="N23" s="50" t="s">
        <v>21</v>
      </c>
      <c r="O23" s="52" t="s">
        <v>22</v>
      </c>
    </row>
    <row r="24" spans="1:15" ht="16.5" thickBot="1">
      <c r="A24" s="34">
        <v>17</v>
      </c>
      <c r="B24" s="24" t="s">
        <v>53</v>
      </c>
      <c r="C24" s="25" t="s">
        <v>54</v>
      </c>
      <c r="D24" s="10">
        <v>24.166666666666668</v>
      </c>
      <c r="E24" s="10">
        <v>19.645000000000003</v>
      </c>
      <c r="F24" s="10">
        <v>23.655000000000001</v>
      </c>
      <c r="G24" s="10">
        <v>25</v>
      </c>
      <c r="H24" s="10">
        <v>21.666666666666668</v>
      </c>
      <c r="I24" s="10">
        <v>19.5</v>
      </c>
      <c r="J24" s="10">
        <v>22.653750000000002</v>
      </c>
      <c r="K24" s="10">
        <v>30.666666666666668</v>
      </c>
      <c r="L24" s="7">
        <v>186.95374999999999</v>
      </c>
      <c r="M24" s="7">
        <v>10.386319444444444</v>
      </c>
      <c r="N24" s="50" t="s">
        <v>21</v>
      </c>
      <c r="O24" s="52" t="s">
        <v>22</v>
      </c>
    </row>
    <row r="25" spans="1:15" ht="16.5" thickBot="1">
      <c r="A25" s="34">
        <v>18</v>
      </c>
      <c r="B25" s="24" t="s">
        <v>55</v>
      </c>
      <c r="C25" s="25" t="s">
        <v>56</v>
      </c>
      <c r="D25" s="10">
        <v>20</v>
      </c>
      <c r="E25" s="10">
        <v>19.990000000000002</v>
      </c>
      <c r="F25" s="10">
        <v>19.990000000000002</v>
      </c>
      <c r="G25" s="10">
        <v>24.5</v>
      </c>
      <c r="H25" s="10">
        <v>23.5</v>
      </c>
      <c r="I25" s="10">
        <v>17.25</v>
      </c>
      <c r="J25" s="10">
        <v>27.431250000000002</v>
      </c>
      <c r="K25" s="10">
        <v>30.333333333333332</v>
      </c>
      <c r="L25" s="7">
        <v>182.99458333333334</v>
      </c>
      <c r="M25" s="7">
        <v>10.166365740740741</v>
      </c>
      <c r="N25" s="50" t="s">
        <v>21</v>
      </c>
      <c r="O25" s="52" t="s">
        <v>22</v>
      </c>
    </row>
    <row r="26" spans="1:15" ht="16.5" thickBot="1">
      <c r="A26" s="34">
        <v>19</v>
      </c>
      <c r="B26" s="24" t="s">
        <v>57</v>
      </c>
      <c r="C26" s="36" t="s">
        <v>58</v>
      </c>
      <c r="D26" s="10">
        <v>22</v>
      </c>
      <c r="E26" s="10">
        <v>17.655000000000001</v>
      </c>
      <c r="F26" s="10">
        <v>25.025000000000002</v>
      </c>
      <c r="G26" s="10">
        <v>21.5</v>
      </c>
      <c r="H26" s="10">
        <v>27.166666666666668</v>
      </c>
      <c r="I26" s="10">
        <v>28.125</v>
      </c>
      <c r="J26" s="10">
        <v>35.505000000000003</v>
      </c>
      <c r="K26" s="10">
        <v>27</v>
      </c>
      <c r="L26" s="7">
        <v>203.97666666666669</v>
      </c>
      <c r="M26" s="7">
        <v>11.332037037037038</v>
      </c>
      <c r="N26" s="50" t="s">
        <v>21</v>
      </c>
      <c r="O26" s="52" t="s">
        <v>22</v>
      </c>
    </row>
    <row r="27" spans="1:15" ht="16.5" thickBot="1">
      <c r="A27" s="34">
        <v>20</v>
      </c>
      <c r="B27" s="24" t="s">
        <v>59</v>
      </c>
      <c r="C27" s="25" t="s">
        <v>60</v>
      </c>
      <c r="D27" s="10">
        <v>32</v>
      </c>
      <c r="E27" s="10">
        <v>18.655000000000001</v>
      </c>
      <c r="F27" s="10">
        <v>28.620000000000005</v>
      </c>
      <c r="G27" s="10">
        <v>29.833333333333332</v>
      </c>
      <c r="H27" s="10">
        <v>28.5</v>
      </c>
      <c r="I27" s="10">
        <v>46.125</v>
      </c>
      <c r="J27" s="10">
        <v>40.237500000000004</v>
      </c>
      <c r="K27" s="10">
        <v>32.333333333333336</v>
      </c>
      <c r="L27" s="7">
        <v>256.30416666666667</v>
      </c>
      <c r="M27" s="7">
        <v>14.239120370370371</v>
      </c>
      <c r="N27" s="50" t="s">
        <v>21</v>
      </c>
      <c r="O27" s="52" t="s">
        <v>22</v>
      </c>
    </row>
    <row r="28" spans="1:15" ht="16.5" thickBot="1">
      <c r="A28" s="34">
        <v>21</v>
      </c>
      <c r="B28" s="24" t="s">
        <v>61</v>
      </c>
      <c r="C28" s="25" t="s">
        <v>62</v>
      </c>
      <c r="D28" s="10">
        <v>33.333333333333336</v>
      </c>
      <c r="E28" s="10">
        <v>23.984999999999999</v>
      </c>
      <c r="F28" s="10">
        <v>32.995000000000005</v>
      </c>
      <c r="G28" s="10">
        <v>25</v>
      </c>
      <c r="H28" s="10">
        <v>25.666666666666668</v>
      </c>
      <c r="I28" s="10">
        <v>35.25</v>
      </c>
      <c r="J28" s="10">
        <v>32.467500000000001</v>
      </c>
      <c r="K28" s="10">
        <v>34.833333333333336</v>
      </c>
      <c r="L28" s="7">
        <v>243.53083333333333</v>
      </c>
      <c r="M28" s="7">
        <v>13.529490740740741</v>
      </c>
      <c r="N28" s="50" t="s">
        <v>21</v>
      </c>
      <c r="O28" s="52" t="s">
        <v>22</v>
      </c>
    </row>
    <row r="29" spans="1:15" ht="16.5" thickBot="1">
      <c r="A29" s="34">
        <v>22</v>
      </c>
      <c r="B29" s="24" t="s">
        <v>63</v>
      </c>
      <c r="C29" s="25" t="s">
        <v>64</v>
      </c>
      <c r="D29" s="10">
        <v>25.666666666666668</v>
      </c>
      <c r="E29" s="10">
        <v>28.335000000000001</v>
      </c>
      <c r="F29" s="10">
        <v>35.655000000000001</v>
      </c>
      <c r="G29" s="10">
        <v>23.666666666666668</v>
      </c>
      <c r="H29" s="10">
        <v>18.5</v>
      </c>
      <c r="I29" s="10">
        <v>22.5</v>
      </c>
      <c r="J29" s="10">
        <v>22.92</v>
      </c>
      <c r="K29" s="10">
        <v>25.833333333333332</v>
      </c>
      <c r="L29" s="7">
        <v>203.07666666666668</v>
      </c>
      <c r="M29" s="7">
        <v>11.282037037037037</v>
      </c>
      <c r="N29" s="50" t="s">
        <v>21</v>
      </c>
      <c r="O29" s="52" t="s">
        <v>22</v>
      </c>
    </row>
    <row r="30" spans="1:15" ht="16.5" thickBot="1">
      <c r="A30" s="34">
        <v>23</v>
      </c>
      <c r="B30" s="37" t="s">
        <v>65</v>
      </c>
      <c r="C30" s="40" t="s">
        <v>66</v>
      </c>
      <c r="D30" s="10">
        <v>24.333333333333332</v>
      </c>
      <c r="E30" s="10">
        <v>18.650000000000002</v>
      </c>
      <c r="F30" s="10">
        <v>23.35</v>
      </c>
      <c r="G30" s="10">
        <v>18.166666666666668</v>
      </c>
      <c r="H30" s="10">
        <v>17.666666666666668</v>
      </c>
      <c r="I30" s="10">
        <v>23.25</v>
      </c>
      <c r="J30" s="10">
        <v>33.731250000000003</v>
      </c>
      <c r="K30" s="10">
        <v>24.666666666666668</v>
      </c>
      <c r="L30" s="7">
        <v>183.81458333333333</v>
      </c>
      <c r="M30" s="7">
        <v>10.211921296296296</v>
      </c>
      <c r="N30" s="50" t="s">
        <v>21</v>
      </c>
      <c r="O30" s="52" t="s">
        <v>22</v>
      </c>
    </row>
  </sheetData>
  <mergeCells count="3">
    <mergeCell ref="D3:J3"/>
    <mergeCell ref="D4:M4"/>
    <mergeCell ref="K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E7" sqref="E7"/>
    </sheetView>
  </sheetViews>
  <sheetFormatPr baseColWidth="10" defaultRowHeight="15"/>
  <cols>
    <col min="1" max="1" width="4.28515625" style="1" customWidth="1"/>
    <col min="2" max="2" width="24.42578125" style="1" customWidth="1"/>
    <col min="3" max="3" width="22" style="1" customWidth="1"/>
    <col min="4" max="4" width="7.5703125" style="1" customWidth="1"/>
    <col min="5" max="5" width="8.140625" style="1" customWidth="1"/>
    <col min="6" max="6" width="9.140625" style="1" customWidth="1"/>
    <col min="7" max="7" width="8" style="1" customWidth="1"/>
    <col min="8" max="8" width="9" style="1" customWidth="1"/>
    <col min="9" max="9" width="7.85546875" style="1" customWidth="1"/>
    <col min="10" max="10" width="8.5703125" style="1" customWidth="1"/>
    <col min="11" max="11" width="8.85546875" style="1" customWidth="1"/>
    <col min="12" max="12" width="9.5703125" style="1" customWidth="1"/>
    <col min="13" max="13" width="7.28515625" style="1" customWidth="1"/>
    <col min="14" max="16384" width="11.42578125" style="1"/>
  </cols>
  <sheetData>
    <row r="1" spans="1:15" ht="21">
      <c r="A1" s="30"/>
      <c r="B1" s="29"/>
      <c r="C1" s="53"/>
      <c r="D1" s="41"/>
      <c r="E1" s="2"/>
      <c r="F1" s="5"/>
      <c r="G1" s="5" t="s">
        <v>0</v>
      </c>
      <c r="H1" s="3"/>
      <c r="I1" s="2"/>
      <c r="J1" s="41"/>
      <c r="K1" s="41"/>
      <c r="L1" s="41"/>
      <c r="M1" s="41"/>
      <c r="N1" s="54"/>
      <c r="O1" s="17"/>
    </row>
    <row r="2" spans="1:15" ht="21">
      <c r="A2" s="30"/>
      <c r="B2" s="31" t="s">
        <v>67</v>
      </c>
      <c r="C2" s="55">
        <f>COUNTIFS(N9:N20,"=admis",O9:O20,"=juin")</f>
        <v>0</v>
      </c>
      <c r="D2" s="41"/>
      <c r="E2" s="2"/>
      <c r="F2" s="5"/>
      <c r="G2" s="5" t="s">
        <v>1</v>
      </c>
      <c r="H2" s="3"/>
      <c r="I2" s="2"/>
      <c r="J2" s="41"/>
      <c r="K2" s="41"/>
      <c r="L2" s="41"/>
      <c r="M2" s="41"/>
      <c r="N2" s="54"/>
      <c r="O2" s="17"/>
    </row>
    <row r="3" spans="1:15" ht="21">
      <c r="A3" s="30"/>
      <c r="B3" s="31" t="s">
        <v>68</v>
      </c>
      <c r="C3" s="55">
        <f>COUNTIFS(N9:N20,"=admis",O9:O20,"=Synthese")</f>
        <v>0</v>
      </c>
      <c r="D3" s="58" t="s">
        <v>2</v>
      </c>
      <c r="E3" s="59"/>
      <c r="F3" s="59"/>
      <c r="G3" s="59"/>
      <c r="H3" s="59"/>
      <c r="I3" s="59"/>
      <c r="J3" s="59"/>
      <c r="K3" s="41"/>
      <c r="L3" s="41"/>
      <c r="M3" s="41"/>
      <c r="N3" s="54"/>
      <c r="O3" s="17"/>
    </row>
    <row r="4" spans="1:15" ht="21">
      <c r="A4" s="30"/>
      <c r="B4" s="31" t="s">
        <v>69</v>
      </c>
      <c r="C4" s="56">
        <f>COUNTIFS(N9:N20,"=admis",O9:O20,"=Rattrapage")</f>
        <v>0</v>
      </c>
      <c r="D4" s="60" t="s">
        <v>3</v>
      </c>
      <c r="E4" s="60"/>
      <c r="F4" s="60"/>
      <c r="G4" s="60"/>
      <c r="H4" s="60"/>
      <c r="I4" s="60"/>
      <c r="J4" s="60"/>
      <c r="K4" s="60"/>
      <c r="L4" s="60"/>
      <c r="M4" s="60"/>
      <c r="N4" s="54"/>
      <c r="O4" s="17"/>
    </row>
    <row r="5" spans="1:15" ht="21">
      <c r="A5" s="30"/>
      <c r="B5" s="31"/>
      <c r="C5" s="56"/>
      <c r="D5" s="42"/>
      <c r="E5" s="42"/>
      <c r="F5" s="42"/>
      <c r="G5" s="42"/>
      <c r="H5" s="42"/>
      <c r="I5" s="42"/>
      <c r="J5" s="42"/>
      <c r="K5" s="42"/>
      <c r="L5" s="42"/>
      <c r="M5" s="42"/>
      <c r="N5" s="54"/>
      <c r="O5" s="17"/>
    </row>
    <row r="6" spans="1:15" ht="21">
      <c r="A6" s="30"/>
      <c r="B6" s="31" t="s">
        <v>70</v>
      </c>
      <c r="C6" s="57" t="e">
        <f>#REF!-(C2+C3+C4)</f>
        <v>#REF!</v>
      </c>
      <c r="D6" s="2"/>
      <c r="E6" s="43" t="s">
        <v>94</v>
      </c>
      <c r="F6" s="43"/>
      <c r="G6" s="43"/>
      <c r="H6" s="43"/>
      <c r="I6" s="43"/>
      <c r="J6" s="2"/>
      <c r="K6" s="41"/>
      <c r="L6" s="41"/>
      <c r="M6" s="61">
        <v>43278</v>
      </c>
      <c r="N6" s="61"/>
      <c r="O6" s="17"/>
    </row>
    <row r="7" spans="1:15" ht="21">
      <c r="A7" s="30"/>
      <c r="B7" s="31"/>
      <c r="C7" s="57"/>
      <c r="D7" s="2"/>
      <c r="E7" s="42"/>
      <c r="F7" s="42"/>
      <c r="G7" s="42"/>
      <c r="H7" s="42"/>
      <c r="I7" s="42"/>
      <c r="J7" s="2"/>
      <c r="K7" s="44"/>
      <c r="L7" s="44"/>
      <c r="M7" s="41"/>
      <c r="N7" s="54"/>
      <c r="O7" s="17"/>
    </row>
    <row r="8" spans="1:15" ht="95.25">
      <c r="A8" s="33" t="s">
        <v>4</v>
      </c>
      <c r="B8" s="45" t="s">
        <v>5</v>
      </c>
      <c r="C8" s="45" t="s">
        <v>6</v>
      </c>
      <c r="D8" s="46" t="s">
        <v>7</v>
      </c>
      <c r="E8" s="46" t="s">
        <v>8</v>
      </c>
      <c r="F8" s="46" t="s">
        <v>9</v>
      </c>
      <c r="G8" s="46" t="s">
        <v>10</v>
      </c>
      <c r="H8" s="46" t="s">
        <v>11</v>
      </c>
      <c r="I8" s="46" t="s">
        <v>12</v>
      </c>
      <c r="J8" s="46" t="s">
        <v>13</v>
      </c>
      <c r="K8" s="46" t="s">
        <v>14</v>
      </c>
      <c r="L8" s="46" t="s">
        <v>15</v>
      </c>
      <c r="M8" s="46" t="s">
        <v>16</v>
      </c>
      <c r="N8" s="47" t="s">
        <v>17</v>
      </c>
      <c r="O8" s="48" t="s">
        <v>18</v>
      </c>
    </row>
    <row r="9" spans="1:15" ht="16.5" thickBot="1">
      <c r="A9" s="34">
        <v>1</v>
      </c>
      <c r="B9" s="22" t="s">
        <v>71</v>
      </c>
      <c r="C9" s="23" t="s">
        <v>72</v>
      </c>
      <c r="D9" s="10">
        <f>'[1]CHIMIE 2'!H8</f>
        <v>15.573333333333332</v>
      </c>
      <c r="E9" s="10">
        <f>'[1]PHYSIQUE 2'!H8</f>
        <v>13.93</v>
      </c>
      <c r="F9" s="10">
        <f>'[1]MATH 2'!H8</f>
        <v>16.98</v>
      </c>
      <c r="G9" s="10">
        <f>'[1]HISTOLOGIE 2'!H8</f>
        <v>5.666666666666667</v>
      </c>
      <c r="H9" s="10">
        <f>'[1]EMBRYOLOGIE 2'!H8</f>
        <v>17</v>
      </c>
      <c r="I9" s="10">
        <f>'[1]BIOCHIMIE 3'!G8</f>
        <v>16.5</v>
      </c>
      <c r="J9" s="10">
        <f>'[1]CYTO-PHYSIOLOGIE 3'!H8</f>
        <v>20.418750000000003</v>
      </c>
      <c r="K9" s="10">
        <f>'[1]CYTO-GENETIQUE 2'!H8</f>
        <v>18</v>
      </c>
      <c r="L9" s="10">
        <f t="shared" ref="L9:L20" si="0">SUM(D9:K9)</f>
        <v>124.06875000000001</v>
      </c>
      <c r="M9" s="10">
        <f t="shared" ref="M9:M20" si="1">L9/18</f>
        <v>6.8927083333333341</v>
      </c>
      <c r="N9" s="12" t="str">
        <f t="shared" ref="N9:N20" si="2">IF(OR(D9="exclus",E9="exclus",F9="exclus",G9="exclus",H9="exclus",I9="exclus",J9="exclus",K9="exclus"),"exclus",IF(AND( SUM(P9:W9)=0,ROUND(M9,3)&gt;=10),"admis","ajournee"))</f>
        <v>ajournee</v>
      </c>
      <c r="O9" s="14" t="str">
        <f t="shared" ref="O9:O20" si="3">IF(COUNTIF(X9:AE9,"=rattrapage")&gt;0,"rattrapage",IF(COUNTIF(X9:AE9,"=synthèse")&gt;0,"synthese","juin"))</f>
        <v>juin</v>
      </c>
    </row>
    <row r="10" spans="1:15" ht="16.5" thickBot="1">
      <c r="A10" s="34">
        <v>2</v>
      </c>
      <c r="B10" s="18" t="s">
        <v>73</v>
      </c>
      <c r="C10" s="19" t="s">
        <v>74</v>
      </c>
      <c r="D10" s="10">
        <f>'[1]CHIMIE 2'!H11</f>
        <v>0</v>
      </c>
      <c r="E10" s="10">
        <f>'[1]PHYSIQUE 2'!H11</f>
        <v>0</v>
      </c>
      <c r="F10" s="10">
        <f>'[1]MATH 2'!H11</f>
        <v>0</v>
      </c>
      <c r="G10" s="10">
        <f>'[1]HISTOLOGIE 2'!H11</f>
        <v>0</v>
      </c>
      <c r="H10" s="10">
        <f>'[1]EMBRYOLOGIE 2'!H11</f>
        <v>0</v>
      </c>
      <c r="I10" s="10">
        <f>'[1]BIOCHIMIE 3'!G11</f>
        <v>0</v>
      </c>
      <c r="J10" s="10">
        <f>'[1]CYTO-PHYSIOLOGIE 3'!H11</f>
        <v>0</v>
      </c>
      <c r="K10" s="10">
        <f>'[1]CYTO-GENETIQUE 2'!H11</f>
        <v>0</v>
      </c>
      <c r="L10" s="10">
        <f t="shared" si="0"/>
        <v>0</v>
      </c>
      <c r="M10" s="10">
        <f t="shared" si="1"/>
        <v>0</v>
      </c>
      <c r="N10" s="15" t="str">
        <f t="shared" si="2"/>
        <v>ajournee</v>
      </c>
      <c r="O10" s="14" t="str">
        <f t="shared" si="3"/>
        <v>juin</v>
      </c>
    </row>
    <row r="11" spans="1:15" ht="16.5" thickBot="1">
      <c r="A11" s="34">
        <v>3</v>
      </c>
      <c r="B11" s="22" t="s">
        <v>75</v>
      </c>
      <c r="C11" s="23" t="s">
        <v>76</v>
      </c>
      <c r="D11" s="10">
        <f>'[1]CHIMIE 2'!H16</f>
        <v>24.906666666666666</v>
      </c>
      <c r="E11" s="10">
        <f>'[1]PHYSIQUE 2'!H16</f>
        <v>19.630000000000003</v>
      </c>
      <c r="F11" s="10">
        <f>'[1]MATH 2'!H16</f>
        <v>24.330000000000002</v>
      </c>
      <c r="G11" s="10">
        <f>'[1]HISTOLOGIE 2'!H16</f>
        <v>11</v>
      </c>
      <c r="H11" s="10">
        <f>'[1]EMBRYOLOGIE 2'!H16</f>
        <v>21.333333333333332</v>
      </c>
      <c r="I11" s="10">
        <f>'[1]BIOCHIMIE 3'!G16</f>
        <v>14.25</v>
      </c>
      <c r="J11" s="10">
        <f>'[1]CYTO-PHYSIOLOGIE 3'!H16</f>
        <v>25.661250000000003</v>
      </c>
      <c r="K11" s="10">
        <f>'[1]CYTO-GENETIQUE 2'!H16</f>
        <v>27.5</v>
      </c>
      <c r="L11" s="7">
        <f t="shared" si="0"/>
        <v>168.61125000000001</v>
      </c>
      <c r="M11" s="7">
        <f t="shared" si="1"/>
        <v>9.3672916666666666</v>
      </c>
      <c r="N11" s="8" t="str">
        <f t="shared" si="2"/>
        <v>ajournee</v>
      </c>
      <c r="O11" s="9" t="str">
        <f t="shared" si="3"/>
        <v>juin</v>
      </c>
    </row>
    <row r="12" spans="1:15" ht="16.5" thickBot="1">
      <c r="A12" s="34">
        <v>4</v>
      </c>
      <c r="B12" s="24" t="s">
        <v>77</v>
      </c>
      <c r="C12" s="25" t="s">
        <v>78</v>
      </c>
      <c r="D12" s="10">
        <f>'[1]CHIMIE 2'!H17</f>
        <v>2</v>
      </c>
      <c r="E12" s="10">
        <f>'[1]PHYSIQUE 2'!H17</f>
        <v>4.63</v>
      </c>
      <c r="F12" s="10">
        <f>'[1]MATH 2'!H17</f>
        <v>12.63</v>
      </c>
      <c r="G12" s="10">
        <f>'[1]HISTOLOGIE 2'!H17</f>
        <v>2.1666666666666665</v>
      </c>
      <c r="H12" s="10">
        <f>'[1]EMBRYOLOGIE 2'!H17</f>
        <v>7</v>
      </c>
      <c r="I12" s="10">
        <f>'[1]BIOCHIMIE 3'!G17</f>
        <v>3.75</v>
      </c>
      <c r="J12" s="10">
        <f>'[1]CYTO-PHYSIOLOGIE 3'!H17</f>
        <v>4.7137500000000001</v>
      </c>
      <c r="K12" s="10">
        <f>'[1]CYTO-GENETIQUE 2'!H17</f>
        <v>8.8333333333333339</v>
      </c>
      <c r="L12" s="7">
        <f t="shared" si="0"/>
        <v>45.723750000000003</v>
      </c>
      <c r="M12" s="7">
        <f t="shared" si="1"/>
        <v>2.5402083333333336</v>
      </c>
      <c r="N12" s="8" t="str">
        <f t="shared" si="2"/>
        <v>ajournee</v>
      </c>
      <c r="O12" s="9" t="str">
        <f t="shared" si="3"/>
        <v>juin</v>
      </c>
    </row>
    <row r="13" spans="1:15" ht="16.5" thickBot="1">
      <c r="A13" s="34">
        <v>5</v>
      </c>
      <c r="B13" s="22" t="s">
        <v>79</v>
      </c>
      <c r="C13" s="23" t="s">
        <v>80</v>
      </c>
      <c r="D13" s="10">
        <f>'[1]CHIMIE 2'!H18</f>
        <v>34</v>
      </c>
      <c r="E13" s="10">
        <f>'[1]PHYSIQUE 2'!H18</f>
        <v>0</v>
      </c>
      <c r="F13" s="10">
        <f>'[1]MATH 2'!H18</f>
        <v>0</v>
      </c>
      <c r="G13" s="10">
        <f>'[1]HISTOLOGIE 2'!H18</f>
        <v>0</v>
      </c>
      <c r="H13" s="10">
        <f>'[1]EMBRYOLOGIE 2'!H18</f>
        <v>0</v>
      </c>
      <c r="I13" s="10">
        <f>'[1]BIOCHIMIE 3'!G18</f>
        <v>45</v>
      </c>
      <c r="J13" s="10">
        <f>'[1]CYTO-PHYSIOLOGIE 3'!H18</f>
        <v>46.125</v>
      </c>
      <c r="K13" s="10">
        <f>'[1]CYTO-GENETIQUE 2'!H18</f>
        <v>0</v>
      </c>
      <c r="L13" s="7">
        <f t="shared" si="0"/>
        <v>125.125</v>
      </c>
      <c r="M13" s="7">
        <f t="shared" si="1"/>
        <v>6.9513888888888893</v>
      </c>
      <c r="N13" s="8" t="str">
        <f t="shared" si="2"/>
        <v>ajournee</v>
      </c>
      <c r="O13" s="9" t="str">
        <f t="shared" si="3"/>
        <v>juin</v>
      </c>
    </row>
    <row r="14" spans="1:15" ht="16.5" thickBot="1">
      <c r="A14" s="34">
        <v>6</v>
      </c>
      <c r="B14" s="24" t="s">
        <v>81</v>
      </c>
      <c r="C14" s="25" t="s">
        <v>82</v>
      </c>
      <c r="D14" s="10">
        <f>'[1]CHIMIE 2'!H22</f>
        <v>0</v>
      </c>
      <c r="E14" s="10">
        <f>'[1]PHYSIQUE 2'!H22</f>
        <v>2.64</v>
      </c>
      <c r="F14" s="10">
        <f>'[1]MATH 2'!H22</f>
        <v>0</v>
      </c>
      <c r="G14" s="10">
        <f>'[1]HISTOLOGIE 2'!H22</f>
        <v>0</v>
      </c>
      <c r="H14" s="10">
        <f>'[1]EMBRYOLOGIE 2'!H22</f>
        <v>0</v>
      </c>
      <c r="I14" s="10">
        <f>'[1]BIOCHIMIE 3'!G22</f>
        <v>0</v>
      </c>
      <c r="J14" s="10">
        <f>'[1]CYTO-PHYSIOLOGIE 3'!H22</f>
        <v>3.7125000000000004</v>
      </c>
      <c r="K14" s="10">
        <f>'[1]CYTO-GENETIQUE 2'!H22</f>
        <v>0</v>
      </c>
      <c r="L14" s="7">
        <f t="shared" si="0"/>
        <v>6.3525000000000009</v>
      </c>
      <c r="M14" s="7">
        <f t="shared" si="1"/>
        <v>0.35291666666666671</v>
      </c>
      <c r="N14" s="8" t="str">
        <f t="shared" si="2"/>
        <v>ajournee</v>
      </c>
      <c r="O14" s="9" t="str">
        <f t="shared" si="3"/>
        <v>juin</v>
      </c>
    </row>
    <row r="15" spans="1:15" ht="16.5" thickBot="1">
      <c r="A15" s="34">
        <v>7</v>
      </c>
      <c r="B15" s="24" t="s">
        <v>83</v>
      </c>
      <c r="C15" s="25" t="s">
        <v>84</v>
      </c>
      <c r="D15" s="10">
        <f>'[1]CHIMIE 2'!H24</f>
        <v>0</v>
      </c>
      <c r="E15" s="10">
        <f>'[1]PHYSIQUE 2'!H24</f>
        <v>0</v>
      </c>
      <c r="F15" s="10">
        <f>'[1]MATH 2'!H24</f>
        <v>0</v>
      </c>
      <c r="G15" s="10">
        <f>'[1]HISTOLOGIE 2'!H24</f>
        <v>0</v>
      </c>
      <c r="H15" s="10">
        <f>'[1]EMBRYOLOGIE 2'!H24</f>
        <v>0</v>
      </c>
      <c r="I15" s="10">
        <f>'[1]BIOCHIMIE 3'!G24</f>
        <v>0</v>
      </c>
      <c r="J15" s="10">
        <f>'[1]CYTO-PHYSIOLOGIE 3'!H24</f>
        <v>0</v>
      </c>
      <c r="K15" s="10">
        <f>'[1]CYTO-GENETIQUE 2'!H24</f>
        <v>0</v>
      </c>
      <c r="L15" s="7">
        <f t="shared" si="0"/>
        <v>0</v>
      </c>
      <c r="M15" s="7">
        <f t="shared" si="1"/>
        <v>0</v>
      </c>
      <c r="N15" s="8" t="str">
        <f t="shared" si="2"/>
        <v>ajournee</v>
      </c>
      <c r="O15" s="9" t="str">
        <f t="shared" si="3"/>
        <v>juin</v>
      </c>
    </row>
    <row r="16" spans="1:15" ht="16.5" thickBot="1">
      <c r="A16" s="34">
        <v>8</v>
      </c>
      <c r="B16" s="24" t="s">
        <v>85</v>
      </c>
      <c r="C16" s="25" t="s">
        <v>86</v>
      </c>
      <c r="D16" s="10">
        <f>'[1]CHIMIE 2'!H30</f>
        <v>0</v>
      </c>
      <c r="E16" s="10">
        <f>'[1]PHYSIQUE 2'!H30</f>
        <v>0</v>
      </c>
      <c r="F16" s="10">
        <f>'[1]MATH 2'!H30</f>
        <v>0</v>
      </c>
      <c r="G16" s="10">
        <f>'[1]HISTOLOGIE 2'!H30</f>
        <v>3</v>
      </c>
      <c r="H16" s="10">
        <f>'[1]EMBRYOLOGIE 2'!H30</f>
        <v>0</v>
      </c>
      <c r="I16" s="10">
        <f>'[1]BIOCHIMIE 3'!G30</f>
        <v>0</v>
      </c>
      <c r="J16" s="10">
        <f>'[1]CYTO-PHYSIOLOGIE 3'!H30</f>
        <v>0.25125000000000003</v>
      </c>
      <c r="K16" s="10">
        <f>'[1]CYTO-GENETIQUE 2'!H30</f>
        <v>0</v>
      </c>
      <c r="L16" s="7">
        <f t="shared" si="0"/>
        <v>3.2512500000000002</v>
      </c>
      <c r="M16" s="7">
        <f t="shared" si="1"/>
        <v>0.18062500000000001</v>
      </c>
      <c r="N16" s="8" t="str">
        <f t="shared" si="2"/>
        <v>ajournee</v>
      </c>
      <c r="O16" s="9" t="str">
        <f t="shared" si="3"/>
        <v>juin</v>
      </c>
    </row>
    <row r="17" spans="1:15" ht="16.5" thickBot="1">
      <c r="A17" s="34">
        <v>9</v>
      </c>
      <c r="B17" s="24" t="s">
        <v>87</v>
      </c>
      <c r="C17" s="25" t="s">
        <v>88</v>
      </c>
      <c r="D17" s="10">
        <f>'[1]CHIMIE 2'!H32</f>
        <v>12.553333333333333</v>
      </c>
      <c r="E17" s="10">
        <f>'[1]PHYSIQUE 2'!H32</f>
        <v>11.935</v>
      </c>
      <c r="F17" s="10">
        <f>'[1]MATH 2'!H32</f>
        <v>11.290000000000001</v>
      </c>
      <c r="G17" s="10">
        <f>'[1]HISTOLOGIE 2'!H32</f>
        <v>3.3333333333333335</v>
      </c>
      <c r="H17" s="10">
        <f>'[1]EMBRYOLOGIE 2'!H32</f>
        <v>9.6666666666666661</v>
      </c>
      <c r="I17" s="10">
        <f>'[1]BIOCHIMIE 3'!G32</f>
        <v>11.25</v>
      </c>
      <c r="J17" s="10">
        <f>'[1]CYTO-PHYSIOLOGIE 3'!H32</f>
        <v>13.4175</v>
      </c>
      <c r="K17" s="10">
        <f>'[1]CYTO-GENETIQUE 2'!H32</f>
        <v>14.166666666666666</v>
      </c>
      <c r="L17" s="6">
        <f t="shared" si="0"/>
        <v>87.612500000000011</v>
      </c>
      <c r="M17" s="6">
        <f t="shared" si="1"/>
        <v>4.8673611111111121</v>
      </c>
      <c r="N17" s="11" t="str">
        <f t="shared" si="2"/>
        <v>ajournee</v>
      </c>
      <c r="O17" s="13" t="str">
        <f t="shared" si="3"/>
        <v>juin</v>
      </c>
    </row>
    <row r="18" spans="1:15" ht="16.5" thickBot="1">
      <c r="A18" s="34">
        <v>10</v>
      </c>
      <c r="B18" s="24" t="s">
        <v>89</v>
      </c>
      <c r="C18" s="25" t="s">
        <v>90</v>
      </c>
      <c r="D18" s="10">
        <f>'[1]CHIMIE 2'!H34</f>
        <v>0</v>
      </c>
      <c r="E18" s="10">
        <f>'[1]PHYSIQUE 2'!H34</f>
        <v>8.25</v>
      </c>
      <c r="F18" s="10">
        <f>'[1]MATH 2'!H34</f>
        <v>0</v>
      </c>
      <c r="G18" s="10">
        <f>'[1]HISTOLOGIE 2'!H34</f>
        <v>0</v>
      </c>
      <c r="H18" s="10">
        <f>'[1]EMBRYOLOGIE 2'!H34</f>
        <v>0</v>
      </c>
      <c r="I18" s="10">
        <f>'[1]BIOCHIMIE 3'!G34</f>
        <v>6</v>
      </c>
      <c r="J18" s="10">
        <f>'[1]CYTO-PHYSIOLOGIE 3'!H34</f>
        <v>4.95</v>
      </c>
      <c r="K18" s="10">
        <f>'[1]CYTO-GENETIQUE 2'!H34</f>
        <v>0</v>
      </c>
      <c r="L18" s="7">
        <f t="shared" si="0"/>
        <v>19.2</v>
      </c>
      <c r="M18" s="7">
        <f t="shared" si="1"/>
        <v>1.0666666666666667</v>
      </c>
      <c r="N18" s="8" t="str">
        <f t="shared" si="2"/>
        <v>ajournee</v>
      </c>
      <c r="O18" s="9" t="str">
        <f t="shared" si="3"/>
        <v>juin</v>
      </c>
    </row>
    <row r="19" spans="1:15" ht="16.5" thickBot="1">
      <c r="A19" s="34">
        <v>11</v>
      </c>
      <c r="B19" s="27" t="s">
        <v>91</v>
      </c>
      <c r="C19" s="27" t="s">
        <v>54</v>
      </c>
      <c r="D19" s="10">
        <f>'[1]CHIMIE 2'!H40</f>
        <v>0</v>
      </c>
      <c r="E19" s="10">
        <f>'[1]PHYSIQUE 2'!H40</f>
        <v>0</v>
      </c>
      <c r="F19" s="10">
        <f>'[1]MATH 2'!H40</f>
        <v>0</v>
      </c>
      <c r="G19" s="10">
        <f>'[1]HISTOLOGIE 2'!H40</f>
        <v>0</v>
      </c>
      <c r="H19" s="10">
        <f>'[1]EMBRYOLOGIE 2'!H40</f>
        <v>0</v>
      </c>
      <c r="I19" s="10">
        <f>'[1]BIOCHIMIE 3'!G40</f>
        <v>0</v>
      </c>
      <c r="J19" s="10">
        <f>'[1]CYTO-PHYSIOLOGIE 3'!H40</f>
        <v>0</v>
      </c>
      <c r="K19" s="10">
        <f>'[1]CYTO-GENETIQUE 2'!H40</f>
        <v>0</v>
      </c>
      <c r="L19" s="7">
        <f t="shared" si="0"/>
        <v>0</v>
      </c>
      <c r="M19" s="7">
        <f t="shared" si="1"/>
        <v>0</v>
      </c>
      <c r="N19" s="8" t="str">
        <f t="shared" si="2"/>
        <v>ajournee</v>
      </c>
      <c r="O19" s="9" t="str">
        <f t="shared" si="3"/>
        <v>juin</v>
      </c>
    </row>
    <row r="20" spans="1:15" ht="16.5" thickBot="1">
      <c r="A20" s="34">
        <v>12</v>
      </c>
      <c r="B20" s="25" t="s">
        <v>92</v>
      </c>
      <c r="C20" s="25" t="s">
        <v>93</v>
      </c>
      <c r="D20" s="10">
        <f>'[1]CHIMIE 2'!H41</f>
        <v>26</v>
      </c>
      <c r="E20" s="10">
        <f>'[1]PHYSIQUE 2'!H41</f>
        <v>5.6700000000000008</v>
      </c>
      <c r="F20" s="10">
        <f>'[1]MATH 2'!H41</f>
        <v>20</v>
      </c>
      <c r="G20" s="10">
        <f>'[1]HISTOLOGIE 2'!H41</f>
        <v>22</v>
      </c>
      <c r="H20" s="10">
        <f>'[1]EMBRYOLOGIE 2'!H41</f>
        <v>14</v>
      </c>
      <c r="I20" s="10">
        <f>'[1]BIOCHIMIE 3'!G41</f>
        <v>45</v>
      </c>
      <c r="J20" s="10">
        <f>'[1]CYTO-PHYSIOLOGIE 3'!H41</f>
        <v>13.68375</v>
      </c>
      <c r="K20" s="10">
        <f>'[1]CYTO-GENETIQUE 2'!H41</f>
        <v>10.833333333333334</v>
      </c>
      <c r="L20" s="7">
        <f t="shared" si="0"/>
        <v>157.18708333333336</v>
      </c>
      <c r="M20" s="7">
        <f t="shared" si="1"/>
        <v>8.7326157407407425</v>
      </c>
      <c r="N20" s="8" t="str">
        <f t="shared" si="2"/>
        <v>ajournee</v>
      </c>
      <c r="O20" s="9" t="str">
        <f t="shared" si="3"/>
        <v>juin</v>
      </c>
    </row>
  </sheetData>
  <mergeCells count="3">
    <mergeCell ref="D3:J3"/>
    <mergeCell ref="D4:M4"/>
    <mergeCell ref="M6:N6"/>
  </mergeCells>
  <conditionalFormatting sqref="O8">
    <cfRule type="cellIs" dxfId="5" priority="6" operator="equal">
      <formula>"ajourné(e)"</formula>
    </cfRule>
  </conditionalFormatting>
  <conditionalFormatting sqref="O9:O20">
    <cfRule type="cellIs" dxfId="4" priority="3" operator="equal">
      <formula>"Rattrapage"</formula>
    </cfRule>
    <cfRule type="cellIs" dxfId="3" priority="4" operator="equal">
      <formula>"Synthèse"</formula>
    </cfRule>
    <cfRule type="cellIs" dxfId="2" priority="5" operator="equal">
      <formula>"juin"</formula>
    </cfRule>
  </conditionalFormatting>
  <conditionalFormatting sqref="N9:N20">
    <cfRule type="cellIs" dxfId="1" priority="1" operator="equal">
      <formula>"ajournee"</formula>
    </cfRule>
    <cfRule type="cellIs" dxfId="0" priority="2" operator="equal">
      <formula>"admis"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ADMIS A1</vt:lpstr>
      <vt:lpstr>AJOURNEE 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dalel</dc:creator>
  <cp:lastModifiedBy>kerrour</cp:lastModifiedBy>
  <dcterms:created xsi:type="dcterms:W3CDTF">2018-07-02T08:30:10Z</dcterms:created>
  <dcterms:modified xsi:type="dcterms:W3CDTF">2018-07-02T09:09:41Z</dcterms:modified>
</cp:coreProperties>
</file>