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7365" tabRatio="928" firstSheet="3" activeTab="11"/>
  </bookViews>
  <sheets>
    <sheet name="REPRODUCTION 3" sheetId="1" r:id="rId1"/>
    <sheet name="RUMINANTS 3" sheetId="2" r:id="rId2"/>
    <sheet name="PARASITOLOGIE 3" sheetId="3" r:id="rId3"/>
    <sheet name="INFECTIEUX 3" sheetId="4" r:id="rId4"/>
    <sheet name="CARNIVORES 3" sheetId="5" r:id="rId5"/>
    <sheet name="CHIRURGIE 3" sheetId="6" r:id="rId6"/>
    <sheet name="BIOCHIMIE 2" sheetId="7" r:id="rId7"/>
    <sheet name="HIDAOA 3" sheetId="8" r:id="rId8"/>
    <sheet name="ANA-PATH 2" sheetId="9" r:id="rId9"/>
    <sheet name="CLINIQUE" sheetId="22" r:id="rId10"/>
    <sheet name="RECAP JUIN" sheetId="25" r:id="rId11"/>
    <sheet name="RECAP SYNTHES" sheetId="24" r:id="rId12"/>
  </sheets>
  <definedNames>
    <definedName name="_xlnm._FilterDatabase" localSheetId="8" hidden="1">'ANA-PATH 2'!$A$7:$R$421</definedName>
    <definedName name="_xlnm._FilterDatabase" localSheetId="6" hidden="1">'BIOCHIMIE 2'!$A$7:$Q$7</definedName>
    <definedName name="_xlnm._FilterDatabase" localSheetId="4" hidden="1">'CARNIVORES 3'!$A$7:$T$421</definedName>
    <definedName name="_xlnm._FilterDatabase" localSheetId="5" hidden="1">'CHIRURGIE 3'!$A$7:$R$421</definedName>
    <definedName name="_xlnm._FilterDatabase" localSheetId="9" hidden="1">CLINIQUE!$A$9:$AB$423</definedName>
    <definedName name="_xlnm._FilterDatabase" localSheetId="7" hidden="1">'HIDAOA 3'!$A$7:$R$7</definedName>
    <definedName name="_xlnm._FilterDatabase" localSheetId="3" hidden="1">'INFECTIEUX 3'!$A$7:$R$7</definedName>
    <definedName name="_xlnm._FilterDatabase" localSheetId="2" hidden="1">'PARASITOLOGIE 3'!$A$7:$N$7</definedName>
    <definedName name="_xlnm._FilterDatabase" localSheetId="10" hidden="1">'RECAP JUIN'!$A$9:$AK$423</definedName>
    <definedName name="_xlnm._FilterDatabase" localSheetId="11" hidden="1">'RECAP SYNTHES'!$A$12:$AK$426</definedName>
    <definedName name="_xlnm._FilterDatabase" localSheetId="0" hidden="1">'REPRODUCTION 3'!$A$7:$R$421</definedName>
    <definedName name="_xlnm._FilterDatabase" localSheetId="1" hidden="1">'RUMINANTS 3'!$A$7:$N$421</definedName>
    <definedName name="_xlnm.Print_Titles" localSheetId="6">'BIOCHIMIE 2'!$1:$7</definedName>
    <definedName name="_xlnm.Print_Titles" localSheetId="7">'HIDAOA 3'!$1:$6</definedName>
    <definedName name="_xlnm.Print_Titles" localSheetId="2">'PARASITOLOGIE 3'!$1:$7</definedName>
    <definedName name="_xlnm.Print_Titles" localSheetId="10">'RECAP JUIN'!$1:$7</definedName>
    <definedName name="_xlnm.Print_Titles" localSheetId="11">'RECAP SYNTHES'!$1:$12</definedName>
    <definedName name="_xlnm.Print_Titles" localSheetId="1">'RUMINANTS 3'!$1:$7</definedName>
    <definedName name="_xlnm.Print_Area" localSheetId="6">'BIOCHIMIE 2'!$B$7:$I$421</definedName>
    <definedName name="_xlnm.Print_Area" localSheetId="7">'HIDAOA 3'!$A$1:$I$421</definedName>
    <definedName name="_xlnm.Print_Area" localSheetId="2">'PARASITOLOGIE 3'!$A$1:$M$274</definedName>
    <definedName name="_xlnm.Print_Area" localSheetId="10">'RECAP JUIN'!$A$1:$Q$422</definedName>
    <definedName name="_xlnm.Print_Area" localSheetId="11">'RECAP SYNTHES'!$A$1:$AA$423</definedName>
    <definedName name="_xlnm.Print_Area" localSheetId="0">'REPRODUCTION 3'!$A$1:$I$421</definedName>
    <definedName name="_xlnm.Print_Area" localSheetId="1">'RUMINANTS 3'!$A$1:$I$418</definedName>
  </definedNames>
  <calcPr calcId="125725"/>
</workbook>
</file>

<file path=xl/calcChain.xml><?xml version="1.0" encoding="utf-8"?>
<calcChain xmlns="http://schemas.openxmlformats.org/spreadsheetml/2006/main">
  <c r="F17" i="24"/>
  <c r="L310"/>
  <c r="F177" i="4"/>
  <c r="N303" i="7" l="1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M9" i="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AJ97" i="24" s="1"/>
  <c r="M93" i="9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AJ307" i="24" s="1"/>
  <c r="M303" i="9"/>
  <c r="M304"/>
  <c r="M305"/>
  <c r="M306"/>
  <c r="M307"/>
  <c r="M308"/>
  <c r="M309"/>
  <c r="M310"/>
  <c r="M311"/>
  <c r="M312"/>
  <c r="AJ316" i="24" s="1"/>
  <c r="M313" i="9"/>
  <c r="AJ317" i="24" s="1"/>
  <c r="M314" i="9"/>
  <c r="M315"/>
  <c r="AJ319" i="24" s="1"/>
  <c r="M316" i="9"/>
  <c r="M317"/>
  <c r="AJ321" i="24" s="1"/>
  <c r="M318" i="9"/>
  <c r="M319"/>
  <c r="AJ323" i="24" s="1"/>
  <c r="M320" i="9"/>
  <c r="M321"/>
  <c r="AJ325" i="24" s="1"/>
  <c r="M322" i="9"/>
  <c r="AJ326" i="24" s="1"/>
  <c r="M323" i="9"/>
  <c r="M324"/>
  <c r="AJ328" i="24" s="1"/>
  <c r="M325" i="9"/>
  <c r="M326"/>
  <c r="AJ331" i="24" s="1"/>
  <c r="M327" i="9"/>
  <c r="M328"/>
  <c r="AJ333" i="24" s="1"/>
  <c r="M329" i="9"/>
  <c r="AJ334" i="24" s="1"/>
  <c r="M330" i="9"/>
  <c r="AJ335" i="24" s="1"/>
  <c r="M331" i="9"/>
  <c r="M332"/>
  <c r="AJ337" i="24" s="1"/>
  <c r="M333" i="9"/>
  <c r="AJ338" i="24" s="1"/>
  <c r="M334" i="9"/>
  <c r="AJ339" i="24" s="1"/>
  <c r="M335" i="9"/>
  <c r="AJ340" i="24" s="1"/>
  <c r="M336" i="9"/>
  <c r="M337"/>
  <c r="AJ342" i="24" s="1"/>
  <c r="M338" i="9"/>
  <c r="AJ343" i="24" s="1"/>
  <c r="M339" i="9"/>
  <c r="AJ344" i="24" s="1"/>
  <c r="M340" i="9"/>
  <c r="M341"/>
  <c r="AJ346" i="24" s="1"/>
  <c r="M342" i="9"/>
  <c r="M343"/>
  <c r="AJ348" i="24" s="1"/>
  <c r="M344" i="9"/>
  <c r="AJ349" i="24" s="1"/>
  <c r="M345" i="9"/>
  <c r="AJ350" i="24" s="1"/>
  <c r="M346" i="9"/>
  <c r="M347"/>
  <c r="AJ352" i="24" s="1"/>
  <c r="M348" i="9"/>
  <c r="M349"/>
  <c r="AJ354" i="24" s="1"/>
  <c r="M350" i="9"/>
  <c r="AJ355" i="24" s="1"/>
  <c r="M351" i="9"/>
  <c r="AJ356" i="24" s="1"/>
  <c r="M352" i="9"/>
  <c r="M353"/>
  <c r="AJ358" i="24" s="1"/>
  <c r="M354" i="9"/>
  <c r="AJ359" i="24" s="1"/>
  <c r="M355" i="9"/>
  <c r="AJ360" i="24" s="1"/>
  <c r="M356" i="9"/>
  <c r="AJ361" i="24" s="1"/>
  <c r="M357" i="9"/>
  <c r="AJ362" i="24" s="1"/>
  <c r="M358" i="9"/>
  <c r="AJ363" i="24" s="1"/>
  <c r="M359" i="9"/>
  <c r="AJ364" i="24" s="1"/>
  <c r="M360" i="9"/>
  <c r="AJ365" i="24" s="1"/>
  <c r="M361" i="9"/>
  <c r="M362"/>
  <c r="AJ367" i="24" s="1"/>
  <c r="M363" i="9"/>
  <c r="AJ368" i="24" s="1"/>
  <c r="M364" i="9"/>
  <c r="M365"/>
  <c r="AJ370" i="24" s="1"/>
  <c r="M366" i="9"/>
  <c r="AJ371" i="24" s="1"/>
  <c r="M367" i="9"/>
  <c r="AJ372" i="24" s="1"/>
  <c r="M368" i="9"/>
  <c r="M369"/>
  <c r="AJ374" i="24" s="1"/>
  <c r="M370" i="9"/>
  <c r="AJ375" i="24" s="1"/>
  <c r="M371" i="9"/>
  <c r="AJ376" i="24" s="1"/>
  <c r="M372" i="9"/>
  <c r="M373"/>
  <c r="AJ378" i="24" s="1"/>
  <c r="M374" i="9"/>
  <c r="M375"/>
  <c r="AJ380" i="24" s="1"/>
  <c r="M376" i="9"/>
  <c r="M377"/>
  <c r="AJ382" i="24" s="1"/>
  <c r="M378" i="9"/>
  <c r="AJ383" i="24" s="1"/>
  <c r="M379" i="9"/>
  <c r="AJ384" i="24" s="1"/>
  <c r="M380" i="9"/>
  <c r="AJ385" i="24" s="1"/>
  <c r="M381" i="9"/>
  <c r="AJ386" i="24" s="1"/>
  <c r="M382" i="9"/>
  <c r="M383"/>
  <c r="AJ388" i="24" s="1"/>
  <c r="M384" i="9"/>
  <c r="M385"/>
  <c r="AJ390" i="24" s="1"/>
  <c r="M386" i="9"/>
  <c r="M387"/>
  <c r="AJ392" i="24" s="1"/>
  <c r="M388" i="9"/>
  <c r="M389"/>
  <c r="AJ394" i="24" s="1"/>
  <c r="M390" i="9"/>
  <c r="M391"/>
  <c r="AJ396" i="24" s="1"/>
  <c r="M392" i="9"/>
  <c r="M393"/>
  <c r="M394"/>
  <c r="M395"/>
  <c r="AJ400" i="24" s="1"/>
  <c r="M396" i="9"/>
  <c r="AJ401" i="24" s="1"/>
  <c r="M397" i="9"/>
  <c r="AJ402" i="24" s="1"/>
  <c r="M398" i="9"/>
  <c r="AJ403" i="24" s="1"/>
  <c r="M399" i="9"/>
  <c r="AJ404" i="24" s="1"/>
  <c r="M400" i="9"/>
  <c r="M401"/>
  <c r="AJ406" i="24" s="1"/>
  <c r="M402" i="9"/>
  <c r="AJ407" i="24" s="1"/>
  <c r="M403" i="9"/>
  <c r="AJ408" i="24" s="1"/>
  <c r="M404" i="9"/>
  <c r="M405"/>
  <c r="M406"/>
  <c r="M407"/>
  <c r="AJ412" i="24" s="1"/>
  <c r="M408" i="9"/>
  <c r="AJ413" i="24" s="1"/>
  <c r="M409" i="9"/>
  <c r="AJ414" i="24" s="1"/>
  <c r="M410" i="9"/>
  <c r="AJ415" i="24" s="1"/>
  <c r="M411" i="9"/>
  <c r="M412"/>
  <c r="M413"/>
  <c r="AJ418" i="24" s="1"/>
  <c r="M414" i="9"/>
  <c r="AJ419" i="24" s="1"/>
  <c r="M415" i="9"/>
  <c r="AJ420" i="24" s="1"/>
  <c r="M416" i="9"/>
  <c r="M417"/>
  <c r="M418"/>
  <c r="M419"/>
  <c r="AJ424" i="24" s="1"/>
  <c r="M420" i="9"/>
  <c r="AJ425" i="24" s="1"/>
  <c r="M421" i="9"/>
  <c r="AJ426" i="24" s="1"/>
  <c r="AJ336"/>
  <c r="AJ347"/>
  <c r="AJ341"/>
  <c r="AJ351"/>
  <c r="AJ345"/>
  <c r="AJ353"/>
  <c r="AJ357"/>
  <c r="AJ366"/>
  <c r="AJ369"/>
  <c r="AJ373"/>
  <c r="AJ379"/>
  <c r="AJ377"/>
  <c r="AJ387"/>
  <c r="AJ381"/>
  <c r="AJ389"/>
  <c r="AJ391"/>
  <c r="AJ393"/>
  <c r="AJ395"/>
  <c r="AJ398"/>
  <c r="AJ399"/>
  <c r="AJ397"/>
  <c r="AJ409"/>
  <c r="AJ410"/>
  <c r="AJ411"/>
  <c r="AJ416"/>
  <c r="AJ417"/>
  <c r="AJ421"/>
  <c r="AJ405"/>
  <c r="AJ422"/>
  <c r="AJ423"/>
  <c r="AJ125"/>
  <c r="AJ113"/>
  <c r="AJ327"/>
  <c r="AJ318"/>
  <c r="AJ320"/>
  <c r="AJ322"/>
  <c r="AJ329"/>
  <c r="AJ330"/>
  <c r="AJ332"/>
  <c r="AJ315"/>
  <c r="AL422" i="25"/>
  <c r="AL421"/>
  <c r="AL415"/>
  <c r="AL410"/>
  <c r="AL404"/>
  <c r="AL403"/>
  <c r="AL394"/>
  <c r="AL391"/>
  <c r="AL387"/>
  <c r="AL385"/>
  <c r="AL383"/>
  <c r="AL380"/>
  <c r="AL378"/>
  <c r="AL374"/>
  <c r="AL373"/>
  <c r="AL372"/>
  <c r="AL364"/>
  <c r="AL362"/>
  <c r="AL361"/>
  <c r="AL356"/>
  <c r="AL347"/>
  <c r="AL345"/>
  <c r="AL342"/>
  <c r="AL340"/>
  <c r="AL338"/>
  <c r="AL335"/>
  <c r="AL334"/>
  <c r="AL328"/>
  <c r="AL324"/>
  <c r="AL323"/>
  <c r="AL321"/>
  <c r="AL312"/>
  <c r="AL305"/>
  <c r="AL296"/>
  <c r="AL295"/>
  <c r="AL292"/>
  <c r="AL291"/>
  <c r="AL288"/>
  <c r="AL286"/>
  <c r="AL283"/>
  <c r="AL275"/>
  <c r="AL272"/>
  <c r="AL265"/>
  <c r="AL263"/>
  <c r="AL256"/>
  <c r="AL254"/>
  <c r="AL251"/>
  <c r="AL247"/>
  <c r="AL236"/>
  <c r="AL235"/>
  <c r="AL229"/>
  <c r="AL227"/>
  <c r="AL226"/>
  <c r="AL225"/>
  <c r="AL218"/>
  <c r="AL216"/>
  <c r="AL208"/>
  <c r="AL204"/>
  <c r="AL203"/>
  <c r="AL199"/>
  <c r="AL194"/>
  <c r="AL190"/>
  <c r="AL189"/>
  <c r="AL184"/>
  <c r="AL182"/>
  <c r="AL181"/>
  <c r="AL169"/>
  <c r="AL163"/>
  <c r="AL159"/>
  <c r="AL157"/>
  <c r="AL156"/>
  <c r="AL154"/>
  <c r="AL138"/>
  <c r="AL137"/>
  <c r="AL134"/>
  <c r="AL131"/>
  <c r="AL130"/>
  <c r="AL127"/>
  <c r="AL124"/>
  <c r="AL120"/>
  <c r="AL119"/>
  <c r="AL116"/>
  <c r="AL115"/>
  <c r="AL108"/>
  <c r="AL105"/>
  <c r="AL101"/>
  <c r="AL99"/>
  <c r="AL98"/>
  <c r="AL97"/>
  <c r="AL88"/>
  <c r="AL87"/>
  <c r="AL83"/>
  <c r="AL82"/>
  <c r="AL80"/>
  <c r="AL79"/>
  <c r="AL78"/>
  <c r="AL76"/>
  <c r="AL75"/>
  <c r="AL73"/>
  <c r="AL72"/>
  <c r="AL67"/>
  <c r="AL64"/>
  <c r="AL62"/>
  <c r="AL61"/>
  <c r="AL55"/>
  <c r="AL50"/>
  <c r="AL40"/>
  <c r="AL31"/>
  <c r="AL28"/>
  <c r="AL22"/>
  <c r="AL21"/>
  <c r="AL17"/>
  <c r="AL15"/>
  <c r="AL13"/>
  <c r="AJ324" i="24" l="1"/>
  <c r="N303" i="3"/>
  <c r="N304"/>
  <c r="N305"/>
  <c r="N306"/>
  <c r="N307"/>
  <c r="N308"/>
  <c r="N194"/>
  <c r="N195"/>
  <c r="N196"/>
  <c r="N197"/>
  <c r="N198"/>
  <c r="N199"/>
  <c r="N303" i="2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M9" i="1"/>
  <c r="AB11" i="25" s="1"/>
  <c r="M10" i="1"/>
  <c r="AB12" i="25" s="1"/>
  <c r="M11" i="1"/>
  <c r="AB13" i="25" s="1"/>
  <c r="M12" i="1"/>
  <c r="M13"/>
  <c r="AB15" i="25" s="1"/>
  <c r="M14" i="1"/>
  <c r="AB16" i="25" s="1"/>
  <c r="M15" i="1"/>
  <c r="M16"/>
  <c r="M17"/>
  <c r="AB19" i="25" s="1"/>
  <c r="M18" i="1"/>
  <c r="AB20" i="25" s="1"/>
  <c r="M19" i="1"/>
  <c r="AB21" i="25" s="1"/>
  <c r="M20" i="1"/>
  <c r="AB22" i="25" s="1"/>
  <c r="M21" i="1"/>
  <c r="AB23" i="25" s="1"/>
  <c r="M22" i="1"/>
  <c r="AB24" i="25" s="1"/>
  <c r="M23" i="1"/>
  <c r="M24"/>
  <c r="AB26" i="25" s="1"/>
  <c r="M25" i="1"/>
  <c r="AB27" i="25" s="1"/>
  <c r="M26" i="1"/>
  <c r="AB28" i="25" s="1"/>
  <c r="M27" i="1"/>
  <c r="AB29" i="25" s="1"/>
  <c r="M28" i="1"/>
  <c r="AB30" i="25" s="1"/>
  <c r="M29" i="1"/>
  <c r="AB31" i="25" s="1"/>
  <c r="M30" i="1"/>
  <c r="M31"/>
  <c r="M32"/>
  <c r="M33"/>
  <c r="AB35" i="25" s="1"/>
  <c r="M34" i="1"/>
  <c r="AB36" i="25" s="1"/>
  <c r="M35" i="1"/>
  <c r="AB37" i="25" s="1"/>
  <c r="M36" i="1"/>
  <c r="AB38" i="25" s="1"/>
  <c r="M37" i="1"/>
  <c r="AB39" i="25" s="1"/>
  <c r="M38" i="1"/>
  <c r="AB40" i="25" s="1"/>
  <c r="M39" i="1"/>
  <c r="AB41" i="25" s="1"/>
  <c r="M40" i="1"/>
  <c r="AB42" i="25" s="1"/>
  <c r="M41" i="1"/>
  <c r="AB43" i="25" s="1"/>
  <c r="M42" i="1"/>
  <c r="AB44" i="25" s="1"/>
  <c r="M43" i="1"/>
  <c r="AB45" i="25" s="1"/>
  <c r="M44" i="1"/>
  <c r="M45"/>
  <c r="AB47" i="25" s="1"/>
  <c r="M46" i="1"/>
  <c r="AB48" i="25" s="1"/>
  <c r="M47" i="1"/>
  <c r="AB49" i="25" s="1"/>
  <c r="M48" i="1"/>
  <c r="AB50" i="25" s="1"/>
  <c r="M49" i="1"/>
  <c r="AB51" i="25" s="1"/>
  <c r="M50" i="1"/>
  <c r="AB52" i="25" s="1"/>
  <c r="M51" i="1"/>
  <c r="AB53" i="25" s="1"/>
  <c r="M52" i="1"/>
  <c r="M53"/>
  <c r="AB55" i="25" s="1"/>
  <c r="M54" i="1"/>
  <c r="AB56" i="25" s="1"/>
  <c r="M55" i="1"/>
  <c r="AB57" i="25" s="1"/>
  <c r="M56" i="1"/>
  <c r="AB58" i="25" s="1"/>
  <c r="M57" i="1"/>
  <c r="AB59" i="25" s="1"/>
  <c r="M58" i="1"/>
  <c r="AB60" i="25" s="1"/>
  <c r="M59" i="1"/>
  <c r="AB61" i="25" s="1"/>
  <c r="M60" i="1"/>
  <c r="M61"/>
  <c r="AB63" i="25" s="1"/>
  <c r="M62" i="1"/>
  <c r="AB64" i="25" s="1"/>
  <c r="M63" i="1"/>
  <c r="AB65" i="25" s="1"/>
  <c r="M64" i="1"/>
  <c r="AB66" i="25" s="1"/>
  <c r="M65" i="1"/>
  <c r="AB67" i="25" s="1"/>
  <c r="M66" i="1"/>
  <c r="AB68" i="25" s="1"/>
  <c r="M67" i="1"/>
  <c r="AB69" i="25" s="1"/>
  <c r="M68" i="1"/>
  <c r="M69"/>
  <c r="AB71" i="25" s="1"/>
  <c r="M70" i="1"/>
  <c r="AB72" i="25" s="1"/>
  <c r="M71" i="1"/>
  <c r="AB73" i="25" s="1"/>
  <c r="M72" i="1"/>
  <c r="AB74" i="25" s="1"/>
  <c r="M73" i="1"/>
  <c r="AB75" i="25" s="1"/>
  <c r="M74" i="1"/>
  <c r="AB76" i="25" s="1"/>
  <c r="M75" i="1"/>
  <c r="AB77" i="25" s="1"/>
  <c r="M76" i="1"/>
  <c r="M77"/>
  <c r="AB79" i="25" s="1"/>
  <c r="M78" i="1"/>
  <c r="AB80" i="25" s="1"/>
  <c r="M79" i="1"/>
  <c r="AB81" i="25" s="1"/>
  <c r="M80" i="1"/>
  <c r="AB82" i="25" s="1"/>
  <c r="M81" i="1"/>
  <c r="AB83" i="25" s="1"/>
  <c r="M82" i="1"/>
  <c r="AB84" i="25" s="1"/>
  <c r="M83" i="1"/>
  <c r="AB85" i="25" s="1"/>
  <c r="M84" i="1"/>
  <c r="M85"/>
  <c r="AB87" i="25" s="1"/>
  <c r="M86" i="1"/>
  <c r="AB88" i="25" s="1"/>
  <c r="M87" i="1"/>
  <c r="AB89" i="25" s="1"/>
  <c r="M88" i="1"/>
  <c r="AB90" i="25" s="1"/>
  <c r="M89" i="1"/>
  <c r="AB91" i="25" s="1"/>
  <c r="M90" i="1"/>
  <c r="AB92" i="25" s="1"/>
  <c r="M91" i="1"/>
  <c r="AB93" i="25" s="1"/>
  <c r="M92" i="1"/>
  <c r="M93"/>
  <c r="AB95" i="25" s="1"/>
  <c r="M94" i="1"/>
  <c r="AB96" i="25" s="1"/>
  <c r="M95" i="1"/>
  <c r="AB97" i="25" s="1"/>
  <c r="M96" i="1"/>
  <c r="AB98" i="25" s="1"/>
  <c r="M97" i="1"/>
  <c r="AB99" i="25" s="1"/>
  <c r="M98" i="1"/>
  <c r="AB100" i="25" s="1"/>
  <c r="M99" i="1"/>
  <c r="AB101" i="25" s="1"/>
  <c r="M100" i="1"/>
  <c r="M101"/>
  <c r="AB103" i="25" s="1"/>
  <c r="M102" i="1"/>
  <c r="AB104" i="25" s="1"/>
  <c r="M103" i="1"/>
  <c r="AB105" i="25" s="1"/>
  <c r="M104" i="1"/>
  <c r="AB106" i="25" s="1"/>
  <c r="M105" i="1"/>
  <c r="AB107" i="25" s="1"/>
  <c r="M106" i="1"/>
  <c r="AB108" i="25" s="1"/>
  <c r="M107" i="1"/>
  <c r="AB109" i="25" s="1"/>
  <c r="M108" i="1"/>
  <c r="M109"/>
  <c r="AB111" i="25" s="1"/>
  <c r="M110" i="1"/>
  <c r="AB112" i="25" s="1"/>
  <c r="M111" i="1"/>
  <c r="AB113" i="25" s="1"/>
  <c r="M112" i="1"/>
  <c r="AB114" i="25" s="1"/>
  <c r="M113" i="1"/>
  <c r="AB115" i="25" s="1"/>
  <c r="M114" i="1"/>
  <c r="AB116" i="25" s="1"/>
  <c r="M115" i="1"/>
  <c r="AB117" i="25" s="1"/>
  <c r="M116" i="1"/>
  <c r="M117"/>
  <c r="AB119" i="25" s="1"/>
  <c r="M118" i="1"/>
  <c r="AB120" i="25" s="1"/>
  <c r="M119" i="1"/>
  <c r="AB121" i="25" s="1"/>
  <c r="M120" i="1"/>
  <c r="AB122" i="25" s="1"/>
  <c r="M121" i="1"/>
  <c r="AB123" i="25" s="1"/>
  <c r="M122" i="1"/>
  <c r="AB124" i="25" s="1"/>
  <c r="M123" i="1"/>
  <c r="AB125" i="25" s="1"/>
  <c r="M124" i="1"/>
  <c r="M125"/>
  <c r="AB127" i="25" s="1"/>
  <c r="M126" i="1"/>
  <c r="AB128" i="25" s="1"/>
  <c r="M127" i="1"/>
  <c r="AB129" i="25" s="1"/>
  <c r="M128" i="1"/>
  <c r="AB130" i="25" s="1"/>
  <c r="M129" i="1"/>
  <c r="AB131" i="25" s="1"/>
  <c r="M130" i="1"/>
  <c r="AB132" i="25" s="1"/>
  <c r="M131" i="1"/>
  <c r="AB133" i="25" s="1"/>
  <c r="M132" i="1"/>
  <c r="M133"/>
  <c r="AB135" i="25" s="1"/>
  <c r="M134" i="1"/>
  <c r="AB136" i="25" s="1"/>
  <c r="M135" i="1"/>
  <c r="AB137" i="25" s="1"/>
  <c r="M136" i="1"/>
  <c r="AB138" i="25" s="1"/>
  <c r="M137" i="1"/>
  <c r="AB139" i="25" s="1"/>
  <c r="M138" i="1"/>
  <c r="AB140" i="25" s="1"/>
  <c r="M139" i="1"/>
  <c r="AB141" i="25" s="1"/>
  <c r="M140" i="1"/>
  <c r="M141"/>
  <c r="AB143" i="25" s="1"/>
  <c r="M142" i="1"/>
  <c r="AB144" i="25" s="1"/>
  <c r="M143" i="1"/>
  <c r="AB145" i="25" s="1"/>
  <c r="M144" i="1"/>
  <c r="AB146" i="25" s="1"/>
  <c r="M145" i="1"/>
  <c r="AB147" i="25" s="1"/>
  <c r="M146" i="1"/>
  <c r="AB148" i="25" s="1"/>
  <c r="M147" i="1"/>
  <c r="AB149" i="25" s="1"/>
  <c r="M148" i="1"/>
  <c r="AB150" i="25" s="1"/>
  <c r="M149" i="1"/>
  <c r="AB151" i="25" s="1"/>
  <c r="M150" i="1"/>
  <c r="AB152" i="25" s="1"/>
  <c r="M151" i="1"/>
  <c r="AB153" i="25" s="1"/>
  <c r="M152" i="1"/>
  <c r="M153"/>
  <c r="AB155" i="25" s="1"/>
  <c r="M154" i="1"/>
  <c r="AB156" i="25" s="1"/>
  <c r="M155" i="1"/>
  <c r="M156"/>
  <c r="M157"/>
  <c r="AB159" i="25" s="1"/>
  <c r="M158" i="1"/>
  <c r="AB160" i="25" s="1"/>
  <c r="M159" i="1"/>
  <c r="AB161" i="25" s="1"/>
  <c r="M160" i="1"/>
  <c r="AB162" i="25" s="1"/>
  <c r="M161" i="1"/>
  <c r="AB163" i="25" s="1"/>
  <c r="M162" i="1"/>
  <c r="AB164" i="25" s="1"/>
  <c r="M163" i="1"/>
  <c r="M164"/>
  <c r="AB166" i="25" s="1"/>
  <c r="M165" i="1"/>
  <c r="M166"/>
  <c r="AB168" i="25" s="1"/>
  <c r="M167" i="1"/>
  <c r="AB169" i="25" s="1"/>
  <c r="M168" i="1"/>
  <c r="AB170" i="25" s="1"/>
  <c r="M169" i="1"/>
  <c r="AB171" i="25" s="1"/>
  <c r="M170" i="1"/>
  <c r="AB172" i="25" s="1"/>
  <c r="M171" i="1"/>
  <c r="AB173" i="25" s="1"/>
  <c r="M172" i="1"/>
  <c r="M173"/>
  <c r="AB175" i="25" s="1"/>
  <c r="M174" i="1"/>
  <c r="AB176" i="25" s="1"/>
  <c r="M175" i="1"/>
  <c r="AB177" i="25" s="1"/>
  <c r="M176" i="1"/>
  <c r="AB178" i="25" s="1"/>
  <c r="M177" i="1"/>
  <c r="AB179" i="25" s="1"/>
  <c r="M178" i="1"/>
  <c r="AB180" i="25" s="1"/>
  <c r="M179" i="1"/>
  <c r="AB181" i="25" s="1"/>
  <c r="M180" i="1"/>
  <c r="M181"/>
  <c r="AB183" i="25" s="1"/>
  <c r="M182" i="1"/>
  <c r="AB184" i="25" s="1"/>
  <c r="M183" i="1"/>
  <c r="AB185" i="25" s="1"/>
  <c r="M184" i="1"/>
  <c r="AB186" i="25" s="1"/>
  <c r="M185" i="1"/>
  <c r="AB187" i="25" s="1"/>
  <c r="M186" i="1"/>
  <c r="AB188" i="25" s="1"/>
  <c r="M187" i="1"/>
  <c r="AB189" i="25" s="1"/>
  <c r="M188" i="1"/>
  <c r="M189"/>
  <c r="AB191" i="25" s="1"/>
  <c r="M190" i="1"/>
  <c r="AB192" i="25" s="1"/>
  <c r="M191" i="1"/>
  <c r="AB193" i="25" s="1"/>
  <c r="M192" i="1"/>
  <c r="AB194" i="25" s="1"/>
  <c r="M193" i="1"/>
  <c r="M194"/>
  <c r="AB196" i="25" s="1"/>
  <c r="M195" i="1"/>
  <c r="AB197" i="25" s="1"/>
  <c r="M196" i="1"/>
  <c r="AB198" i="25" s="1"/>
  <c r="M197" i="1"/>
  <c r="AB199" i="25" s="1"/>
  <c r="M198" i="1"/>
  <c r="AB200" i="25" s="1"/>
  <c r="M199" i="1"/>
  <c r="M200"/>
  <c r="AB202" i="25" s="1"/>
  <c r="M201" i="1"/>
  <c r="AB203" i="25" s="1"/>
  <c r="M202" i="1"/>
  <c r="AB204" i="25" s="1"/>
  <c r="M203" i="1"/>
  <c r="AB205" i="25" s="1"/>
  <c r="M204" i="1"/>
  <c r="M205"/>
  <c r="M206"/>
  <c r="AB208" i="25" s="1"/>
  <c r="M207" i="1"/>
  <c r="AB209" i="25" s="1"/>
  <c r="M208" i="1"/>
  <c r="M209"/>
  <c r="AB211" i="25" s="1"/>
  <c r="M210" i="1"/>
  <c r="AB212" i="25" s="1"/>
  <c r="M211" i="1"/>
  <c r="AB213" i="25" s="1"/>
  <c r="M212" i="1"/>
  <c r="AB214" i="25" s="1"/>
  <c r="M213" i="1"/>
  <c r="AB215" i="25" s="1"/>
  <c r="M214" i="1"/>
  <c r="AB216" i="25" s="1"/>
  <c r="M215" i="1"/>
  <c r="AB217" i="25" s="1"/>
  <c r="M216" i="1"/>
  <c r="M217"/>
  <c r="AB219" i="25" s="1"/>
  <c r="M218" i="1"/>
  <c r="AB220" i="25" s="1"/>
  <c r="M219" i="1"/>
  <c r="AB221" i="25" s="1"/>
  <c r="M220" i="1"/>
  <c r="AB222" i="25" s="1"/>
  <c r="M221" i="1"/>
  <c r="M222"/>
  <c r="AB224" i="25" s="1"/>
  <c r="M223" i="1"/>
  <c r="AB225" i="25" s="1"/>
  <c r="M224" i="1"/>
  <c r="AB226" i="25" s="1"/>
  <c r="M225" i="1"/>
  <c r="AB227" i="25" s="1"/>
  <c r="M226" i="1"/>
  <c r="AB228" i="25" s="1"/>
  <c r="M227" i="1"/>
  <c r="M228"/>
  <c r="AB230" i="25" s="1"/>
  <c r="M229" i="1"/>
  <c r="AB231" i="25" s="1"/>
  <c r="M230" i="1"/>
  <c r="AB232" i="25" s="1"/>
  <c r="M231" i="1"/>
  <c r="AB233" i="25" s="1"/>
  <c r="M232" i="1"/>
  <c r="M233"/>
  <c r="M234"/>
  <c r="AB236" i="25" s="1"/>
  <c r="M235" i="1"/>
  <c r="AB237" i="25" s="1"/>
  <c r="M236" i="1"/>
  <c r="M237"/>
  <c r="AB239" i="25" s="1"/>
  <c r="M238" i="1"/>
  <c r="AB240" i="25" s="1"/>
  <c r="M239" i="1"/>
  <c r="AB241" i="25" s="1"/>
  <c r="M240" i="1"/>
  <c r="AB242" i="25" s="1"/>
  <c r="M241" i="1"/>
  <c r="AB243" i="25" s="1"/>
  <c r="M242" i="1"/>
  <c r="AB244" i="25" s="1"/>
  <c r="M243" i="1"/>
  <c r="AB245" i="25" s="1"/>
  <c r="M244" i="1"/>
  <c r="M245"/>
  <c r="AB247" i="25" s="1"/>
  <c r="M246" i="1"/>
  <c r="AB248" i="25" s="1"/>
  <c r="M247" i="1"/>
  <c r="AB249" i="25" s="1"/>
  <c r="M248" i="1"/>
  <c r="AB250" i="25" s="1"/>
  <c r="M249" i="1"/>
  <c r="AB251" i="25" s="1"/>
  <c r="M250" i="1"/>
  <c r="M251"/>
  <c r="AB253" i="25" s="1"/>
  <c r="M252" i="1"/>
  <c r="AB254" i="25" s="1"/>
  <c r="M253" i="1"/>
  <c r="AB255" i="25" s="1"/>
  <c r="M254" i="1"/>
  <c r="AB256" i="25" s="1"/>
  <c r="M255" i="1"/>
  <c r="M256"/>
  <c r="AB258" i="25" s="1"/>
  <c r="M257" i="1"/>
  <c r="AB259" i="25" s="1"/>
  <c r="M258" i="1"/>
  <c r="AB260" i="25" s="1"/>
  <c r="M259" i="1"/>
  <c r="AB261" i="25" s="1"/>
  <c r="M260" i="1"/>
  <c r="M261"/>
  <c r="AB263" i="25" s="1"/>
  <c r="M262" i="1"/>
  <c r="AB264" i="25" s="1"/>
  <c r="M263" i="1"/>
  <c r="AB265" i="25" s="1"/>
  <c r="M264" i="1"/>
  <c r="M265"/>
  <c r="AB267" i="25" s="1"/>
  <c r="M266" i="1"/>
  <c r="M267"/>
  <c r="M268"/>
  <c r="AB270" i="25" s="1"/>
  <c r="M269" i="1"/>
  <c r="AB271" i="25" s="1"/>
  <c r="M270" i="1"/>
  <c r="AB272" i="25" s="1"/>
  <c r="M271" i="1"/>
  <c r="AB273" i="25" s="1"/>
  <c r="M272" i="1"/>
  <c r="M273"/>
  <c r="AB275" i="25" s="1"/>
  <c r="M274" i="1"/>
  <c r="AB276" i="25" s="1"/>
  <c r="M275" i="1"/>
  <c r="M276"/>
  <c r="M277"/>
  <c r="AB279" i="25" s="1"/>
  <c r="M278" i="1"/>
  <c r="AB280" i="25" s="1"/>
  <c r="M279" i="1"/>
  <c r="AB281" i="25" s="1"/>
  <c r="M280" i="1"/>
  <c r="AB282" i="25" s="1"/>
  <c r="M281" i="1"/>
  <c r="AB283" i="25" s="1"/>
  <c r="M282" i="1"/>
  <c r="AB284" i="25" s="1"/>
  <c r="M283" i="1"/>
  <c r="M284"/>
  <c r="AB286" i="25" s="1"/>
  <c r="M285" i="1"/>
  <c r="AB287" i="25" s="1"/>
  <c r="M286" i="1"/>
  <c r="AB288" i="25" s="1"/>
  <c r="M287" i="1"/>
  <c r="AB289" i="25" s="1"/>
  <c r="M288" i="1"/>
  <c r="M289"/>
  <c r="AB291" i="25" s="1"/>
  <c r="M290" i="1"/>
  <c r="AB292" i="25" s="1"/>
  <c r="M291" i="1"/>
  <c r="M292"/>
  <c r="M293"/>
  <c r="AB295" i="25" s="1"/>
  <c r="M294" i="1"/>
  <c r="AB296" i="25" s="1"/>
  <c r="M295" i="1"/>
  <c r="AB297" i="25" s="1"/>
  <c r="M296" i="1"/>
  <c r="AB298" i="25" s="1"/>
  <c r="M297" i="1"/>
  <c r="AB299" i="25" s="1"/>
  <c r="M298" i="1"/>
  <c r="M299"/>
  <c r="M300"/>
  <c r="AB302" i="25" s="1"/>
  <c r="M301" i="1"/>
  <c r="AB303" i="25" s="1"/>
  <c r="M302" i="1"/>
  <c r="AB304" i="25" s="1"/>
  <c r="M303" i="1"/>
  <c r="AB305" i="25" s="1"/>
  <c r="M304" i="1"/>
  <c r="M305"/>
  <c r="AB307" i="25" s="1"/>
  <c r="M306" i="1"/>
  <c r="M307"/>
  <c r="AB309" i="25" s="1"/>
  <c r="M308" i="1"/>
  <c r="M309"/>
  <c r="AB311" i="25" s="1"/>
  <c r="M310" i="1"/>
  <c r="AB312" i="25" s="1"/>
  <c r="M311" i="1"/>
  <c r="M312"/>
  <c r="AB314" i="25" s="1"/>
  <c r="M313" i="1"/>
  <c r="AB315" i="25" s="1"/>
  <c r="M314" i="1"/>
  <c r="AB316" i="25" s="1"/>
  <c r="M315" i="1"/>
  <c r="AB317" i="25" s="1"/>
  <c r="M316" i="1"/>
  <c r="M317"/>
  <c r="AB319" i="25" s="1"/>
  <c r="M318" i="1"/>
  <c r="AB320" i="25" s="1"/>
  <c r="M319" i="1"/>
  <c r="M320"/>
  <c r="M321"/>
  <c r="AB323" i="25" s="1"/>
  <c r="M322" i="1"/>
  <c r="AB324" i="25" s="1"/>
  <c r="M323" i="1"/>
  <c r="AB325" i="25" s="1"/>
  <c r="M324" i="1"/>
  <c r="AB326" i="25" s="1"/>
  <c r="M325" i="1"/>
  <c r="AB327" i="25" s="1"/>
  <c r="M326" i="1"/>
  <c r="AB328" i="25" s="1"/>
  <c r="M327" i="1"/>
  <c r="AB329" i="25" s="1"/>
  <c r="M328" i="1"/>
  <c r="M329"/>
  <c r="AB331" i="25" s="1"/>
  <c r="M330" i="1"/>
  <c r="AB332" i="25" s="1"/>
  <c r="M331" i="1"/>
  <c r="AB333" i="25" s="1"/>
  <c r="M332" i="1"/>
  <c r="AB334" i="25" s="1"/>
  <c r="M333" i="1"/>
  <c r="AB335" i="25" s="1"/>
  <c r="M334" i="1"/>
  <c r="AB336" i="25" s="1"/>
  <c r="M335" i="1"/>
  <c r="AB337" i="25" s="1"/>
  <c r="M336" i="1"/>
  <c r="M337"/>
  <c r="AB339" i="25" s="1"/>
  <c r="M338" i="1"/>
  <c r="AB340" i="25" s="1"/>
  <c r="M339" i="1"/>
  <c r="AB341" i="25" s="1"/>
  <c r="M340" i="1"/>
  <c r="AB342" i="25" s="1"/>
  <c r="M341" i="1"/>
  <c r="AB343" i="25" s="1"/>
  <c r="M342" i="1"/>
  <c r="AB344" i="25" s="1"/>
  <c r="M343" i="1"/>
  <c r="AB345" i="25" s="1"/>
  <c r="M344" i="1"/>
  <c r="M345"/>
  <c r="AB347" i="25" s="1"/>
  <c r="M346" i="1"/>
  <c r="AB348" i="25" s="1"/>
  <c r="M347" i="1"/>
  <c r="AB349" i="25" s="1"/>
  <c r="M348" i="1"/>
  <c r="AB350" i="25" s="1"/>
  <c r="M349" i="1"/>
  <c r="AB351" i="25" s="1"/>
  <c r="M350" i="1"/>
  <c r="AB352" i="25" s="1"/>
  <c r="M351" i="1"/>
  <c r="AB353" i="25" s="1"/>
  <c r="M352" i="1"/>
  <c r="AB354" i="25" s="1"/>
  <c r="M353" i="1"/>
  <c r="AB355" i="25" s="1"/>
  <c r="M354" i="1"/>
  <c r="AB356" i="25" s="1"/>
  <c r="M355" i="1"/>
  <c r="M356"/>
  <c r="AB358" i="25" s="1"/>
  <c r="M357" i="1"/>
  <c r="AB359" i="25" s="1"/>
  <c r="M358" i="1"/>
  <c r="AB360" i="25" s="1"/>
  <c r="M359" i="1"/>
  <c r="AB361" i="25" s="1"/>
  <c r="M360" i="1"/>
  <c r="M361"/>
  <c r="M362"/>
  <c r="AB364" i="25" s="1"/>
  <c r="M363" i="1"/>
  <c r="AB365" i="25" s="1"/>
  <c r="M364" i="1"/>
  <c r="M365"/>
  <c r="AB367" i="25" s="1"/>
  <c r="M366" i="1"/>
  <c r="AB368" i="25" s="1"/>
  <c r="M367" i="1"/>
  <c r="AB369" i="25" s="1"/>
  <c r="M368" i="1"/>
  <c r="AB370" i="25" s="1"/>
  <c r="M369" i="1"/>
  <c r="AB371" i="25" s="1"/>
  <c r="M370" i="1"/>
  <c r="AB372" i="25" s="1"/>
  <c r="M371" i="1"/>
  <c r="AB373" i="25" s="1"/>
  <c r="M372" i="1"/>
  <c r="M373"/>
  <c r="M374"/>
  <c r="AB376" i="25" s="1"/>
  <c r="M375" i="1"/>
  <c r="M376"/>
  <c r="AB378" i="25" s="1"/>
  <c r="M377" i="1"/>
  <c r="AB379" i="25" s="1"/>
  <c r="M378" i="1"/>
  <c r="AB380" i="25" s="1"/>
  <c r="M379" i="1"/>
  <c r="AB381" i="25" s="1"/>
  <c r="M380" i="1"/>
  <c r="M381"/>
  <c r="AB383" i="25" s="1"/>
  <c r="M382" i="1"/>
  <c r="AB384" i="25" s="1"/>
  <c r="M383" i="1"/>
  <c r="M384"/>
  <c r="M385"/>
  <c r="M386"/>
  <c r="AB388" i="25" s="1"/>
  <c r="M387" i="1"/>
  <c r="AB389" i="25" s="1"/>
  <c r="M388" i="1"/>
  <c r="M389"/>
  <c r="AB391" i="25" s="1"/>
  <c r="M390" i="1"/>
  <c r="AB392" i="25" s="1"/>
  <c r="M391" i="1"/>
  <c r="AB393" i="25" s="1"/>
  <c r="M392" i="1"/>
  <c r="AB394" i="25" s="1"/>
  <c r="M393" i="1"/>
  <c r="AB395" i="25" s="1"/>
  <c r="M394" i="1"/>
  <c r="AB396" i="25" s="1"/>
  <c r="M395" i="1"/>
  <c r="AB397" i="25" s="1"/>
  <c r="M396" i="1"/>
  <c r="AB398" i="25" s="1"/>
  <c r="M397" i="1"/>
  <c r="AB399" i="25" s="1"/>
  <c r="M398" i="1"/>
  <c r="M399"/>
  <c r="AB401" i="25" s="1"/>
  <c r="M400" i="1"/>
  <c r="AB402" i="25" s="1"/>
  <c r="M401" i="1"/>
  <c r="AB403" i="25" s="1"/>
  <c r="M402" i="1"/>
  <c r="AB404" i="25" s="1"/>
  <c r="M403" i="1"/>
  <c r="AB405" i="25" s="1"/>
  <c r="M404" i="1"/>
  <c r="M405"/>
  <c r="AB407" i="25" s="1"/>
  <c r="M406" i="1"/>
  <c r="AB408" i="25" s="1"/>
  <c r="M407" i="1"/>
  <c r="AB409" i="25" s="1"/>
  <c r="M408" i="1"/>
  <c r="AB410" i="25" s="1"/>
  <c r="M409" i="1"/>
  <c r="M410"/>
  <c r="M411"/>
  <c r="M412"/>
  <c r="M413"/>
  <c r="AB415" i="25" s="1"/>
  <c r="M414" i="1"/>
  <c r="AB416" i="25" s="1"/>
  <c r="M415" i="1"/>
  <c r="AB417" i="25" s="1"/>
  <c r="M416" i="1"/>
  <c r="M417"/>
  <c r="M418"/>
  <c r="AB420" i="25" s="1"/>
  <c r="M419" i="1"/>
  <c r="M420"/>
  <c r="AB422" i="25" s="1"/>
  <c r="M421" i="1"/>
  <c r="AB423" i="25" s="1"/>
  <c r="N304" i="1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8"/>
  <c r="N303" i="4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4" i="8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3" i="6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M9" i="5"/>
  <c r="M10"/>
  <c r="M11"/>
  <c r="AF13" i="25" s="1"/>
  <c r="M12" i="5"/>
  <c r="AF14" i="25" s="1"/>
  <c r="M13" i="5"/>
  <c r="M14"/>
  <c r="AF16" i="25" s="1"/>
  <c r="M15" i="5"/>
  <c r="AF17" i="25" s="1"/>
  <c r="M16" i="5"/>
  <c r="M17"/>
  <c r="M18"/>
  <c r="M19"/>
  <c r="AF21" i="25" s="1"/>
  <c r="M20" i="5"/>
  <c r="AF22" i="25" s="1"/>
  <c r="M21" i="5"/>
  <c r="M22"/>
  <c r="AF24" i="25" s="1"/>
  <c r="M23" i="5"/>
  <c r="AF25" i="25" s="1"/>
  <c r="M24" i="5"/>
  <c r="M25"/>
  <c r="M26"/>
  <c r="M27"/>
  <c r="AF29" i="25" s="1"/>
  <c r="M28" i="5"/>
  <c r="AF30" i="25" s="1"/>
  <c r="M29" i="5"/>
  <c r="M30"/>
  <c r="AF32" i="25" s="1"/>
  <c r="M31" i="5"/>
  <c r="AF33" i="25" s="1"/>
  <c r="M32" i="5"/>
  <c r="M33"/>
  <c r="M34"/>
  <c r="M35"/>
  <c r="AF37" i="25" s="1"/>
  <c r="M36" i="5"/>
  <c r="AF38" i="25" s="1"/>
  <c r="M37" i="5"/>
  <c r="M38"/>
  <c r="AF40" i="25" s="1"/>
  <c r="M39" i="5"/>
  <c r="AF41" i="25" s="1"/>
  <c r="M40" i="5"/>
  <c r="M41"/>
  <c r="M42"/>
  <c r="M43"/>
  <c r="AF45" i="25" s="1"/>
  <c r="M44" i="5"/>
  <c r="AF46" i="25" s="1"/>
  <c r="M45" i="5"/>
  <c r="M46"/>
  <c r="AF48" i="25" s="1"/>
  <c r="M47" i="5"/>
  <c r="AF49" i="25" s="1"/>
  <c r="M48" i="5"/>
  <c r="M49"/>
  <c r="M50"/>
  <c r="M51"/>
  <c r="AF53" i="25" s="1"/>
  <c r="M52" i="5"/>
  <c r="AF54" i="25" s="1"/>
  <c r="M53" i="5"/>
  <c r="M54"/>
  <c r="AF56" i="25" s="1"/>
  <c r="M55" i="5"/>
  <c r="AF57" i="25" s="1"/>
  <c r="M56" i="5"/>
  <c r="M57"/>
  <c r="M58"/>
  <c r="M59"/>
  <c r="AF61" i="25" s="1"/>
  <c r="M60" i="5"/>
  <c r="AF62" i="25" s="1"/>
  <c r="M61" i="5"/>
  <c r="M62"/>
  <c r="AF64" i="25" s="1"/>
  <c r="M63" i="5"/>
  <c r="AF65" i="25" s="1"/>
  <c r="M64" i="5"/>
  <c r="M65"/>
  <c r="M66"/>
  <c r="M67"/>
  <c r="AF69" i="25" s="1"/>
  <c r="M68" i="5"/>
  <c r="AF70" i="25" s="1"/>
  <c r="M69" i="5"/>
  <c r="M70"/>
  <c r="AF72" i="25" s="1"/>
  <c r="M71" i="5"/>
  <c r="AF73" i="25" s="1"/>
  <c r="M72" i="5"/>
  <c r="M73"/>
  <c r="M74"/>
  <c r="M75"/>
  <c r="AF77" i="25" s="1"/>
  <c r="M76" i="5"/>
  <c r="AF78" i="25" s="1"/>
  <c r="M77" i="5"/>
  <c r="M78"/>
  <c r="AF80" i="25" s="1"/>
  <c r="M79" i="5"/>
  <c r="AF81" i="25" s="1"/>
  <c r="M80" i="5"/>
  <c r="M81"/>
  <c r="M82"/>
  <c r="M83"/>
  <c r="AF85" i="25" s="1"/>
  <c r="M84" i="5"/>
  <c r="AF86" i="25" s="1"/>
  <c r="M85" i="5"/>
  <c r="M86"/>
  <c r="AF88" i="25" s="1"/>
  <c r="M87" i="5"/>
  <c r="AF89" i="25" s="1"/>
  <c r="M88" i="5"/>
  <c r="M89"/>
  <c r="M90"/>
  <c r="M91"/>
  <c r="AF93" i="25" s="1"/>
  <c r="M92" i="5"/>
  <c r="AF94" i="25" s="1"/>
  <c r="M93" i="5"/>
  <c r="M94"/>
  <c r="AF96" i="25" s="1"/>
  <c r="M95" i="5"/>
  <c r="AF97" i="25" s="1"/>
  <c r="M96" i="5"/>
  <c r="M97"/>
  <c r="M98"/>
  <c r="M99"/>
  <c r="AF101" i="25" s="1"/>
  <c r="M100" i="5"/>
  <c r="AF102" i="25" s="1"/>
  <c r="M101" i="5"/>
  <c r="M102"/>
  <c r="AF104" i="25" s="1"/>
  <c r="M103" i="5"/>
  <c r="AF105" i="25" s="1"/>
  <c r="M104" i="5"/>
  <c r="M105"/>
  <c r="M106"/>
  <c r="M107"/>
  <c r="AF109" i="25" s="1"/>
  <c r="M108" i="5"/>
  <c r="AF110" i="25" s="1"/>
  <c r="M109" i="5"/>
  <c r="M110"/>
  <c r="AF112" i="25" s="1"/>
  <c r="M111" i="5"/>
  <c r="AF113" i="25" s="1"/>
  <c r="M112" i="5"/>
  <c r="M113"/>
  <c r="M114"/>
  <c r="M115"/>
  <c r="AF117" i="25" s="1"/>
  <c r="M116" i="5"/>
  <c r="AF118" i="25" s="1"/>
  <c r="M117" i="5"/>
  <c r="M118"/>
  <c r="AF120" i="25" s="1"/>
  <c r="M119" i="5"/>
  <c r="AF121" i="25" s="1"/>
  <c r="M120" i="5"/>
  <c r="M121"/>
  <c r="M122"/>
  <c r="M123"/>
  <c r="AF125" i="25" s="1"/>
  <c r="M124" i="5"/>
  <c r="AF126" i="25" s="1"/>
  <c r="M125" i="5"/>
  <c r="M126"/>
  <c r="AF128" i="25" s="1"/>
  <c r="M127" i="5"/>
  <c r="AF129" i="25" s="1"/>
  <c r="M128" i="5"/>
  <c r="M129"/>
  <c r="M130"/>
  <c r="M131"/>
  <c r="AF133" i="25" s="1"/>
  <c r="M132" i="5"/>
  <c r="AF134" i="25" s="1"/>
  <c r="M133" i="5"/>
  <c r="M134"/>
  <c r="AF136" i="25" s="1"/>
  <c r="M135" i="5"/>
  <c r="AF137" i="25" s="1"/>
  <c r="M136" i="5"/>
  <c r="M137"/>
  <c r="M138"/>
  <c r="M139"/>
  <c r="AF141" i="25" s="1"/>
  <c r="M140" i="5"/>
  <c r="AF142" i="25" s="1"/>
  <c r="M141" i="5"/>
  <c r="M142"/>
  <c r="AF144" i="25" s="1"/>
  <c r="M143" i="5"/>
  <c r="AF145" i="25" s="1"/>
  <c r="M144" i="5"/>
  <c r="M145"/>
  <c r="M146"/>
  <c r="M147"/>
  <c r="AF149" i="25" s="1"/>
  <c r="M148" i="5"/>
  <c r="AF150" i="25" s="1"/>
  <c r="M149" i="5"/>
  <c r="M150"/>
  <c r="AF152" i="25" s="1"/>
  <c r="M151" i="5"/>
  <c r="AF153" i="25" s="1"/>
  <c r="M152" i="5"/>
  <c r="M153"/>
  <c r="M154"/>
  <c r="M155"/>
  <c r="AF157" i="25" s="1"/>
  <c r="M156" i="5"/>
  <c r="AF158" i="25" s="1"/>
  <c r="M157" i="5"/>
  <c r="M158"/>
  <c r="AF160" i="25" s="1"/>
  <c r="M159" i="5"/>
  <c r="AF161" i="25" s="1"/>
  <c r="M160" i="5"/>
  <c r="M161"/>
  <c r="M162"/>
  <c r="M163"/>
  <c r="AF165" i="25" s="1"/>
  <c r="M164" i="5"/>
  <c r="AF166" i="25" s="1"/>
  <c r="M165" i="5"/>
  <c r="M166"/>
  <c r="AF168" i="25" s="1"/>
  <c r="M167" i="5"/>
  <c r="AF169" i="25" s="1"/>
  <c r="M168" i="5"/>
  <c r="M169"/>
  <c r="M170"/>
  <c r="M171"/>
  <c r="AF173" i="25" s="1"/>
  <c r="M172" i="5"/>
  <c r="AF174" i="25" s="1"/>
  <c r="M173" i="5"/>
  <c r="M174"/>
  <c r="AF176" i="25" s="1"/>
  <c r="M175" i="5"/>
  <c r="AF177" i="25" s="1"/>
  <c r="M176" i="5"/>
  <c r="M177"/>
  <c r="M178"/>
  <c r="M179"/>
  <c r="AF181" i="25" s="1"/>
  <c r="M180" i="5"/>
  <c r="AF182" i="25" s="1"/>
  <c r="M181" i="5"/>
  <c r="M182"/>
  <c r="AF184" i="25" s="1"/>
  <c r="M183" i="5"/>
  <c r="AF185" i="25" s="1"/>
  <c r="M184" i="5"/>
  <c r="M185"/>
  <c r="M186"/>
  <c r="M187"/>
  <c r="AF189" i="25" s="1"/>
  <c r="M188" i="5"/>
  <c r="AF190" i="25" s="1"/>
  <c r="M189" i="5"/>
  <c r="M190"/>
  <c r="AF192" i="25" s="1"/>
  <c r="M191" i="5"/>
  <c r="AF193" i="25" s="1"/>
  <c r="M192" i="5"/>
  <c r="M193"/>
  <c r="M194"/>
  <c r="M195"/>
  <c r="AF197" i="25" s="1"/>
  <c r="M196" i="5"/>
  <c r="AF198" i="25" s="1"/>
  <c r="M197" i="5"/>
  <c r="M198"/>
  <c r="AF200" i="25" s="1"/>
  <c r="M199" i="5"/>
  <c r="AF201" i="25" s="1"/>
  <c r="M200" i="5"/>
  <c r="M201"/>
  <c r="M202"/>
  <c r="M203"/>
  <c r="AF205" i="25" s="1"/>
  <c r="M204" i="5"/>
  <c r="AF206" i="25" s="1"/>
  <c r="M205" i="5"/>
  <c r="M206"/>
  <c r="AF208" i="25" s="1"/>
  <c r="M207" i="5"/>
  <c r="AF209" i="25" s="1"/>
  <c r="M208" i="5"/>
  <c r="M209"/>
  <c r="M210"/>
  <c r="M211"/>
  <c r="AF213" i="25" s="1"/>
  <c r="M212" i="5"/>
  <c r="AF214" i="25" s="1"/>
  <c r="M213" i="5"/>
  <c r="M214"/>
  <c r="AF216" i="25" s="1"/>
  <c r="M215" i="5"/>
  <c r="AF217" i="25" s="1"/>
  <c r="M216" i="5"/>
  <c r="M217"/>
  <c r="M218"/>
  <c r="M219"/>
  <c r="AF221" i="25" s="1"/>
  <c r="M220" i="5"/>
  <c r="AF222" i="25" s="1"/>
  <c r="M221" i="5"/>
  <c r="M222"/>
  <c r="AF224" i="25" s="1"/>
  <c r="M223" i="5"/>
  <c r="AF225" i="25" s="1"/>
  <c r="M224" i="5"/>
  <c r="M225"/>
  <c r="M226"/>
  <c r="M227"/>
  <c r="AF229" i="25" s="1"/>
  <c r="M228" i="5"/>
  <c r="AF230" i="25" s="1"/>
  <c r="M229" i="5"/>
  <c r="M230"/>
  <c r="AF232" i="25" s="1"/>
  <c r="M231" i="5"/>
  <c r="AF233" i="25" s="1"/>
  <c r="M232" i="5"/>
  <c r="M233"/>
  <c r="M234"/>
  <c r="M235"/>
  <c r="AF237" i="25" s="1"/>
  <c r="M236" i="5"/>
  <c r="AF238" i="25" s="1"/>
  <c r="M237" i="5"/>
  <c r="M238"/>
  <c r="AF240" i="25" s="1"/>
  <c r="M239" i="5"/>
  <c r="AF241" i="25" s="1"/>
  <c r="M240" i="5"/>
  <c r="M241"/>
  <c r="M242"/>
  <c r="M243"/>
  <c r="AF245" i="25" s="1"/>
  <c r="M244" i="5"/>
  <c r="AF246" i="25" s="1"/>
  <c r="M245" i="5"/>
  <c r="M246"/>
  <c r="AF248" i="25" s="1"/>
  <c r="M247" i="5"/>
  <c r="AF249" i="25" s="1"/>
  <c r="M248" i="5"/>
  <c r="M249"/>
  <c r="M250"/>
  <c r="M251"/>
  <c r="AF253" i="25" s="1"/>
  <c r="M252" i="5"/>
  <c r="AF254" i="25" s="1"/>
  <c r="M253" i="5"/>
  <c r="M254"/>
  <c r="AF256" i="25" s="1"/>
  <c r="M255" i="5"/>
  <c r="AF257" i="25" s="1"/>
  <c r="M256" i="5"/>
  <c r="M257"/>
  <c r="M258"/>
  <c r="M259"/>
  <c r="AF261" i="25" s="1"/>
  <c r="M260" i="5"/>
  <c r="AF262" i="25" s="1"/>
  <c r="M261" i="5"/>
  <c r="M262"/>
  <c r="AF264" i="25" s="1"/>
  <c r="M263" i="5"/>
  <c r="AF265" i="25" s="1"/>
  <c r="M264" i="5"/>
  <c r="M265"/>
  <c r="M266"/>
  <c r="M267"/>
  <c r="AF269" i="25" s="1"/>
  <c r="M268" i="5"/>
  <c r="AF270" i="25" s="1"/>
  <c r="M269" i="5"/>
  <c r="M270"/>
  <c r="AF272" i="25" s="1"/>
  <c r="M271" i="5"/>
  <c r="AF273" i="25" s="1"/>
  <c r="M272" i="5"/>
  <c r="M273"/>
  <c r="M274"/>
  <c r="M275"/>
  <c r="AF277" i="25" s="1"/>
  <c r="M276" i="5"/>
  <c r="AF278" i="25" s="1"/>
  <c r="M277" i="5"/>
  <c r="M278"/>
  <c r="AF280" i="25" s="1"/>
  <c r="M279" i="5"/>
  <c r="AF281" i="25" s="1"/>
  <c r="M280" i="5"/>
  <c r="M281"/>
  <c r="M282"/>
  <c r="M283"/>
  <c r="AF285" i="25" s="1"/>
  <c r="M284" i="5"/>
  <c r="AF286" i="25" s="1"/>
  <c r="M285" i="5"/>
  <c r="M286"/>
  <c r="AF288" i="25" s="1"/>
  <c r="M287" i="5"/>
  <c r="AF289" i="25" s="1"/>
  <c r="M288" i="5"/>
  <c r="M289"/>
  <c r="M290"/>
  <c r="M291"/>
  <c r="AF293" i="25" s="1"/>
  <c r="M292" i="5"/>
  <c r="AF294" i="25" s="1"/>
  <c r="M293" i="5"/>
  <c r="M294"/>
  <c r="AF296" i="25" s="1"/>
  <c r="M295" i="5"/>
  <c r="AF297" i="25" s="1"/>
  <c r="M296" i="5"/>
  <c r="M297"/>
  <c r="M298"/>
  <c r="M299"/>
  <c r="AF301" i="25" s="1"/>
  <c r="M300" i="5"/>
  <c r="AF302" i="25" s="1"/>
  <c r="M301" i="5"/>
  <c r="M302"/>
  <c r="AF304" i="25" s="1"/>
  <c r="M303" i="5"/>
  <c r="AF305" i="25" s="1"/>
  <c r="M304" i="5"/>
  <c r="M305"/>
  <c r="M306"/>
  <c r="M307"/>
  <c r="AF309" i="25" s="1"/>
  <c r="M308" i="5"/>
  <c r="AF310" i="25" s="1"/>
  <c r="M309" i="5"/>
  <c r="M310"/>
  <c r="AF312" i="25" s="1"/>
  <c r="M311" i="5"/>
  <c r="AF313" i="25" s="1"/>
  <c r="M312" i="5"/>
  <c r="M313"/>
  <c r="M314"/>
  <c r="M315"/>
  <c r="AF317" i="25" s="1"/>
  <c r="M316" i="5"/>
  <c r="AF318" i="25" s="1"/>
  <c r="M317" i="5"/>
  <c r="M318"/>
  <c r="AF320" i="25" s="1"/>
  <c r="M319" i="5"/>
  <c r="AF321" i="25" s="1"/>
  <c r="M320" i="5"/>
  <c r="M321"/>
  <c r="M322"/>
  <c r="M323"/>
  <c r="AF325" i="25" s="1"/>
  <c r="M324" i="5"/>
  <c r="AF326" i="25" s="1"/>
  <c r="M325" i="5"/>
  <c r="M326"/>
  <c r="AF328" i="25" s="1"/>
  <c r="M327" i="5"/>
  <c r="AF329" i="25" s="1"/>
  <c r="M328" i="5"/>
  <c r="M329"/>
  <c r="M330"/>
  <c r="M331"/>
  <c r="AF333" i="25" s="1"/>
  <c r="M332" i="5"/>
  <c r="AF334" i="25" s="1"/>
  <c r="M333" i="5"/>
  <c r="M334"/>
  <c r="AF336" i="25" s="1"/>
  <c r="M335" i="5"/>
  <c r="AF337" i="25" s="1"/>
  <c r="M336" i="5"/>
  <c r="M337"/>
  <c r="M338"/>
  <c r="M339"/>
  <c r="AF341" i="25" s="1"/>
  <c r="M340" i="5"/>
  <c r="AF342" i="25" s="1"/>
  <c r="M341" i="5"/>
  <c r="M342"/>
  <c r="AF344" i="25" s="1"/>
  <c r="M343" i="5"/>
  <c r="AF345" i="25" s="1"/>
  <c r="M344" i="5"/>
  <c r="M345"/>
  <c r="M346"/>
  <c r="M347"/>
  <c r="AF349" i="25" s="1"/>
  <c r="M348" i="5"/>
  <c r="AF350" i="25" s="1"/>
  <c r="M349" i="5"/>
  <c r="M350"/>
  <c r="AF352" i="25" s="1"/>
  <c r="M351" i="5"/>
  <c r="AF353" i="25" s="1"/>
  <c r="M352" i="5"/>
  <c r="M353"/>
  <c r="M354"/>
  <c r="M355"/>
  <c r="AF357" i="25" s="1"/>
  <c r="M356" i="5"/>
  <c r="AF358" i="25" s="1"/>
  <c r="M357" i="5"/>
  <c r="M358"/>
  <c r="AF360" i="25" s="1"/>
  <c r="M359" i="5"/>
  <c r="AF361" i="25" s="1"/>
  <c r="M360" i="5"/>
  <c r="M361"/>
  <c r="M362"/>
  <c r="M363"/>
  <c r="AF365" i="25" s="1"/>
  <c r="M364" i="5"/>
  <c r="AF366" i="25" s="1"/>
  <c r="M365" i="5"/>
  <c r="M366"/>
  <c r="AF368" i="25" s="1"/>
  <c r="M367" i="5"/>
  <c r="AF369" i="25" s="1"/>
  <c r="M368" i="5"/>
  <c r="M369"/>
  <c r="M370"/>
  <c r="M371"/>
  <c r="AF373" i="25" s="1"/>
  <c r="M372" i="5"/>
  <c r="AF374" i="25" s="1"/>
  <c r="M373" i="5"/>
  <c r="M374"/>
  <c r="AF376" i="25" s="1"/>
  <c r="M375" i="5"/>
  <c r="AF377" i="25" s="1"/>
  <c r="M376" i="5"/>
  <c r="M377"/>
  <c r="M378"/>
  <c r="M379"/>
  <c r="AF381" i="25" s="1"/>
  <c r="M380" i="5"/>
  <c r="AF382" i="25" s="1"/>
  <c r="M381" i="5"/>
  <c r="M382"/>
  <c r="AF384" i="25" s="1"/>
  <c r="M383" i="5"/>
  <c r="AF385" i="25" s="1"/>
  <c r="M384" i="5"/>
  <c r="M385"/>
  <c r="M386"/>
  <c r="M387"/>
  <c r="AF389" i="25" s="1"/>
  <c r="M388" i="5"/>
  <c r="AF390" i="25" s="1"/>
  <c r="M389" i="5"/>
  <c r="M390"/>
  <c r="AF392" i="25" s="1"/>
  <c r="M391" i="5"/>
  <c r="AF393" i="25" s="1"/>
  <c r="M392" i="5"/>
  <c r="M393"/>
  <c r="M394"/>
  <c r="M395"/>
  <c r="AF397" i="25" s="1"/>
  <c r="M396" i="5"/>
  <c r="AF398" i="25" s="1"/>
  <c r="M397" i="5"/>
  <c r="M398"/>
  <c r="AF400" i="25" s="1"/>
  <c r="M399" i="5"/>
  <c r="AF401" i="25" s="1"/>
  <c r="M400" i="5"/>
  <c r="M401"/>
  <c r="M402"/>
  <c r="M403"/>
  <c r="AF405" i="25" s="1"/>
  <c r="M404" i="5"/>
  <c r="AF406" i="25" s="1"/>
  <c r="M405" i="5"/>
  <c r="M406"/>
  <c r="AF408" i="25" s="1"/>
  <c r="M407" i="5"/>
  <c r="AF409" i="25" s="1"/>
  <c r="M408" i="5"/>
  <c r="M409"/>
  <c r="M410"/>
  <c r="M411"/>
  <c r="AF413" i="25" s="1"/>
  <c r="M412" i="5"/>
  <c r="AF414" i="25" s="1"/>
  <c r="M413" i="5"/>
  <c r="M414"/>
  <c r="AF416" i="25" s="1"/>
  <c r="M415" i="5"/>
  <c r="AF417" i="25" s="1"/>
  <c r="M416" i="5"/>
  <c r="M417"/>
  <c r="M418"/>
  <c r="M419"/>
  <c r="AF421" i="25" s="1"/>
  <c r="M420" i="5"/>
  <c r="AF422" i="25" s="1"/>
  <c r="M421" i="5"/>
  <c r="AJ14" i="25"/>
  <c r="AJ18"/>
  <c r="AJ22"/>
  <c r="AJ26"/>
  <c r="AJ30"/>
  <c r="AJ34"/>
  <c r="AJ38"/>
  <c r="AJ42"/>
  <c r="AJ46"/>
  <c r="AJ50"/>
  <c r="AJ54"/>
  <c r="AJ58"/>
  <c r="AJ62"/>
  <c r="AJ66"/>
  <c r="AJ70"/>
  <c r="AJ74"/>
  <c r="AJ78"/>
  <c r="AJ82"/>
  <c r="AJ86"/>
  <c r="AJ90"/>
  <c r="AJ94"/>
  <c r="AJ98"/>
  <c r="AJ102"/>
  <c r="AJ106"/>
  <c r="AJ110"/>
  <c r="AJ114"/>
  <c r="AJ118"/>
  <c r="AJ121"/>
  <c r="AJ122"/>
  <c r="AJ123"/>
  <c r="AJ126"/>
  <c r="AJ127"/>
  <c r="AJ130"/>
  <c r="AJ131"/>
  <c r="AJ134"/>
  <c r="AJ135"/>
  <c r="AJ138"/>
  <c r="AJ139"/>
  <c r="AJ142"/>
  <c r="AJ143"/>
  <c r="AJ146"/>
  <c r="AJ147"/>
  <c r="AJ150"/>
  <c r="AJ151"/>
  <c r="AJ154"/>
  <c r="AJ155"/>
  <c r="AJ158"/>
  <c r="AJ159"/>
  <c r="AJ162"/>
  <c r="AJ163"/>
  <c r="AJ166"/>
  <c r="AJ167"/>
  <c r="AJ170"/>
  <c r="AJ171"/>
  <c r="AJ175"/>
  <c r="AJ179"/>
  <c r="AJ183"/>
  <c r="AJ187"/>
  <c r="AJ191"/>
  <c r="AJ195"/>
  <c r="AJ199"/>
  <c r="AJ203"/>
  <c r="AJ205"/>
  <c r="AJ206"/>
  <c r="AJ209"/>
  <c r="AJ210"/>
  <c r="AJ214"/>
  <c r="AJ218"/>
  <c r="AJ221"/>
  <c r="AJ222"/>
  <c r="AJ223"/>
  <c r="AJ226"/>
  <c r="AJ227"/>
  <c r="AJ230"/>
  <c r="AJ231"/>
  <c r="AJ234"/>
  <c r="AJ235"/>
  <c r="AJ238"/>
  <c r="AJ239"/>
  <c r="AJ242"/>
  <c r="AJ243"/>
  <c r="AJ246"/>
  <c r="AJ247"/>
  <c r="AJ250"/>
  <c r="AJ251"/>
  <c r="AJ254"/>
  <c r="AJ255"/>
  <c r="AJ258"/>
  <c r="AJ259"/>
  <c r="AJ263"/>
  <c r="AJ267"/>
  <c r="AJ271"/>
  <c r="AJ275"/>
  <c r="AJ279"/>
  <c r="AJ283"/>
  <c r="AJ287"/>
  <c r="AJ291"/>
  <c r="AJ293"/>
  <c r="AJ294"/>
  <c r="AJ297"/>
  <c r="AJ298"/>
  <c r="AJ302"/>
  <c r="AJ306"/>
  <c r="AJ309"/>
  <c r="AJ310"/>
  <c r="AJ314"/>
  <c r="AJ317"/>
  <c r="AJ318"/>
  <c r="AJ322"/>
  <c r="AJ325"/>
  <c r="AJ326"/>
  <c r="AJ327"/>
  <c r="AJ330"/>
  <c r="AJ331"/>
  <c r="AJ334"/>
  <c r="AJ335"/>
  <c r="AJ338"/>
  <c r="AJ339"/>
  <c r="AJ342"/>
  <c r="AJ343"/>
  <c r="AJ346"/>
  <c r="AJ347"/>
  <c r="AJ350"/>
  <c r="AJ351"/>
  <c r="AJ354"/>
  <c r="AJ355"/>
  <c r="AJ358"/>
  <c r="AJ359"/>
  <c r="AJ362"/>
  <c r="AJ363"/>
  <c r="AJ366"/>
  <c r="AJ367"/>
  <c r="AJ370"/>
  <c r="AJ371"/>
  <c r="AJ374"/>
  <c r="AJ375"/>
  <c r="AJ378"/>
  <c r="AJ379"/>
  <c r="AJ382"/>
  <c r="AJ383"/>
  <c r="AJ386"/>
  <c r="AJ387"/>
  <c r="AJ390"/>
  <c r="AJ391"/>
  <c r="AJ394"/>
  <c r="AJ395"/>
  <c r="AJ398"/>
  <c r="AJ399"/>
  <c r="AJ402"/>
  <c r="AJ403"/>
  <c r="AJ406"/>
  <c r="AJ407"/>
  <c r="N298" i="9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194" i="4"/>
  <c r="F197"/>
  <c r="G197" s="1"/>
  <c r="M197"/>
  <c r="AE199" i="25" s="1"/>
  <c r="N9" i="4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F196" i="3"/>
  <c r="G196" s="1"/>
  <c r="M196"/>
  <c r="AD198" i="25" s="1"/>
  <c r="AJ307"/>
  <c r="N9" i="8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303" i="5"/>
  <c r="N304"/>
  <c r="N305"/>
  <c r="N306"/>
  <c r="N307"/>
  <c r="N308"/>
  <c r="N309"/>
  <c r="N194"/>
  <c r="N195"/>
  <c r="N196"/>
  <c r="N197"/>
  <c r="N19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8"/>
  <c r="N190" i="6"/>
  <c r="N191"/>
  <c r="N192"/>
  <c r="G93" i="22"/>
  <c r="H93" s="1"/>
  <c r="M93" i="25" s="1"/>
  <c r="G94" i="22"/>
  <c r="H94" s="1"/>
  <c r="M94" i="25" s="1"/>
  <c r="G95" i="22"/>
  <c r="H95" s="1"/>
  <c r="M95" i="25" s="1"/>
  <c r="G96" i="22"/>
  <c r="H96" s="1"/>
  <c r="M96" i="25" s="1"/>
  <c r="G97" i="22"/>
  <c r="H97" s="1"/>
  <c r="M97" i="25" s="1"/>
  <c r="G98" i="22"/>
  <c r="H98" s="1"/>
  <c r="M98" i="25" s="1"/>
  <c r="G99" i="22"/>
  <c r="G100"/>
  <c r="H100" s="1"/>
  <c r="M100" i="25" s="1"/>
  <c r="G101" i="22"/>
  <c r="H101" s="1"/>
  <c r="M101" i="25" s="1"/>
  <c r="G102" i="22"/>
  <c r="H102" s="1"/>
  <c r="M102" i="25" s="1"/>
  <c r="G103" i="22"/>
  <c r="H103" s="1"/>
  <c r="M103" i="25" s="1"/>
  <c r="G104" i="22"/>
  <c r="H104" s="1"/>
  <c r="M104" i="25" s="1"/>
  <c r="G105" i="22"/>
  <c r="H105" s="1"/>
  <c r="M105" i="25" s="1"/>
  <c r="G106" i="22"/>
  <c r="H106" s="1"/>
  <c r="M106" i="25" s="1"/>
  <c r="G107" i="22"/>
  <c r="H107" s="1"/>
  <c r="G108"/>
  <c r="H108" s="1"/>
  <c r="M108" i="25" s="1"/>
  <c r="G109" i="22"/>
  <c r="H109" s="1"/>
  <c r="M109" i="25" s="1"/>
  <c r="G110" i="22"/>
  <c r="H110" s="1"/>
  <c r="M110" i="25" s="1"/>
  <c r="G111" i="22"/>
  <c r="H111" s="1"/>
  <c r="G112"/>
  <c r="H112" s="1"/>
  <c r="M112" i="25" s="1"/>
  <c r="G113" i="22"/>
  <c r="H113" s="1"/>
  <c r="M113" i="25" s="1"/>
  <c r="G114" i="22"/>
  <c r="H114" s="1"/>
  <c r="M114" i="25" s="1"/>
  <c r="G115" i="22"/>
  <c r="G116"/>
  <c r="H116" s="1"/>
  <c r="M116" i="25" s="1"/>
  <c r="G117" i="22"/>
  <c r="H117" s="1"/>
  <c r="M117" i="25" s="1"/>
  <c r="G118" i="22"/>
  <c r="H118" s="1"/>
  <c r="M118" i="25" s="1"/>
  <c r="G119" i="22"/>
  <c r="H119" s="1"/>
  <c r="M119" i="25" s="1"/>
  <c r="G120" i="22"/>
  <c r="H120" s="1"/>
  <c r="M120" i="25" s="1"/>
  <c r="G121" i="22"/>
  <c r="H121" s="1"/>
  <c r="M121" i="25" s="1"/>
  <c r="G122" i="22"/>
  <c r="H122" s="1"/>
  <c r="M122" i="25" s="1"/>
  <c r="G123" i="22"/>
  <c r="H123" s="1"/>
  <c r="G124"/>
  <c r="H124" s="1"/>
  <c r="M124" i="25" s="1"/>
  <c r="G125" i="22"/>
  <c r="H125" s="1"/>
  <c r="M125" i="25" s="1"/>
  <c r="G126" i="22"/>
  <c r="H126" s="1"/>
  <c r="J126" s="1"/>
  <c r="M129" i="24" s="1"/>
  <c r="AA129" s="1"/>
  <c r="G127" i="22"/>
  <c r="H127" s="1"/>
  <c r="M127" i="25" s="1"/>
  <c r="G128" i="22"/>
  <c r="H128" s="1"/>
  <c r="M128" i="25" s="1"/>
  <c r="G129" i="22"/>
  <c r="H129" s="1"/>
  <c r="M129" i="25" s="1"/>
  <c r="G130" i="22"/>
  <c r="H130" s="1"/>
  <c r="M130" i="25" s="1"/>
  <c r="G131" i="22"/>
  <c r="H131" s="1"/>
  <c r="M131" i="25" s="1"/>
  <c r="AA131" s="1"/>
  <c r="G132" i="22"/>
  <c r="H132" s="1"/>
  <c r="M132" i="25" s="1"/>
  <c r="G133" i="22"/>
  <c r="H133" s="1"/>
  <c r="M133" i="25" s="1"/>
  <c r="G134" i="22"/>
  <c r="H134" s="1"/>
  <c r="J134" s="1"/>
  <c r="M137" i="24" s="1"/>
  <c r="AA137" s="1"/>
  <c r="G135" i="22"/>
  <c r="H135" s="1"/>
  <c r="M135" i="25" s="1"/>
  <c r="G136" i="22"/>
  <c r="H136" s="1"/>
  <c r="M136" i="25" s="1"/>
  <c r="G137" i="22"/>
  <c r="H137" s="1"/>
  <c r="M137" i="25" s="1"/>
  <c r="G138" i="22"/>
  <c r="H138" s="1"/>
  <c r="M138" i="25" s="1"/>
  <c r="G139" i="22"/>
  <c r="H139" s="1"/>
  <c r="M139" i="25" s="1"/>
  <c r="G140" i="22"/>
  <c r="H140" s="1"/>
  <c r="M140" i="25" s="1"/>
  <c r="G141" i="22"/>
  <c r="H141" s="1"/>
  <c r="M141" i="25" s="1"/>
  <c r="G142" i="22"/>
  <c r="H142" s="1"/>
  <c r="M142" i="25" s="1"/>
  <c r="G143" i="22"/>
  <c r="H143" s="1"/>
  <c r="M143" i="25" s="1"/>
  <c r="G144" i="22"/>
  <c r="H144" s="1"/>
  <c r="M144" i="25" s="1"/>
  <c r="G145" i="22"/>
  <c r="H145" s="1"/>
  <c r="G146"/>
  <c r="H146" s="1"/>
  <c r="M146" i="25" s="1"/>
  <c r="G147" i="22"/>
  <c r="G148"/>
  <c r="H148" s="1"/>
  <c r="M148" i="25" s="1"/>
  <c r="G149" i="22"/>
  <c r="H149" s="1"/>
  <c r="M149" i="25" s="1"/>
  <c r="G150" i="22"/>
  <c r="H150" s="1"/>
  <c r="M150" i="25" s="1"/>
  <c r="G151" i="22"/>
  <c r="H151" s="1"/>
  <c r="M151" i="25" s="1"/>
  <c r="G152" i="22"/>
  <c r="H152" s="1"/>
  <c r="M152" i="25" s="1"/>
  <c r="G153" i="22"/>
  <c r="H153" s="1"/>
  <c r="M153" i="25" s="1"/>
  <c r="G154" i="22"/>
  <c r="H154" s="1"/>
  <c r="J154" s="1"/>
  <c r="M157" i="24" s="1"/>
  <c r="AA157" s="1"/>
  <c r="G155" i="22"/>
  <c r="H155" s="1"/>
  <c r="M155" i="25" s="1"/>
  <c r="G156" i="22"/>
  <c r="H156" s="1"/>
  <c r="M156" i="25" s="1"/>
  <c r="G157" i="22"/>
  <c r="H157" s="1"/>
  <c r="M157" i="25" s="1"/>
  <c r="G158" i="22"/>
  <c r="H158" s="1"/>
  <c r="M158" i="25" s="1"/>
  <c r="G159" i="22"/>
  <c r="H159" s="1"/>
  <c r="M159" i="25" s="1"/>
  <c r="G160" i="22"/>
  <c r="H160" s="1"/>
  <c r="G161"/>
  <c r="H161" s="1"/>
  <c r="M161" i="25" s="1"/>
  <c r="G162" i="22"/>
  <c r="H162" s="1"/>
  <c r="J162" s="1"/>
  <c r="M165" i="24" s="1"/>
  <c r="AA165" s="1"/>
  <c r="G163" i="22"/>
  <c r="G164"/>
  <c r="H164" s="1"/>
  <c r="M164" i="25" s="1"/>
  <c r="G165" i="22"/>
  <c r="H165" s="1"/>
  <c r="M165" i="25" s="1"/>
  <c r="G166" i="22"/>
  <c r="H166" s="1"/>
  <c r="M166" i="25" s="1"/>
  <c r="G167" i="22"/>
  <c r="H167" s="1"/>
  <c r="M167" i="25" s="1"/>
  <c r="G168" i="22"/>
  <c r="H168" s="1"/>
  <c r="J168" s="1"/>
  <c r="M171" i="24" s="1"/>
  <c r="AA171" s="1"/>
  <c r="G169" i="22"/>
  <c r="H169" s="1"/>
  <c r="M169" i="25" s="1"/>
  <c r="G170" i="22"/>
  <c r="H170" s="1"/>
  <c r="M170" i="25" s="1"/>
  <c r="G171" i="22"/>
  <c r="H171" s="1"/>
  <c r="M171" i="25" s="1"/>
  <c r="G172" i="22"/>
  <c r="H172" s="1"/>
  <c r="M172" i="25" s="1"/>
  <c r="G173" i="22"/>
  <c r="H173" s="1"/>
  <c r="M173" i="25" s="1"/>
  <c r="G174" i="22"/>
  <c r="H174" s="1"/>
  <c r="M174" i="25" s="1"/>
  <c r="G175" i="22"/>
  <c r="H175" s="1"/>
  <c r="M175" i="25" s="1"/>
  <c r="G176" i="22"/>
  <c r="H176" s="1"/>
  <c r="M176" i="25" s="1"/>
  <c r="G177" i="22"/>
  <c r="H177" s="1"/>
  <c r="M177" i="25" s="1"/>
  <c r="G178" i="22"/>
  <c r="H178" s="1"/>
  <c r="M178" i="25" s="1"/>
  <c r="G179" i="22"/>
  <c r="G180"/>
  <c r="H180" s="1"/>
  <c r="M180" i="25" s="1"/>
  <c r="G181" i="22"/>
  <c r="H181" s="1"/>
  <c r="M181" i="25" s="1"/>
  <c r="G182" i="22"/>
  <c r="H182" s="1"/>
  <c r="M182" i="25" s="1"/>
  <c r="G183" i="22"/>
  <c r="H183" s="1"/>
  <c r="M183" i="25" s="1"/>
  <c r="G184" i="22"/>
  <c r="H184" s="1"/>
  <c r="M184" i="25" s="1"/>
  <c r="G185" i="22"/>
  <c r="H185" s="1"/>
  <c r="M185" i="25" s="1"/>
  <c r="G186" i="22"/>
  <c r="H186" s="1"/>
  <c r="M186" i="25" s="1"/>
  <c r="G187" i="22"/>
  <c r="H187" s="1"/>
  <c r="M187" i="25" s="1"/>
  <c r="G188" i="22"/>
  <c r="H188" s="1"/>
  <c r="M188" i="25" s="1"/>
  <c r="G189" i="22"/>
  <c r="H189" s="1"/>
  <c r="M189" i="25" s="1"/>
  <c r="G190" i="22"/>
  <c r="H190" s="1"/>
  <c r="J190" s="1"/>
  <c r="M193" i="24" s="1"/>
  <c r="AA193" s="1"/>
  <c r="G191" i="22"/>
  <c r="H191" s="1"/>
  <c r="G192"/>
  <c r="H192" s="1"/>
  <c r="M192" i="25" s="1"/>
  <c r="G193" i="22"/>
  <c r="H193" s="1"/>
  <c r="M193" i="25" s="1"/>
  <c r="G194" i="22"/>
  <c r="H194" s="1"/>
  <c r="M194" i="25" s="1"/>
  <c r="G195" i="22"/>
  <c r="H195" s="1"/>
  <c r="G196"/>
  <c r="H196" s="1"/>
  <c r="M196" i="25" s="1"/>
  <c r="G197" i="22"/>
  <c r="H197" s="1"/>
  <c r="M198" i="25" s="1"/>
  <c r="G198" i="22"/>
  <c r="H198" s="1"/>
  <c r="J198" s="1"/>
  <c r="M200" i="24" s="1"/>
  <c r="AA200" s="1"/>
  <c r="G199" i="22"/>
  <c r="H199" s="1"/>
  <c r="M199" i="25" s="1"/>
  <c r="G200" i="22"/>
  <c r="H200" s="1"/>
  <c r="J200" s="1"/>
  <c r="M203" i="24" s="1"/>
  <c r="AA203" s="1"/>
  <c r="G201" i="22"/>
  <c r="H201" s="1"/>
  <c r="M201" i="25" s="1"/>
  <c r="G202" i="22"/>
  <c r="H202" s="1"/>
  <c r="M202" i="25" s="1"/>
  <c r="G203" i="22"/>
  <c r="H203" s="1"/>
  <c r="M203" i="25" s="1"/>
  <c r="G204" i="22"/>
  <c r="H204" s="1"/>
  <c r="J204" s="1"/>
  <c r="M207" i="24" s="1"/>
  <c r="AA207" s="1"/>
  <c r="G205" i="22"/>
  <c r="H205" s="1"/>
  <c r="M205" i="25" s="1"/>
  <c r="G206" i="22"/>
  <c r="H206" s="1"/>
  <c r="M206" i="25" s="1"/>
  <c r="G207" i="22"/>
  <c r="H207" s="1"/>
  <c r="M207" i="25" s="1"/>
  <c r="G208" i="22"/>
  <c r="H208" s="1"/>
  <c r="G209"/>
  <c r="H209" s="1"/>
  <c r="M209" i="25" s="1"/>
  <c r="G210" i="22"/>
  <c r="H210" s="1"/>
  <c r="M210" i="25" s="1"/>
  <c r="G211" i="22"/>
  <c r="G212"/>
  <c r="H212" s="1"/>
  <c r="J212" s="1"/>
  <c r="M215" i="24" s="1"/>
  <c r="AA215" s="1"/>
  <c r="G213" i="22"/>
  <c r="H213" s="1"/>
  <c r="J213" s="1"/>
  <c r="M216" i="24" s="1"/>
  <c r="AA216" s="1"/>
  <c r="G214" i="22"/>
  <c r="H214" s="1"/>
  <c r="M214" i="25" s="1"/>
  <c r="G215" i="22"/>
  <c r="H215" s="1"/>
  <c r="M215" i="25" s="1"/>
  <c r="G216" i="22"/>
  <c r="H216" s="1"/>
  <c r="M216" i="25" s="1"/>
  <c r="G217" i="22"/>
  <c r="H217" s="1"/>
  <c r="M217" i="25" s="1"/>
  <c r="G218" i="22"/>
  <c r="H218" s="1"/>
  <c r="M218" i="25" s="1"/>
  <c r="G219" i="22"/>
  <c r="H219" s="1"/>
  <c r="M219" i="25" s="1"/>
  <c r="G220" i="22"/>
  <c r="H220" s="1"/>
  <c r="M220" i="25" s="1"/>
  <c r="G221" i="22"/>
  <c r="H221" s="1"/>
  <c r="M221" i="25" s="1"/>
  <c r="G222" i="22"/>
  <c r="H222" s="1"/>
  <c r="M222" i="25" s="1"/>
  <c r="G223" i="22"/>
  <c r="H223" s="1"/>
  <c r="M223" i="25" s="1"/>
  <c r="G224" i="22"/>
  <c r="H224" s="1"/>
  <c r="M224" i="25" s="1"/>
  <c r="G225" i="22"/>
  <c r="H225" s="1"/>
  <c r="M225" i="25" s="1"/>
  <c r="G226" i="22"/>
  <c r="H226" s="1"/>
  <c r="M226" i="25" s="1"/>
  <c r="G227" i="22"/>
  <c r="G228"/>
  <c r="H228" s="1"/>
  <c r="M228" i="25" s="1"/>
  <c r="G229" i="22"/>
  <c r="H229" s="1"/>
  <c r="M229" i="25" s="1"/>
  <c r="G230" i="22"/>
  <c r="H230" s="1"/>
  <c r="M230" i="25" s="1"/>
  <c r="G231" i="22"/>
  <c r="H231" s="1"/>
  <c r="J231" s="1"/>
  <c r="M234" i="24" s="1"/>
  <c r="AA234" s="1"/>
  <c r="G232" i="22"/>
  <c r="H232" s="1"/>
  <c r="M232" i="25" s="1"/>
  <c r="G233" i="22"/>
  <c r="H233" s="1"/>
  <c r="J233" s="1"/>
  <c r="M236" i="24" s="1"/>
  <c r="AA236" s="1"/>
  <c r="G234" i="22"/>
  <c r="H234" s="1"/>
  <c r="J234" s="1"/>
  <c r="M237" i="24" s="1"/>
  <c r="AA237" s="1"/>
  <c r="G235" i="22"/>
  <c r="H235" s="1"/>
  <c r="J235" s="1"/>
  <c r="G236"/>
  <c r="H236" s="1"/>
  <c r="M236" i="25" s="1"/>
  <c r="G237" i="22"/>
  <c r="H237" s="1"/>
  <c r="M237" i="25" s="1"/>
  <c r="G238" i="22"/>
  <c r="H238" s="1"/>
  <c r="J238" s="1"/>
  <c r="M241" i="24" s="1"/>
  <c r="AA241" s="1"/>
  <c r="G239" i="22"/>
  <c r="H239" s="1"/>
  <c r="M239" i="25" s="1"/>
  <c r="G240" i="22"/>
  <c r="H240" s="1"/>
  <c r="M240" i="25" s="1"/>
  <c r="G241" i="22"/>
  <c r="H241" s="1"/>
  <c r="M241" i="25" s="1"/>
  <c r="G242" i="22"/>
  <c r="H242" s="1"/>
  <c r="J242" s="1"/>
  <c r="M245" i="24" s="1"/>
  <c r="AA245" s="1"/>
  <c r="G243" i="22"/>
  <c r="G244"/>
  <c r="H244" s="1"/>
  <c r="M244" i="25" s="1"/>
  <c r="G245" i="22"/>
  <c r="H245" s="1"/>
  <c r="J245" s="1"/>
  <c r="G246"/>
  <c r="H246" s="1"/>
  <c r="M246" i="25" s="1"/>
  <c r="G247" i="22"/>
  <c r="H247" s="1"/>
  <c r="M247" i="25" s="1"/>
  <c r="G248" i="22"/>
  <c r="H248" s="1"/>
  <c r="M248" i="25" s="1"/>
  <c r="G249" i="22"/>
  <c r="H249" s="1"/>
  <c r="M249" i="25" s="1"/>
  <c r="G250" i="22"/>
  <c r="H250" s="1"/>
  <c r="M250" i="25" s="1"/>
  <c r="G251" i="22"/>
  <c r="H251" s="1"/>
  <c r="J251" s="1"/>
  <c r="M254" i="24" s="1"/>
  <c r="AA254" s="1"/>
  <c r="G252" i="22"/>
  <c r="H252" s="1"/>
  <c r="J252" s="1"/>
  <c r="M255" i="24" s="1"/>
  <c r="AA255" s="1"/>
  <c r="G253" i="22"/>
  <c r="H253" s="1"/>
  <c r="J253" s="1"/>
  <c r="M256" i="24" s="1"/>
  <c r="AA256" s="1"/>
  <c r="G254" i="22"/>
  <c r="H254" s="1"/>
  <c r="J254" s="1"/>
  <c r="G255"/>
  <c r="H255" s="1"/>
  <c r="M255" i="25" s="1"/>
  <c r="G256" i="22"/>
  <c r="H256" s="1"/>
  <c r="J256" s="1"/>
  <c r="M259" i="24" s="1"/>
  <c r="AA259" s="1"/>
  <c r="G257" i="22"/>
  <c r="H257" s="1"/>
  <c r="M257" i="25" s="1"/>
  <c r="G258" i="22"/>
  <c r="H258" s="1"/>
  <c r="M258" i="25" s="1"/>
  <c r="G259" i="22"/>
  <c r="H259" s="1"/>
  <c r="G260"/>
  <c r="H260" s="1"/>
  <c r="J260" s="1"/>
  <c r="M263" i="24" s="1"/>
  <c r="AA263" s="1"/>
  <c r="G261" i="22"/>
  <c r="H261" s="1"/>
  <c r="M261" i="25" s="1"/>
  <c r="G262" i="22"/>
  <c r="H262" s="1"/>
  <c r="J262" s="1"/>
  <c r="M265" i="24" s="1"/>
  <c r="AA265" s="1"/>
  <c r="G263" i="22"/>
  <c r="H263" s="1"/>
  <c r="M263" i="25" s="1"/>
  <c r="G264" i="22"/>
  <c r="H264" s="1"/>
  <c r="M264" i="25" s="1"/>
  <c r="G265" i="22"/>
  <c r="H265" s="1"/>
  <c r="J265" s="1"/>
  <c r="M268" i="24" s="1"/>
  <c r="AA268" s="1"/>
  <c r="G266" i="22"/>
  <c r="H266" s="1"/>
  <c r="M266" i="25" s="1"/>
  <c r="G267" i="22"/>
  <c r="H267" s="1"/>
  <c r="G268"/>
  <c r="H268" s="1"/>
  <c r="M268" i="25" s="1"/>
  <c r="G269" i="22"/>
  <c r="H269" s="1"/>
  <c r="M269" i="25" s="1"/>
  <c r="G270" i="22"/>
  <c r="H270" s="1"/>
  <c r="M270" i="25" s="1"/>
  <c r="G271" i="22"/>
  <c r="H271" s="1"/>
  <c r="M271" i="25" s="1"/>
  <c r="G272" i="22"/>
  <c r="H272" s="1"/>
  <c r="M272" i="25" s="1"/>
  <c r="G273" i="22"/>
  <c r="H273" s="1"/>
  <c r="J273" s="1"/>
  <c r="M276" i="24" s="1"/>
  <c r="AA276" s="1"/>
  <c r="G274" i="22"/>
  <c r="H274" s="1"/>
  <c r="J274" s="1"/>
  <c r="G275"/>
  <c r="G276"/>
  <c r="H276" s="1"/>
  <c r="M276" i="25" s="1"/>
  <c r="G277" i="22"/>
  <c r="H277" s="1"/>
  <c r="M277" i="25" s="1"/>
  <c r="G278" i="22"/>
  <c r="H278" s="1"/>
  <c r="M278" i="25" s="1"/>
  <c r="G279" i="22"/>
  <c r="H279" s="1"/>
  <c r="M279" i="25" s="1"/>
  <c r="G280" i="22"/>
  <c r="H280" s="1"/>
  <c r="M280" i="25" s="1"/>
  <c r="G281" i="22"/>
  <c r="H281" s="1"/>
  <c r="J281" s="1"/>
  <c r="M284" i="24" s="1"/>
  <c r="AA284" s="1"/>
  <c r="G282" i="22"/>
  <c r="H282" s="1"/>
  <c r="M282" i="25" s="1"/>
  <c r="G283" i="22"/>
  <c r="H283" s="1"/>
  <c r="M283" i="25" s="1"/>
  <c r="G284" i="22"/>
  <c r="H284" s="1"/>
  <c r="M284" i="25" s="1"/>
  <c r="G285" i="22"/>
  <c r="H285" s="1"/>
  <c r="M285" i="25" s="1"/>
  <c r="G286" i="22"/>
  <c r="H286" s="1"/>
  <c r="J286" s="1"/>
  <c r="M289" i="24" s="1"/>
  <c r="AA289" s="1"/>
  <c r="G287" i="22"/>
  <c r="H287" s="1"/>
  <c r="J287" s="1"/>
  <c r="M290" i="24" s="1"/>
  <c r="AA290" s="1"/>
  <c r="G288" i="22"/>
  <c r="H288" s="1"/>
  <c r="M288" i="25" s="1"/>
  <c r="G289" i="22"/>
  <c r="H289" s="1"/>
  <c r="J289" s="1"/>
  <c r="M292" i="24" s="1"/>
  <c r="AA292" s="1"/>
  <c r="G290" i="22"/>
  <c r="H290" s="1"/>
  <c r="M290" i="25" s="1"/>
  <c r="G291" i="22"/>
  <c r="G292"/>
  <c r="H292" s="1"/>
  <c r="M292" i="25" s="1"/>
  <c r="G293" i="22"/>
  <c r="H293" s="1"/>
  <c r="M293" i="25" s="1"/>
  <c r="G294" i="22"/>
  <c r="H294" s="1"/>
  <c r="J294" s="1"/>
  <c r="M297" i="24" s="1"/>
  <c r="AA297" s="1"/>
  <c r="G295" i="22"/>
  <c r="H295" s="1"/>
  <c r="M295" i="25" s="1"/>
  <c r="G296" i="22"/>
  <c r="H296" s="1"/>
  <c r="M296" i="25" s="1"/>
  <c r="G297" i="22"/>
  <c r="H297" s="1"/>
  <c r="M297" i="25" s="1"/>
  <c r="G298" i="22"/>
  <c r="H298" s="1"/>
  <c r="J298" s="1"/>
  <c r="M301" i="24" s="1"/>
  <c r="AA301" s="1"/>
  <c r="G299" i="22"/>
  <c r="H299" s="1"/>
  <c r="M299" i="25" s="1"/>
  <c r="G300" i="22"/>
  <c r="H300" s="1"/>
  <c r="M300" i="25" s="1"/>
  <c r="G301" i="22"/>
  <c r="H301" s="1"/>
  <c r="M301" i="25" s="1"/>
  <c r="G302" i="22"/>
  <c r="H302" s="1"/>
  <c r="J302" s="1"/>
  <c r="M305" i="24" s="1"/>
  <c r="AA305" s="1"/>
  <c r="G303" i="22"/>
  <c r="H303" s="1"/>
  <c r="M303" i="25" s="1"/>
  <c r="G304" i="22"/>
  <c r="H304" s="1"/>
  <c r="G305"/>
  <c r="H305" s="1"/>
  <c r="M305" i="25" s="1"/>
  <c r="G306" i="22"/>
  <c r="H306" s="1"/>
  <c r="M307" i="25" s="1"/>
  <c r="G307" i="22"/>
  <c r="G308"/>
  <c r="H308" s="1"/>
  <c r="J308" s="1"/>
  <c r="M311" i="24" s="1"/>
  <c r="AA311" s="1"/>
  <c r="G309" i="22"/>
  <c r="H309" s="1"/>
  <c r="M309" i="25" s="1"/>
  <c r="G310" i="22"/>
  <c r="H310" s="1"/>
  <c r="M310" i="25" s="1"/>
  <c r="G311" i="22"/>
  <c r="H311" s="1"/>
  <c r="M311" i="25" s="1"/>
  <c r="G312" i="22"/>
  <c r="H312" s="1"/>
  <c r="M312" i="25" s="1"/>
  <c r="G313" i="22"/>
  <c r="H313" s="1"/>
  <c r="J313" s="1"/>
  <c r="L313" s="1"/>
  <c r="G314"/>
  <c r="H314" s="1"/>
  <c r="M314" i="25" s="1"/>
  <c r="G315" i="22"/>
  <c r="H315" s="1"/>
  <c r="M315" i="25" s="1"/>
  <c r="G316" i="22"/>
  <c r="H316" s="1"/>
  <c r="M316" i="25" s="1"/>
  <c r="G317" i="22"/>
  <c r="H317" s="1"/>
  <c r="M317" i="25" s="1"/>
  <c r="G318" i="22"/>
  <c r="H318" s="1"/>
  <c r="M318" i="25" s="1"/>
  <c r="G319" i="22"/>
  <c r="H319" s="1"/>
  <c r="J319" s="1"/>
  <c r="M322" i="24" s="1"/>
  <c r="AA322" s="1"/>
  <c r="G320" i="22"/>
  <c r="H320" s="1"/>
  <c r="J320" s="1"/>
  <c r="M323" i="24" s="1"/>
  <c r="AA323" s="1"/>
  <c r="G321" i="22"/>
  <c r="H321" s="1"/>
  <c r="M321" i="25" s="1"/>
  <c r="G322" i="22"/>
  <c r="H322" s="1"/>
  <c r="J322" s="1"/>
  <c r="M325" i="24" s="1"/>
  <c r="AA325" s="1"/>
  <c r="G323" i="22"/>
  <c r="H323" s="1"/>
  <c r="M323" i="25" s="1"/>
  <c r="G324" i="22"/>
  <c r="H324" s="1"/>
  <c r="M324" i="25" s="1"/>
  <c r="G325" i="22"/>
  <c r="H325" s="1"/>
  <c r="J325" s="1"/>
  <c r="M328" i="24" s="1"/>
  <c r="AA328" s="1"/>
  <c r="G326" i="22"/>
  <c r="H326" s="1"/>
  <c r="M326" i="25" s="1"/>
  <c r="G327" i="22"/>
  <c r="H327" s="1"/>
  <c r="M327" i="25" s="1"/>
  <c r="G328" i="22"/>
  <c r="H328" s="1"/>
  <c r="M328" i="25" s="1"/>
  <c r="G329" i="22"/>
  <c r="H329" s="1"/>
  <c r="M329" i="25" s="1"/>
  <c r="G330" i="22"/>
  <c r="H330" s="1"/>
  <c r="M330" i="25" s="1"/>
  <c r="G331" i="22"/>
  <c r="H331" s="1"/>
  <c r="M331" i="25" s="1"/>
  <c r="G332" i="22"/>
  <c r="H332" s="1"/>
  <c r="M332" i="25" s="1"/>
  <c r="G333" i="22"/>
  <c r="H333" s="1"/>
  <c r="M333" i="25" s="1"/>
  <c r="G334" i="22"/>
  <c r="H334" s="1"/>
  <c r="J334" s="1"/>
  <c r="M337" i="24" s="1"/>
  <c r="AA337" s="1"/>
  <c r="G335" i="22"/>
  <c r="H335" s="1"/>
  <c r="M335" i="25" s="1"/>
  <c r="G336" i="22"/>
  <c r="H336" s="1"/>
  <c r="G337"/>
  <c r="H337" s="1"/>
  <c r="J337" s="1"/>
  <c r="M340" i="24" s="1"/>
  <c r="AA340" s="1"/>
  <c r="G338" i="22"/>
  <c r="H338" s="1"/>
  <c r="M338" i="25" s="1"/>
  <c r="G339" i="22"/>
  <c r="G340"/>
  <c r="H340" s="1"/>
  <c r="J340" s="1"/>
  <c r="M343" i="24" s="1"/>
  <c r="AA343" s="1"/>
  <c r="G341" i="22"/>
  <c r="H341" s="1"/>
  <c r="M341" i="25" s="1"/>
  <c r="G342" i="22"/>
  <c r="H342" s="1"/>
  <c r="J342" s="1"/>
  <c r="M345" i="24" s="1"/>
  <c r="AA345" s="1"/>
  <c r="G343" i="22"/>
  <c r="G344"/>
  <c r="H344" s="1"/>
  <c r="M344" i="25" s="1"/>
  <c r="G345" i="22"/>
  <c r="H345" s="1"/>
  <c r="M345" i="25" s="1"/>
  <c r="G346" i="22"/>
  <c r="H346" s="1"/>
  <c r="M346" i="25" s="1"/>
  <c r="G347" i="22"/>
  <c r="H347" s="1"/>
  <c r="G348"/>
  <c r="H348" s="1"/>
  <c r="M348" i="25" s="1"/>
  <c r="G349" i="22"/>
  <c r="H349" s="1"/>
  <c r="M349" i="25" s="1"/>
  <c r="G350" i="22"/>
  <c r="H350" s="1"/>
  <c r="J350" s="1"/>
  <c r="M353" i="24" s="1"/>
  <c r="AA353" s="1"/>
  <c r="G351" i="22"/>
  <c r="H351" s="1"/>
  <c r="M351" i="25" s="1"/>
  <c r="G352" i="22"/>
  <c r="H352" s="1"/>
  <c r="M352" i="25" s="1"/>
  <c r="G353" i="22"/>
  <c r="H353" s="1"/>
  <c r="M353" i="25" s="1"/>
  <c r="G354" i="22"/>
  <c r="H354" s="1"/>
  <c r="J354" s="1"/>
  <c r="M357" i="24" s="1"/>
  <c r="AA357" s="1"/>
  <c r="G355" i="22"/>
  <c r="G356"/>
  <c r="H356" s="1"/>
  <c r="J356" s="1"/>
  <c r="M359" i="24" s="1"/>
  <c r="AA359" s="1"/>
  <c r="G357" i="22"/>
  <c r="H357" s="1"/>
  <c r="J357" s="1"/>
  <c r="L357" s="1"/>
  <c r="G358"/>
  <c r="H358" s="1"/>
  <c r="M358" i="25" s="1"/>
  <c r="G359" i="22"/>
  <c r="H359" s="1"/>
  <c r="G360"/>
  <c r="H360" s="1"/>
  <c r="J360" s="1"/>
  <c r="M363" i="24" s="1"/>
  <c r="AA363" s="1"/>
  <c r="G361" i="22"/>
  <c r="H361" s="1"/>
  <c r="J361" s="1"/>
  <c r="M364" i="24" s="1"/>
  <c r="AA364" s="1"/>
  <c r="G362" i="22"/>
  <c r="H362" s="1"/>
  <c r="M362" i="25" s="1"/>
  <c r="G363" i="22"/>
  <c r="H363" s="1"/>
  <c r="M363" i="25" s="1"/>
  <c r="G364" i="22"/>
  <c r="H364" s="1"/>
  <c r="J364" s="1"/>
  <c r="M367" i="24" s="1"/>
  <c r="AA367" s="1"/>
  <c r="G365" i="22"/>
  <c r="H365" s="1"/>
  <c r="M365" i="25" s="1"/>
  <c r="G366" i="22"/>
  <c r="H366" s="1"/>
  <c r="M366" i="25" s="1"/>
  <c r="G367" i="22"/>
  <c r="H367" s="1"/>
  <c r="M367" i="25" s="1"/>
  <c r="G368" i="22"/>
  <c r="H368" s="1"/>
  <c r="M368" i="25" s="1"/>
  <c r="G369" i="22"/>
  <c r="H369" s="1"/>
  <c r="M369" i="25" s="1"/>
  <c r="G370" i="22"/>
  <c r="H370" s="1"/>
  <c r="M370" i="25" s="1"/>
  <c r="G371" i="22"/>
  <c r="H371" s="1"/>
  <c r="G372"/>
  <c r="H372" s="1"/>
  <c r="M372" i="25" s="1"/>
  <c r="G373" i="22"/>
  <c r="H373" s="1"/>
  <c r="M373" i="25" s="1"/>
  <c r="G374" i="22"/>
  <c r="H374" s="1"/>
  <c r="M374" i="25" s="1"/>
  <c r="G375" i="22"/>
  <c r="H375" s="1"/>
  <c r="M375" i="25" s="1"/>
  <c r="G376" i="22"/>
  <c r="H376" s="1"/>
  <c r="M376" i="25" s="1"/>
  <c r="G377" i="22"/>
  <c r="H377" s="1"/>
  <c r="M377" i="25" s="1"/>
  <c r="G378" i="22"/>
  <c r="H378" s="1"/>
  <c r="M378" i="25" s="1"/>
  <c r="G379" i="22"/>
  <c r="H379" s="1"/>
  <c r="M379" i="25" s="1"/>
  <c r="G380" i="22"/>
  <c r="H380" s="1"/>
  <c r="M380" i="25" s="1"/>
  <c r="G381" i="22"/>
  <c r="H381" s="1"/>
  <c r="M381" i="25" s="1"/>
  <c r="G382" i="22"/>
  <c r="H382" s="1"/>
  <c r="M382" i="25" s="1"/>
  <c r="G383" i="22"/>
  <c r="H383" s="1"/>
  <c r="J383" s="1"/>
  <c r="M386" i="24" s="1"/>
  <c r="AA386" s="1"/>
  <c r="G384" i="22"/>
  <c r="H384" s="1"/>
  <c r="M384" i="25" s="1"/>
  <c r="G385" i="22"/>
  <c r="H385" s="1"/>
  <c r="J385" s="1"/>
  <c r="M388" i="24" s="1"/>
  <c r="AA388" s="1"/>
  <c r="G386" i="22"/>
  <c r="H386" s="1"/>
  <c r="M386" i="25" s="1"/>
  <c r="G387" i="22"/>
  <c r="G388"/>
  <c r="H388" s="1"/>
  <c r="M388" i="25" s="1"/>
  <c r="G389" i="22"/>
  <c r="H389" s="1"/>
  <c r="M389" i="25" s="1"/>
  <c r="G390" i="22"/>
  <c r="H390" s="1"/>
  <c r="M390" i="25" s="1"/>
  <c r="G391" i="22"/>
  <c r="H391" s="1"/>
  <c r="G392"/>
  <c r="H392" s="1"/>
  <c r="M392" i="25" s="1"/>
  <c r="G393" i="22"/>
  <c r="H393" s="1"/>
  <c r="M393" i="25" s="1"/>
  <c r="G394" i="22"/>
  <c r="H394" s="1"/>
  <c r="G395"/>
  <c r="H395" s="1"/>
  <c r="M395" i="25" s="1"/>
  <c r="G396" i="22"/>
  <c r="H396" s="1"/>
  <c r="M396" i="25" s="1"/>
  <c r="G397" i="22"/>
  <c r="H397" s="1"/>
  <c r="M397" i="25" s="1"/>
  <c r="G398" i="22"/>
  <c r="H398" s="1"/>
  <c r="J398" s="1"/>
  <c r="M401" i="24" s="1"/>
  <c r="AA401" s="1"/>
  <c r="G399" i="22"/>
  <c r="H399" s="1"/>
  <c r="M399" i="25" s="1"/>
  <c r="G400" i="22"/>
  <c r="H400" s="1"/>
  <c r="J400" s="1"/>
  <c r="M403" i="24" s="1"/>
  <c r="AA403" s="1"/>
  <c r="G401" i="22"/>
  <c r="H401" s="1"/>
  <c r="M401" i="25" s="1"/>
  <c r="G402" i="22"/>
  <c r="H402" s="1"/>
  <c r="M402" i="25" s="1"/>
  <c r="G403" i="22"/>
  <c r="G404"/>
  <c r="H404" s="1"/>
  <c r="J404" s="1"/>
  <c r="M407" i="24" s="1"/>
  <c r="AA407" s="1"/>
  <c r="G405" i="22"/>
  <c r="H405" s="1"/>
  <c r="M405" i="25" s="1"/>
  <c r="G406" i="22"/>
  <c r="H406" s="1"/>
  <c r="J406" s="1"/>
  <c r="M409" i="24" s="1"/>
  <c r="AA409" s="1"/>
  <c r="G407" i="22"/>
  <c r="H407" s="1"/>
  <c r="M407" i="25" s="1"/>
  <c r="G408" i="22"/>
  <c r="H408" s="1"/>
  <c r="M408" i="25" s="1"/>
  <c r="G409" i="22"/>
  <c r="H409" s="1"/>
  <c r="M409" i="25" s="1"/>
  <c r="G410" i="22"/>
  <c r="H410" s="1"/>
  <c r="J410" s="1"/>
  <c r="M413" i="24" s="1"/>
  <c r="AA413" s="1"/>
  <c r="G411" i="22"/>
  <c r="H411" s="1"/>
  <c r="J411" s="1"/>
  <c r="M414" i="24" s="1"/>
  <c r="AA414" s="1"/>
  <c r="G412" i="22"/>
  <c r="H412" s="1"/>
  <c r="J412" s="1"/>
  <c r="M415" i="24" s="1"/>
  <c r="AA415" s="1"/>
  <c r="G413" i="22"/>
  <c r="H413" s="1"/>
  <c r="J413" s="1"/>
  <c r="M416" i="24" s="1"/>
  <c r="AA416" s="1"/>
  <c r="G414" i="22"/>
  <c r="H414" s="1"/>
  <c r="J414" s="1"/>
  <c r="M417" i="24" s="1"/>
  <c r="AA417" s="1"/>
  <c r="G415" i="22"/>
  <c r="H415" s="1"/>
  <c r="J415" s="1"/>
  <c r="M418" i="24" s="1"/>
  <c r="AA418" s="1"/>
  <c r="G416" i="22"/>
  <c r="H416" s="1"/>
  <c r="J416" s="1"/>
  <c r="G417"/>
  <c r="H417" s="1"/>
  <c r="M417" i="25" s="1"/>
  <c r="G418" i="22"/>
  <c r="H418" s="1"/>
  <c r="J418" s="1"/>
  <c r="M421" i="24" s="1"/>
  <c r="AA421" s="1"/>
  <c r="G419" i="22"/>
  <c r="G420"/>
  <c r="H420" s="1"/>
  <c r="M420" i="25" s="1"/>
  <c r="G421" i="22"/>
  <c r="H421" s="1"/>
  <c r="J421" s="1"/>
  <c r="M424" i="24" s="1"/>
  <c r="AA424" s="1"/>
  <c r="G422" i="22"/>
  <c r="H422" s="1"/>
  <c r="J422" s="1"/>
  <c r="M425" i="24" s="1"/>
  <c r="AA425" s="1"/>
  <c r="G423" i="22"/>
  <c r="H423" s="1"/>
  <c r="J423" s="1"/>
  <c r="M426" i="24" s="1"/>
  <c r="AA426" s="1"/>
  <c r="G11" i="22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M37" i="25" s="1"/>
  <c r="G38" i="22"/>
  <c r="H38" s="1"/>
  <c r="M38" i="25" s="1"/>
  <c r="G39" i="22"/>
  <c r="H39" s="1"/>
  <c r="G40"/>
  <c r="H40" s="1"/>
  <c r="M40" i="25" s="1"/>
  <c r="G41" i="22"/>
  <c r="H41" s="1"/>
  <c r="M41" i="25" s="1"/>
  <c r="G42" i="22"/>
  <c r="H42" s="1"/>
  <c r="M42" i="25" s="1"/>
  <c r="G43" i="22"/>
  <c r="H43" s="1"/>
  <c r="M43" i="25" s="1"/>
  <c r="G44" i="22"/>
  <c r="H44" s="1"/>
  <c r="M44" i="25" s="1"/>
  <c r="G45" i="22"/>
  <c r="H45" s="1"/>
  <c r="M45" i="25" s="1"/>
  <c r="G46" i="22"/>
  <c r="H46" s="1"/>
  <c r="J46" s="1"/>
  <c r="M49" i="24" s="1"/>
  <c r="AA49" s="1"/>
  <c r="G47" i="22"/>
  <c r="H47" s="1"/>
  <c r="M47" i="25" s="1"/>
  <c r="G48" i="22"/>
  <c r="H48" s="1"/>
  <c r="M48" i="25" s="1"/>
  <c r="G49" i="22"/>
  <c r="H49" s="1"/>
  <c r="M49" i="25" s="1"/>
  <c r="G50" i="22"/>
  <c r="H50" s="1"/>
  <c r="J50" s="1"/>
  <c r="M53" i="24" s="1"/>
  <c r="AA53" s="1"/>
  <c r="G51" i="22"/>
  <c r="H51" s="1"/>
  <c r="M51" i="25" s="1"/>
  <c r="G52" i="22"/>
  <c r="H52" s="1"/>
  <c r="J52" s="1"/>
  <c r="G53"/>
  <c r="H53" s="1"/>
  <c r="M53" i="25" s="1"/>
  <c r="G54" i="22"/>
  <c r="H54" s="1"/>
  <c r="J54" s="1"/>
  <c r="M57" i="24" s="1"/>
  <c r="AA57" s="1"/>
  <c r="G55" i="22"/>
  <c r="H55" s="1"/>
  <c r="M55" i="25" s="1"/>
  <c r="G56" i="22"/>
  <c r="H56" s="1"/>
  <c r="J56" s="1"/>
  <c r="M59" i="24" s="1"/>
  <c r="AA59" s="1"/>
  <c r="G57" i="22"/>
  <c r="H57" s="1"/>
  <c r="M57" i="25" s="1"/>
  <c r="G58" i="22"/>
  <c r="H58" s="1"/>
  <c r="M58" i="25" s="1"/>
  <c r="G59" i="22"/>
  <c r="H59" s="1"/>
  <c r="M59" i="25" s="1"/>
  <c r="G60" i="22"/>
  <c r="H60" s="1"/>
  <c r="M60" i="25" s="1"/>
  <c r="G61" i="22"/>
  <c r="H61" s="1"/>
  <c r="M61" i="25" s="1"/>
  <c r="G62" i="22"/>
  <c r="H62" s="1"/>
  <c r="M62" i="25" s="1"/>
  <c r="G63" i="22"/>
  <c r="H63" s="1"/>
  <c r="M63" i="25" s="1"/>
  <c r="G64" i="22"/>
  <c r="H64" s="1"/>
  <c r="M64" i="25" s="1"/>
  <c r="G65" i="22"/>
  <c r="H65" s="1"/>
  <c r="M65" i="25" s="1"/>
  <c r="G66" i="22"/>
  <c r="H66" s="1"/>
  <c r="M66" i="25" s="1"/>
  <c r="G67" i="22"/>
  <c r="H67" s="1"/>
  <c r="M67" i="25" s="1"/>
  <c r="G68" i="22"/>
  <c r="H68" s="1"/>
  <c r="M68" i="25" s="1"/>
  <c r="G69" i="22"/>
  <c r="H69" s="1"/>
  <c r="M69" i="25" s="1"/>
  <c r="G70" i="22"/>
  <c r="H70" s="1"/>
  <c r="M70" i="25" s="1"/>
  <c r="G71" i="22"/>
  <c r="H71" s="1"/>
  <c r="G72"/>
  <c r="H72" s="1"/>
  <c r="M72" i="25" s="1"/>
  <c r="G73" i="22"/>
  <c r="H73" s="1"/>
  <c r="M73" i="25" s="1"/>
  <c r="G74" i="22"/>
  <c r="H74" s="1"/>
  <c r="J74" s="1"/>
  <c r="M77" i="24" s="1"/>
  <c r="AA77" s="1"/>
  <c r="G75" i="22"/>
  <c r="H75" s="1"/>
  <c r="G76"/>
  <c r="H76" s="1"/>
  <c r="M76" i="25" s="1"/>
  <c r="G77" i="22"/>
  <c r="H77" s="1"/>
  <c r="M77" i="25" s="1"/>
  <c r="G78" i="22"/>
  <c r="H78" s="1"/>
  <c r="M78" i="25" s="1"/>
  <c r="G79" i="22"/>
  <c r="H79" s="1"/>
  <c r="M79" i="25" s="1"/>
  <c r="G80" i="22"/>
  <c r="H80" s="1"/>
  <c r="M80" i="25" s="1"/>
  <c r="G81" i="22"/>
  <c r="H81" s="1"/>
  <c r="G82"/>
  <c r="H82" s="1"/>
  <c r="M82" i="25" s="1"/>
  <c r="G83" i="22"/>
  <c r="H83" s="1"/>
  <c r="M83" i="25" s="1"/>
  <c r="G84" i="22"/>
  <c r="H84" s="1"/>
  <c r="M84" i="25" s="1"/>
  <c r="G85" i="22"/>
  <c r="H85" s="1"/>
  <c r="G86"/>
  <c r="H86" s="1"/>
  <c r="M86" i="25" s="1"/>
  <c r="G87" i="22"/>
  <c r="H87" s="1"/>
  <c r="M87" i="25" s="1"/>
  <c r="G88" i="22"/>
  <c r="H88" s="1"/>
  <c r="M88" i="25" s="1"/>
  <c r="G89" i="22"/>
  <c r="H89" s="1"/>
  <c r="M89" i="25" s="1"/>
  <c r="G90" i="22"/>
  <c r="H90" s="1"/>
  <c r="M90" i="25" s="1"/>
  <c r="G91" i="22"/>
  <c r="H91" s="1"/>
  <c r="G92"/>
  <c r="H92" s="1"/>
  <c r="J92" s="1"/>
  <c r="M95" i="24" s="1"/>
  <c r="AA95" s="1"/>
  <c r="H99" i="22"/>
  <c r="H115"/>
  <c r="M115" i="25" s="1"/>
  <c r="H147" i="22"/>
  <c r="M147" i="25" s="1"/>
  <c r="H163" i="22"/>
  <c r="H179"/>
  <c r="H211"/>
  <c r="H227"/>
  <c r="J227" s="1"/>
  <c r="M230" i="24" s="1"/>
  <c r="AA230" s="1"/>
  <c r="H243" i="22"/>
  <c r="H275"/>
  <c r="M275" i="25" s="1"/>
  <c r="H291" i="22"/>
  <c r="H307"/>
  <c r="H339"/>
  <c r="M343" i="25"/>
  <c r="H355" i="22"/>
  <c r="H387"/>
  <c r="M387" i="25" s="1"/>
  <c r="H403" i="22"/>
  <c r="H419"/>
  <c r="M419" i="25" s="1"/>
  <c r="G10" i="22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10"/>
  <c r="N193" i="2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8"/>
  <c r="N193" i="3"/>
  <c r="N200"/>
  <c r="N164" i="7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301" i="3"/>
  <c r="N302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8"/>
  <c r="N8" i="8"/>
  <c r="N70" i="6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66"/>
  <c r="N67"/>
  <c r="N68"/>
  <c r="N69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8"/>
  <c r="N9" i="7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8"/>
  <c r="N8" i="4"/>
  <c r="N9" i="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8"/>
  <c r="N37" i="22"/>
  <c r="AK37" i="25" s="1"/>
  <c r="N38" i="22"/>
  <c r="AK38" i="25" s="1"/>
  <c r="N39" i="22"/>
  <c r="AK39" i="25" s="1"/>
  <c r="N40" i="22"/>
  <c r="N41"/>
  <c r="AK41" i="25" s="1"/>
  <c r="N42" i="22"/>
  <c r="AK42" i="25" s="1"/>
  <c r="N43" i="22"/>
  <c r="AK43" i="25" s="1"/>
  <c r="N44" i="22"/>
  <c r="AK44" i="25" s="1"/>
  <c r="N45" i="22"/>
  <c r="AK45" i="25" s="1"/>
  <c r="N46" i="22"/>
  <c r="AK46" i="25" s="1"/>
  <c r="N47" i="22"/>
  <c r="AK47" i="25" s="1"/>
  <c r="N48" i="22"/>
  <c r="AK48" i="25" s="1"/>
  <c r="N49" i="22"/>
  <c r="AK49" i="25" s="1"/>
  <c r="N50" i="22"/>
  <c r="AK50" i="25" s="1"/>
  <c r="N51" i="22"/>
  <c r="AK51" i="25" s="1"/>
  <c r="N52" i="22"/>
  <c r="N53"/>
  <c r="AK53" i="25" s="1"/>
  <c r="N54" i="22"/>
  <c r="AK54" i="25" s="1"/>
  <c r="N55" i="22"/>
  <c r="N56"/>
  <c r="AK56" i="25" s="1"/>
  <c r="N57" i="22"/>
  <c r="AK57" i="25" s="1"/>
  <c r="N58" i="22"/>
  <c r="AK58" i="25" s="1"/>
  <c r="N59" i="22"/>
  <c r="AK59" i="25" s="1"/>
  <c r="N60" i="22"/>
  <c r="AK60" i="25" s="1"/>
  <c r="N61" i="22"/>
  <c r="AK61" i="25" s="1"/>
  <c r="N62" i="22"/>
  <c r="N63"/>
  <c r="AK63" i="25" s="1"/>
  <c r="N64" i="22"/>
  <c r="AK64" i="25" s="1"/>
  <c r="N65" i="22"/>
  <c r="N66"/>
  <c r="AK66" i="25" s="1"/>
  <c r="N67" i="22"/>
  <c r="N68"/>
  <c r="AK68" i="25" s="1"/>
  <c r="N69" i="22"/>
  <c r="AK69" i="25" s="1"/>
  <c r="N70" i="22"/>
  <c r="AK70" i="25" s="1"/>
  <c r="N71" i="22"/>
  <c r="AK71" i="25" s="1"/>
  <c r="N72" i="22"/>
  <c r="N73"/>
  <c r="AK73" i="25" s="1"/>
  <c r="N74" i="22"/>
  <c r="AK74" i="25" s="1"/>
  <c r="N75" i="22"/>
  <c r="AK75" i="25" s="1"/>
  <c r="N76" i="22"/>
  <c r="AK76" i="25" s="1"/>
  <c r="N77" i="22"/>
  <c r="N78"/>
  <c r="AK78" i="25" s="1"/>
  <c r="N79" i="22"/>
  <c r="AK79" i="25" s="1"/>
  <c r="N80" i="22"/>
  <c r="AK80" i="25" s="1"/>
  <c r="N81" i="22"/>
  <c r="AK81" i="25" s="1"/>
  <c r="N82" i="22"/>
  <c r="N83"/>
  <c r="AK83" i="25" s="1"/>
  <c r="N84" i="22"/>
  <c r="N85"/>
  <c r="AK85" i="25" s="1"/>
  <c r="N86" i="22"/>
  <c r="N87"/>
  <c r="AK87" i="25" s="1"/>
  <c r="N88" i="22"/>
  <c r="N89"/>
  <c r="AK89" i="25" s="1"/>
  <c r="N90" i="22"/>
  <c r="N91"/>
  <c r="AK91" i="25" s="1"/>
  <c r="N92" i="22"/>
  <c r="AK92" i="25" s="1"/>
  <c r="N93" i="22"/>
  <c r="AK93" i="25" s="1"/>
  <c r="N94" i="22"/>
  <c r="AK94" i="25" s="1"/>
  <c r="N95" i="22"/>
  <c r="N96"/>
  <c r="AK96" i="25" s="1"/>
  <c r="N97" i="22"/>
  <c r="AK97" i="25" s="1"/>
  <c r="N98" i="22"/>
  <c r="AK98" i="25" s="1"/>
  <c r="N99" i="22"/>
  <c r="AK99" i="25" s="1"/>
  <c r="N100" i="22"/>
  <c r="AK100" i="25" s="1"/>
  <c r="N101" i="22"/>
  <c r="AK101" i="25" s="1"/>
  <c r="N102" i="22"/>
  <c r="N103"/>
  <c r="AK103" i="25" s="1"/>
  <c r="N104" i="22"/>
  <c r="N105"/>
  <c r="AK105" i="25" s="1"/>
  <c r="N106" i="22"/>
  <c r="N107"/>
  <c r="AK107" i="25" s="1"/>
  <c r="N108" i="22"/>
  <c r="N109"/>
  <c r="AK109" i="25" s="1"/>
  <c r="N110" i="22"/>
  <c r="AK110" i="25" s="1"/>
  <c r="N111" i="22"/>
  <c r="AK111" i="25" s="1"/>
  <c r="N112" i="22"/>
  <c r="AK112" i="25" s="1"/>
  <c r="N113" i="22"/>
  <c r="N114"/>
  <c r="AK114" i="25" s="1"/>
  <c r="N115" i="22"/>
  <c r="N116"/>
  <c r="AK116" i="25" s="1"/>
  <c r="N117" i="22"/>
  <c r="AK117" i="25" s="1"/>
  <c r="N118" i="22"/>
  <c r="AK118" i="25" s="1"/>
  <c r="N119" i="22"/>
  <c r="AK119" i="25" s="1"/>
  <c r="N120" i="22"/>
  <c r="AK120" i="25" s="1"/>
  <c r="N121" i="22"/>
  <c r="AK121" i="25" s="1"/>
  <c r="N122" i="22"/>
  <c r="AK122" i="25" s="1"/>
  <c r="N123" i="22"/>
  <c r="AK123" i="25" s="1"/>
  <c r="N124" i="22"/>
  <c r="AK124" i="25" s="1"/>
  <c r="N125" i="22"/>
  <c r="AK125" i="25" s="1"/>
  <c r="N126" i="22"/>
  <c r="N127"/>
  <c r="AK127" i="25" s="1"/>
  <c r="N128" i="22"/>
  <c r="N129"/>
  <c r="AK129" i="25" s="1"/>
  <c r="N130" i="22"/>
  <c r="AK130" i="25" s="1"/>
  <c r="N131" i="22"/>
  <c r="AK131" i="25" s="1"/>
  <c r="N132" i="22"/>
  <c r="AK132" i="25" s="1"/>
  <c r="N133" i="22"/>
  <c r="AK133" i="25" s="1"/>
  <c r="N134" i="22"/>
  <c r="N135"/>
  <c r="AK135" i="25" s="1"/>
  <c r="N136" i="22"/>
  <c r="AK136" i="25" s="1"/>
  <c r="N137" i="22"/>
  <c r="AK137" i="25" s="1"/>
  <c r="N138" i="22"/>
  <c r="AK138" i="25" s="1"/>
  <c r="N139" i="22"/>
  <c r="AK142" i="24" s="1"/>
  <c r="N140" i="22"/>
  <c r="AK140" i="25" s="1"/>
  <c r="N141" i="22"/>
  <c r="N142"/>
  <c r="AK142" i="25" s="1"/>
  <c r="N143" i="22"/>
  <c r="N144"/>
  <c r="AK144" i="25" s="1"/>
  <c r="N145" i="22"/>
  <c r="AK145" i="25" s="1"/>
  <c r="N146" i="22"/>
  <c r="AK146" i="25" s="1"/>
  <c r="N147" i="22"/>
  <c r="AK147" i="25" s="1"/>
  <c r="N148" i="22"/>
  <c r="AK148" i="25" s="1"/>
  <c r="N149" i="22"/>
  <c r="AK149" i="25" s="1"/>
  <c r="N150" i="22"/>
  <c r="N151"/>
  <c r="AK151" i="25" s="1"/>
  <c r="N152" i="22"/>
  <c r="AK152" i="25" s="1"/>
  <c r="N153" i="22"/>
  <c r="N154"/>
  <c r="AK154" i="25" s="1"/>
  <c r="N155" i="22"/>
  <c r="N156"/>
  <c r="AK156" i="25" s="1"/>
  <c r="N157" i="22"/>
  <c r="AK157" i="25" s="1"/>
  <c r="N158" i="22"/>
  <c r="N159"/>
  <c r="AK159" i="25" s="1"/>
  <c r="N160" i="22"/>
  <c r="AK160" i="25" s="1"/>
  <c r="N161" i="22"/>
  <c r="AK161" i="25" s="1"/>
  <c r="N162" i="22"/>
  <c r="AK162" i="25" s="1"/>
  <c r="M163"/>
  <c r="N163" i="22"/>
  <c r="AK163" i="25" s="1"/>
  <c r="N164" i="22"/>
  <c r="AK164" i="25" s="1"/>
  <c r="N165" i="22"/>
  <c r="N166"/>
  <c r="AK166" i="25" s="1"/>
  <c r="N167" i="22"/>
  <c r="N168"/>
  <c r="AK168" i="25" s="1"/>
  <c r="N169" i="22"/>
  <c r="AK169" i="25" s="1"/>
  <c r="N170" i="22"/>
  <c r="AK170" i="25" s="1"/>
  <c r="N171" i="22"/>
  <c r="AK171" i="25" s="1"/>
  <c r="N172" i="22"/>
  <c r="AK172" i="25" s="1"/>
  <c r="N173" i="22"/>
  <c r="AK173" i="25" s="1"/>
  <c r="N174" i="22"/>
  <c r="AK174" i="25" s="1"/>
  <c r="N175" i="22"/>
  <c r="N176"/>
  <c r="AK176" i="25" s="1"/>
  <c r="N177" i="22"/>
  <c r="N178"/>
  <c r="AK178" i="25" s="1"/>
  <c r="M179"/>
  <c r="N179" i="22"/>
  <c r="AK179" i="25" s="1"/>
  <c r="N180" i="22"/>
  <c r="AK180" i="25" s="1"/>
  <c r="N181" i="22"/>
  <c r="AK181" i="25" s="1"/>
  <c r="N182" i="22"/>
  <c r="N183"/>
  <c r="AK183" i="25" s="1"/>
  <c r="N184" i="22"/>
  <c r="AK184" i="25" s="1"/>
  <c r="N185" i="22"/>
  <c r="N186"/>
  <c r="AK186" i="25" s="1"/>
  <c r="N187" i="22"/>
  <c r="N188"/>
  <c r="AK188" i="25" s="1"/>
  <c r="N189" i="22"/>
  <c r="AK189" i="25" s="1"/>
  <c r="N190" i="22"/>
  <c r="AK190" i="25" s="1"/>
  <c r="N191" i="22"/>
  <c r="AK191" i="25" s="1"/>
  <c r="N192" i="22"/>
  <c r="AK192" i="25" s="1"/>
  <c r="N193" i="22"/>
  <c r="N194"/>
  <c r="AK194" i="25" s="1"/>
  <c r="N195" i="22"/>
  <c r="AK195" i="25" s="1"/>
  <c r="N196" i="22"/>
  <c r="N197"/>
  <c r="AK197" i="25" s="1"/>
  <c r="N198" i="22"/>
  <c r="AK198" i="25" s="1"/>
  <c r="N199" i="22"/>
  <c r="N200"/>
  <c r="AK200" i="25" s="1"/>
  <c r="N201" i="22"/>
  <c r="AK201" i="25" s="1"/>
  <c r="N202" i="22"/>
  <c r="AK202" i="25" s="1"/>
  <c r="N203" i="22"/>
  <c r="N204"/>
  <c r="AK204" i="25" s="1"/>
  <c r="N205" i="22"/>
  <c r="N206"/>
  <c r="AK206" i="25" s="1"/>
  <c r="N207" i="22"/>
  <c r="AK207" i="25" s="1"/>
  <c r="N208" i="22"/>
  <c r="N209"/>
  <c r="AK209" i="25" s="1"/>
  <c r="N210" i="22"/>
  <c r="AK210" i="25" s="1"/>
  <c r="N211" i="22"/>
  <c r="AK211" i="25" s="1"/>
  <c r="N212" i="22"/>
  <c r="N213"/>
  <c r="AK213" i="25" s="1"/>
  <c r="N214" i="22"/>
  <c r="N215"/>
  <c r="AK215" i="25" s="1"/>
  <c r="N216" i="22"/>
  <c r="AK216" i="25" s="1"/>
  <c r="N217" i="22"/>
  <c r="N218"/>
  <c r="AK218" i="25" s="1"/>
  <c r="N219" i="22"/>
  <c r="AK219" i="25" s="1"/>
  <c r="N220" i="22"/>
  <c r="AK220" i="25" s="1"/>
  <c r="N221" i="22"/>
  <c r="N222"/>
  <c r="AK222" i="25" s="1"/>
  <c r="N223" i="22"/>
  <c r="N224"/>
  <c r="AK224" i="25" s="1"/>
  <c r="N225" i="22"/>
  <c r="AK225" i="25" s="1"/>
  <c r="N226" i="22"/>
  <c r="AK226" i="25" s="1"/>
  <c r="N227" i="22"/>
  <c r="AK227" i="25" s="1"/>
  <c r="N228" i="22"/>
  <c r="AK228" i="25" s="1"/>
  <c r="N229" i="22"/>
  <c r="N230"/>
  <c r="AK230" i="25" s="1"/>
  <c r="N231" i="22"/>
  <c r="AK231" i="25" s="1"/>
  <c r="N232" i="22"/>
  <c r="N233"/>
  <c r="AK233" i="25" s="1"/>
  <c r="N234" i="22"/>
  <c r="AK234" i="25" s="1"/>
  <c r="N235" i="22"/>
  <c r="AK235" i="25" s="1"/>
  <c r="N236" i="22"/>
  <c r="AK236" i="25" s="1"/>
  <c r="N237" i="22"/>
  <c r="N238"/>
  <c r="AK238" i="25" s="1"/>
  <c r="N239" i="22"/>
  <c r="AK239" i="25" s="1"/>
  <c r="N240" i="22"/>
  <c r="N241"/>
  <c r="AK241" i="25" s="1"/>
  <c r="N242" i="22"/>
  <c r="AK242" i="25" s="1"/>
  <c r="M243"/>
  <c r="N243" i="22"/>
  <c r="N244"/>
  <c r="AK244" i="25" s="1"/>
  <c r="N245" i="22"/>
  <c r="AK245" i="25" s="1"/>
  <c r="N246" i="22"/>
  <c r="AK246" i="25" s="1"/>
  <c r="N247" i="22"/>
  <c r="AK247" i="25" s="1"/>
  <c r="N248" i="22"/>
  <c r="N249"/>
  <c r="AK249" i="25" s="1"/>
  <c r="N250" i="22"/>
  <c r="AK250" i="25" s="1"/>
  <c r="N251" i="22"/>
  <c r="N252"/>
  <c r="AK252" i="25" s="1"/>
  <c r="N253" i="22"/>
  <c r="AK253" i="25" s="1"/>
  <c r="N254" i="22"/>
  <c r="AK254" i="25" s="1"/>
  <c r="N255" i="22"/>
  <c r="AK255" i="25" s="1"/>
  <c r="N256" i="22"/>
  <c r="N257"/>
  <c r="AK257" i="25" s="1"/>
  <c r="N258" i="22"/>
  <c r="AK258" i="25" s="1"/>
  <c r="N259" i="22"/>
  <c r="AK259" i="25" s="1"/>
  <c r="N260" i="22"/>
  <c r="AK260" i="25" s="1"/>
  <c r="N261" i="22"/>
  <c r="AK261" i="25" s="1"/>
  <c r="N262" i="22"/>
  <c r="AK262" i="25" s="1"/>
  <c r="N263" i="22"/>
  <c r="N264"/>
  <c r="AK264" i="25" s="1"/>
  <c r="N265" i="22"/>
  <c r="AK265" i="25" s="1"/>
  <c r="N266" i="22"/>
  <c r="AK269" i="24" s="1"/>
  <c r="N267" i="22"/>
  <c r="AK267" i="25" s="1"/>
  <c r="N268" i="22"/>
  <c r="AK268" i="25" s="1"/>
  <c r="N269" i="22"/>
  <c r="AK269" i="25" s="1"/>
  <c r="N270" i="22"/>
  <c r="AK273" i="24" s="1"/>
  <c r="N271" i="22"/>
  <c r="N272"/>
  <c r="AK275" i="24" s="1"/>
  <c r="N273" i="22"/>
  <c r="AK273" i="25" s="1"/>
  <c r="N274" i="22"/>
  <c r="AK277" i="24" s="1"/>
  <c r="N275" i="22"/>
  <c r="AK275" i="25" s="1"/>
  <c r="N276" i="22"/>
  <c r="N277"/>
  <c r="AK277" i="25" s="1"/>
  <c r="N278" i="22"/>
  <c r="AK281" i="24" s="1"/>
  <c r="N279" i="22"/>
  <c r="N280"/>
  <c r="AK280" i="25" s="1"/>
  <c r="N281" i="22"/>
  <c r="AK281" i="25" s="1"/>
  <c r="N282" i="22"/>
  <c r="AK282" i="25" s="1"/>
  <c r="N283" i="22"/>
  <c r="AK286" i="24" s="1"/>
  <c r="N284" i="22"/>
  <c r="N285"/>
  <c r="AK285" i="25" s="1"/>
  <c r="N286" i="22"/>
  <c r="AK286" i="25" s="1"/>
  <c r="N287" i="22"/>
  <c r="N288"/>
  <c r="AK291" i="24" s="1"/>
  <c r="N289" i="22"/>
  <c r="N290"/>
  <c r="N291"/>
  <c r="AK291" i="25" s="1"/>
  <c r="N292" i="22"/>
  <c r="AK295" i="24" s="1"/>
  <c r="N293" i="22"/>
  <c r="N294"/>
  <c r="N295"/>
  <c r="N296"/>
  <c r="AK296" i="25" s="1"/>
  <c r="N297" i="22"/>
  <c r="AK297" i="25" s="1"/>
  <c r="N298" i="22"/>
  <c r="AK298" i="25" s="1"/>
  <c r="N299" i="22"/>
  <c r="N300"/>
  <c r="AK300" i="25" s="1"/>
  <c r="N301" i="22"/>
  <c r="N302"/>
  <c r="N303"/>
  <c r="AK306" i="24" s="1"/>
  <c r="N304" i="22"/>
  <c r="N305"/>
  <c r="N306"/>
  <c r="N307"/>
  <c r="N308"/>
  <c r="AK308" i="25" s="1"/>
  <c r="N309" i="22"/>
  <c r="AK309" i="25" s="1"/>
  <c r="N310" i="22"/>
  <c r="N311"/>
  <c r="N312"/>
  <c r="AK312" i="25" s="1"/>
  <c r="N313" i="22"/>
  <c r="AK313" i="25" s="1"/>
  <c r="N314" i="22"/>
  <c r="N315"/>
  <c r="N316"/>
  <c r="N317"/>
  <c r="N318"/>
  <c r="AK321" i="24" s="1"/>
  <c r="N319" i="22"/>
  <c r="N320"/>
  <c r="N321"/>
  <c r="N322"/>
  <c r="N323"/>
  <c r="N324"/>
  <c r="AK327" i="24" s="1"/>
  <c r="N325" i="22"/>
  <c r="AK325" i="25" s="1"/>
  <c r="N326" i="22"/>
  <c r="AK326" i="25" s="1"/>
  <c r="N327" i="22"/>
  <c r="AK327" i="25" s="1"/>
  <c r="N328" i="22"/>
  <c r="AK328" i="25" s="1"/>
  <c r="N329" i="22"/>
  <c r="AK329" i="25" s="1"/>
  <c r="N330" i="22"/>
  <c r="N331"/>
  <c r="AK334" i="24" s="1"/>
  <c r="N332" i="22"/>
  <c r="N333"/>
  <c r="AK336" i="24" s="1"/>
  <c r="N334" i="22"/>
  <c r="N335"/>
  <c r="AK338" i="24" s="1"/>
  <c r="N336" i="22"/>
  <c r="AK336" i="25" s="1"/>
  <c r="N337" i="22"/>
  <c r="N338"/>
  <c r="N339"/>
  <c r="AK339" i="25" s="1"/>
  <c r="N340" i="22"/>
  <c r="AK340" i="25" s="1"/>
  <c r="N341" i="22"/>
  <c r="N342"/>
  <c r="N343"/>
  <c r="AK343" i="25" s="1"/>
  <c r="N344" i="22"/>
  <c r="AK344" i="25" s="1"/>
  <c r="N345" i="22"/>
  <c r="N346"/>
  <c r="N347"/>
  <c r="AK347" i="25" s="1"/>
  <c r="N348" i="22"/>
  <c r="AK348" i="25" s="1"/>
  <c r="N349" i="22"/>
  <c r="AK349" i="25" s="1"/>
  <c r="N350" i="22"/>
  <c r="N351"/>
  <c r="N352"/>
  <c r="AK352" i="25" s="1"/>
  <c r="N353" i="22"/>
  <c r="AK353" i="25" s="1"/>
  <c r="N354" i="22"/>
  <c r="M355" i="25"/>
  <c r="N355" i="22"/>
  <c r="AK355" i="25" s="1"/>
  <c r="N356" i="22"/>
  <c r="AK356" i="25" s="1"/>
  <c r="N357" i="22"/>
  <c r="AK357" i="25" s="1"/>
  <c r="N358" i="22"/>
  <c r="AK358" i="25" s="1"/>
  <c r="N359" i="22"/>
  <c r="N360"/>
  <c r="N361"/>
  <c r="AK361" i="25" s="1"/>
  <c r="N362" i="22"/>
  <c r="AK365" i="24" s="1"/>
  <c r="N363" i="22"/>
  <c r="N364"/>
  <c r="AK367" i="24" s="1"/>
  <c r="N365" i="22"/>
  <c r="AK365" i="25" s="1"/>
  <c r="N366" i="22"/>
  <c r="AK366" i="25" s="1"/>
  <c r="N367" i="22"/>
  <c r="N368"/>
  <c r="N369"/>
  <c r="AK372" i="24" s="1"/>
  <c r="N370" i="22"/>
  <c r="AK370" i="25" s="1"/>
  <c r="N371" i="22"/>
  <c r="N372"/>
  <c r="N373"/>
  <c r="AK373" i="25" s="1"/>
  <c r="N374" i="22"/>
  <c r="AK374" i="25" s="1"/>
  <c r="N375" i="22"/>
  <c r="N376"/>
  <c r="N377"/>
  <c r="AK377" i="25" s="1"/>
  <c r="N378" i="22"/>
  <c r="AK378" i="25" s="1"/>
  <c r="N379" i="22"/>
  <c r="N380"/>
  <c r="N381"/>
  <c r="N382"/>
  <c r="AK385" i="24" s="1"/>
  <c r="N383" i="22"/>
  <c r="AK383" i="25" s="1"/>
  <c r="N384" i="22"/>
  <c r="AK387" i="24" s="1"/>
  <c r="N385" i="22"/>
  <c r="N386"/>
  <c r="N387"/>
  <c r="N388"/>
  <c r="N389"/>
  <c r="AK389" i="25" s="1"/>
  <c r="N390" i="22"/>
  <c r="AK393" i="24" s="1"/>
  <c r="N391" i="22"/>
  <c r="N392"/>
  <c r="N393"/>
  <c r="AK393" i="25" s="1"/>
  <c r="N394" i="22"/>
  <c r="AK397" i="24" s="1"/>
  <c r="N395" i="22"/>
  <c r="AK395" i="25" s="1"/>
  <c r="N396" i="22"/>
  <c r="AK396" i="25" s="1"/>
  <c r="N397" i="22"/>
  <c r="N398"/>
  <c r="N399"/>
  <c r="N400"/>
  <c r="N401"/>
  <c r="AK401" i="25" s="1"/>
  <c r="N402" i="22"/>
  <c r="AK402" i="25" s="1"/>
  <c r="M403"/>
  <c r="N403" i="22"/>
  <c r="AK403" i="25" s="1"/>
  <c r="N404" i="22"/>
  <c r="AK404" i="25" s="1"/>
  <c r="N405" i="22"/>
  <c r="N406"/>
  <c r="N407"/>
  <c r="N408"/>
  <c r="AK411" i="24" s="1"/>
  <c r="N409" i="22"/>
  <c r="AK409" i="25" s="1"/>
  <c r="N410" i="22"/>
  <c r="AK410" i="25" s="1"/>
  <c r="N411" i="22"/>
  <c r="AK411" i="25" s="1"/>
  <c r="N412" i="22"/>
  <c r="AK412" i="25" s="1"/>
  <c r="N413" i="22"/>
  <c r="AK416" i="24" s="1"/>
  <c r="N414" i="22"/>
  <c r="AK414" i="25" s="1"/>
  <c r="N415" i="22"/>
  <c r="N416"/>
  <c r="N417"/>
  <c r="N418"/>
  <c r="N419"/>
  <c r="AK419" i="25" s="1"/>
  <c r="N420" i="22"/>
  <c r="AK420" i="25" s="1"/>
  <c r="N421" i="22"/>
  <c r="AK424" i="24" s="1"/>
  <c r="N422" i="22"/>
  <c r="AK422" i="25" s="1"/>
  <c r="N423" i="22"/>
  <c r="AK423" i="25" s="1"/>
  <c r="F9" i="9"/>
  <c r="G9" s="1"/>
  <c r="L11" i="25" s="1"/>
  <c r="AJ11"/>
  <c r="F10" i="9"/>
  <c r="G10" s="1"/>
  <c r="L12" i="25" s="1"/>
  <c r="AJ12"/>
  <c r="F11" i="9"/>
  <c r="G11" s="1"/>
  <c r="L13" i="25" s="1"/>
  <c r="AJ13"/>
  <c r="F12" i="9"/>
  <c r="G12" s="1"/>
  <c r="L14" i="25" s="1"/>
  <c r="F13" i="9"/>
  <c r="G13" s="1"/>
  <c r="L15" i="25" s="1"/>
  <c r="AJ15"/>
  <c r="F14" i="9"/>
  <c r="G14" s="1"/>
  <c r="L16" i="25" s="1"/>
  <c r="AJ16"/>
  <c r="F15" i="9"/>
  <c r="G15" s="1"/>
  <c r="L17" i="25" s="1"/>
  <c r="AJ17"/>
  <c r="F16" i="9"/>
  <c r="G16" s="1"/>
  <c r="L18" i="25" s="1"/>
  <c r="F17" i="9"/>
  <c r="G17" s="1"/>
  <c r="L19" i="25" s="1"/>
  <c r="AJ19"/>
  <c r="F18" i="9"/>
  <c r="G18" s="1"/>
  <c r="L20" i="25" s="1"/>
  <c r="AJ20"/>
  <c r="F19" i="9"/>
  <c r="G19" s="1"/>
  <c r="L21" i="25" s="1"/>
  <c r="AJ21"/>
  <c r="F20" i="9"/>
  <c r="G20" s="1"/>
  <c r="L22" i="25" s="1"/>
  <c r="F21" i="9"/>
  <c r="G21" s="1"/>
  <c r="L23" i="25" s="1"/>
  <c r="AJ23"/>
  <c r="F22" i="9"/>
  <c r="G22" s="1"/>
  <c r="L24" i="25" s="1"/>
  <c r="AJ24"/>
  <c r="F23" i="9"/>
  <c r="G23" s="1"/>
  <c r="L25" i="25" s="1"/>
  <c r="AJ25"/>
  <c r="F24" i="9"/>
  <c r="G24" s="1"/>
  <c r="L26" i="25" s="1"/>
  <c r="F25" i="9"/>
  <c r="G25" s="1"/>
  <c r="L27" i="25" s="1"/>
  <c r="AJ27"/>
  <c r="F26" i="9"/>
  <c r="G26" s="1"/>
  <c r="L28" i="25" s="1"/>
  <c r="AJ28"/>
  <c r="F27" i="9"/>
  <c r="G27" s="1"/>
  <c r="L29" i="25" s="1"/>
  <c r="AJ29"/>
  <c r="F28" i="9"/>
  <c r="G28" s="1"/>
  <c r="L30" i="25" s="1"/>
  <c r="F29" i="9"/>
  <c r="G29" s="1"/>
  <c r="L31" i="25" s="1"/>
  <c r="AJ31"/>
  <c r="F30" i="9"/>
  <c r="G30" s="1"/>
  <c r="L32" i="25" s="1"/>
  <c r="AJ32"/>
  <c r="F31" i="9"/>
  <c r="G31" s="1"/>
  <c r="L33" i="25" s="1"/>
  <c r="AJ33"/>
  <c r="F32" i="9"/>
  <c r="G32" s="1"/>
  <c r="L34" i="25" s="1"/>
  <c r="F33" i="9"/>
  <c r="G33" s="1"/>
  <c r="AJ35" i="25"/>
  <c r="F34" i="9"/>
  <c r="G34" s="1"/>
  <c r="L36" i="25" s="1"/>
  <c r="AJ36"/>
  <c r="F35" i="9"/>
  <c r="G35" s="1"/>
  <c r="L37" i="25" s="1"/>
  <c r="AJ37"/>
  <c r="F36" i="9"/>
  <c r="G36" s="1"/>
  <c r="L38" i="25" s="1"/>
  <c r="F37" i="9"/>
  <c r="G37" s="1"/>
  <c r="AJ39" i="25"/>
  <c r="F38" i="9"/>
  <c r="G38" s="1"/>
  <c r="L40" i="25" s="1"/>
  <c r="AJ40"/>
  <c r="F39" i="9"/>
  <c r="G39" s="1"/>
  <c r="AJ41" i="25"/>
  <c r="F40" i="9"/>
  <c r="G40" s="1"/>
  <c r="L42" i="25" s="1"/>
  <c r="F41" i="9"/>
  <c r="G41" s="1"/>
  <c r="L43" i="25" s="1"/>
  <c r="AJ43"/>
  <c r="F42" i="9"/>
  <c r="G42" s="1"/>
  <c r="L44" i="25" s="1"/>
  <c r="AJ44"/>
  <c r="F43" i="9"/>
  <c r="G43" s="1"/>
  <c r="L45" i="25" s="1"/>
  <c r="AJ45"/>
  <c r="F44" i="9"/>
  <c r="G44" s="1"/>
  <c r="L46" i="25" s="1"/>
  <c r="F45" i="9"/>
  <c r="G45" s="1"/>
  <c r="L47" i="25" s="1"/>
  <c r="AJ47"/>
  <c r="F46" i="9"/>
  <c r="G46" s="1"/>
  <c r="L48" i="25" s="1"/>
  <c r="AJ48"/>
  <c r="F47" i="9"/>
  <c r="G47" s="1"/>
  <c r="L49" i="25" s="1"/>
  <c r="AJ49"/>
  <c r="F48" i="9"/>
  <c r="G48" s="1"/>
  <c r="L50" i="25" s="1"/>
  <c r="F49" i="9"/>
  <c r="G49" s="1"/>
  <c r="L51" i="25" s="1"/>
  <c r="AJ51"/>
  <c r="F50" i="9"/>
  <c r="G50" s="1"/>
  <c r="L52" i="25" s="1"/>
  <c r="AJ52"/>
  <c r="F51" i="9"/>
  <c r="G51" s="1"/>
  <c r="L53" i="25" s="1"/>
  <c r="AJ53"/>
  <c r="F52" i="9"/>
  <c r="G52" s="1"/>
  <c r="L54" i="25" s="1"/>
  <c r="F53" i="9"/>
  <c r="G53" s="1"/>
  <c r="L55" i="25" s="1"/>
  <c r="AJ55"/>
  <c r="F54" i="9"/>
  <c r="G54" s="1"/>
  <c r="L56" i="25" s="1"/>
  <c r="AJ56"/>
  <c r="F55" i="9"/>
  <c r="G55" s="1"/>
  <c r="L57" i="25" s="1"/>
  <c r="AJ57"/>
  <c r="F56" i="9"/>
  <c r="G56" s="1"/>
  <c r="L58" i="25" s="1"/>
  <c r="F57" i="9"/>
  <c r="G57" s="1"/>
  <c r="L59" i="25" s="1"/>
  <c r="AJ59"/>
  <c r="F58" i="9"/>
  <c r="G58" s="1"/>
  <c r="L60" i="25" s="1"/>
  <c r="AJ60"/>
  <c r="F59" i="9"/>
  <c r="G59" s="1"/>
  <c r="L61" i="25" s="1"/>
  <c r="AJ61"/>
  <c r="F60" i="9"/>
  <c r="G60" s="1"/>
  <c r="L62" i="25" s="1"/>
  <c r="F61" i="9"/>
  <c r="G61" s="1"/>
  <c r="AJ63" i="25"/>
  <c r="F62" i="9"/>
  <c r="G62" s="1"/>
  <c r="L64" i="25" s="1"/>
  <c r="AJ64"/>
  <c r="F63" i="9"/>
  <c r="G63" s="1"/>
  <c r="L65" i="25" s="1"/>
  <c r="AJ65"/>
  <c r="F64" i="9"/>
  <c r="G64" s="1"/>
  <c r="L66" i="25" s="1"/>
  <c r="F65" i="9"/>
  <c r="G65" s="1"/>
  <c r="L67" i="25" s="1"/>
  <c r="AJ67"/>
  <c r="F66" i="9"/>
  <c r="G66" s="1"/>
  <c r="I66" s="1"/>
  <c r="L71" i="24" s="1"/>
  <c r="AJ68" i="25"/>
  <c r="F67" i="9"/>
  <c r="G67" s="1"/>
  <c r="L69" i="25" s="1"/>
  <c r="AJ69"/>
  <c r="F68" i="9"/>
  <c r="G68" s="1"/>
  <c r="L70" i="25" s="1"/>
  <c r="F69" i="9"/>
  <c r="G69" s="1"/>
  <c r="L71" i="25" s="1"/>
  <c r="AJ71"/>
  <c r="F70" i="9"/>
  <c r="G70" s="1"/>
  <c r="I70" s="1"/>
  <c r="AJ72" i="25"/>
  <c r="F71" i="9"/>
  <c r="G71" s="1"/>
  <c r="L73" i="25" s="1"/>
  <c r="AJ73"/>
  <c r="F72" i="9"/>
  <c r="G72" s="1"/>
  <c r="L74" i="25" s="1"/>
  <c r="F73" i="9"/>
  <c r="G73" s="1"/>
  <c r="L75" i="25" s="1"/>
  <c r="AJ75"/>
  <c r="F74" i="9"/>
  <c r="G74" s="1"/>
  <c r="L76" i="25" s="1"/>
  <c r="AJ76"/>
  <c r="F75" i="9"/>
  <c r="G75" s="1"/>
  <c r="L77" i="25" s="1"/>
  <c r="AJ77"/>
  <c r="F76" i="9"/>
  <c r="G76" s="1"/>
  <c r="L78" i="25" s="1"/>
  <c r="F77" i="9"/>
  <c r="G77" s="1"/>
  <c r="L79" i="25" s="1"/>
  <c r="AJ79"/>
  <c r="F78" i="9"/>
  <c r="G78" s="1"/>
  <c r="L80" i="25" s="1"/>
  <c r="AJ80"/>
  <c r="F79" i="9"/>
  <c r="G79" s="1"/>
  <c r="L81" i="25" s="1"/>
  <c r="AJ81"/>
  <c r="F80" i="9"/>
  <c r="G80" s="1"/>
  <c r="L82" i="25" s="1"/>
  <c r="F81" i="9"/>
  <c r="G81" s="1"/>
  <c r="AJ83" i="25"/>
  <c r="F82" i="9"/>
  <c r="G82" s="1"/>
  <c r="I82" s="1"/>
  <c r="L87" i="24" s="1"/>
  <c r="AJ84" i="25"/>
  <c r="F83" i="9"/>
  <c r="G83" s="1"/>
  <c r="L85" i="25" s="1"/>
  <c r="AJ85"/>
  <c r="F84" i="9"/>
  <c r="G84" s="1"/>
  <c r="L86" i="25" s="1"/>
  <c r="F85" i="9"/>
  <c r="G85" s="1"/>
  <c r="L87" i="25" s="1"/>
  <c r="AJ87"/>
  <c r="F86" i="9"/>
  <c r="G86" s="1"/>
  <c r="L88" i="25" s="1"/>
  <c r="AJ88"/>
  <c r="F87" i="9"/>
  <c r="G87" s="1"/>
  <c r="L89" i="25" s="1"/>
  <c r="AJ89"/>
  <c r="F88" i="9"/>
  <c r="G88" s="1"/>
  <c r="I88" s="1"/>
  <c r="F89"/>
  <c r="G89" s="1"/>
  <c r="L91" i="25" s="1"/>
  <c r="AJ91"/>
  <c r="F90" i="9"/>
  <c r="G90" s="1"/>
  <c r="L92" i="25" s="1"/>
  <c r="AJ92"/>
  <c r="F91" i="9"/>
  <c r="G91" s="1"/>
  <c r="L93" i="25" s="1"/>
  <c r="AJ93"/>
  <c r="F92" i="9"/>
  <c r="G92" s="1"/>
  <c r="L94" i="25" s="1"/>
  <c r="F93" i="9"/>
  <c r="G93" s="1"/>
  <c r="L95" i="25" s="1"/>
  <c r="AJ95"/>
  <c r="F94" i="9"/>
  <c r="G94" s="1"/>
  <c r="L96" i="25" s="1"/>
  <c r="AJ96"/>
  <c r="F95" i="9"/>
  <c r="G95" s="1"/>
  <c r="L97" i="25" s="1"/>
  <c r="AJ97"/>
  <c r="F96" i="9"/>
  <c r="G96" s="1"/>
  <c r="L98" i="25" s="1"/>
  <c r="F97" i="9"/>
  <c r="G97" s="1"/>
  <c r="AJ99" i="25"/>
  <c r="F98" i="9"/>
  <c r="G98" s="1"/>
  <c r="I98" s="1"/>
  <c r="AJ100" i="25"/>
  <c r="F99" i="9"/>
  <c r="G99" s="1"/>
  <c r="L101" i="25" s="1"/>
  <c r="AJ101"/>
  <c r="F100" i="9"/>
  <c r="G100" s="1"/>
  <c r="I100" s="1"/>
  <c r="F101"/>
  <c r="G101" s="1"/>
  <c r="L103" i="25" s="1"/>
  <c r="AJ103"/>
  <c r="F102" i="9"/>
  <c r="G102" s="1"/>
  <c r="L104" i="25" s="1"/>
  <c r="AJ104"/>
  <c r="F103" i="9"/>
  <c r="G103" s="1"/>
  <c r="L105" i="25" s="1"/>
  <c r="AJ105"/>
  <c r="F104" i="9"/>
  <c r="G104" s="1"/>
  <c r="L106" i="25" s="1"/>
  <c r="F105" i="9"/>
  <c r="G105" s="1"/>
  <c r="L107" i="25" s="1"/>
  <c r="AJ107"/>
  <c r="F106" i="9"/>
  <c r="G106" s="1"/>
  <c r="I106" s="1"/>
  <c r="AJ108" i="25"/>
  <c r="F107" i="9"/>
  <c r="G107" s="1"/>
  <c r="L109" i="25" s="1"/>
  <c r="AJ109"/>
  <c r="F108" i="9"/>
  <c r="G108" s="1"/>
  <c r="L110" i="25" s="1"/>
  <c r="F109" i="9"/>
  <c r="G109" s="1"/>
  <c r="L111" i="25" s="1"/>
  <c r="AJ111"/>
  <c r="F110" i="9"/>
  <c r="G110" s="1"/>
  <c r="L112" i="25" s="1"/>
  <c r="AJ112"/>
  <c r="F111" i="9"/>
  <c r="G111" s="1"/>
  <c r="L113" i="25" s="1"/>
  <c r="AJ113"/>
  <c r="F112" i="9"/>
  <c r="G112" s="1"/>
  <c r="L114" i="25" s="1"/>
  <c r="F113" i="9"/>
  <c r="G113" s="1"/>
  <c r="L115" i="25" s="1"/>
  <c r="AJ115"/>
  <c r="F114" i="9"/>
  <c r="G114" s="1"/>
  <c r="L116" i="25" s="1"/>
  <c r="AJ116"/>
  <c r="F115" i="9"/>
  <c r="G115" s="1"/>
  <c r="L117" i="25" s="1"/>
  <c r="AJ117"/>
  <c r="F116" i="9"/>
  <c r="G116" s="1"/>
  <c r="I116" s="1"/>
  <c r="F117"/>
  <c r="G117" s="1"/>
  <c r="L119" i="25" s="1"/>
  <c r="AJ119"/>
  <c r="F118" i="9"/>
  <c r="G118" s="1"/>
  <c r="I118" s="1"/>
  <c r="AJ120" i="25"/>
  <c r="F119" i="9"/>
  <c r="G119" s="1"/>
  <c r="L121" i="25" s="1"/>
  <c r="F120" i="9"/>
  <c r="G120" s="1"/>
  <c r="L122" i="25" s="1"/>
  <c r="F121" i="9"/>
  <c r="G121" s="1"/>
  <c r="L123" i="25" s="1"/>
  <c r="F122" i="9"/>
  <c r="G122" s="1"/>
  <c r="L124" i="25" s="1"/>
  <c r="AJ124"/>
  <c r="F123" i="9"/>
  <c r="G123" s="1"/>
  <c r="L125" i="25" s="1"/>
  <c r="AJ125"/>
  <c r="F124" i="9"/>
  <c r="G124" s="1"/>
  <c r="L126" i="25" s="1"/>
  <c r="F125" i="9"/>
  <c r="G125" s="1"/>
  <c r="F126"/>
  <c r="G126" s="1"/>
  <c r="I126" s="1"/>
  <c r="AJ128" i="25"/>
  <c r="F127" i="9"/>
  <c r="G127" s="1"/>
  <c r="AJ129" i="25"/>
  <c r="F128" i="9"/>
  <c r="G128" s="1"/>
  <c r="L130" i="25" s="1"/>
  <c r="F129" i="9"/>
  <c r="G129" s="1"/>
  <c r="L131" i="25" s="1"/>
  <c r="F130" i="9"/>
  <c r="G130" s="1"/>
  <c r="L132" i="25" s="1"/>
  <c r="AJ132"/>
  <c r="F131" i="9"/>
  <c r="G131" s="1"/>
  <c r="L133" i="25" s="1"/>
  <c r="AJ133"/>
  <c r="F132" i="9"/>
  <c r="G132" s="1"/>
  <c r="L134" i="25" s="1"/>
  <c r="F133" i="9"/>
  <c r="G133" s="1"/>
  <c r="L135" i="25" s="1"/>
  <c r="F134" i="9"/>
  <c r="G134" s="1"/>
  <c r="L136" i="25" s="1"/>
  <c r="AJ136"/>
  <c r="F135" i="9"/>
  <c r="G135" s="1"/>
  <c r="L137" i="25" s="1"/>
  <c r="AJ137"/>
  <c r="F136" i="9"/>
  <c r="G136" s="1"/>
  <c r="L138" i="25" s="1"/>
  <c r="F137" i="9"/>
  <c r="G137" s="1"/>
  <c r="L139" i="25" s="1"/>
  <c r="F138" i="9"/>
  <c r="G138" s="1"/>
  <c r="L140" i="25" s="1"/>
  <c r="AJ140"/>
  <c r="F139" i="9"/>
  <c r="G139" s="1"/>
  <c r="L141" i="25" s="1"/>
  <c r="AJ141"/>
  <c r="F140" i="9"/>
  <c r="G140" s="1"/>
  <c r="I140" s="1"/>
  <c r="L145" i="24" s="1"/>
  <c r="F141" i="9"/>
  <c r="G141" s="1"/>
  <c r="F142"/>
  <c r="G142" s="1"/>
  <c r="L144" i="25" s="1"/>
  <c r="AJ144"/>
  <c r="F143" i="9"/>
  <c r="G143" s="1"/>
  <c r="L145" i="25" s="1"/>
  <c r="AJ145"/>
  <c r="F144" i="9"/>
  <c r="G144" s="1"/>
  <c r="L146" i="25" s="1"/>
  <c r="F145" i="9"/>
  <c r="G145" s="1"/>
  <c r="F146"/>
  <c r="G146" s="1"/>
  <c r="L148" i="25" s="1"/>
  <c r="AJ148"/>
  <c r="F147" i="9"/>
  <c r="G147" s="1"/>
  <c r="L149" i="25" s="1"/>
  <c r="AJ149"/>
  <c r="F148" i="9"/>
  <c r="G148" s="1"/>
  <c r="L150" i="25" s="1"/>
  <c r="F149" i="9"/>
  <c r="G149" s="1"/>
  <c r="L151" i="25" s="1"/>
  <c r="F150" i="9"/>
  <c r="G150" s="1"/>
  <c r="L152" i="25" s="1"/>
  <c r="AJ152"/>
  <c r="F151" i="9"/>
  <c r="G151" s="1"/>
  <c r="L153" i="25" s="1"/>
  <c r="AJ153"/>
  <c r="F152" i="9"/>
  <c r="G152" s="1"/>
  <c r="L154" i="25" s="1"/>
  <c r="F153" i="9"/>
  <c r="G153" s="1"/>
  <c r="L155" i="25" s="1"/>
  <c r="F154" i="9"/>
  <c r="G154" s="1"/>
  <c r="I154" s="1"/>
  <c r="AJ156" i="25"/>
  <c r="F155" i="9"/>
  <c r="G155" s="1"/>
  <c r="L157" i="25" s="1"/>
  <c r="AJ157"/>
  <c r="F156" i="9"/>
  <c r="G156" s="1"/>
  <c r="L158" i="25" s="1"/>
  <c r="F157" i="9"/>
  <c r="G157" s="1"/>
  <c r="F158"/>
  <c r="G158" s="1"/>
  <c r="L160" i="25" s="1"/>
  <c r="AJ160"/>
  <c r="F159" i="9"/>
  <c r="G159" s="1"/>
  <c r="L161" i="25" s="1"/>
  <c r="AJ161"/>
  <c r="F160" i="9"/>
  <c r="G160" s="1"/>
  <c r="L162" i="25" s="1"/>
  <c r="F161" i="9"/>
  <c r="G161" s="1"/>
  <c r="L163" i="25" s="1"/>
  <c r="F162" i="9"/>
  <c r="G162" s="1"/>
  <c r="I162" s="1"/>
  <c r="AJ164" i="25"/>
  <c r="F163" i="9"/>
  <c r="G163" s="1"/>
  <c r="L165" i="25" s="1"/>
  <c r="AJ165"/>
  <c r="F164" i="9"/>
  <c r="G164" s="1"/>
  <c r="L166" i="25" s="1"/>
  <c r="F165" i="9"/>
  <c r="G165" s="1"/>
  <c r="L167" i="25" s="1"/>
  <c r="F166" i="9"/>
  <c r="G166" s="1"/>
  <c r="I166" s="1"/>
  <c r="AJ168" i="25"/>
  <c r="F167" i="9"/>
  <c r="G167" s="1"/>
  <c r="L169" i="25" s="1"/>
  <c r="AJ169"/>
  <c r="F168" i="9"/>
  <c r="G168" s="1"/>
  <c r="L170" i="25" s="1"/>
  <c r="F169" i="9"/>
  <c r="G169" s="1"/>
  <c r="L171" i="25" s="1"/>
  <c r="F170" i="9"/>
  <c r="G170" s="1"/>
  <c r="L172" i="25" s="1"/>
  <c r="AJ172"/>
  <c r="F171" i="9"/>
  <c r="G171" s="1"/>
  <c r="L173" i="25" s="1"/>
  <c r="AJ173"/>
  <c r="F172" i="9"/>
  <c r="G172" s="1"/>
  <c r="L174" i="25" s="1"/>
  <c r="AJ174"/>
  <c r="F173" i="9"/>
  <c r="G173" s="1"/>
  <c r="L175" i="25" s="1"/>
  <c r="F174" i="9"/>
  <c r="G174" s="1"/>
  <c r="I174" s="1"/>
  <c r="AJ176" i="25"/>
  <c r="F175" i="9"/>
  <c r="G175" s="1"/>
  <c r="L177" i="25" s="1"/>
  <c r="AJ177"/>
  <c r="F176" i="9"/>
  <c r="G176" s="1"/>
  <c r="L178" i="25" s="1"/>
  <c r="AJ178"/>
  <c r="F177" i="9"/>
  <c r="G177" s="1"/>
  <c r="I177" s="1"/>
  <c r="F178"/>
  <c r="G178" s="1"/>
  <c r="I178" s="1"/>
  <c r="AJ180" i="25"/>
  <c r="F179" i="9"/>
  <c r="G179" s="1"/>
  <c r="I179" s="1"/>
  <c r="AJ181" i="25"/>
  <c r="F180" i="9"/>
  <c r="G180" s="1"/>
  <c r="L182" i="25" s="1"/>
  <c r="AJ182"/>
  <c r="F181" i="9"/>
  <c r="G181" s="1"/>
  <c r="I181" s="1"/>
  <c r="F182"/>
  <c r="G182" s="1"/>
  <c r="L184" i="25" s="1"/>
  <c r="AJ184"/>
  <c r="F183" i="9"/>
  <c r="G183" s="1"/>
  <c r="L185" i="25" s="1"/>
  <c r="AJ185"/>
  <c r="F184" i="9"/>
  <c r="G184" s="1"/>
  <c r="I184" s="1"/>
  <c r="AJ186" i="25"/>
  <c r="F185" i="9"/>
  <c r="G185" s="1"/>
  <c r="L187" i="25" s="1"/>
  <c r="F186" i="9"/>
  <c r="G186" s="1"/>
  <c r="L188" i="25" s="1"/>
  <c r="AJ188"/>
  <c r="F187" i="9"/>
  <c r="G187" s="1"/>
  <c r="L189" i="25" s="1"/>
  <c r="AJ189"/>
  <c r="F188" i="9"/>
  <c r="G188" s="1"/>
  <c r="L190" i="25" s="1"/>
  <c r="AJ190"/>
  <c r="F189" i="9"/>
  <c r="G189" s="1"/>
  <c r="L191" i="25" s="1"/>
  <c r="F190" i="9"/>
  <c r="G190" s="1"/>
  <c r="L192" i="25" s="1"/>
  <c r="AJ192"/>
  <c r="F191" i="9"/>
  <c r="G191" s="1"/>
  <c r="L193" i="25" s="1"/>
  <c r="AJ193"/>
  <c r="F192" i="9"/>
  <c r="G192" s="1"/>
  <c r="I192" s="1"/>
  <c r="AJ194" i="25"/>
  <c r="F193" i="9"/>
  <c r="G193" s="1"/>
  <c r="L195" i="25" s="1"/>
  <c r="F194" i="9"/>
  <c r="G194" s="1"/>
  <c r="I194" s="1"/>
  <c r="AJ196" i="25"/>
  <c r="F195" i="9"/>
  <c r="G195" s="1"/>
  <c r="L197" i="25" s="1"/>
  <c r="AJ197"/>
  <c r="F196" i="9"/>
  <c r="G196" s="1"/>
  <c r="I196" s="1"/>
  <c r="AJ198" i="25"/>
  <c r="F197" i="9"/>
  <c r="G197" s="1"/>
  <c r="L199" i="25" s="1"/>
  <c r="F198" i="9"/>
  <c r="G198" s="1"/>
  <c r="L200" i="25" s="1"/>
  <c r="AJ200"/>
  <c r="F199" i="9"/>
  <c r="G199" s="1"/>
  <c r="L201" i="25" s="1"/>
  <c r="AJ201"/>
  <c r="F200" i="9"/>
  <c r="G200" s="1"/>
  <c r="L202" i="25" s="1"/>
  <c r="AJ202"/>
  <c r="F201" i="9"/>
  <c r="G201" s="1"/>
  <c r="L203" i="25" s="1"/>
  <c r="F202" i="9"/>
  <c r="G202" s="1"/>
  <c r="L204" i="25" s="1"/>
  <c r="AJ204"/>
  <c r="F203" i="9"/>
  <c r="G203" s="1"/>
  <c r="L205" i="25" s="1"/>
  <c r="F204" i="9"/>
  <c r="G204" s="1"/>
  <c r="I204" s="1"/>
  <c r="F205"/>
  <c r="G205" s="1"/>
  <c r="L207" i="25" s="1"/>
  <c r="AJ207"/>
  <c r="F206" i="9"/>
  <c r="G206" s="1"/>
  <c r="L208" i="25" s="1"/>
  <c r="AJ208"/>
  <c r="F207" i="9"/>
  <c r="G207" s="1"/>
  <c r="L209" i="25" s="1"/>
  <c r="F208" i="9"/>
  <c r="G208" s="1"/>
  <c r="I208" s="1"/>
  <c r="F209"/>
  <c r="G209" s="1"/>
  <c r="I209" s="1"/>
  <c r="AJ211" i="25"/>
  <c r="F210" i="9"/>
  <c r="G210" s="1"/>
  <c r="L212" i="25" s="1"/>
  <c r="AJ212"/>
  <c r="F211" i="9"/>
  <c r="G211" s="1"/>
  <c r="L213" i="25" s="1"/>
  <c r="AJ213"/>
  <c r="F212" i="9"/>
  <c r="G212" s="1"/>
  <c r="L214" i="25" s="1"/>
  <c r="F213" i="9"/>
  <c r="G213" s="1"/>
  <c r="I213" s="1"/>
  <c r="AJ215" i="25"/>
  <c r="F214" i="9"/>
  <c r="G214" s="1"/>
  <c r="L216" i="25" s="1"/>
  <c r="AJ216"/>
  <c r="F215" i="9"/>
  <c r="G215" s="1"/>
  <c r="L217" i="25" s="1"/>
  <c r="AJ217"/>
  <c r="F216" i="9"/>
  <c r="G216" s="1"/>
  <c r="L218" i="25" s="1"/>
  <c r="F217" i="9"/>
  <c r="G217" s="1"/>
  <c r="L219" i="25" s="1"/>
  <c r="AJ219"/>
  <c r="F218" i="9"/>
  <c r="G218" s="1"/>
  <c r="L220" i="25" s="1"/>
  <c r="AJ220"/>
  <c r="F219" i="9"/>
  <c r="G219" s="1"/>
  <c r="I219" s="1"/>
  <c r="F220"/>
  <c r="G220" s="1"/>
  <c r="I220" s="1"/>
  <c r="F221"/>
  <c r="G221" s="1"/>
  <c r="I221" s="1"/>
  <c r="F222"/>
  <c r="G222" s="1"/>
  <c r="L224" i="25" s="1"/>
  <c r="AJ224"/>
  <c r="F223" i="9"/>
  <c r="G223" s="1"/>
  <c r="L225" i="25" s="1"/>
  <c r="AJ225"/>
  <c r="F224" i="9"/>
  <c r="G224" s="1"/>
  <c r="L226" i="25" s="1"/>
  <c r="F225" i="9"/>
  <c r="G225" s="1"/>
  <c r="L227" i="25" s="1"/>
  <c r="F226" i="9"/>
  <c r="G226" s="1"/>
  <c r="L228" i="25" s="1"/>
  <c r="AJ228"/>
  <c r="F227" i="9"/>
  <c r="G227" s="1"/>
  <c r="L229" i="25" s="1"/>
  <c r="AJ229"/>
  <c r="F228" i="9"/>
  <c r="G228" s="1"/>
  <c r="L230" i="25" s="1"/>
  <c r="F229" i="9"/>
  <c r="G229" s="1"/>
  <c r="L231" i="25" s="1"/>
  <c r="F230" i="9"/>
  <c r="G230" s="1"/>
  <c r="L232" i="25" s="1"/>
  <c r="AJ232"/>
  <c r="F231" i="9"/>
  <c r="G231" s="1"/>
  <c r="L233" i="25" s="1"/>
  <c r="AJ233"/>
  <c r="F232" i="9"/>
  <c r="G232" s="1"/>
  <c r="L234" i="25" s="1"/>
  <c r="F233" i="9"/>
  <c r="G233" s="1"/>
  <c r="I233" s="1"/>
  <c r="F234"/>
  <c r="G234" s="1"/>
  <c r="I234" s="1"/>
  <c r="AJ236" i="25"/>
  <c r="F235" i="9"/>
  <c r="G235" s="1"/>
  <c r="L237" i="25" s="1"/>
  <c r="AJ237"/>
  <c r="F236" i="9"/>
  <c r="G236" s="1"/>
  <c r="L238" i="25" s="1"/>
  <c r="F237" i="9"/>
  <c r="G237" s="1"/>
  <c r="L239" i="25" s="1"/>
  <c r="F238" i="9"/>
  <c r="G238" s="1"/>
  <c r="L240" i="25" s="1"/>
  <c r="AJ240"/>
  <c r="F239" i="9"/>
  <c r="G239" s="1"/>
  <c r="L241" i="25" s="1"/>
  <c r="AJ241"/>
  <c r="F240" i="9"/>
  <c r="G240" s="1"/>
  <c r="L242" i="25" s="1"/>
  <c r="F241" i="9"/>
  <c r="G241" s="1"/>
  <c r="I241" s="1"/>
  <c r="F242"/>
  <c r="G242" s="1"/>
  <c r="L244" i="25" s="1"/>
  <c r="AJ244"/>
  <c r="F243" i="9"/>
  <c r="G243" s="1"/>
  <c r="L245" i="25" s="1"/>
  <c r="AJ245"/>
  <c r="F244" i="9"/>
  <c r="G244" s="1"/>
  <c r="L246" i="25" s="1"/>
  <c r="F245" i="9"/>
  <c r="G245" s="1"/>
  <c r="I245" s="1"/>
  <c r="F246"/>
  <c r="G246" s="1"/>
  <c r="L248" i="25" s="1"/>
  <c r="AJ248"/>
  <c r="F247" i="9"/>
  <c r="G247" s="1"/>
  <c r="L249" i="25" s="1"/>
  <c r="AJ249"/>
  <c r="F248" i="9"/>
  <c r="G248" s="1"/>
  <c r="I248" s="1"/>
  <c r="F249"/>
  <c r="G249" s="1"/>
  <c r="L251" i="25" s="1"/>
  <c r="F250" i="9"/>
  <c r="G250" s="1"/>
  <c r="L252" i="25" s="1"/>
  <c r="AJ252"/>
  <c r="F251" i="9"/>
  <c r="G251" s="1"/>
  <c r="L253" i="25" s="1"/>
  <c r="AJ253"/>
  <c r="F252" i="9"/>
  <c r="G252" s="1"/>
  <c r="L254" i="25" s="1"/>
  <c r="F253" i="9"/>
  <c r="G253" s="1"/>
  <c r="L255" i="25" s="1"/>
  <c r="F254" i="9"/>
  <c r="G254" s="1"/>
  <c r="L256" i="25" s="1"/>
  <c r="AJ256"/>
  <c r="F255" i="9"/>
  <c r="G255" s="1"/>
  <c r="L257" i="25" s="1"/>
  <c r="AJ257"/>
  <c r="F256" i="9"/>
  <c r="G256" s="1"/>
  <c r="I256" s="1"/>
  <c r="F257"/>
  <c r="G257" s="1"/>
  <c r="L259" i="25" s="1"/>
  <c r="F258" i="9"/>
  <c r="G258" s="1"/>
  <c r="L260" i="25" s="1"/>
  <c r="AJ260"/>
  <c r="F259" i="9"/>
  <c r="G259" s="1"/>
  <c r="L261" i="25" s="1"/>
  <c r="AJ261"/>
  <c r="F260" i="9"/>
  <c r="G260" s="1"/>
  <c r="L262" i="25" s="1"/>
  <c r="AJ262"/>
  <c r="F261" i="9"/>
  <c r="G261" s="1"/>
  <c r="L263" i="25" s="1"/>
  <c r="F262" i="9"/>
  <c r="G262" s="1"/>
  <c r="L264" i="25" s="1"/>
  <c r="AJ264"/>
  <c r="F263" i="9"/>
  <c r="G263" s="1"/>
  <c r="L265" i="25" s="1"/>
  <c r="AJ265"/>
  <c r="F264" i="9"/>
  <c r="G264" s="1"/>
  <c r="L266" i="25" s="1"/>
  <c r="AJ266"/>
  <c r="F265" i="9"/>
  <c r="G265" s="1"/>
  <c r="L267" i="25" s="1"/>
  <c r="F266" i="9"/>
  <c r="G266" s="1"/>
  <c r="L268" i="25" s="1"/>
  <c r="AJ268"/>
  <c r="F267" i="9"/>
  <c r="G267" s="1"/>
  <c r="L269" i="25" s="1"/>
  <c r="AJ269"/>
  <c r="F268" i="9"/>
  <c r="G268" s="1"/>
  <c r="I268" s="1"/>
  <c r="AJ270" i="25"/>
  <c r="F269" i="9"/>
  <c r="G269" s="1"/>
  <c r="I269" s="1"/>
  <c r="F270"/>
  <c r="G270" s="1"/>
  <c r="L272" i="25" s="1"/>
  <c r="AJ272"/>
  <c r="F271" i="9"/>
  <c r="G271" s="1"/>
  <c r="L273" i="25" s="1"/>
  <c r="AJ273"/>
  <c r="F272" i="9"/>
  <c r="G272" s="1"/>
  <c r="L274" i="25" s="1"/>
  <c r="AJ274"/>
  <c r="F273" i="9"/>
  <c r="G273" s="1"/>
  <c r="L275" i="25" s="1"/>
  <c r="F274" i="9"/>
  <c r="G274" s="1"/>
  <c r="L276" i="25" s="1"/>
  <c r="AJ276"/>
  <c r="F275" i="9"/>
  <c r="G275" s="1"/>
  <c r="L277" i="25" s="1"/>
  <c r="AJ277"/>
  <c r="F276" i="9"/>
  <c r="G276" s="1"/>
  <c r="L278" i="25" s="1"/>
  <c r="AJ278"/>
  <c r="F277" i="9"/>
  <c r="G277" s="1"/>
  <c r="L279" i="25" s="1"/>
  <c r="F278" i="9"/>
  <c r="G278" s="1"/>
  <c r="L280" i="25" s="1"/>
  <c r="AJ280"/>
  <c r="F279" i="9"/>
  <c r="G279" s="1"/>
  <c r="L281" i="25" s="1"/>
  <c r="AJ281"/>
  <c r="F280" i="9"/>
  <c r="G280" s="1"/>
  <c r="L282" i="25" s="1"/>
  <c r="AJ282"/>
  <c r="F281" i="9"/>
  <c r="G281" s="1"/>
  <c r="L283" i="25" s="1"/>
  <c r="F282" i="9"/>
  <c r="G282" s="1"/>
  <c r="L284" i="25" s="1"/>
  <c r="AJ284"/>
  <c r="F283" i="9"/>
  <c r="G283" s="1"/>
  <c r="L285" i="25" s="1"/>
  <c r="AJ285"/>
  <c r="F284" i="9"/>
  <c r="G284" s="1"/>
  <c r="L286" i="25" s="1"/>
  <c r="AJ286"/>
  <c r="F285" i="9"/>
  <c r="G285" s="1"/>
  <c r="L287" i="25" s="1"/>
  <c r="F286" i="9"/>
  <c r="G286" s="1"/>
  <c r="L288" i="25" s="1"/>
  <c r="AJ288"/>
  <c r="F287" i="9"/>
  <c r="G287" s="1"/>
  <c r="L289" i="25" s="1"/>
  <c r="AJ289"/>
  <c r="F288" i="9"/>
  <c r="G288" s="1"/>
  <c r="L290" i="25" s="1"/>
  <c r="AJ290"/>
  <c r="F289" i="9"/>
  <c r="G289" s="1"/>
  <c r="L291" i="25" s="1"/>
  <c r="F290" i="9"/>
  <c r="G290" s="1"/>
  <c r="L292" i="25" s="1"/>
  <c r="AJ292"/>
  <c r="F291" i="9"/>
  <c r="G291" s="1"/>
  <c r="L293" i="25" s="1"/>
  <c r="F292" i="9"/>
  <c r="G292" s="1"/>
  <c r="L294" i="25" s="1"/>
  <c r="F293" i="9"/>
  <c r="G293" s="1"/>
  <c r="I293" s="1"/>
  <c r="AJ295" i="25"/>
  <c r="F294" i="9"/>
  <c r="G294" s="1"/>
  <c r="L296" i="25" s="1"/>
  <c r="AJ296"/>
  <c r="F295" i="9"/>
  <c r="G295" s="1"/>
  <c r="L297" i="25" s="1"/>
  <c r="F296" i="9"/>
  <c r="G296" s="1"/>
  <c r="L298" i="25" s="1"/>
  <c r="F297" i="9"/>
  <c r="G297" s="1"/>
  <c r="L299" i="25" s="1"/>
  <c r="AJ299"/>
  <c r="F298" i="9"/>
  <c r="G298" s="1"/>
  <c r="L300" i="25" s="1"/>
  <c r="AJ300"/>
  <c r="F299" i="9"/>
  <c r="G299" s="1"/>
  <c r="L301" i="25" s="1"/>
  <c r="AJ301"/>
  <c r="F300" i="9"/>
  <c r="G300" s="1"/>
  <c r="I300" s="1"/>
  <c r="F301"/>
  <c r="G301" s="1"/>
  <c r="I301" s="1"/>
  <c r="AJ303" i="25"/>
  <c r="F302" i="9"/>
  <c r="G302" s="1"/>
  <c r="L304" i="25" s="1"/>
  <c r="AJ304"/>
  <c r="F303" i="9"/>
  <c r="G303" s="1"/>
  <c r="L305" i="25" s="1"/>
  <c r="AJ305"/>
  <c r="F304" i="9"/>
  <c r="G304" s="1"/>
  <c r="F306"/>
  <c r="G306" s="1"/>
  <c r="L308" i="25" s="1"/>
  <c r="AJ308"/>
  <c r="F307" i="9"/>
  <c r="G307" s="1"/>
  <c r="L309" i="25" s="1"/>
  <c r="F308" i="9"/>
  <c r="G308" s="1"/>
  <c r="L310" i="25" s="1"/>
  <c r="F309" i="9"/>
  <c r="G309" s="1"/>
  <c r="L311" i="25" s="1"/>
  <c r="AJ311"/>
  <c r="F310" i="9"/>
  <c r="G310" s="1"/>
  <c r="L312" i="25" s="1"/>
  <c r="AJ312"/>
  <c r="F311" i="9"/>
  <c r="G311" s="1"/>
  <c r="L313" i="25" s="1"/>
  <c r="AJ313"/>
  <c r="F312" i="9"/>
  <c r="G312" s="1"/>
  <c r="L314" i="25" s="1"/>
  <c r="F313" i="9"/>
  <c r="G313" s="1"/>
  <c r="L315" i="25" s="1"/>
  <c r="AJ315"/>
  <c r="F314" i="9"/>
  <c r="G314" s="1"/>
  <c r="I314" s="1"/>
  <c r="AJ316" i="25"/>
  <c r="F315" i="9"/>
  <c r="G315" s="1"/>
  <c r="L317" i="25" s="1"/>
  <c r="F316" i="9"/>
  <c r="G316" s="1"/>
  <c r="L318" i="25" s="1"/>
  <c r="F317" i="9"/>
  <c r="G317" s="1"/>
  <c r="L319" i="25" s="1"/>
  <c r="AJ319"/>
  <c r="F318" i="9"/>
  <c r="G318" s="1"/>
  <c r="L320" i="25" s="1"/>
  <c r="AJ320"/>
  <c r="F319" i="9"/>
  <c r="G319" s="1"/>
  <c r="I319" s="1"/>
  <c r="L324" i="24" s="1"/>
  <c r="AJ321" i="25"/>
  <c r="F320" i="9"/>
  <c r="G320" s="1"/>
  <c r="L322" i="25" s="1"/>
  <c r="F321" i="9"/>
  <c r="G321" s="1"/>
  <c r="L323" i="25" s="1"/>
  <c r="AJ323"/>
  <c r="F322" i="9"/>
  <c r="G322" s="1"/>
  <c r="I322" s="1"/>
  <c r="AJ324" i="25"/>
  <c r="F323" i="9"/>
  <c r="G323" s="1"/>
  <c r="L325" i="25" s="1"/>
  <c r="F324" i="9"/>
  <c r="G324" s="1"/>
  <c r="L326" i="25" s="1"/>
  <c r="F325" i="9"/>
  <c r="G325" s="1"/>
  <c r="L327" i="25" s="1"/>
  <c r="F326" i="9"/>
  <c r="G326" s="1"/>
  <c r="I326" s="1"/>
  <c r="L331" i="24" s="1"/>
  <c r="AJ328" i="25"/>
  <c r="F327" i="9"/>
  <c r="G327" s="1"/>
  <c r="L329" i="25" s="1"/>
  <c r="AJ329"/>
  <c r="F328" i="9"/>
  <c r="G328" s="1"/>
  <c r="L330" i="25" s="1"/>
  <c r="F329" i="9"/>
  <c r="G329" s="1"/>
  <c r="L331" i="25" s="1"/>
  <c r="F330" i="9"/>
  <c r="G330" s="1"/>
  <c r="L332" i="25" s="1"/>
  <c r="AJ332"/>
  <c r="F331" i="9"/>
  <c r="G331" s="1"/>
  <c r="L333" i="25" s="1"/>
  <c r="AJ333"/>
  <c r="F332" i="9"/>
  <c r="G332" s="1"/>
  <c r="L334" i="25" s="1"/>
  <c r="F333" i="9"/>
  <c r="G333" s="1"/>
  <c r="I333" s="1"/>
  <c r="F334"/>
  <c r="G334" s="1"/>
  <c r="L336" i="25" s="1"/>
  <c r="AJ336"/>
  <c r="F335" i="9"/>
  <c r="G335" s="1"/>
  <c r="L337" i="25" s="1"/>
  <c r="AJ337"/>
  <c r="F336" i="9"/>
  <c r="G336" s="1"/>
  <c r="I336" s="1"/>
  <c r="L341" i="24" s="1"/>
  <c r="F337" i="9"/>
  <c r="G337" s="1"/>
  <c r="I337" s="1"/>
  <c r="F338"/>
  <c r="G338" s="1"/>
  <c r="L340" i="25" s="1"/>
  <c r="AJ340"/>
  <c r="F339" i="9"/>
  <c r="G339" s="1"/>
  <c r="I339" s="1"/>
  <c r="AJ341" i="25"/>
  <c r="F340" i="9"/>
  <c r="G340" s="1"/>
  <c r="L342" i="25" s="1"/>
  <c r="F341" i="9"/>
  <c r="G341" s="1"/>
  <c r="L343" i="25" s="1"/>
  <c r="F342" i="9"/>
  <c r="G342" s="1"/>
  <c r="I342" s="1"/>
  <c r="AJ344" i="25"/>
  <c r="F343" i="9"/>
  <c r="G343" s="1"/>
  <c r="L345" i="25" s="1"/>
  <c r="AJ345"/>
  <c r="F344" i="9"/>
  <c r="G344" s="1"/>
  <c r="L346" i="25" s="1"/>
  <c r="F345" i="9"/>
  <c r="G345" s="1"/>
  <c r="I345" s="1"/>
  <c r="F346"/>
  <c r="G346" s="1"/>
  <c r="L348" i="25" s="1"/>
  <c r="AJ348"/>
  <c r="F347" i="9"/>
  <c r="G347" s="1"/>
  <c r="L349" i="25" s="1"/>
  <c r="AJ349"/>
  <c r="F348" i="9"/>
  <c r="G348" s="1"/>
  <c r="L350" i="25" s="1"/>
  <c r="F349" i="9"/>
  <c r="G349" s="1"/>
  <c r="L351" i="25" s="1"/>
  <c r="F350" i="9"/>
  <c r="G350" s="1"/>
  <c r="I350" s="1"/>
  <c r="AJ352" i="25"/>
  <c r="F351" i="9"/>
  <c r="G351" s="1"/>
  <c r="L353" i="25" s="1"/>
  <c r="AJ353"/>
  <c r="F352" i="9"/>
  <c r="G352" s="1"/>
  <c r="L354" i="25" s="1"/>
  <c r="F353" i="9"/>
  <c r="G353" s="1"/>
  <c r="L355" i="25" s="1"/>
  <c r="F354" i="9"/>
  <c r="G354" s="1"/>
  <c r="L356" i="25" s="1"/>
  <c r="AJ356"/>
  <c r="F355" i="9"/>
  <c r="G355" s="1"/>
  <c r="L357" i="25" s="1"/>
  <c r="AJ357"/>
  <c r="F356" i="9"/>
  <c r="G356" s="1"/>
  <c r="L358" i="25" s="1"/>
  <c r="F357" i="9"/>
  <c r="G357" s="1"/>
  <c r="I357" s="1"/>
  <c r="F358"/>
  <c r="G358" s="1"/>
  <c r="I358" s="1"/>
  <c r="AJ360" i="25"/>
  <c r="F359" i="9"/>
  <c r="G359" s="1"/>
  <c r="L361" i="25" s="1"/>
  <c r="AJ361"/>
  <c r="F360" i="9"/>
  <c r="G360" s="1"/>
  <c r="L362" i="25" s="1"/>
  <c r="F361" i="9"/>
  <c r="G361" s="1"/>
  <c r="L363" i="25" s="1"/>
  <c r="F362" i="9"/>
  <c r="G362" s="1"/>
  <c r="I362" s="1"/>
  <c r="AJ364" i="25"/>
  <c r="F363" i="9"/>
  <c r="G363" s="1"/>
  <c r="L365" i="25" s="1"/>
  <c r="AJ365"/>
  <c r="F364" i="9"/>
  <c r="G364" s="1"/>
  <c r="L366" i="25" s="1"/>
  <c r="F365" i="9"/>
  <c r="G365" s="1"/>
  <c r="I365" s="1"/>
  <c r="F366"/>
  <c r="G366" s="1"/>
  <c r="I366" s="1"/>
  <c r="AJ368" i="25"/>
  <c r="F367" i="9"/>
  <c r="G367" s="1"/>
  <c r="L369" i="25" s="1"/>
  <c r="AJ369"/>
  <c r="F368" i="9"/>
  <c r="G368" s="1"/>
  <c r="L370" i="25" s="1"/>
  <c r="F369" i="9"/>
  <c r="G369" s="1"/>
  <c r="L371" i="25" s="1"/>
  <c r="F370" i="9"/>
  <c r="G370" s="1"/>
  <c r="L372" i="25" s="1"/>
  <c r="AJ372"/>
  <c r="F371" i="9"/>
  <c r="G371" s="1"/>
  <c r="L373" i="25" s="1"/>
  <c r="AJ373"/>
  <c r="F372" i="9"/>
  <c r="G372" s="1"/>
  <c r="L374" i="25" s="1"/>
  <c r="F373" i="9"/>
  <c r="G373" s="1"/>
  <c r="L375" i="25" s="1"/>
  <c r="F374" i="9"/>
  <c r="G374" s="1"/>
  <c r="I374" s="1"/>
  <c r="AJ376" i="25"/>
  <c r="F375" i="9"/>
  <c r="G375" s="1"/>
  <c r="L377" i="25" s="1"/>
  <c r="AJ377"/>
  <c r="F376" i="9"/>
  <c r="G376" s="1"/>
  <c r="L378" i="25" s="1"/>
  <c r="F377" i="9"/>
  <c r="G377" s="1"/>
  <c r="L379" i="25" s="1"/>
  <c r="F378" i="9"/>
  <c r="G378" s="1"/>
  <c r="I378" s="1"/>
  <c r="AJ380" i="25"/>
  <c r="F379" i="9"/>
  <c r="G379" s="1"/>
  <c r="I379" s="1"/>
  <c r="AJ381" i="25"/>
  <c r="F380" i="9"/>
  <c r="G380" s="1"/>
  <c r="L382" i="25" s="1"/>
  <c r="F381" i="9"/>
  <c r="G381" s="1"/>
  <c r="I381" s="1"/>
  <c r="F382"/>
  <c r="G382" s="1"/>
  <c r="L384" i="25" s="1"/>
  <c r="AJ384"/>
  <c r="F383" i="9"/>
  <c r="G383" s="1"/>
  <c r="L385" i="25" s="1"/>
  <c r="AJ385"/>
  <c r="F384" i="9"/>
  <c r="G384" s="1"/>
  <c r="L386" i="25" s="1"/>
  <c r="F385" i="9"/>
  <c r="G385" s="1"/>
  <c r="L387" i="25" s="1"/>
  <c r="F386" i="9"/>
  <c r="G386" s="1"/>
  <c r="L388" i="25" s="1"/>
  <c r="AJ388"/>
  <c r="F387" i="9"/>
  <c r="G387" s="1"/>
  <c r="L389" i="25" s="1"/>
  <c r="AJ389"/>
  <c r="F388" i="9"/>
  <c r="G388" s="1"/>
  <c r="L390" i="25" s="1"/>
  <c r="F389" i="9"/>
  <c r="G389" s="1"/>
  <c r="I389" s="1"/>
  <c r="F390"/>
  <c r="G390" s="1"/>
  <c r="I390" s="1"/>
  <c r="L395" i="24" s="1"/>
  <c r="AJ392" i="25"/>
  <c r="F391" i="9"/>
  <c r="G391" s="1"/>
  <c r="L393" i="25" s="1"/>
  <c r="AJ393"/>
  <c r="F392" i="9"/>
  <c r="G392" s="1"/>
  <c r="L394" i="25" s="1"/>
  <c r="F393" i="9"/>
  <c r="G393" s="1"/>
  <c r="L395" i="25" s="1"/>
  <c r="F394" i="9"/>
  <c r="G394" s="1"/>
  <c r="L396" i="25" s="1"/>
  <c r="AJ396"/>
  <c r="F395" i="9"/>
  <c r="G395" s="1"/>
  <c r="L397" i="25" s="1"/>
  <c r="AJ397"/>
  <c r="F396" i="9"/>
  <c r="G396" s="1"/>
  <c r="L398" i="25" s="1"/>
  <c r="F397" i="9"/>
  <c r="G397" s="1"/>
  <c r="L399" i="25" s="1"/>
  <c r="F398" i="9"/>
  <c r="G398" s="1"/>
  <c r="L400" i="25" s="1"/>
  <c r="AJ400"/>
  <c r="F399" i="9"/>
  <c r="G399" s="1"/>
  <c r="L401" i="25" s="1"/>
  <c r="AJ401"/>
  <c r="F400" i="9"/>
  <c r="G400" s="1"/>
  <c r="L402" i="25" s="1"/>
  <c r="F401" i="9"/>
  <c r="G401" s="1"/>
  <c r="L403" i="25" s="1"/>
  <c r="F402" i="9"/>
  <c r="G402" s="1"/>
  <c r="I402" s="1"/>
  <c r="L407" i="24" s="1"/>
  <c r="AJ404" i="25"/>
  <c r="F403" i="9"/>
  <c r="G403" s="1"/>
  <c r="L405" i="25" s="1"/>
  <c r="AJ405"/>
  <c r="F404" i="9"/>
  <c r="G404" s="1"/>
  <c r="L406" i="25" s="1"/>
  <c r="F405" i="9"/>
  <c r="G405" s="1"/>
  <c r="L407" i="25" s="1"/>
  <c r="F406" i="9"/>
  <c r="G406" s="1"/>
  <c r="I406" s="1"/>
  <c r="AJ408" i="25"/>
  <c r="F407" i="9"/>
  <c r="G407" s="1"/>
  <c r="L409" i="25" s="1"/>
  <c r="F408" i="9"/>
  <c r="G408" s="1"/>
  <c r="L410" i="25" s="1"/>
  <c r="F409" i="9"/>
  <c r="G409" s="1"/>
  <c r="L411" i="25" s="1"/>
  <c r="F410" i="9"/>
  <c r="G410" s="1"/>
  <c r="I410" s="1"/>
  <c r="F411"/>
  <c r="G411" s="1"/>
  <c r="L413" i="25" s="1"/>
  <c r="F412" i="9"/>
  <c r="G412" s="1"/>
  <c r="L414" i="25" s="1"/>
  <c r="F413" i="9"/>
  <c r="G413" s="1"/>
  <c r="L415" i="25" s="1"/>
  <c r="F414" i="9"/>
  <c r="G414" s="1"/>
  <c r="I414" s="1"/>
  <c r="F415"/>
  <c r="G415" s="1"/>
  <c r="L417" i="25" s="1"/>
  <c r="F416" i="9"/>
  <c r="G416" s="1"/>
  <c r="L418" i="25" s="1"/>
  <c r="F417" i="9"/>
  <c r="G417" s="1"/>
  <c r="L419" i="25" s="1"/>
  <c r="F418" i="9"/>
  <c r="G418" s="1"/>
  <c r="L420" i="25" s="1"/>
  <c r="F419" i="9"/>
  <c r="G419" s="1"/>
  <c r="L421" i="25" s="1"/>
  <c r="F420" i="9"/>
  <c r="G420" s="1"/>
  <c r="L422" i="25" s="1"/>
  <c r="F421" i="9"/>
  <c r="G421" s="1"/>
  <c r="L423" i="25" s="1"/>
  <c r="F9" i="8"/>
  <c r="G9" s="1"/>
  <c r="K11" i="25" s="1"/>
  <c r="M9" i="8"/>
  <c r="AI11" i="25" s="1"/>
  <c r="F10" i="8"/>
  <c r="G10" s="1"/>
  <c r="K12" i="25" s="1"/>
  <c r="M10" i="8"/>
  <c r="AI12" i="25" s="1"/>
  <c r="F11" i="8"/>
  <c r="G11" s="1"/>
  <c r="I11" s="1"/>
  <c r="K16" i="24" s="1"/>
  <c r="M11" i="8"/>
  <c r="AI13" i="25" s="1"/>
  <c r="F12" i="8"/>
  <c r="G12" s="1"/>
  <c r="K14" i="25" s="1"/>
  <c r="M12" i="8"/>
  <c r="F13"/>
  <c r="G13" s="1"/>
  <c r="K15" i="25" s="1"/>
  <c r="M13" i="8"/>
  <c r="F14"/>
  <c r="G14" s="1"/>
  <c r="K16" i="25" s="1"/>
  <c r="M14" i="8"/>
  <c r="F15"/>
  <c r="G15" s="1"/>
  <c r="I15" s="1"/>
  <c r="K20" i="24" s="1"/>
  <c r="M15" i="8"/>
  <c r="AI17" i="25" s="1"/>
  <c r="F16" i="8"/>
  <c r="G16" s="1"/>
  <c r="K18" i="25" s="1"/>
  <c r="M16" i="8"/>
  <c r="F17"/>
  <c r="G17" s="1"/>
  <c r="K19" i="25" s="1"/>
  <c r="M17" i="8"/>
  <c r="AI19" i="25" s="1"/>
  <c r="F18" i="8"/>
  <c r="G18" s="1"/>
  <c r="K20" i="25" s="1"/>
  <c r="M18" i="8"/>
  <c r="AI20" i="25" s="1"/>
  <c r="F19" i="8"/>
  <c r="G19" s="1"/>
  <c r="K21" i="25" s="1"/>
  <c r="M19" i="8"/>
  <c r="AI21" i="25" s="1"/>
  <c r="F20" i="8"/>
  <c r="G20" s="1"/>
  <c r="K22" i="25" s="1"/>
  <c r="M20" i="8"/>
  <c r="AI22" i="25" s="1"/>
  <c r="F21" i="8"/>
  <c r="G21" s="1"/>
  <c r="K23" i="25" s="1"/>
  <c r="M21" i="8"/>
  <c r="AI23" i="25" s="1"/>
  <c r="F22" i="8"/>
  <c r="G22" s="1"/>
  <c r="K24" i="25" s="1"/>
  <c r="M22" i="8"/>
  <c r="AI24" i="25" s="1"/>
  <c r="F23" i="8"/>
  <c r="G23" s="1"/>
  <c r="I23" s="1"/>
  <c r="K28" i="24" s="1"/>
  <c r="M23" i="8"/>
  <c r="F24"/>
  <c r="G24" s="1"/>
  <c r="K26" i="25" s="1"/>
  <c r="M24" i="8"/>
  <c r="AI26" i="25" s="1"/>
  <c r="F25" i="8"/>
  <c r="G25" s="1"/>
  <c r="K27" i="25" s="1"/>
  <c r="M25" i="8"/>
  <c r="AI27" i="25" s="1"/>
  <c r="F26" i="8"/>
  <c r="G26" s="1"/>
  <c r="K28" i="25" s="1"/>
  <c r="M26" i="8"/>
  <c r="AI28" i="25" s="1"/>
  <c r="F27" i="8"/>
  <c r="G27" s="1"/>
  <c r="K29" i="25" s="1"/>
  <c r="Y29" s="1"/>
  <c r="M27" i="8"/>
  <c r="AI29" i="25" s="1"/>
  <c r="F28" i="8"/>
  <c r="G28" s="1"/>
  <c r="K30" i="25" s="1"/>
  <c r="M28" i="8"/>
  <c r="AI30" i="25" s="1"/>
  <c r="F29" i="8"/>
  <c r="G29" s="1"/>
  <c r="M29"/>
  <c r="AI31" i="25" s="1"/>
  <c r="F30" i="8"/>
  <c r="G30" s="1"/>
  <c r="M30"/>
  <c r="AI32" i="25" s="1"/>
  <c r="F31" i="8"/>
  <c r="G31" s="1"/>
  <c r="K33" i="25" s="1"/>
  <c r="M31" i="8"/>
  <c r="F32"/>
  <c r="G32" s="1"/>
  <c r="K34" i="25" s="1"/>
  <c r="M32" i="8"/>
  <c r="AI34" i="25" s="1"/>
  <c r="F33" i="8"/>
  <c r="G33" s="1"/>
  <c r="K35" i="25" s="1"/>
  <c r="M33" i="8"/>
  <c r="AI35" i="25" s="1"/>
  <c r="F34" i="8"/>
  <c r="G34" s="1"/>
  <c r="I34" s="1"/>
  <c r="K39" i="24" s="1"/>
  <c r="M34" i="8"/>
  <c r="AI36" i="25" s="1"/>
  <c r="F35" i="8"/>
  <c r="G35" s="1"/>
  <c r="K37" i="25" s="1"/>
  <c r="M35" i="8"/>
  <c r="F36"/>
  <c r="G36" s="1"/>
  <c r="K38" i="25" s="1"/>
  <c r="M36" i="8"/>
  <c r="AI38" i="25" s="1"/>
  <c r="F37" i="8"/>
  <c r="G37" s="1"/>
  <c r="K39" i="25" s="1"/>
  <c r="M37" i="8"/>
  <c r="AI39" i="25" s="1"/>
  <c r="F38" i="8"/>
  <c r="G38" s="1"/>
  <c r="K40" i="25" s="1"/>
  <c r="M38" i="8"/>
  <c r="AI40" i="25" s="1"/>
  <c r="F39" i="8"/>
  <c r="G39" s="1"/>
  <c r="K41" i="25" s="1"/>
  <c r="M39" i="8"/>
  <c r="AI41" i="25" s="1"/>
  <c r="F40" i="8"/>
  <c r="G40" s="1"/>
  <c r="K42" i="25" s="1"/>
  <c r="M40" i="8"/>
  <c r="AI42" i="25" s="1"/>
  <c r="F41" i="8"/>
  <c r="G41" s="1"/>
  <c r="K43" i="25" s="1"/>
  <c r="M41" i="8"/>
  <c r="AI43" i="25" s="1"/>
  <c r="F42" i="8"/>
  <c r="G42" s="1"/>
  <c r="I42" s="1"/>
  <c r="K47" i="24" s="1"/>
  <c r="M42" i="8"/>
  <c r="AI44" i="25" s="1"/>
  <c r="F43" i="8"/>
  <c r="G43" s="1"/>
  <c r="M43"/>
  <c r="AI45" i="25" s="1"/>
  <c r="F44" i="8"/>
  <c r="G44" s="1"/>
  <c r="K46" i="25" s="1"/>
  <c r="M44" i="8"/>
  <c r="AI46" i="25" s="1"/>
  <c r="F45" i="8"/>
  <c r="G45" s="1"/>
  <c r="K47" i="25" s="1"/>
  <c r="M45" i="8"/>
  <c r="AI47" i="25" s="1"/>
  <c r="F46" i="8"/>
  <c r="G46" s="1"/>
  <c r="M46"/>
  <c r="AI48" i="25" s="1"/>
  <c r="F47" i="8"/>
  <c r="G47" s="1"/>
  <c r="K49" i="25" s="1"/>
  <c r="M47" i="8"/>
  <c r="AI49" i="25" s="1"/>
  <c r="F48" i="8"/>
  <c r="G48" s="1"/>
  <c r="K50" i="25" s="1"/>
  <c r="M48" i="8"/>
  <c r="AI50" i="25" s="1"/>
  <c r="F49" i="8"/>
  <c r="G49" s="1"/>
  <c r="K51" i="25" s="1"/>
  <c r="M49" i="8"/>
  <c r="AI51" i="25" s="1"/>
  <c r="F50" i="8"/>
  <c r="G50" s="1"/>
  <c r="I50" s="1"/>
  <c r="K55" i="24" s="1"/>
  <c r="M50" i="8"/>
  <c r="AI52" i="25" s="1"/>
  <c r="F51" i="8"/>
  <c r="G51" s="1"/>
  <c r="K53" i="25" s="1"/>
  <c r="M51" i="8"/>
  <c r="AI53" i="25" s="1"/>
  <c r="F52" i="8"/>
  <c r="G52" s="1"/>
  <c r="K54" i="25" s="1"/>
  <c r="M52" i="8"/>
  <c r="AI54" i="25" s="1"/>
  <c r="F53" i="8"/>
  <c r="G53" s="1"/>
  <c r="K55" i="25" s="1"/>
  <c r="M53" i="8"/>
  <c r="AI55" i="25" s="1"/>
  <c r="F54" i="8"/>
  <c r="G54" s="1"/>
  <c r="K56" i="25" s="1"/>
  <c r="M54" i="8"/>
  <c r="AI56" i="25" s="1"/>
  <c r="F55" i="8"/>
  <c r="G55" s="1"/>
  <c r="K57" i="25" s="1"/>
  <c r="M55" i="8"/>
  <c r="AI57" i="25" s="1"/>
  <c r="F56" i="8"/>
  <c r="G56" s="1"/>
  <c r="M56"/>
  <c r="AI58" i="25" s="1"/>
  <c r="F57" i="8"/>
  <c r="G57" s="1"/>
  <c r="K59" i="25" s="1"/>
  <c r="M57" i="8"/>
  <c r="AI59" i="25" s="1"/>
  <c r="F58" i="8"/>
  <c r="G58" s="1"/>
  <c r="K60" i="25" s="1"/>
  <c r="M58" i="8"/>
  <c r="AI60" i="25" s="1"/>
  <c r="F59" i="8"/>
  <c r="G59" s="1"/>
  <c r="K61" i="25" s="1"/>
  <c r="M59" i="8"/>
  <c r="AI61" i="25" s="1"/>
  <c r="F60" i="8"/>
  <c r="G60" s="1"/>
  <c r="K62" i="25" s="1"/>
  <c r="M60" i="8"/>
  <c r="AI62" i="25" s="1"/>
  <c r="F61" i="8"/>
  <c r="G61" s="1"/>
  <c r="K63" i="25" s="1"/>
  <c r="M61" i="8"/>
  <c r="AI63" i="25" s="1"/>
  <c r="F62" i="8"/>
  <c r="G62" s="1"/>
  <c r="K64" i="25" s="1"/>
  <c r="M62" i="8"/>
  <c r="AI64" i="25" s="1"/>
  <c r="F63" i="8"/>
  <c r="G63" s="1"/>
  <c r="K65" i="25" s="1"/>
  <c r="M63" i="8"/>
  <c r="F64"/>
  <c r="G64" s="1"/>
  <c r="K66" i="25" s="1"/>
  <c r="M64" i="8"/>
  <c r="AI66" i="25" s="1"/>
  <c r="F65" i="8"/>
  <c r="G65" s="1"/>
  <c r="K67" i="25" s="1"/>
  <c r="M65" i="8"/>
  <c r="AI67" i="25" s="1"/>
  <c r="F66" i="8"/>
  <c r="G66" s="1"/>
  <c r="I66" s="1"/>
  <c r="K71" i="24" s="1"/>
  <c r="M66" i="8"/>
  <c r="AI68" i="25" s="1"/>
  <c r="F67" i="8"/>
  <c r="G67" s="1"/>
  <c r="K69" i="25" s="1"/>
  <c r="M67" i="8"/>
  <c r="F68"/>
  <c r="G68" s="1"/>
  <c r="K70" i="25" s="1"/>
  <c r="M68" i="8"/>
  <c r="AI70" i="25" s="1"/>
  <c r="F69" i="8"/>
  <c r="G69" s="1"/>
  <c r="M69"/>
  <c r="AI71" i="25" s="1"/>
  <c r="F70" i="8"/>
  <c r="G70" s="1"/>
  <c r="K72" i="25" s="1"/>
  <c r="M70" i="8"/>
  <c r="AI72" i="25" s="1"/>
  <c r="F71" i="8"/>
  <c r="G71" s="1"/>
  <c r="K73" i="25" s="1"/>
  <c r="M71" i="8"/>
  <c r="AI73" i="25" s="1"/>
  <c r="F72" i="8"/>
  <c r="G72" s="1"/>
  <c r="K74" i="25" s="1"/>
  <c r="M72" i="8"/>
  <c r="AI74" i="25" s="1"/>
  <c r="F73" i="8"/>
  <c r="G73" s="1"/>
  <c r="K75" i="25" s="1"/>
  <c r="M73" i="8"/>
  <c r="AI75" i="25" s="1"/>
  <c r="F74" i="8"/>
  <c r="G74" s="1"/>
  <c r="I74" s="1"/>
  <c r="K79" i="24" s="1"/>
  <c r="M74" i="8"/>
  <c r="AI76" i="25" s="1"/>
  <c r="F75" i="8"/>
  <c r="G75" s="1"/>
  <c r="M75"/>
  <c r="AI77" i="25" s="1"/>
  <c r="F76" i="8"/>
  <c r="G76" s="1"/>
  <c r="I76" s="1"/>
  <c r="K81" i="24" s="1"/>
  <c r="M76" i="8"/>
  <c r="AI78" i="25" s="1"/>
  <c r="F77" i="8"/>
  <c r="G77" s="1"/>
  <c r="K79" i="25" s="1"/>
  <c r="M77" i="8"/>
  <c r="AI79" i="25" s="1"/>
  <c r="F78" i="8"/>
  <c r="G78" s="1"/>
  <c r="K80" i="25" s="1"/>
  <c r="M78" i="8"/>
  <c r="AI80" i="25" s="1"/>
  <c r="F79" i="8"/>
  <c r="G79" s="1"/>
  <c r="K81" i="25" s="1"/>
  <c r="M79" i="8"/>
  <c r="AI81" i="25" s="1"/>
  <c r="F80" i="8"/>
  <c r="G80" s="1"/>
  <c r="K82" i="25" s="1"/>
  <c r="M80" i="8"/>
  <c r="AI82" i="25" s="1"/>
  <c r="F81" i="8"/>
  <c r="G81" s="1"/>
  <c r="K83" i="25" s="1"/>
  <c r="M81" i="8"/>
  <c r="AI83" i="25" s="1"/>
  <c r="F82" i="8"/>
  <c r="G82" s="1"/>
  <c r="K84" i="25" s="1"/>
  <c r="M82" i="8"/>
  <c r="AI84" i="25" s="1"/>
  <c r="F83" i="8"/>
  <c r="G83" s="1"/>
  <c r="K85" i="25" s="1"/>
  <c r="M83" i="8"/>
  <c r="AI85" i="25" s="1"/>
  <c r="F84" i="8"/>
  <c r="G84" s="1"/>
  <c r="K86" i="25" s="1"/>
  <c r="M84" i="8"/>
  <c r="AI86" i="25" s="1"/>
  <c r="F85" i="8"/>
  <c r="G85" s="1"/>
  <c r="K87" i="25" s="1"/>
  <c r="M85" i="8"/>
  <c r="AI87" i="25" s="1"/>
  <c r="F86" i="8"/>
  <c r="G86" s="1"/>
  <c r="K88" i="25" s="1"/>
  <c r="M86" i="8"/>
  <c r="AI88" i="25" s="1"/>
  <c r="F87" i="8"/>
  <c r="G87" s="1"/>
  <c r="K89" i="25" s="1"/>
  <c r="M87" i="8"/>
  <c r="AI89" i="25" s="1"/>
  <c r="F88" i="8"/>
  <c r="G88" s="1"/>
  <c r="K90" i="25" s="1"/>
  <c r="M88" i="8"/>
  <c r="AI90" i="25" s="1"/>
  <c r="F89" i="8"/>
  <c r="G89" s="1"/>
  <c r="K91" i="25" s="1"/>
  <c r="M89" i="8"/>
  <c r="AI91" i="25" s="1"/>
  <c r="F90" i="8"/>
  <c r="G90" s="1"/>
  <c r="K92" i="25" s="1"/>
  <c r="M90" i="8"/>
  <c r="AI92" i="25" s="1"/>
  <c r="F91" i="8"/>
  <c r="G91" s="1"/>
  <c r="K93" i="25" s="1"/>
  <c r="M91" i="8"/>
  <c r="AI93" i="25" s="1"/>
  <c r="F92" i="8"/>
  <c r="G92" s="1"/>
  <c r="K94" i="25" s="1"/>
  <c r="M92" i="8"/>
  <c r="F93"/>
  <c r="G93" s="1"/>
  <c r="M93"/>
  <c r="F94"/>
  <c r="G94" s="1"/>
  <c r="M94"/>
  <c r="F95"/>
  <c r="G95" s="1"/>
  <c r="K97" i="25" s="1"/>
  <c r="M95" i="8"/>
  <c r="AI97" i="25" s="1"/>
  <c r="F96" i="8"/>
  <c r="G96" s="1"/>
  <c r="K98" i="25" s="1"/>
  <c r="M96" i="8"/>
  <c r="AI98" i="25" s="1"/>
  <c r="F97" i="8"/>
  <c r="G97" s="1"/>
  <c r="K99" i="25" s="1"/>
  <c r="M97" i="8"/>
  <c r="AI99" i="25" s="1"/>
  <c r="F98" i="8"/>
  <c r="G98" s="1"/>
  <c r="I98" s="1"/>
  <c r="K103" i="24" s="1"/>
  <c r="M98" i="8"/>
  <c r="AI100" i="25" s="1"/>
  <c r="F99" i="8"/>
  <c r="G99" s="1"/>
  <c r="K101" i="25" s="1"/>
  <c r="M99" i="8"/>
  <c r="AI101" i="25" s="1"/>
  <c r="F100" i="8"/>
  <c r="G100" s="1"/>
  <c r="K102" i="25" s="1"/>
  <c r="M100" i="8"/>
  <c r="AI102" i="25" s="1"/>
  <c r="F101" i="8"/>
  <c r="G101" s="1"/>
  <c r="M101"/>
  <c r="AI103" i="25" s="1"/>
  <c r="F102" i="8"/>
  <c r="G102" s="1"/>
  <c r="K104" i="25" s="1"/>
  <c r="M102" i="8"/>
  <c r="AI104" i="25" s="1"/>
  <c r="F103" i="8"/>
  <c r="G103" s="1"/>
  <c r="K105" i="25" s="1"/>
  <c r="M103" i="8"/>
  <c r="AI105" i="25" s="1"/>
  <c r="F104" i="8"/>
  <c r="G104" s="1"/>
  <c r="K106" i="25" s="1"/>
  <c r="M104" i="8"/>
  <c r="F105"/>
  <c r="G105" s="1"/>
  <c r="I105" s="1"/>
  <c r="K110" i="24" s="1"/>
  <c r="M105" i="8"/>
  <c r="F106"/>
  <c r="G106" s="1"/>
  <c r="K108" i="25" s="1"/>
  <c r="M106" i="8"/>
  <c r="F107"/>
  <c r="G107" s="1"/>
  <c r="I107" s="1"/>
  <c r="K112" i="24" s="1"/>
  <c r="M107" i="8"/>
  <c r="AI109" i="25" s="1"/>
  <c r="F108" i="8"/>
  <c r="G108" s="1"/>
  <c r="K110" i="25" s="1"/>
  <c r="M108" i="8"/>
  <c r="F109"/>
  <c r="G109" s="1"/>
  <c r="K111" i="25" s="1"/>
  <c r="M109" i="8"/>
  <c r="F110"/>
  <c r="G110" s="1"/>
  <c r="K112" i="25" s="1"/>
  <c r="M110" i="8"/>
  <c r="F111"/>
  <c r="G111" s="1"/>
  <c r="K113" i="25" s="1"/>
  <c r="M111" i="8"/>
  <c r="AI116" i="24" s="1"/>
  <c r="F112" i="8"/>
  <c r="G112" s="1"/>
  <c r="K114" i="25" s="1"/>
  <c r="M112" i="8"/>
  <c r="AI114" i="25" s="1"/>
  <c r="F113" i="8"/>
  <c r="G113" s="1"/>
  <c r="K115" i="25" s="1"/>
  <c r="M113" i="8"/>
  <c r="AI118" i="24" s="1"/>
  <c r="F114" i="8"/>
  <c r="G114" s="1"/>
  <c r="I114" s="1"/>
  <c r="K119" i="24" s="1"/>
  <c r="M114" i="8"/>
  <c r="F115"/>
  <c r="G115" s="1"/>
  <c r="K117" i="25" s="1"/>
  <c r="M115" i="8"/>
  <c r="AI120" i="24" s="1"/>
  <c r="F116" i="8"/>
  <c r="G116" s="1"/>
  <c r="K118" i="25" s="1"/>
  <c r="M116" i="8"/>
  <c r="AI118" i="25" s="1"/>
  <c r="F117" i="8"/>
  <c r="G117" s="1"/>
  <c r="K119" i="25" s="1"/>
  <c r="M117" i="8"/>
  <c r="AI119" i="25" s="1"/>
  <c r="F118" i="8"/>
  <c r="G118" s="1"/>
  <c r="I118" s="1"/>
  <c r="K123" i="24" s="1"/>
  <c r="M118" i="8"/>
  <c r="AI120" i="25" s="1"/>
  <c r="F119" i="8"/>
  <c r="G119" s="1"/>
  <c r="K121" i="25" s="1"/>
  <c r="M119" i="8"/>
  <c r="AI121" i="25" s="1"/>
  <c r="F120" i="8"/>
  <c r="G120" s="1"/>
  <c r="K122" i="25" s="1"/>
  <c r="M120" i="8"/>
  <c r="AI122" i="25" s="1"/>
  <c r="F121" i="8"/>
  <c r="G121" s="1"/>
  <c r="K123" i="25" s="1"/>
  <c r="M121" i="8"/>
  <c r="AI123" i="25" s="1"/>
  <c r="F122" i="8"/>
  <c r="G122" s="1"/>
  <c r="K124" i="25" s="1"/>
  <c r="M122" i="8"/>
  <c r="AI124" i="25" s="1"/>
  <c r="F123" i="8"/>
  <c r="G123" s="1"/>
  <c r="K125" i="25" s="1"/>
  <c r="M123" i="8"/>
  <c r="F124"/>
  <c r="G124" s="1"/>
  <c r="K126" i="25" s="1"/>
  <c r="M124" i="8"/>
  <c r="F125"/>
  <c r="G125" s="1"/>
  <c r="K127" i="25" s="1"/>
  <c r="M125" i="8"/>
  <c r="F126"/>
  <c r="G126" s="1"/>
  <c r="K128" i="25" s="1"/>
  <c r="M126" i="8"/>
  <c r="F127"/>
  <c r="G127" s="1"/>
  <c r="K129" i="25" s="1"/>
  <c r="M127" i="8"/>
  <c r="AI129" i="25" s="1"/>
  <c r="F128" i="8"/>
  <c r="G128" s="1"/>
  <c r="M128"/>
  <c r="AI130" i="25" s="1"/>
  <c r="F129" i="8"/>
  <c r="G129" s="1"/>
  <c r="K131" i="25" s="1"/>
  <c r="M129" i="8"/>
  <c r="AI131" i="25" s="1"/>
  <c r="F130" i="8"/>
  <c r="G130" s="1"/>
  <c r="K132" i="25" s="1"/>
  <c r="M130" i="8"/>
  <c r="AI132" i="25" s="1"/>
  <c r="F131" i="8"/>
  <c r="G131" s="1"/>
  <c r="K133" i="25" s="1"/>
  <c r="M131" i="8"/>
  <c r="AI133" i="25" s="1"/>
  <c r="F132" i="8"/>
  <c r="G132" s="1"/>
  <c r="K134" i="25" s="1"/>
  <c r="M132" i="8"/>
  <c r="F133"/>
  <c r="G133" s="1"/>
  <c r="I133" s="1"/>
  <c r="K138" i="24" s="1"/>
  <c r="M133" i="8"/>
  <c r="F134"/>
  <c r="G134" s="1"/>
  <c r="K136" i="25" s="1"/>
  <c r="M134" i="8"/>
  <c r="AI136" i="25" s="1"/>
  <c r="F135" i="8"/>
  <c r="G135" s="1"/>
  <c r="I135" s="1"/>
  <c r="K140" i="24" s="1"/>
  <c r="M135" i="8"/>
  <c r="AI137" i="25" s="1"/>
  <c r="F136" i="8"/>
  <c r="G136" s="1"/>
  <c r="K138" i="25" s="1"/>
  <c r="M136" i="8"/>
  <c r="AI138" i="25" s="1"/>
  <c r="F137" i="8"/>
  <c r="G137" s="1"/>
  <c r="M137"/>
  <c r="AI139" i="25" s="1"/>
  <c r="F138" i="8"/>
  <c r="G138" s="1"/>
  <c r="I138" s="1"/>
  <c r="K143" i="24" s="1"/>
  <c r="M138" i="8"/>
  <c r="F139"/>
  <c r="G139" s="1"/>
  <c r="M139"/>
  <c r="F140"/>
  <c r="G140" s="1"/>
  <c r="K142" i="25" s="1"/>
  <c r="M140" i="8"/>
  <c r="F141"/>
  <c r="G141" s="1"/>
  <c r="M141"/>
  <c r="AI143" i="25" s="1"/>
  <c r="F142" i="8"/>
  <c r="G142" s="1"/>
  <c r="K144" i="25" s="1"/>
  <c r="M142" i="8"/>
  <c r="F143"/>
  <c r="G143" s="1"/>
  <c r="K145" i="25" s="1"/>
  <c r="M143" i="8"/>
  <c r="F144"/>
  <c r="G144" s="1"/>
  <c r="K146" i="25" s="1"/>
  <c r="M144" i="8"/>
  <c r="AI146" i="25" s="1"/>
  <c r="F145" i="8"/>
  <c r="G145" s="1"/>
  <c r="K147" i="25" s="1"/>
  <c r="M145" i="8"/>
  <c r="F146"/>
  <c r="G146" s="1"/>
  <c r="K148" i="25" s="1"/>
  <c r="M146" i="8"/>
  <c r="AI148" i="25" s="1"/>
  <c r="F147" i="8"/>
  <c r="G147" s="1"/>
  <c r="I147" s="1"/>
  <c r="K152" i="24" s="1"/>
  <c r="M147" i="8"/>
  <c r="AI149" i="25" s="1"/>
  <c r="F148" i="8"/>
  <c r="G148" s="1"/>
  <c r="I148" s="1"/>
  <c r="K153" i="24" s="1"/>
  <c r="M148" i="8"/>
  <c r="F149"/>
  <c r="G149" s="1"/>
  <c r="I149" s="1"/>
  <c r="K154" i="24" s="1"/>
  <c r="M149" i="8"/>
  <c r="AI154" i="24" s="1"/>
  <c r="F150" i="8"/>
  <c r="G150" s="1"/>
  <c r="K152" i="25" s="1"/>
  <c r="M150" i="8"/>
  <c r="F151"/>
  <c r="G151" s="1"/>
  <c r="K153" i="25" s="1"/>
  <c r="M151" i="8"/>
  <c r="F152"/>
  <c r="G152" s="1"/>
  <c r="K154" i="25" s="1"/>
  <c r="M152" i="8"/>
  <c r="AI154" i="25" s="1"/>
  <c r="F153" i="8"/>
  <c r="G153" s="1"/>
  <c r="K155" i="25" s="1"/>
  <c r="M153" i="8"/>
  <c r="AI155" i="25" s="1"/>
  <c r="F154" i="8"/>
  <c r="G154" s="1"/>
  <c r="K156" i="25" s="1"/>
  <c r="M154" i="8"/>
  <c r="AI156" i="25" s="1"/>
  <c r="F155" i="8"/>
  <c r="G155" s="1"/>
  <c r="K157" i="25" s="1"/>
  <c r="M155" i="8"/>
  <c r="AI157" i="25" s="1"/>
  <c r="F156" i="8"/>
  <c r="G156" s="1"/>
  <c r="K158" i="25" s="1"/>
  <c r="M156" i="8"/>
  <c r="F157"/>
  <c r="G157" s="1"/>
  <c r="K159" i="25" s="1"/>
  <c r="M157" i="8"/>
  <c r="F158"/>
  <c r="G158" s="1"/>
  <c r="K160" i="25" s="1"/>
  <c r="M158" i="8"/>
  <c r="F159"/>
  <c r="G159" s="1"/>
  <c r="M159"/>
  <c r="F160"/>
  <c r="G160" s="1"/>
  <c r="K162" i="25" s="1"/>
  <c r="M160" i="8"/>
  <c r="AI162" i="25" s="1"/>
  <c r="F161" i="8"/>
  <c r="G161" s="1"/>
  <c r="K163" i="25" s="1"/>
  <c r="M161" i="8"/>
  <c r="AI163" i="25" s="1"/>
  <c r="F162" i="8"/>
  <c r="G162" s="1"/>
  <c r="K164" i="25" s="1"/>
  <c r="M162" i="8"/>
  <c r="AI164" i="25" s="1"/>
  <c r="F163" i="8"/>
  <c r="G163" s="1"/>
  <c r="K165" i="25" s="1"/>
  <c r="M163" i="8"/>
  <c r="AI165" i="25" s="1"/>
  <c r="F164" i="8"/>
  <c r="G164" s="1"/>
  <c r="K166" i="25" s="1"/>
  <c r="M164" i="8"/>
  <c r="AI166" i="25" s="1"/>
  <c r="F165" i="8"/>
  <c r="G165" s="1"/>
  <c r="K167" i="25" s="1"/>
  <c r="M165" i="8"/>
  <c r="AI167" i="25" s="1"/>
  <c r="F166" i="8"/>
  <c r="G166" s="1"/>
  <c r="I166" s="1"/>
  <c r="K171" i="24" s="1"/>
  <c r="M166" i="8"/>
  <c r="AI168" i="25" s="1"/>
  <c r="F167" i="8"/>
  <c r="G167" s="1"/>
  <c r="K169" i="25" s="1"/>
  <c r="M167" i="8"/>
  <c r="AI169" i="25" s="1"/>
  <c r="F168" i="8"/>
  <c r="G168" s="1"/>
  <c r="K170" i="25" s="1"/>
  <c r="M168" i="8"/>
  <c r="AI170" i="25" s="1"/>
  <c r="F169" i="8"/>
  <c r="G169" s="1"/>
  <c r="K171" i="25" s="1"/>
  <c r="M169" i="8"/>
  <c r="AI171" i="25" s="1"/>
  <c r="F170" i="8"/>
  <c r="G170" s="1"/>
  <c r="K172" i="25" s="1"/>
  <c r="M170" i="8"/>
  <c r="F171"/>
  <c r="G171" s="1"/>
  <c r="K173" i="25" s="1"/>
  <c r="M171" i="8"/>
  <c r="F172"/>
  <c r="G172" s="1"/>
  <c r="I172" s="1"/>
  <c r="K177" i="24" s="1"/>
  <c r="M172" i="8"/>
  <c r="AI174" i="25" s="1"/>
  <c r="F173" i="8"/>
  <c r="G173" s="1"/>
  <c r="K175" i="25" s="1"/>
  <c r="M173" i="8"/>
  <c r="AI175" i="25" s="1"/>
  <c r="F174" i="8"/>
  <c r="G174" s="1"/>
  <c r="K176" i="25" s="1"/>
  <c r="M174" i="8"/>
  <c r="F175"/>
  <c r="G175" s="1"/>
  <c r="K177" i="25" s="1"/>
  <c r="M175" i="8"/>
  <c r="AI177" i="25" s="1"/>
  <c r="F176" i="8"/>
  <c r="G176" s="1"/>
  <c r="K178" i="25" s="1"/>
  <c r="M176" i="8"/>
  <c r="AI178" i="25" s="1"/>
  <c r="F177" i="8"/>
  <c r="G177" s="1"/>
  <c r="K179" i="25" s="1"/>
  <c r="M177" i="8"/>
  <c r="AI179" i="25" s="1"/>
  <c r="F178" i="8"/>
  <c r="G178" s="1"/>
  <c r="M178"/>
  <c r="AI180" i="25" s="1"/>
  <c r="F179" i="8"/>
  <c r="G179" s="1"/>
  <c r="K181" i="25" s="1"/>
  <c r="M179" i="8"/>
  <c r="AI181" i="25" s="1"/>
  <c r="F180" i="8"/>
  <c r="G180" s="1"/>
  <c r="K182" i="25" s="1"/>
  <c r="M180" i="8"/>
  <c r="AI182" i="25" s="1"/>
  <c r="F181" i="8"/>
  <c r="G181" s="1"/>
  <c r="K183" i="25" s="1"/>
  <c r="M181" i="8"/>
  <c r="AI183" i="25" s="1"/>
  <c r="F182" i="8"/>
  <c r="G182" s="1"/>
  <c r="K184" i="25" s="1"/>
  <c r="M182" i="8"/>
  <c r="AI184" i="25" s="1"/>
  <c r="F183" i="8"/>
  <c r="G183" s="1"/>
  <c r="K185" i="25" s="1"/>
  <c r="M183" i="8"/>
  <c r="AI185" i="25" s="1"/>
  <c r="F184" i="8"/>
  <c r="G184" s="1"/>
  <c r="K186" i="25" s="1"/>
  <c r="M184" i="8"/>
  <c r="AI186" i="25" s="1"/>
  <c r="F185" i="8"/>
  <c r="G185" s="1"/>
  <c r="K187" i="25" s="1"/>
  <c r="M185" i="8"/>
  <c r="AI187" i="25" s="1"/>
  <c r="F186" i="8"/>
  <c r="G186" s="1"/>
  <c r="I186" s="1"/>
  <c r="K191" i="24" s="1"/>
  <c r="M186" i="8"/>
  <c r="AI188" i="25" s="1"/>
  <c r="F187" i="8"/>
  <c r="G187" s="1"/>
  <c r="K189" i="25" s="1"/>
  <c r="M187" i="8"/>
  <c r="F188"/>
  <c r="G188" s="1"/>
  <c r="K190" i="25" s="1"/>
  <c r="M188" i="8"/>
  <c r="AI190" i="25" s="1"/>
  <c r="F189" i="8"/>
  <c r="G189" s="1"/>
  <c r="M189"/>
  <c r="AI191" i="25" s="1"/>
  <c r="F190" i="8"/>
  <c r="G190" s="1"/>
  <c r="I190" s="1"/>
  <c r="K195" i="24" s="1"/>
  <c r="M190" i="8"/>
  <c r="AI192" i="25" s="1"/>
  <c r="F191" i="8"/>
  <c r="G191" s="1"/>
  <c r="I191" s="1"/>
  <c r="K196" i="24" s="1"/>
  <c r="M191" i="8"/>
  <c r="AI193" i="25" s="1"/>
  <c r="F192" i="8"/>
  <c r="G192" s="1"/>
  <c r="K194" i="25" s="1"/>
  <c r="M192" i="8"/>
  <c r="F193"/>
  <c r="G193" s="1"/>
  <c r="K195" i="25" s="1"/>
  <c r="M193" i="8"/>
  <c r="F194"/>
  <c r="G194" s="1"/>
  <c r="K196" i="25" s="1"/>
  <c r="M194" i="8"/>
  <c r="F195"/>
  <c r="G195" s="1"/>
  <c r="K198" i="25" s="1"/>
  <c r="M195" i="8"/>
  <c r="F196"/>
  <c r="G196" s="1"/>
  <c r="K197" i="25" s="1"/>
  <c r="M196" i="8"/>
  <c r="AI198" i="25" s="1"/>
  <c r="F197" i="8"/>
  <c r="G197" s="1"/>
  <c r="K199" i="25" s="1"/>
  <c r="M197" i="8"/>
  <c r="F198"/>
  <c r="G198" s="1"/>
  <c r="K200" i="25" s="1"/>
  <c r="M198" i="8"/>
  <c r="F199"/>
  <c r="G199" s="1"/>
  <c r="K201" i="25" s="1"/>
  <c r="M199" i="8"/>
  <c r="AI201" i="25" s="1"/>
  <c r="F200" i="8"/>
  <c r="G200" s="1"/>
  <c r="K202" i="25" s="1"/>
  <c r="M200" i="8"/>
  <c r="F201"/>
  <c r="G201" s="1"/>
  <c r="I201" s="1"/>
  <c r="K206" i="24" s="1"/>
  <c r="M201" i="8"/>
  <c r="AI203" i="25" s="1"/>
  <c r="F202" i="8"/>
  <c r="G202" s="1"/>
  <c r="K204" i="25" s="1"/>
  <c r="M202" i="8"/>
  <c r="AI204" i="25" s="1"/>
  <c r="F203" i="8"/>
  <c r="G203" s="1"/>
  <c r="I203" s="1"/>
  <c r="K208" i="24" s="1"/>
  <c r="M203" i="8"/>
  <c r="AI205" i="25" s="1"/>
  <c r="F204" i="8"/>
  <c r="G204" s="1"/>
  <c r="K206" i="25" s="1"/>
  <c r="M204" i="8"/>
  <c r="AI206" i="25" s="1"/>
  <c r="F205" i="8"/>
  <c r="G205" s="1"/>
  <c r="K207" i="25" s="1"/>
  <c r="M205" i="8"/>
  <c r="F206"/>
  <c r="G206" s="1"/>
  <c r="K208" i="25" s="1"/>
  <c r="M206" i="8"/>
  <c r="AI208" i="25" s="1"/>
  <c r="F207" i="8"/>
  <c r="G207" s="1"/>
  <c r="K209" i="25" s="1"/>
  <c r="M207" i="8"/>
  <c r="AI209" i="25" s="1"/>
  <c r="F208" i="8"/>
  <c r="G208" s="1"/>
  <c r="K210" i="25" s="1"/>
  <c r="M208" i="8"/>
  <c r="F209"/>
  <c r="G209" s="1"/>
  <c r="K211" i="25" s="1"/>
  <c r="M209" i="8"/>
  <c r="AI211" i="25" s="1"/>
  <c r="F210" i="8"/>
  <c r="G210" s="1"/>
  <c r="K212" i="25" s="1"/>
  <c r="M210" i="8"/>
  <c r="AI212" i="25" s="1"/>
  <c r="F211" i="8"/>
  <c r="G211" s="1"/>
  <c r="K213" i="25" s="1"/>
  <c r="M211" i="8"/>
  <c r="AI216" i="24" s="1"/>
  <c r="F212" i="8"/>
  <c r="G212" s="1"/>
  <c r="K214" i="25" s="1"/>
  <c r="M212" i="8"/>
  <c r="AI214" i="25" s="1"/>
  <c r="F213" i="8"/>
  <c r="G213" s="1"/>
  <c r="K215" i="25" s="1"/>
  <c r="M213" i="8"/>
  <c r="AI215" i="25" s="1"/>
  <c r="F214" i="8"/>
  <c r="G214" s="1"/>
  <c r="K216" i="25" s="1"/>
  <c r="M214" i="8"/>
  <c r="AI216" i="25" s="1"/>
  <c r="F215" i="8"/>
  <c r="G215" s="1"/>
  <c r="M215"/>
  <c r="F216"/>
  <c r="G216" s="1"/>
  <c r="K218" i="25" s="1"/>
  <c r="M216" i="8"/>
  <c r="F217"/>
  <c r="G217" s="1"/>
  <c r="M217"/>
  <c r="AI219" i="25" s="1"/>
  <c r="F218" i="8"/>
  <c r="G218" s="1"/>
  <c r="K220" i="25" s="1"/>
  <c r="M218" i="8"/>
  <c r="AI220" i="25" s="1"/>
  <c r="F219" i="8"/>
  <c r="G219" s="1"/>
  <c r="K221" i="25" s="1"/>
  <c r="M219" i="8"/>
  <c r="AI221" i="25" s="1"/>
  <c r="F220" i="8"/>
  <c r="G220" s="1"/>
  <c r="K222" i="25" s="1"/>
  <c r="M220" i="8"/>
  <c r="AI222" i="25" s="1"/>
  <c r="F221" i="8"/>
  <c r="G221" s="1"/>
  <c r="K223" i="25" s="1"/>
  <c r="M221" i="8"/>
  <c r="AI223" i="25" s="1"/>
  <c r="F222" i="8"/>
  <c r="G222" s="1"/>
  <c r="I222" s="1"/>
  <c r="K227" i="24" s="1"/>
  <c r="M222" i="8"/>
  <c r="F223"/>
  <c r="G223" s="1"/>
  <c r="K225" i="25" s="1"/>
  <c r="M223" i="8"/>
  <c r="F224"/>
  <c r="G224" s="1"/>
  <c r="K226" i="25" s="1"/>
  <c r="M224" i="8"/>
  <c r="F225"/>
  <c r="G225" s="1"/>
  <c r="K227" i="25" s="1"/>
  <c r="M225" i="8"/>
  <c r="F226"/>
  <c r="G226" s="1"/>
  <c r="K228" i="25" s="1"/>
  <c r="M226" i="8"/>
  <c r="AI228" i="25" s="1"/>
  <c r="F227" i="8"/>
  <c r="G227" s="1"/>
  <c r="I227" s="1"/>
  <c r="K232" i="24" s="1"/>
  <c r="M227" i="8"/>
  <c r="AI229" i="25" s="1"/>
  <c r="F228" i="8"/>
  <c r="G228" s="1"/>
  <c r="I228" s="1"/>
  <c r="K233" i="24" s="1"/>
  <c r="M228" i="8"/>
  <c r="AI230" i="25" s="1"/>
  <c r="F229" i="8"/>
  <c r="G229" s="1"/>
  <c r="M229"/>
  <c r="F230"/>
  <c r="G230" s="1"/>
  <c r="K232" i="25" s="1"/>
  <c r="M230" i="8"/>
  <c r="F231"/>
  <c r="G231" s="1"/>
  <c r="M231"/>
  <c r="AI233" i="25" s="1"/>
  <c r="F232" i="8"/>
  <c r="G232" s="1"/>
  <c r="K234" i="25" s="1"/>
  <c r="M232" i="8"/>
  <c r="AI234" i="25" s="1"/>
  <c r="F233" i="8"/>
  <c r="G233" s="1"/>
  <c r="K235" i="25" s="1"/>
  <c r="M233" i="8"/>
  <c r="F234"/>
  <c r="G234" s="1"/>
  <c r="K236" i="25" s="1"/>
  <c r="M234" i="8"/>
  <c r="F235"/>
  <c r="G235" s="1"/>
  <c r="K237" i="25" s="1"/>
  <c r="M235" i="8"/>
  <c r="AI237" i="25" s="1"/>
  <c r="F236" i="8"/>
  <c r="G236" s="1"/>
  <c r="K238" i="25" s="1"/>
  <c r="M236" i="8"/>
  <c r="AI238" i="25" s="1"/>
  <c r="F237" i="8"/>
  <c r="G237" s="1"/>
  <c r="K239" i="25" s="1"/>
  <c r="M237" i="8"/>
  <c r="F238"/>
  <c r="G238" s="1"/>
  <c r="K240" i="25" s="1"/>
  <c r="M238" i="8"/>
  <c r="F239"/>
  <c r="G239" s="1"/>
  <c r="K241" i="25" s="1"/>
  <c r="Y241" s="1"/>
  <c r="M239" i="8"/>
  <c r="AI241" i="25" s="1"/>
  <c r="F240" i="8"/>
  <c r="G240" s="1"/>
  <c r="K242" i="25" s="1"/>
  <c r="M240" i="8"/>
  <c r="F241"/>
  <c r="G241" s="1"/>
  <c r="K243" i="25" s="1"/>
  <c r="M241" i="8"/>
  <c r="F242"/>
  <c r="G242" s="1"/>
  <c r="K244" i="25" s="1"/>
  <c r="M242" i="8"/>
  <c r="AI244" i="25" s="1"/>
  <c r="F243" i="8"/>
  <c r="G243" s="1"/>
  <c r="K245" i="25" s="1"/>
  <c r="M243" i="8"/>
  <c r="AI245" i="25" s="1"/>
  <c r="F244" i="8"/>
  <c r="G244" s="1"/>
  <c r="K246" i="25" s="1"/>
  <c r="M244" i="8"/>
  <c r="F245"/>
  <c r="G245" s="1"/>
  <c r="K247" i="25" s="1"/>
  <c r="M245" i="8"/>
  <c r="F246"/>
  <c r="G246" s="1"/>
  <c r="I246" s="1"/>
  <c r="K251" i="24" s="1"/>
  <c r="M246" i="8"/>
  <c r="F247"/>
  <c r="G247" s="1"/>
  <c r="K249" i="25" s="1"/>
  <c r="M247" i="8"/>
  <c r="F248"/>
  <c r="G248" s="1"/>
  <c r="K250" i="25" s="1"/>
  <c r="M248" i="8"/>
  <c r="F249"/>
  <c r="G249" s="1"/>
  <c r="K251" i="25" s="1"/>
  <c r="M249" i="8"/>
  <c r="F250"/>
  <c r="G250" s="1"/>
  <c r="M250"/>
  <c r="F251"/>
  <c r="G251" s="1"/>
  <c r="K253" i="25" s="1"/>
  <c r="M251" i="8"/>
  <c r="AI253" i="25" s="1"/>
  <c r="F252" i="8"/>
  <c r="G252" s="1"/>
  <c r="K254" i="25" s="1"/>
  <c r="M252" i="8"/>
  <c r="F253"/>
  <c r="G253" s="1"/>
  <c r="K255" i="25" s="1"/>
  <c r="M253" i="8"/>
  <c r="F254"/>
  <c r="G254" s="1"/>
  <c r="K256" i="25" s="1"/>
  <c r="M254" i="8"/>
  <c r="F255"/>
  <c r="G255" s="1"/>
  <c r="K257" i="25" s="1"/>
  <c r="M255" i="8"/>
  <c r="F256"/>
  <c r="G256" s="1"/>
  <c r="K258" i="25" s="1"/>
  <c r="M256" i="8"/>
  <c r="F257"/>
  <c r="G257" s="1"/>
  <c r="K259" i="25" s="1"/>
  <c r="M257" i="8"/>
  <c r="AI259" i="25" s="1"/>
  <c r="F258" i="8"/>
  <c r="G258" s="1"/>
  <c r="K260" i="25" s="1"/>
  <c r="M258" i="8"/>
  <c r="F259"/>
  <c r="G259" s="1"/>
  <c r="K261" i="25" s="1"/>
  <c r="M259" i="8"/>
  <c r="F260"/>
  <c r="G260" s="1"/>
  <c r="K262" i="25" s="1"/>
  <c r="M260" i="8"/>
  <c r="F261"/>
  <c r="G261" s="1"/>
  <c r="I261" s="1"/>
  <c r="K266" i="24" s="1"/>
  <c r="M261" i="8"/>
  <c r="F262"/>
  <c r="G262" s="1"/>
  <c r="I262" s="1"/>
  <c r="K267" i="24" s="1"/>
  <c r="M262" i="8"/>
  <c r="F263"/>
  <c r="G263" s="1"/>
  <c r="K265" i="25" s="1"/>
  <c r="M263" i="8"/>
  <c r="AI265" i="25" s="1"/>
  <c r="F264" i="8"/>
  <c r="G264" s="1"/>
  <c r="K266" i="25" s="1"/>
  <c r="M264" i="8"/>
  <c r="AI266" i="25" s="1"/>
  <c r="F265" i="8"/>
  <c r="G265" s="1"/>
  <c r="M265"/>
  <c r="AI267" i="25" s="1"/>
  <c r="F266" i="8"/>
  <c r="G266" s="1"/>
  <c r="K268" i="25" s="1"/>
  <c r="M266" i="8"/>
  <c r="AI268" i="25" s="1"/>
  <c r="F267" i="8"/>
  <c r="G267" s="1"/>
  <c r="M267"/>
  <c r="AI272" i="24" s="1"/>
  <c r="F268" i="8"/>
  <c r="G268" s="1"/>
  <c r="K270" i="25" s="1"/>
  <c r="M268" i="8"/>
  <c r="AI270" i="25" s="1"/>
  <c r="F269" i="8"/>
  <c r="G269" s="1"/>
  <c r="K271" i="25" s="1"/>
  <c r="M269" i="8"/>
  <c r="AI271" i="25" s="1"/>
  <c r="F270" i="8"/>
  <c r="G270" s="1"/>
  <c r="K272" i="25" s="1"/>
  <c r="M270" i="8"/>
  <c r="F271"/>
  <c r="G271" s="1"/>
  <c r="K273" i="25" s="1"/>
  <c r="M271" i="8"/>
  <c r="F272"/>
  <c r="G272" s="1"/>
  <c r="K274" i="25" s="1"/>
  <c r="M272" i="8"/>
  <c r="F273"/>
  <c r="G273" s="1"/>
  <c r="I273" s="1"/>
  <c r="K278" i="24" s="1"/>
  <c r="M273" i="8"/>
  <c r="AI275" i="25" s="1"/>
  <c r="F274" i="8"/>
  <c r="G274" s="1"/>
  <c r="K276" i="25" s="1"/>
  <c r="M274" i="8"/>
  <c r="AI276" i="25" s="1"/>
  <c r="F275" i="8"/>
  <c r="G275" s="1"/>
  <c r="K277" i="25" s="1"/>
  <c r="M275" i="8"/>
  <c r="AI280" i="24" s="1"/>
  <c r="F276" i="8"/>
  <c r="G276" s="1"/>
  <c r="K278" i="25" s="1"/>
  <c r="M276" i="8"/>
  <c r="AI278" i="25" s="1"/>
  <c r="F277" i="8"/>
  <c r="G277" s="1"/>
  <c r="K279" i="25" s="1"/>
  <c r="M277" i="8"/>
  <c r="AI279" i="25" s="1"/>
  <c r="F278" i="8"/>
  <c r="G278" s="1"/>
  <c r="K280" i="25" s="1"/>
  <c r="M278" i="8"/>
  <c r="AI280" i="25" s="1"/>
  <c r="F279" i="8"/>
  <c r="G279" s="1"/>
  <c r="I279" s="1"/>
  <c r="K284" i="24" s="1"/>
  <c r="M279" i="8"/>
  <c r="AI281" i="25" s="1"/>
  <c r="F280" i="8"/>
  <c r="G280" s="1"/>
  <c r="K282" i="25" s="1"/>
  <c r="M280" i="8"/>
  <c r="F281"/>
  <c r="G281" s="1"/>
  <c r="K283" i="25" s="1"/>
  <c r="M281" i="8"/>
  <c r="AI286" i="24" s="1"/>
  <c r="F282" i="8"/>
  <c r="G282" s="1"/>
  <c r="K284" i="25" s="1"/>
  <c r="M282" i="8"/>
  <c r="F283"/>
  <c r="G283" s="1"/>
  <c r="K285" i="25" s="1"/>
  <c r="M283" i="8"/>
  <c r="F284"/>
  <c r="G284" s="1"/>
  <c r="K286" i="25" s="1"/>
  <c r="M284" i="8"/>
  <c r="F285"/>
  <c r="G285" s="1"/>
  <c r="I285" s="1"/>
  <c r="K290" i="24" s="1"/>
  <c r="M285" i="8"/>
  <c r="AI290" i="24" s="1"/>
  <c r="F286" i="8"/>
  <c r="G286" s="1"/>
  <c r="I286" s="1"/>
  <c r="K291" i="24" s="1"/>
  <c r="M286" i="8"/>
  <c r="F287"/>
  <c r="G287" s="1"/>
  <c r="K289" i="25" s="1"/>
  <c r="M287" i="8"/>
  <c r="AI289" i="25" s="1"/>
  <c r="F288" i="8"/>
  <c r="G288" s="1"/>
  <c r="I288" s="1"/>
  <c r="K293" i="24" s="1"/>
  <c r="M288" i="8"/>
  <c r="AI290" i="25" s="1"/>
  <c r="F289" i="8"/>
  <c r="G289" s="1"/>
  <c r="K291" i="25" s="1"/>
  <c r="M289" i="8"/>
  <c r="AI291" i="25" s="1"/>
  <c r="F290" i="8"/>
  <c r="G290" s="1"/>
  <c r="K292" i="25" s="1"/>
  <c r="M290" i="8"/>
  <c r="F291"/>
  <c r="G291" s="1"/>
  <c r="K293" i="25" s="1"/>
  <c r="M291" i="8"/>
  <c r="F292"/>
  <c r="G292" s="1"/>
  <c r="K294" i="25" s="1"/>
  <c r="M292" i="8"/>
  <c r="F293"/>
  <c r="G293" s="1"/>
  <c r="I293" s="1"/>
  <c r="K298" i="24" s="1"/>
  <c r="M293" i="8"/>
  <c r="F294"/>
  <c r="G294" s="1"/>
  <c r="K296" i="25" s="1"/>
  <c r="M294" i="8"/>
  <c r="F295"/>
  <c r="G295" s="1"/>
  <c r="K297" i="25" s="1"/>
  <c r="M295" i="8"/>
  <c r="F296"/>
  <c r="G296" s="1"/>
  <c r="K298" i="25" s="1"/>
  <c r="M296" i="8"/>
  <c r="F297"/>
  <c r="G297" s="1"/>
  <c r="K299" i="25" s="1"/>
  <c r="M297" i="8"/>
  <c r="F298"/>
  <c r="G298" s="1"/>
  <c r="K300" i="25" s="1"/>
  <c r="M298" i="8"/>
  <c r="AI300" i="25" s="1"/>
  <c r="F299" i="8"/>
  <c r="G299" s="1"/>
  <c r="K301" i="25" s="1"/>
  <c r="M299" i="8"/>
  <c r="F300"/>
  <c r="G300" s="1"/>
  <c r="K302" i="25" s="1"/>
  <c r="M300" i="8"/>
  <c r="F301"/>
  <c r="G301" s="1"/>
  <c r="K303" i="25" s="1"/>
  <c r="M301" i="8"/>
  <c r="F302"/>
  <c r="G302" s="1"/>
  <c r="K304" i="25" s="1"/>
  <c r="M302" i="8"/>
  <c r="F303"/>
  <c r="G303" s="1"/>
  <c r="I303" s="1"/>
  <c r="K308" i="24" s="1"/>
  <c r="M303" i="8"/>
  <c r="F304"/>
  <c r="G304" s="1"/>
  <c r="K307" i="25" s="1"/>
  <c r="M304" i="8"/>
  <c r="AI306" i="25" s="1"/>
  <c r="F305" i="8"/>
  <c r="G305" s="1"/>
  <c r="K306" i="25" s="1"/>
  <c r="M305" i="8"/>
  <c r="AI307" i="25" s="1"/>
  <c r="F306" i="8"/>
  <c r="G306" s="1"/>
  <c r="I306" s="1"/>
  <c r="K311" i="24" s="1"/>
  <c r="M306" i="8"/>
  <c r="F307"/>
  <c r="G307" s="1"/>
  <c r="K309" i="25" s="1"/>
  <c r="M307" i="8"/>
  <c r="F308"/>
  <c r="G308" s="1"/>
  <c r="K310" i="25" s="1"/>
  <c r="M308" i="8"/>
  <c r="F309"/>
  <c r="G309" s="1"/>
  <c r="I309" s="1"/>
  <c r="K314" i="24" s="1"/>
  <c r="M309" i="8"/>
  <c r="F310"/>
  <c r="G310" s="1"/>
  <c r="I310" s="1"/>
  <c r="K315" i="24" s="1"/>
  <c r="M310" i="8"/>
  <c r="AI312" i="25" s="1"/>
  <c r="F311" i="8"/>
  <c r="G311" s="1"/>
  <c r="M311"/>
  <c r="F312"/>
  <c r="G312" s="1"/>
  <c r="K314" i="25" s="1"/>
  <c r="M312" i="8"/>
  <c r="AI314" i="25" s="1"/>
  <c r="F313" i="8"/>
  <c r="G313" s="1"/>
  <c r="K315" i="25" s="1"/>
  <c r="M313" i="8"/>
  <c r="F314"/>
  <c r="G314" s="1"/>
  <c r="I314" s="1"/>
  <c r="K319" i="24" s="1"/>
  <c r="M314" i="8"/>
  <c r="F315"/>
  <c r="G315" s="1"/>
  <c r="K317" i="25" s="1"/>
  <c r="M315" i="8"/>
  <c r="AI317" i="25" s="1"/>
  <c r="F316" i="8"/>
  <c r="G316" s="1"/>
  <c r="K318" i="25" s="1"/>
  <c r="M316" i="8"/>
  <c r="F317"/>
  <c r="G317" s="1"/>
  <c r="K319" i="25" s="1"/>
  <c r="M317" i="8"/>
  <c r="F318"/>
  <c r="G318" s="1"/>
  <c r="K320" i="25" s="1"/>
  <c r="M318" i="8"/>
  <c r="F319"/>
  <c r="G319" s="1"/>
  <c r="K321" i="25" s="1"/>
  <c r="M319" i="8"/>
  <c r="F320"/>
  <c r="G320" s="1"/>
  <c r="K322" i="25" s="1"/>
  <c r="M320" i="8"/>
  <c r="F321"/>
  <c r="G321" s="1"/>
  <c r="K323" i="25" s="1"/>
  <c r="M321" i="8"/>
  <c r="AI323" i="25" s="1"/>
  <c r="F322" i="8"/>
  <c r="G322" s="1"/>
  <c r="I322" s="1"/>
  <c r="K327" i="24" s="1"/>
  <c r="M322" i="8"/>
  <c r="AI324" i="25" s="1"/>
  <c r="F323" i="8"/>
  <c r="G323" s="1"/>
  <c r="I323" s="1"/>
  <c r="K328" i="24" s="1"/>
  <c r="M323" i="8"/>
  <c r="F324"/>
  <c r="G324" s="1"/>
  <c r="K326" i="25" s="1"/>
  <c r="M324" i="8"/>
  <c r="F325"/>
  <c r="G325" s="1"/>
  <c r="I325" s="1"/>
  <c r="K330" i="24" s="1"/>
  <c r="M325" i="8"/>
  <c r="F326"/>
  <c r="G326" s="1"/>
  <c r="K328" i="25" s="1"/>
  <c r="M326" i="8"/>
  <c r="F327"/>
  <c r="G327" s="1"/>
  <c r="I327" s="1"/>
  <c r="K332" i="24" s="1"/>
  <c r="M327" i="8"/>
  <c r="F328"/>
  <c r="G328" s="1"/>
  <c r="K330" i="25" s="1"/>
  <c r="M328" i="8"/>
  <c r="F329"/>
  <c r="G329" s="1"/>
  <c r="K331" i="25" s="1"/>
  <c r="M329" i="8"/>
  <c r="F330"/>
  <c r="G330" s="1"/>
  <c r="I330" s="1"/>
  <c r="K335" i="24" s="1"/>
  <c r="M330" i="8"/>
  <c r="AI332" i="25" s="1"/>
  <c r="F331" i="8"/>
  <c r="G331" s="1"/>
  <c r="K333" i="25" s="1"/>
  <c r="M331" i="8"/>
  <c r="F332"/>
  <c r="G332" s="1"/>
  <c r="K334" i="25" s="1"/>
  <c r="M332" i="8"/>
  <c r="F333"/>
  <c r="G333" s="1"/>
  <c r="K335" i="25" s="1"/>
  <c r="M333" i="8"/>
  <c r="F334"/>
  <c r="G334" s="1"/>
  <c r="K336" i="25" s="1"/>
  <c r="M334" i="8"/>
  <c r="AI336" i="25" s="1"/>
  <c r="F335" i="8"/>
  <c r="G335" s="1"/>
  <c r="K337" i="25" s="1"/>
  <c r="M335" i="8"/>
  <c r="AI337" i="25" s="1"/>
  <c r="F336" i="8"/>
  <c r="G336" s="1"/>
  <c r="K338" i="25" s="1"/>
  <c r="M336" i="8"/>
  <c r="F337"/>
  <c r="G337" s="1"/>
  <c r="K339" i="25" s="1"/>
  <c r="M337" i="8"/>
  <c r="AI339" i="25" s="1"/>
  <c r="F338" i="8"/>
  <c r="G338" s="1"/>
  <c r="K340" i="25" s="1"/>
  <c r="M338" i="8"/>
  <c r="F339"/>
  <c r="G339" s="1"/>
  <c r="K341" i="25" s="1"/>
  <c r="M339" i="8"/>
  <c r="F340"/>
  <c r="G340" s="1"/>
  <c r="K342" i="25" s="1"/>
  <c r="M340" i="8"/>
  <c r="AI342" i="25" s="1"/>
  <c r="F341" i="8"/>
  <c r="G341" s="1"/>
  <c r="K343" i="25" s="1"/>
  <c r="M341" i="8"/>
  <c r="AI343" i="25" s="1"/>
  <c r="F342" i="8"/>
  <c r="G342" s="1"/>
  <c r="K344" i="25" s="1"/>
  <c r="M342" i="8"/>
  <c r="AI344" i="25" s="1"/>
  <c r="F343" i="8"/>
  <c r="G343" s="1"/>
  <c r="I343" s="1"/>
  <c r="K348" i="24" s="1"/>
  <c r="M343" i="8"/>
  <c r="AI345" i="25" s="1"/>
  <c r="F344" i="8"/>
  <c r="G344" s="1"/>
  <c r="M344"/>
  <c r="F345"/>
  <c r="G345" s="1"/>
  <c r="K347" i="25" s="1"/>
  <c r="M345" i="8"/>
  <c r="F346"/>
  <c r="G346" s="1"/>
  <c r="K348" i="25" s="1"/>
  <c r="M346" i="8"/>
  <c r="F347"/>
  <c r="G347" s="1"/>
  <c r="K349" i="25" s="1"/>
  <c r="M347" i="8"/>
  <c r="F348"/>
  <c r="G348" s="1"/>
  <c r="K350" i="25" s="1"/>
  <c r="M348" i="8"/>
  <c r="F349"/>
  <c r="G349" s="1"/>
  <c r="K351" i="25" s="1"/>
  <c r="M349" i="8"/>
  <c r="AI351" i="25" s="1"/>
  <c r="F350" i="8"/>
  <c r="G350" s="1"/>
  <c r="I350" s="1"/>
  <c r="K355" i="24" s="1"/>
  <c r="M350" i="8"/>
  <c r="AI352" i="25" s="1"/>
  <c r="F351" i="8"/>
  <c r="G351" s="1"/>
  <c r="K353" i="25" s="1"/>
  <c r="M351" i="8"/>
  <c r="F352"/>
  <c r="G352" s="1"/>
  <c r="K354" i="25" s="1"/>
  <c r="M352" i="8"/>
  <c r="F353"/>
  <c r="G353" s="1"/>
  <c r="K355" i="25" s="1"/>
  <c r="M353" i="8"/>
  <c r="F354"/>
  <c r="G354" s="1"/>
  <c r="K356" i="25" s="1"/>
  <c r="M354" i="8"/>
  <c r="F355"/>
  <c r="G355" s="1"/>
  <c r="I355" s="1"/>
  <c r="K360" i="24" s="1"/>
  <c r="M355" i="8"/>
  <c r="F356"/>
  <c r="G356" s="1"/>
  <c r="I356" s="1"/>
  <c r="K361" i="24" s="1"/>
  <c r="M356" i="8"/>
  <c r="AI361" i="24" s="1"/>
  <c r="F357" i="8"/>
  <c r="G357" s="1"/>
  <c r="K359" i="25" s="1"/>
  <c r="M357" i="8"/>
  <c r="F358"/>
  <c r="G358" s="1"/>
  <c r="K360" i="25" s="1"/>
  <c r="M358" i="8"/>
  <c r="F359"/>
  <c r="G359" s="1"/>
  <c r="K361" i="25" s="1"/>
  <c r="M359" i="8"/>
  <c r="F360"/>
  <c r="G360" s="1"/>
  <c r="K362" i="25" s="1"/>
  <c r="M360" i="8"/>
  <c r="F361"/>
  <c r="G361" s="1"/>
  <c r="M361"/>
  <c r="F362"/>
  <c r="G362" s="1"/>
  <c r="M362"/>
  <c r="AI364" i="25" s="1"/>
  <c r="F363" i="8"/>
  <c r="G363" s="1"/>
  <c r="M363"/>
  <c r="AI365" i="25" s="1"/>
  <c r="F364" i="8"/>
  <c r="G364" s="1"/>
  <c r="K366" i="25" s="1"/>
  <c r="M364" i="8"/>
  <c r="F365"/>
  <c r="G365" s="1"/>
  <c r="K367" i="25" s="1"/>
  <c r="M365" i="8"/>
  <c r="AI367" i="25" s="1"/>
  <c r="F366" i="8"/>
  <c r="G366" s="1"/>
  <c r="I366" s="1"/>
  <c r="K371" i="24" s="1"/>
  <c r="M366" i="8"/>
  <c r="AI368" i="25" s="1"/>
  <c r="F367" i="8"/>
  <c r="G367" s="1"/>
  <c r="K369" i="25" s="1"/>
  <c r="M367" i="8"/>
  <c r="F368"/>
  <c r="G368" s="1"/>
  <c r="I368" s="1"/>
  <c r="K373" i="24" s="1"/>
  <c r="M368" i="8"/>
  <c r="F369"/>
  <c r="G369" s="1"/>
  <c r="K371" i="25" s="1"/>
  <c r="M369" i="8"/>
  <c r="F370"/>
  <c r="G370" s="1"/>
  <c r="K372" i="25" s="1"/>
  <c r="M370" i="8"/>
  <c r="AI372" i="25" s="1"/>
  <c r="F371" i="8"/>
  <c r="G371" s="1"/>
  <c r="K373" i="25" s="1"/>
  <c r="M371" i="8"/>
  <c r="F372"/>
  <c r="G372" s="1"/>
  <c r="K374" i="25" s="1"/>
  <c r="M372" i="8"/>
  <c r="F373"/>
  <c r="G373" s="1"/>
  <c r="K375" i="25" s="1"/>
  <c r="M373" i="8"/>
  <c r="F374"/>
  <c r="G374" s="1"/>
  <c r="K376" i="25" s="1"/>
  <c r="M374" i="8"/>
  <c r="AI376" i="25" s="1"/>
  <c r="F375" i="8"/>
  <c r="G375" s="1"/>
  <c r="I375" s="1"/>
  <c r="K380" i="24" s="1"/>
  <c r="M375" i="8"/>
  <c r="F376"/>
  <c r="G376" s="1"/>
  <c r="K378" i="25" s="1"/>
  <c r="M376" i="8"/>
  <c r="F377"/>
  <c r="G377" s="1"/>
  <c r="M377"/>
  <c r="F378"/>
  <c r="G378" s="1"/>
  <c r="M378"/>
  <c r="AI380" i="25" s="1"/>
  <c r="F379" i="8"/>
  <c r="G379" s="1"/>
  <c r="K381" i="25" s="1"/>
  <c r="M379" i="8"/>
  <c r="AI381" i="25" s="1"/>
  <c r="F380" i="8"/>
  <c r="G380" s="1"/>
  <c r="K382" i="25" s="1"/>
  <c r="M380" i="8"/>
  <c r="AI382" i="25" s="1"/>
  <c r="F381" i="8"/>
  <c r="G381" s="1"/>
  <c r="K383" i="25" s="1"/>
  <c r="M381" i="8"/>
  <c r="AI383" i="25" s="1"/>
  <c r="F382" i="8"/>
  <c r="G382" s="1"/>
  <c r="I382" s="1"/>
  <c r="K387" i="24" s="1"/>
  <c r="M382" i="8"/>
  <c r="F383"/>
  <c r="G383" s="1"/>
  <c r="K385" i="25" s="1"/>
  <c r="M383" i="8"/>
  <c r="F384"/>
  <c r="G384" s="1"/>
  <c r="K386" i="25" s="1"/>
  <c r="M384" i="8"/>
  <c r="F385"/>
  <c r="G385" s="1"/>
  <c r="K387" i="25" s="1"/>
  <c r="M385" i="8"/>
  <c r="F386"/>
  <c r="G386" s="1"/>
  <c r="K388" i="25" s="1"/>
  <c r="M386" i="8"/>
  <c r="F387"/>
  <c r="G387" s="1"/>
  <c r="K389" i="25" s="1"/>
  <c r="M387" i="8"/>
  <c r="F388"/>
  <c r="G388" s="1"/>
  <c r="K390" i="25" s="1"/>
  <c r="M388" i="8"/>
  <c r="F389"/>
  <c r="G389" s="1"/>
  <c r="K391" i="25" s="1"/>
  <c r="M389" i="8"/>
  <c r="F390"/>
  <c r="G390" s="1"/>
  <c r="K392" i="25" s="1"/>
  <c r="M390" i="8"/>
  <c r="AI392" i="25" s="1"/>
  <c r="F391" i="8"/>
  <c r="G391" s="1"/>
  <c r="K393" i="25" s="1"/>
  <c r="M391" i="8"/>
  <c r="F392"/>
  <c r="G392" s="1"/>
  <c r="K394" i="25" s="1"/>
  <c r="M392" i="8"/>
  <c r="AI394" i="25" s="1"/>
  <c r="F393" i="8"/>
  <c r="G393" s="1"/>
  <c r="K395" i="25" s="1"/>
  <c r="M393" i="8"/>
  <c r="AI395" i="25" s="1"/>
  <c r="F394" i="8"/>
  <c r="G394" s="1"/>
  <c r="K396" i="25" s="1"/>
  <c r="M394" i="8"/>
  <c r="AI396" i="25" s="1"/>
  <c r="F395" i="8"/>
  <c r="G395" s="1"/>
  <c r="K397" i="25" s="1"/>
  <c r="M395" i="8"/>
  <c r="F396"/>
  <c r="G396" s="1"/>
  <c r="K398" i="25" s="1"/>
  <c r="M396" i="8"/>
  <c r="AI398" i="25" s="1"/>
  <c r="F397" i="8"/>
  <c r="G397" s="1"/>
  <c r="K399" i="25" s="1"/>
  <c r="M397" i="8"/>
  <c r="AI399" i="25" s="1"/>
  <c r="F398" i="8"/>
  <c r="G398" s="1"/>
  <c r="I398" s="1"/>
  <c r="K403" i="24" s="1"/>
  <c r="M398" i="8"/>
  <c r="AI400" i="25" s="1"/>
  <c r="F399" i="8"/>
  <c r="G399" s="1"/>
  <c r="K401" i="25" s="1"/>
  <c r="M399" i="8"/>
  <c r="F400"/>
  <c r="G400" s="1"/>
  <c r="K402" i="25" s="1"/>
  <c r="M400" i="8"/>
  <c r="F401"/>
  <c r="G401" s="1"/>
  <c r="K403" i="25" s="1"/>
  <c r="M401" i="8"/>
  <c r="F402"/>
  <c r="G402" s="1"/>
  <c r="K404" i="25" s="1"/>
  <c r="M402" i="8"/>
  <c r="AI404" i="25" s="1"/>
  <c r="F403" i="8"/>
  <c r="G403" s="1"/>
  <c r="K405" i="25" s="1"/>
  <c r="M403" i="8"/>
  <c r="F404"/>
  <c r="G404" s="1"/>
  <c r="K406" i="25" s="1"/>
  <c r="M404" i="8"/>
  <c r="F405"/>
  <c r="G405" s="1"/>
  <c r="K407" i="25" s="1"/>
  <c r="M405" i="8"/>
  <c r="F406"/>
  <c r="G406" s="1"/>
  <c r="K408" i="25" s="1"/>
  <c r="M406" i="8"/>
  <c r="AI408" i="25" s="1"/>
  <c r="F407" i="8"/>
  <c r="G407" s="1"/>
  <c r="K409" i="25" s="1"/>
  <c r="M407" i="8"/>
  <c r="F408"/>
  <c r="G408" s="1"/>
  <c r="I408" s="1"/>
  <c r="K413" i="24" s="1"/>
  <c r="M408" i="8"/>
  <c r="AI410" i="25" s="1"/>
  <c r="F409" i="8"/>
  <c r="G409" s="1"/>
  <c r="M409"/>
  <c r="AI411" i="25" s="1"/>
  <c r="F410" i="8"/>
  <c r="G410" s="1"/>
  <c r="M410"/>
  <c r="AI412" i="25" s="1"/>
  <c r="F411" i="8"/>
  <c r="G411" s="1"/>
  <c r="K413" i="25" s="1"/>
  <c r="M411" i="8"/>
  <c r="F412"/>
  <c r="G412" s="1"/>
  <c r="K414" i="25" s="1"/>
  <c r="M412" i="8"/>
  <c r="F413"/>
  <c r="G413" s="1"/>
  <c r="K415" i="25" s="1"/>
  <c r="M413" i="8"/>
  <c r="AI415" i="25" s="1"/>
  <c r="F414" i="8"/>
  <c r="G414" s="1"/>
  <c r="I414" s="1"/>
  <c r="K419" i="24" s="1"/>
  <c r="M414" i="8"/>
  <c r="F415"/>
  <c r="G415" s="1"/>
  <c r="K417" i="25" s="1"/>
  <c r="M415" i="8"/>
  <c r="F416"/>
  <c r="G416" s="1"/>
  <c r="K418" i="25" s="1"/>
  <c r="M416" i="8"/>
  <c r="F417"/>
  <c r="G417" s="1"/>
  <c r="I417" s="1"/>
  <c r="K422" i="24" s="1"/>
  <c r="M417" i="8"/>
  <c r="F418"/>
  <c r="G418" s="1"/>
  <c r="K420" i="25" s="1"/>
  <c r="M418" i="8"/>
  <c r="F419"/>
  <c r="G419" s="1"/>
  <c r="K421" i="25" s="1"/>
  <c r="M419" i="8"/>
  <c r="F420"/>
  <c r="G420" s="1"/>
  <c r="I420" s="1"/>
  <c r="K425" i="24" s="1"/>
  <c r="M420" i="8"/>
  <c r="F421"/>
  <c r="G421" s="1"/>
  <c r="K423" i="25" s="1"/>
  <c r="M421" i="8"/>
  <c r="F9" i="7"/>
  <c r="G9" s="1"/>
  <c r="J11" i="25" s="1"/>
  <c r="M9" i="7"/>
  <c r="AH11" i="25" s="1"/>
  <c r="F10" i="7"/>
  <c r="G10" s="1"/>
  <c r="I10" s="1"/>
  <c r="M10"/>
  <c r="AH12" i="25" s="1"/>
  <c r="F11" i="7"/>
  <c r="G11" s="1"/>
  <c r="M11"/>
  <c r="AH13" i="25" s="1"/>
  <c r="F12" i="7"/>
  <c r="G12" s="1"/>
  <c r="J14" i="25" s="1"/>
  <c r="M12" i="7"/>
  <c r="AH14" i="25" s="1"/>
  <c r="F13" i="7"/>
  <c r="G13" s="1"/>
  <c r="M13"/>
  <c r="F14"/>
  <c r="G14" s="1"/>
  <c r="J16" i="25" s="1"/>
  <c r="M14" i="7"/>
  <c r="F15"/>
  <c r="G15" s="1"/>
  <c r="J17" i="25" s="1"/>
  <c r="M15" i="7"/>
  <c r="F16"/>
  <c r="G16" s="1"/>
  <c r="J18" i="25" s="1"/>
  <c r="M16" i="7"/>
  <c r="AH18" i="25" s="1"/>
  <c r="F17" i="7"/>
  <c r="G17" s="1"/>
  <c r="J19" i="25" s="1"/>
  <c r="M17" i="7"/>
  <c r="F18"/>
  <c r="G18" s="1"/>
  <c r="J20" i="25" s="1"/>
  <c r="M18" i="7"/>
  <c r="AH20" i="25" s="1"/>
  <c r="F19" i="7"/>
  <c r="G19" s="1"/>
  <c r="J21" i="25" s="1"/>
  <c r="M19" i="7"/>
  <c r="F20"/>
  <c r="G20" s="1"/>
  <c r="J22" i="25" s="1"/>
  <c r="M20" i="7"/>
  <c r="F21"/>
  <c r="G21" s="1"/>
  <c r="M21"/>
  <c r="F22"/>
  <c r="G22" s="1"/>
  <c r="J24" i="25" s="1"/>
  <c r="M22" i="7"/>
  <c r="AH24" i="25" s="1"/>
  <c r="F23" i="7"/>
  <c r="G23" s="1"/>
  <c r="M23"/>
  <c r="F24"/>
  <c r="G24" s="1"/>
  <c r="J26" i="25" s="1"/>
  <c r="M24" i="7"/>
  <c r="AH26" i="25" s="1"/>
  <c r="F25" i="7"/>
  <c r="G25" s="1"/>
  <c r="M25"/>
  <c r="F26"/>
  <c r="G26" s="1"/>
  <c r="J28" i="25" s="1"/>
  <c r="M26" i="7"/>
  <c r="F27"/>
  <c r="G27" s="1"/>
  <c r="M27"/>
  <c r="AH29" i="25" s="1"/>
  <c r="F28" i="7"/>
  <c r="G28" s="1"/>
  <c r="M28"/>
  <c r="AH30" i="25" s="1"/>
  <c r="F29" i="7"/>
  <c r="G29" s="1"/>
  <c r="J31" i="25" s="1"/>
  <c r="M29" i="7"/>
  <c r="AH31" i="25" s="1"/>
  <c r="F30" i="7"/>
  <c r="G30" s="1"/>
  <c r="M30"/>
  <c r="AH32" i="25" s="1"/>
  <c r="F31" i="7"/>
  <c r="G31" s="1"/>
  <c r="J33" i="25" s="1"/>
  <c r="M31" i="7"/>
  <c r="AH33" i="25" s="1"/>
  <c r="F32" i="7"/>
  <c r="G32" s="1"/>
  <c r="J34" i="25" s="1"/>
  <c r="M32" i="7"/>
  <c r="AH34" i="25" s="1"/>
  <c r="F33" i="7"/>
  <c r="G33" s="1"/>
  <c r="J35" i="25" s="1"/>
  <c r="M33" i="7"/>
  <c r="AH35" i="25" s="1"/>
  <c r="F34" i="7"/>
  <c r="G34" s="1"/>
  <c r="J36" i="25" s="1"/>
  <c r="X36" s="1"/>
  <c r="M34" i="7"/>
  <c r="AH36" i="25" s="1"/>
  <c r="F35" i="7"/>
  <c r="G35" s="1"/>
  <c r="M35"/>
  <c r="AH37" i="25" s="1"/>
  <c r="F36" i="7"/>
  <c r="G36" s="1"/>
  <c r="M36"/>
  <c r="AH38" i="25" s="1"/>
  <c r="F37" i="7"/>
  <c r="G37" s="1"/>
  <c r="J39" i="25" s="1"/>
  <c r="M37" i="7"/>
  <c r="AH39" i="25" s="1"/>
  <c r="F38" i="7"/>
  <c r="G38" s="1"/>
  <c r="J40" i="25" s="1"/>
  <c r="M38" i="7"/>
  <c r="AH40" i="25" s="1"/>
  <c r="F39" i="7"/>
  <c r="G39" s="1"/>
  <c r="M39"/>
  <c r="AH41" i="25" s="1"/>
  <c r="F40" i="7"/>
  <c r="G40" s="1"/>
  <c r="J42" i="25" s="1"/>
  <c r="M40" i="7"/>
  <c r="F41"/>
  <c r="G41" s="1"/>
  <c r="J43" i="25" s="1"/>
  <c r="M41" i="7"/>
  <c r="F42"/>
  <c r="G42" s="1"/>
  <c r="J44" i="25" s="1"/>
  <c r="M42" i="7"/>
  <c r="F43"/>
  <c r="G43" s="1"/>
  <c r="J45" i="25" s="1"/>
  <c r="M43" i="7"/>
  <c r="F44"/>
  <c r="G44" s="1"/>
  <c r="M44"/>
  <c r="AH46" i="25" s="1"/>
  <c r="F45" i="7"/>
  <c r="G45" s="1"/>
  <c r="J47" i="25" s="1"/>
  <c r="M45" i="7"/>
  <c r="AH47" i="25" s="1"/>
  <c r="F46" i="7"/>
  <c r="G46" s="1"/>
  <c r="M46"/>
  <c r="AH48" i="25" s="1"/>
  <c r="F47" i="7"/>
  <c r="G47" s="1"/>
  <c r="J49" i="25" s="1"/>
  <c r="M47" i="7"/>
  <c r="AH49" i="25" s="1"/>
  <c r="F48" i="7"/>
  <c r="G48" s="1"/>
  <c r="J50" i="25" s="1"/>
  <c r="M48" i="7"/>
  <c r="AH50" i="25" s="1"/>
  <c r="F49" i="7"/>
  <c r="G49" s="1"/>
  <c r="M49"/>
  <c r="AH51" i="25" s="1"/>
  <c r="F50" i="7"/>
  <c r="G50" s="1"/>
  <c r="M50"/>
  <c r="F51"/>
  <c r="G51" s="1"/>
  <c r="M51"/>
  <c r="F52"/>
  <c r="G52" s="1"/>
  <c r="M52"/>
  <c r="AH54" i="25" s="1"/>
  <c r="F53" i="7"/>
  <c r="G53" s="1"/>
  <c r="J55" i="25" s="1"/>
  <c r="M53" i="7"/>
  <c r="AH55" i="25" s="1"/>
  <c r="F54" i="7"/>
  <c r="G54" s="1"/>
  <c r="M54"/>
  <c r="F55"/>
  <c r="G55" s="1"/>
  <c r="J57" i="25" s="1"/>
  <c r="M55" i="7"/>
  <c r="AH57" i="25" s="1"/>
  <c r="F56" i="7"/>
  <c r="G56" s="1"/>
  <c r="J58" i="25" s="1"/>
  <c r="M56" i="7"/>
  <c r="AH58" i="25" s="1"/>
  <c r="F57" i="7"/>
  <c r="G57" s="1"/>
  <c r="J59" i="25" s="1"/>
  <c r="M57" i="7"/>
  <c r="AH59" i="25" s="1"/>
  <c r="F58" i="7"/>
  <c r="G58" s="1"/>
  <c r="J60" i="25" s="1"/>
  <c r="M58" i="7"/>
  <c r="AH60" i="25" s="1"/>
  <c r="F59" i="7"/>
  <c r="G59" s="1"/>
  <c r="I59" s="1"/>
  <c r="M59"/>
  <c r="AH61" i="25" s="1"/>
  <c r="F60" i="7"/>
  <c r="G60" s="1"/>
  <c r="J62" i="25" s="1"/>
  <c r="M60" i="7"/>
  <c r="F61"/>
  <c r="G61" s="1"/>
  <c r="M61"/>
  <c r="AH63" i="25" s="1"/>
  <c r="F62" i="7"/>
  <c r="G62" s="1"/>
  <c r="I62" s="1"/>
  <c r="J67" i="24" s="1"/>
  <c r="M62" i="7"/>
  <c r="AH64" i="25" s="1"/>
  <c r="F63" i="7"/>
  <c r="G63" s="1"/>
  <c r="M63"/>
  <c r="AH65" i="25" s="1"/>
  <c r="F64" i="7"/>
  <c r="G64" s="1"/>
  <c r="J66" i="25" s="1"/>
  <c r="M64" i="7"/>
  <c r="F65"/>
  <c r="G65" s="1"/>
  <c r="M65"/>
  <c r="AH67" i="25" s="1"/>
  <c r="F66" i="7"/>
  <c r="G66" s="1"/>
  <c r="M66"/>
  <c r="AH68" i="25" s="1"/>
  <c r="F67" i="7"/>
  <c r="G67" s="1"/>
  <c r="M67"/>
  <c r="F68"/>
  <c r="G68" s="1"/>
  <c r="J70" i="25" s="1"/>
  <c r="M68" i="7"/>
  <c r="AH70" i="25" s="1"/>
  <c r="F69" i="7"/>
  <c r="G69" s="1"/>
  <c r="J71" i="25" s="1"/>
  <c r="M69" i="7"/>
  <c r="AH71" i="25" s="1"/>
  <c r="F70" i="7"/>
  <c r="G70" s="1"/>
  <c r="J72" i="25" s="1"/>
  <c r="M70" i="7"/>
  <c r="F71"/>
  <c r="G71" s="1"/>
  <c r="J73" i="25" s="1"/>
  <c r="M71" i="7"/>
  <c r="AH73" i="25" s="1"/>
  <c r="F72" i="7"/>
  <c r="G72" s="1"/>
  <c r="J74" i="25" s="1"/>
  <c r="M72" i="7"/>
  <c r="AH74" i="25" s="1"/>
  <c r="F73" i="7"/>
  <c r="G73" s="1"/>
  <c r="J75" i="25" s="1"/>
  <c r="M73" i="7"/>
  <c r="F74"/>
  <c r="G74" s="1"/>
  <c r="M74"/>
  <c r="AH76" i="25" s="1"/>
  <c r="F75" i="7"/>
  <c r="G75" s="1"/>
  <c r="I75" s="1"/>
  <c r="M75"/>
  <c r="AH77" i="25" s="1"/>
  <c r="F76" i="7"/>
  <c r="G76" s="1"/>
  <c r="J78" i="25" s="1"/>
  <c r="M76" i="7"/>
  <c r="AH78" i="25" s="1"/>
  <c r="F77" i="7"/>
  <c r="G77" s="1"/>
  <c r="M77"/>
  <c r="AH79" i="25" s="1"/>
  <c r="F78" i="7"/>
  <c r="G78" s="1"/>
  <c r="I78" s="1"/>
  <c r="J83" i="24" s="1"/>
  <c r="M78" i="7"/>
  <c r="AH80" i="25" s="1"/>
  <c r="F79" i="7"/>
  <c r="G79" s="1"/>
  <c r="M79"/>
  <c r="AH81" i="25" s="1"/>
  <c r="F80" i="7"/>
  <c r="G80" s="1"/>
  <c r="J82" i="25" s="1"/>
  <c r="M80" i="7"/>
  <c r="AH82" i="25" s="1"/>
  <c r="F81" i="7"/>
  <c r="G81" s="1"/>
  <c r="J83" i="25" s="1"/>
  <c r="M81" i="7"/>
  <c r="AH83" i="25" s="1"/>
  <c r="F82" i="7"/>
  <c r="G82" s="1"/>
  <c r="J84" i="25" s="1"/>
  <c r="M82" i="7"/>
  <c r="AH84" i="25" s="1"/>
  <c r="F83" i="7"/>
  <c r="G83" s="1"/>
  <c r="M83"/>
  <c r="AH85" i="25" s="1"/>
  <c r="F84" i="7"/>
  <c r="G84" s="1"/>
  <c r="J86" i="25" s="1"/>
  <c r="M84" i="7"/>
  <c r="AH86" i="25" s="1"/>
  <c r="F85" i="7"/>
  <c r="G85" s="1"/>
  <c r="J87" i="25" s="1"/>
  <c r="M85" i="7"/>
  <c r="AH87" i="25" s="1"/>
  <c r="F86" i="7"/>
  <c r="G86" s="1"/>
  <c r="J88" i="25" s="1"/>
  <c r="M86" i="7"/>
  <c r="AH88" i="25" s="1"/>
  <c r="F87" i="7"/>
  <c r="G87" s="1"/>
  <c r="J89" i="25" s="1"/>
  <c r="M87" i="7"/>
  <c r="AH89" i="25" s="1"/>
  <c r="F88" i="7"/>
  <c r="G88" s="1"/>
  <c r="J90" i="25" s="1"/>
  <c r="M88" i="7"/>
  <c r="AH90" i="25" s="1"/>
  <c r="F89" i="7"/>
  <c r="G89" s="1"/>
  <c r="M89"/>
  <c r="AH91" i="25" s="1"/>
  <c r="F90" i="7"/>
  <c r="G90" s="1"/>
  <c r="I90" s="1"/>
  <c r="M90"/>
  <c r="AH92" i="25" s="1"/>
  <c r="F91" i="7"/>
  <c r="G91" s="1"/>
  <c r="J93" i="25" s="1"/>
  <c r="M91" i="7"/>
  <c r="AH93" i="25" s="1"/>
  <c r="F92" i="7"/>
  <c r="G92" s="1"/>
  <c r="J94" i="25" s="1"/>
  <c r="M92" i="7"/>
  <c r="AH94" i="25" s="1"/>
  <c r="F93" i="7"/>
  <c r="G93" s="1"/>
  <c r="M93"/>
  <c r="AH95" i="25" s="1"/>
  <c r="F94" i="7"/>
  <c r="G94" s="1"/>
  <c r="M94"/>
  <c r="AH96" i="25" s="1"/>
  <c r="F95" i="7"/>
  <c r="G95" s="1"/>
  <c r="I95" s="1"/>
  <c r="M95"/>
  <c r="AH97" i="25" s="1"/>
  <c r="F96" i="7"/>
  <c r="G96" s="1"/>
  <c r="J98" i="25" s="1"/>
  <c r="M96" i="7"/>
  <c r="AH98" i="25" s="1"/>
  <c r="F97" i="7"/>
  <c r="G97" s="1"/>
  <c r="M97"/>
  <c r="AH99" i="25" s="1"/>
  <c r="F98" i="7"/>
  <c r="G98" s="1"/>
  <c r="J100" i="25" s="1"/>
  <c r="M98" i="7"/>
  <c r="AH100" i="25" s="1"/>
  <c r="F99" i="7"/>
  <c r="G99" s="1"/>
  <c r="J101" i="25" s="1"/>
  <c r="M99" i="7"/>
  <c r="AH101" i="25" s="1"/>
  <c r="F100" i="7"/>
  <c r="G100" s="1"/>
  <c r="J102" i="25" s="1"/>
  <c r="M100" i="7"/>
  <c r="AH102" i="25" s="1"/>
  <c r="F101" i="7"/>
  <c r="G101" s="1"/>
  <c r="J103" i="25" s="1"/>
  <c r="M101" i="7"/>
  <c r="AH103" i="25" s="1"/>
  <c r="F102" i="7"/>
  <c r="G102" s="1"/>
  <c r="M102"/>
  <c r="AH104" i="25" s="1"/>
  <c r="F103" i="7"/>
  <c r="G103" s="1"/>
  <c r="J105" i="25" s="1"/>
  <c r="M103" i="7"/>
  <c r="AH105" i="25" s="1"/>
  <c r="F104" i="7"/>
  <c r="G104" s="1"/>
  <c r="J106" i="25" s="1"/>
  <c r="M104" i="7"/>
  <c r="AH106" i="25" s="1"/>
  <c r="F105" i="7"/>
  <c r="G105" s="1"/>
  <c r="J107" i="25" s="1"/>
  <c r="M105" i="7"/>
  <c r="AH107" i="25" s="1"/>
  <c r="F106" i="7"/>
  <c r="G106" s="1"/>
  <c r="M106"/>
  <c r="AH108" i="25" s="1"/>
  <c r="F107" i="7"/>
  <c r="G107" s="1"/>
  <c r="J109" i="25" s="1"/>
  <c r="X109" s="1"/>
  <c r="M107" i="7"/>
  <c r="AH109" i="25" s="1"/>
  <c r="F108" i="7"/>
  <c r="G108" s="1"/>
  <c r="J110" i="25" s="1"/>
  <c r="M108" i="7"/>
  <c r="AH110" i="25" s="1"/>
  <c r="F109" i="7"/>
  <c r="G109" s="1"/>
  <c r="J111" i="25" s="1"/>
  <c r="M109" i="7"/>
  <c r="AH111" i="25" s="1"/>
  <c r="F110" i="7"/>
  <c r="G110" s="1"/>
  <c r="M110"/>
  <c r="AH112" i="25" s="1"/>
  <c r="F111" i="7"/>
  <c r="G111" s="1"/>
  <c r="J113" i="25" s="1"/>
  <c r="M111" i="7"/>
  <c r="AH113" i="25" s="1"/>
  <c r="F112" i="7"/>
  <c r="G112" s="1"/>
  <c r="J114" i="25" s="1"/>
  <c r="M112" i="7"/>
  <c r="AH114" i="25" s="1"/>
  <c r="F113" i="7"/>
  <c r="G113" s="1"/>
  <c r="M113"/>
  <c r="AH115" i="25" s="1"/>
  <c r="F114" i="7"/>
  <c r="G114" s="1"/>
  <c r="I114" s="1"/>
  <c r="M114"/>
  <c r="AH116" i="25" s="1"/>
  <c r="F115" i="7"/>
  <c r="G115" s="1"/>
  <c r="J117" i="25" s="1"/>
  <c r="M115" i="7"/>
  <c r="AH117" i="25" s="1"/>
  <c r="F116" i="7"/>
  <c r="G116" s="1"/>
  <c r="J118" i="25" s="1"/>
  <c r="M116" i="7"/>
  <c r="AH118" i="25" s="1"/>
  <c r="F117" i="7"/>
  <c r="G117" s="1"/>
  <c r="M117"/>
  <c r="AH119" i="25" s="1"/>
  <c r="F118" i="7"/>
  <c r="G118" s="1"/>
  <c r="J120" i="25" s="1"/>
  <c r="M118" i="7"/>
  <c r="AH120" i="25" s="1"/>
  <c r="F119" i="7"/>
  <c r="G119" s="1"/>
  <c r="J121" i="25" s="1"/>
  <c r="M119" i="7"/>
  <c r="F120"/>
  <c r="G120" s="1"/>
  <c r="J122" i="25" s="1"/>
  <c r="M120" i="7"/>
  <c r="AH122" i="25" s="1"/>
  <c r="F121" i="7"/>
  <c r="G121" s="1"/>
  <c r="J123" i="25" s="1"/>
  <c r="M121" i="7"/>
  <c r="F122"/>
  <c r="G122" s="1"/>
  <c r="M122"/>
  <c r="AH124" i="25" s="1"/>
  <c r="F123" i="7"/>
  <c r="G123" s="1"/>
  <c r="M123"/>
  <c r="F124"/>
  <c r="G124" s="1"/>
  <c r="M124"/>
  <c r="AH126" i="25" s="1"/>
  <c r="F125" i="7"/>
  <c r="G125" s="1"/>
  <c r="J127" i="25" s="1"/>
  <c r="M125" i="7"/>
  <c r="AH127" i="25" s="1"/>
  <c r="F126" i="7"/>
  <c r="G126" s="1"/>
  <c r="M126"/>
  <c r="AH128" i="25" s="1"/>
  <c r="F127" i="7"/>
  <c r="G127" s="1"/>
  <c r="M127"/>
  <c r="F128"/>
  <c r="G128" s="1"/>
  <c r="J130" i="25" s="1"/>
  <c r="M128" i="7"/>
  <c r="AH130" i="25" s="1"/>
  <c r="F129" i="7"/>
  <c r="G129" s="1"/>
  <c r="J131" i="25" s="1"/>
  <c r="M129" i="7"/>
  <c r="F130"/>
  <c r="G130" s="1"/>
  <c r="M130"/>
  <c r="AH132" i="25" s="1"/>
  <c r="F131" i="7"/>
  <c r="G131" s="1"/>
  <c r="M131"/>
  <c r="F132"/>
  <c r="G132" s="1"/>
  <c r="J134" i="25" s="1"/>
  <c r="M132" i="7"/>
  <c r="F133"/>
  <c r="G133" s="1"/>
  <c r="J135" i="25" s="1"/>
  <c r="M133" i="7"/>
  <c r="AH135" i="25" s="1"/>
  <c r="F134" i="7"/>
  <c r="G134" s="1"/>
  <c r="J136" i="25" s="1"/>
  <c r="M134" i="7"/>
  <c r="AH136" i="25" s="1"/>
  <c r="F135" i="7"/>
  <c r="G135" s="1"/>
  <c r="M135"/>
  <c r="AH137" i="25" s="1"/>
  <c r="F136" i="7"/>
  <c r="G136" s="1"/>
  <c r="J138" i="25" s="1"/>
  <c r="M136" i="7"/>
  <c r="AH138" i="25" s="1"/>
  <c r="F137" i="7"/>
  <c r="G137" s="1"/>
  <c r="J139" i="25" s="1"/>
  <c r="M137" i="7"/>
  <c r="AH139" i="25" s="1"/>
  <c r="F138" i="7"/>
  <c r="G138" s="1"/>
  <c r="M138"/>
  <c r="AH140" i="25" s="1"/>
  <c r="F139" i="7"/>
  <c r="G139" s="1"/>
  <c r="M139"/>
  <c r="AH141" i="25" s="1"/>
  <c r="F140" i="7"/>
  <c r="G140" s="1"/>
  <c r="M140"/>
  <c r="AH142" i="25" s="1"/>
  <c r="F141" i="7"/>
  <c r="G141" s="1"/>
  <c r="M141"/>
  <c r="AH143" i="25" s="1"/>
  <c r="F142" i="7"/>
  <c r="G142" s="1"/>
  <c r="I142" s="1"/>
  <c r="M142"/>
  <c r="AH144" i="25" s="1"/>
  <c r="F143" i="7"/>
  <c r="G143" s="1"/>
  <c r="M143"/>
  <c r="AH145" i="25" s="1"/>
  <c r="F144" i="7"/>
  <c r="G144" s="1"/>
  <c r="J146" i="25" s="1"/>
  <c r="M144" i="7"/>
  <c r="AH146" i="25" s="1"/>
  <c r="F145" i="7"/>
  <c r="G145" s="1"/>
  <c r="J147" i="25" s="1"/>
  <c r="M145" i="7"/>
  <c r="AH147" i="25" s="1"/>
  <c r="F146" i="7"/>
  <c r="G146" s="1"/>
  <c r="I146" s="1"/>
  <c r="J151" i="24" s="1"/>
  <c r="M146" i="7"/>
  <c r="AH148" i="25" s="1"/>
  <c r="F147" i="7"/>
  <c r="G147" s="1"/>
  <c r="M147"/>
  <c r="AH149" i="25" s="1"/>
  <c r="F148" i="7"/>
  <c r="G148" s="1"/>
  <c r="J150" i="25" s="1"/>
  <c r="M148" i="7"/>
  <c r="AH150" i="25" s="1"/>
  <c r="F149" i="7"/>
  <c r="G149" s="1"/>
  <c r="J151" i="25" s="1"/>
  <c r="M149" i="7"/>
  <c r="AH151" i="25" s="1"/>
  <c r="F150" i="7"/>
  <c r="G150" s="1"/>
  <c r="J152" i="25" s="1"/>
  <c r="M150" i="7"/>
  <c r="AH152" i="25" s="1"/>
  <c r="F151" i="7"/>
  <c r="G151" s="1"/>
  <c r="J153" i="25" s="1"/>
  <c r="M151" i="7"/>
  <c r="AH153" i="25" s="1"/>
  <c r="F152" i="7"/>
  <c r="G152" s="1"/>
  <c r="J154" i="25" s="1"/>
  <c r="M152" i="7"/>
  <c r="AH154" i="25" s="1"/>
  <c r="F153" i="7"/>
  <c r="G153" s="1"/>
  <c r="J155" i="25" s="1"/>
  <c r="M153" i="7"/>
  <c r="AH155" i="25" s="1"/>
  <c r="F154" i="7"/>
  <c r="G154" s="1"/>
  <c r="J156" i="25" s="1"/>
  <c r="M154" i="7"/>
  <c r="AH156" i="25" s="1"/>
  <c r="F155" i="7"/>
  <c r="G155" s="1"/>
  <c r="J157" i="25" s="1"/>
  <c r="M155" i="7"/>
  <c r="AH157" i="25" s="1"/>
  <c r="F156" i="7"/>
  <c r="G156" s="1"/>
  <c r="J158" i="25" s="1"/>
  <c r="M156" i="7"/>
  <c r="AH158" i="25" s="1"/>
  <c r="F157" i="7"/>
  <c r="G157" s="1"/>
  <c r="M157"/>
  <c r="F158"/>
  <c r="G158" s="1"/>
  <c r="J160" i="25" s="1"/>
  <c r="M158" i="7"/>
  <c r="F159"/>
  <c r="G159" s="1"/>
  <c r="J161" i="25" s="1"/>
  <c r="M159" i="7"/>
  <c r="F160"/>
  <c r="G160" s="1"/>
  <c r="J162" i="25" s="1"/>
  <c r="M160" i="7"/>
  <c r="AH162" i="25" s="1"/>
  <c r="F161" i="7"/>
  <c r="G161" s="1"/>
  <c r="J163" i="25" s="1"/>
  <c r="M161" i="7"/>
  <c r="AH163" i="25" s="1"/>
  <c r="F162" i="7"/>
  <c r="G162" s="1"/>
  <c r="M162"/>
  <c r="AH164" i="25" s="1"/>
  <c r="F163" i="7"/>
  <c r="G163" s="1"/>
  <c r="M163"/>
  <c r="AH165" i="25" s="1"/>
  <c r="F164" i="7"/>
  <c r="G164" s="1"/>
  <c r="J166" i="25" s="1"/>
  <c r="M164" i="7"/>
  <c r="AH166" i="25" s="1"/>
  <c r="F165" i="7"/>
  <c r="G165" s="1"/>
  <c r="M165"/>
  <c r="AH167" i="25" s="1"/>
  <c r="F166" i="7"/>
  <c r="G166" s="1"/>
  <c r="M166"/>
  <c r="AH168" i="25" s="1"/>
  <c r="F167" i="7"/>
  <c r="G167" s="1"/>
  <c r="J169" i="25" s="1"/>
  <c r="M167" i="7"/>
  <c r="AH169" i="25" s="1"/>
  <c r="F168" i="7"/>
  <c r="G168" s="1"/>
  <c r="M168"/>
  <c r="AH170" i="25" s="1"/>
  <c r="F169" i="7"/>
  <c r="G169" s="1"/>
  <c r="J171" i="25" s="1"/>
  <c r="M169" i="7"/>
  <c r="AH171" i="25" s="1"/>
  <c r="F170" i="7"/>
  <c r="G170" s="1"/>
  <c r="M170"/>
  <c r="AH172" i="25" s="1"/>
  <c r="F171" i="7"/>
  <c r="G171" s="1"/>
  <c r="J173" i="25" s="1"/>
  <c r="M171" i="7"/>
  <c r="AH173" i="25" s="1"/>
  <c r="F172" i="7"/>
  <c r="G172" s="1"/>
  <c r="J174" i="25" s="1"/>
  <c r="M172" i="7"/>
  <c r="F173"/>
  <c r="G173" s="1"/>
  <c r="J175" i="25" s="1"/>
  <c r="M173" i="7"/>
  <c r="F174"/>
  <c r="G174" s="1"/>
  <c r="M174"/>
  <c r="AH176" i="25" s="1"/>
  <c r="F175" i="7"/>
  <c r="G175" s="1"/>
  <c r="J177" i="25" s="1"/>
  <c r="M175" i="7"/>
  <c r="AH177" i="25" s="1"/>
  <c r="F176" i="7"/>
  <c r="G176" s="1"/>
  <c r="J178" i="25" s="1"/>
  <c r="M176" i="7"/>
  <c r="AH178" i="25" s="1"/>
  <c r="F177" i="7"/>
  <c r="G177" s="1"/>
  <c r="J179" i="25" s="1"/>
  <c r="M177" i="7"/>
  <c r="AH179" i="25" s="1"/>
  <c r="F178" i="7"/>
  <c r="G178" s="1"/>
  <c r="M178"/>
  <c r="AH180" i="25" s="1"/>
  <c r="F179" i="7"/>
  <c r="G179" s="1"/>
  <c r="J181" i="25" s="1"/>
  <c r="M179" i="7"/>
  <c r="AH181" i="25" s="1"/>
  <c r="F180" i="7"/>
  <c r="G180" s="1"/>
  <c r="J182" i="25" s="1"/>
  <c r="M180" i="7"/>
  <c r="F181"/>
  <c r="G181" s="1"/>
  <c r="J183" i="25" s="1"/>
  <c r="M181" i="7"/>
  <c r="F182"/>
  <c r="G182" s="1"/>
  <c r="I182" s="1"/>
  <c r="M182"/>
  <c r="F183"/>
  <c r="G183" s="1"/>
  <c r="J185" i="25" s="1"/>
  <c r="M183" i="7"/>
  <c r="AH185" i="25" s="1"/>
  <c r="F184" i="7"/>
  <c r="G184" s="1"/>
  <c r="J186" i="25" s="1"/>
  <c r="M184" i="7"/>
  <c r="AH186" i="25" s="1"/>
  <c r="F185" i="7"/>
  <c r="G185" s="1"/>
  <c r="J187" i="25" s="1"/>
  <c r="M185" i="7"/>
  <c r="AH187" i="25" s="1"/>
  <c r="F186" i="7"/>
  <c r="G186" s="1"/>
  <c r="J188" i="25" s="1"/>
  <c r="M186" i="7"/>
  <c r="AH188" i="25" s="1"/>
  <c r="F187" i="7"/>
  <c r="G187" s="1"/>
  <c r="I187" s="1"/>
  <c r="M187"/>
  <c r="F188"/>
  <c r="G188" s="1"/>
  <c r="J190" i="25" s="1"/>
  <c r="M188" i="7"/>
  <c r="F189"/>
  <c r="G189" s="1"/>
  <c r="J191" i="25" s="1"/>
  <c r="M189" i="7"/>
  <c r="F190"/>
  <c r="G190" s="1"/>
  <c r="M190"/>
  <c r="F191"/>
  <c r="G191" s="1"/>
  <c r="J193" i="25" s="1"/>
  <c r="M191" i="7"/>
  <c r="AH193" i="25" s="1"/>
  <c r="F192" i="7"/>
  <c r="G192" s="1"/>
  <c r="J194" i="25" s="1"/>
  <c r="M192" i="7"/>
  <c r="AH194" i="25" s="1"/>
  <c r="F193" i="7"/>
  <c r="G193" s="1"/>
  <c r="M193"/>
  <c r="AH195" i="25" s="1"/>
  <c r="F194" i="7"/>
  <c r="G194" s="1"/>
  <c r="J196" i="25" s="1"/>
  <c r="M194" i="7"/>
  <c r="F195"/>
  <c r="G195" s="1"/>
  <c r="M195"/>
  <c r="AH197" i="25" s="1"/>
  <c r="F196" i="7"/>
  <c r="G196" s="1"/>
  <c r="J197" i="25" s="1"/>
  <c r="M196" i="7"/>
  <c r="AH198" i="25" s="1"/>
  <c r="F197" i="7"/>
  <c r="G197" s="1"/>
  <c r="J199" i="25" s="1"/>
  <c r="M197" i="7"/>
  <c r="AH199" i="25" s="1"/>
  <c r="F198" i="7"/>
  <c r="G198" s="1"/>
  <c r="M198"/>
  <c r="AH200" i="25" s="1"/>
  <c r="F199" i="7"/>
  <c r="G199" s="1"/>
  <c r="M199"/>
  <c r="AH201" i="25" s="1"/>
  <c r="F200" i="7"/>
  <c r="G200" s="1"/>
  <c r="J202" i="25" s="1"/>
  <c r="M200" i="7"/>
  <c r="AH202" i="25" s="1"/>
  <c r="F201" i="7"/>
  <c r="G201" s="1"/>
  <c r="M201"/>
  <c r="AH203" i="25" s="1"/>
  <c r="F202" i="7"/>
  <c r="G202" s="1"/>
  <c r="M202"/>
  <c r="F203"/>
  <c r="G203" s="1"/>
  <c r="M203"/>
  <c r="AH205" i="25" s="1"/>
  <c r="F204" i="7"/>
  <c r="G204" s="1"/>
  <c r="J206" i="25" s="1"/>
  <c r="M204" i="7"/>
  <c r="AH206" i="25" s="1"/>
  <c r="F205" i="7"/>
  <c r="G205" s="1"/>
  <c r="J207" i="25" s="1"/>
  <c r="M205" i="7"/>
  <c r="AH207" i="25" s="1"/>
  <c r="F206" i="7"/>
  <c r="G206" s="1"/>
  <c r="M206"/>
  <c r="AH208" i="25" s="1"/>
  <c r="F207" i="7"/>
  <c r="G207" s="1"/>
  <c r="J209" i="25" s="1"/>
  <c r="M207" i="7"/>
  <c r="AH209" i="25" s="1"/>
  <c r="F208" i="7"/>
  <c r="G208" s="1"/>
  <c r="J210" i="25" s="1"/>
  <c r="M208" i="7"/>
  <c r="AH210" i="25" s="1"/>
  <c r="F209" i="7"/>
  <c r="G209" s="1"/>
  <c r="M209"/>
  <c r="F210"/>
  <c r="G210" s="1"/>
  <c r="J212" i="25" s="1"/>
  <c r="M210" i="7"/>
  <c r="F211"/>
  <c r="G211" s="1"/>
  <c r="J213" i="25" s="1"/>
  <c r="M211" i="7"/>
  <c r="AH213" i="25" s="1"/>
  <c r="F212" i="7"/>
  <c r="G212" s="1"/>
  <c r="M212"/>
  <c r="AH214" i="25" s="1"/>
  <c r="F213" i="7"/>
  <c r="G213" s="1"/>
  <c r="M213"/>
  <c r="AH215" i="25" s="1"/>
  <c r="F214" i="7"/>
  <c r="G214" s="1"/>
  <c r="M214"/>
  <c r="AH216" i="25" s="1"/>
  <c r="F215" i="7"/>
  <c r="G215" s="1"/>
  <c r="M215"/>
  <c r="AH217" i="25" s="1"/>
  <c r="F216" i="7"/>
  <c r="G216" s="1"/>
  <c r="M216"/>
  <c r="F217"/>
  <c r="G217" s="1"/>
  <c r="M217"/>
  <c r="F218"/>
  <c r="G218" s="1"/>
  <c r="J220" i="25" s="1"/>
  <c r="M218" i="7"/>
  <c r="AH220" i="25" s="1"/>
  <c r="F219" i="7"/>
  <c r="G219" s="1"/>
  <c r="J221" i="25" s="1"/>
  <c r="M219" i="7"/>
  <c r="AH221" i="25" s="1"/>
  <c r="F220" i="7"/>
  <c r="G220" s="1"/>
  <c r="M220"/>
  <c r="F221"/>
  <c r="G221" s="1"/>
  <c r="J223" i="25" s="1"/>
  <c r="M221" i="7"/>
  <c r="F222"/>
  <c r="G222" s="1"/>
  <c r="M222"/>
  <c r="F223"/>
  <c r="G223" s="1"/>
  <c r="J225" i="25" s="1"/>
  <c r="M223" i="7"/>
  <c r="F224"/>
  <c r="G224" s="1"/>
  <c r="J226" i="25" s="1"/>
  <c r="M224" i="7"/>
  <c r="AH226" i="25" s="1"/>
  <c r="F225" i="7"/>
  <c r="G225" s="1"/>
  <c r="M225"/>
  <c r="AH227" i="25" s="1"/>
  <c r="F226" i="7"/>
  <c r="G226" s="1"/>
  <c r="M226"/>
  <c r="AH228" i="25" s="1"/>
  <c r="F227" i="7"/>
  <c r="G227" s="1"/>
  <c r="M227"/>
  <c r="AH229" i="25" s="1"/>
  <c r="F228" i="7"/>
  <c r="G228" s="1"/>
  <c r="J230" i="25" s="1"/>
  <c r="M228" i="7"/>
  <c r="F229"/>
  <c r="G229" s="1"/>
  <c r="M229"/>
  <c r="F230"/>
  <c r="G230" s="1"/>
  <c r="M230"/>
  <c r="AH232" i="25" s="1"/>
  <c r="F231" i="7"/>
  <c r="G231" s="1"/>
  <c r="M231"/>
  <c r="AH233" i="25" s="1"/>
  <c r="F232" i="7"/>
  <c r="G232" s="1"/>
  <c r="J234" i="25" s="1"/>
  <c r="M232" i="7"/>
  <c r="AH234" i="25" s="1"/>
  <c r="F233" i="7"/>
  <c r="G233" s="1"/>
  <c r="M233"/>
  <c r="F234"/>
  <c r="G234" s="1"/>
  <c r="J236" i="25" s="1"/>
  <c r="M234" i="7"/>
  <c r="AH236" i="25" s="1"/>
  <c r="F235" i="7"/>
  <c r="G235" s="1"/>
  <c r="M235"/>
  <c r="AH237" i="25" s="1"/>
  <c r="F236" i="7"/>
  <c r="G236" s="1"/>
  <c r="J238" i="25" s="1"/>
  <c r="M236" i="7"/>
  <c r="AH238" i="25" s="1"/>
  <c r="F237" i="7"/>
  <c r="G237" s="1"/>
  <c r="J239" i="25" s="1"/>
  <c r="M237" i="7"/>
  <c r="AH239" i="25" s="1"/>
  <c r="F238" i="7"/>
  <c r="G238" s="1"/>
  <c r="M238"/>
  <c r="AH240" i="25" s="1"/>
  <c r="F239" i="7"/>
  <c r="G239" s="1"/>
  <c r="J241" i="25" s="1"/>
  <c r="M239" i="7"/>
  <c r="F240"/>
  <c r="G240" s="1"/>
  <c r="J242" i="25" s="1"/>
  <c r="M240" i="7"/>
  <c r="AH242" i="25" s="1"/>
  <c r="F241" i="7"/>
  <c r="G241" s="1"/>
  <c r="M241"/>
  <c r="AH243" i="25" s="1"/>
  <c r="F242" i="7"/>
  <c r="G242" s="1"/>
  <c r="J244" i="25" s="1"/>
  <c r="M242" i="7"/>
  <c r="AH244" i="25" s="1"/>
  <c r="F243" i="7"/>
  <c r="G243" s="1"/>
  <c r="J245" i="25" s="1"/>
  <c r="M243" i="7"/>
  <c r="F244"/>
  <c r="G244" s="1"/>
  <c r="M244"/>
  <c r="AH246" i="25" s="1"/>
  <c r="F245" i="7"/>
  <c r="G245" s="1"/>
  <c r="J247" i="25" s="1"/>
  <c r="M245" i="7"/>
  <c r="AH247" i="25" s="1"/>
  <c r="F246" i="7"/>
  <c r="G246" s="1"/>
  <c r="M246"/>
  <c r="AH248" i="25" s="1"/>
  <c r="F247" i="7"/>
  <c r="G247" s="1"/>
  <c r="M247"/>
  <c r="F248"/>
  <c r="G248" s="1"/>
  <c r="J250" i="25" s="1"/>
  <c r="M248" i="7"/>
  <c r="AH250" i="25" s="1"/>
  <c r="F249" i="7"/>
  <c r="G249" s="1"/>
  <c r="M249"/>
  <c r="AH251" i="25" s="1"/>
  <c r="F250" i="7"/>
  <c r="G250" s="1"/>
  <c r="J252" i="25" s="1"/>
  <c r="M250" i="7"/>
  <c r="AH252" i="25" s="1"/>
  <c r="F251" i="7"/>
  <c r="G251" s="1"/>
  <c r="M251"/>
  <c r="F252"/>
  <c r="G252" s="1"/>
  <c r="J254" i="25" s="1"/>
  <c r="M252" i="7"/>
  <c r="AH254" i="25" s="1"/>
  <c r="F253" i="7"/>
  <c r="G253" s="1"/>
  <c r="J255" i="25" s="1"/>
  <c r="M253" i="7"/>
  <c r="AH255" i="25" s="1"/>
  <c r="F254" i="7"/>
  <c r="G254" s="1"/>
  <c r="M254"/>
  <c r="AH256" i="25" s="1"/>
  <c r="F255" i="7"/>
  <c r="G255" s="1"/>
  <c r="J257" i="25" s="1"/>
  <c r="M255" i="7"/>
  <c r="F256"/>
  <c r="G256" s="1"/>
  <c r="J258" i="25" s="1"/>
  <c r="M256" i="7"/>
  <c r="AH258" i="25" s="1"/>
  <c r="F257" i="7"/>
  <c r="G257" s="1"/>
  <c r="M257"/>
  <c r="F258"/>
  <c r="G258" s="1"/>
  <c r="J260" i="25" s="1"/>
  <c r="M258" i="7"/>
  <c r="F259"/>
  <c r="G259" s="1"/>
  <c r="J261" i="25" s="1"/>
  <c r="M259" i="7"/>
  <c r="AH261" i="25" s="1"/>
  <c r="F260" i="7"/>
  <c r="G260" s="1"/>
  <c r="J262" i="25" s="1"/>
  <c r="M260" i="7"/>
  <c r="AH262" i="25" s="1"/>
  <c r="F261" i="7"/>
  <c r="G261" s="1"/>
  <c r="J263" i="25" s="1"/>
  <c r="M261" i="7"/>
  <c r="AH263" i="25" s="1"/>
  <c r="F262" i="7"/>
  <c r="G262" s="1"/>
  <c r="M262"/>
  <c r="AH264" i="25" s="1"/>
  <c r="F263" i="7"/>
  <c r="G263" s="1"/>
  <c r="J265" i="25" s="1"/>
  <c r="M263" i="7"/>
  <c r="F264"/>
  <c r="G264" s="1"/>
  <c r="J266" i="25" s="1"/>
  <c r="M264" i="7"/>
  <c r="AH266" i="25" s="1"/>
  <c r="F265" i="7"/>
  <c r="G265" s="1"/>
  <c r="J267" i="25" s="1"/>
  <c r="M265" i="7"/>
  <c r="AH267" i="25" s="1"/>
  <c r="F266" i="7"/>
  <c r="G266" s="1"/>
  <c r="J268" i="25" s="1"/>
  <c r="M266" i="7"/>
  <c r="AH268" i="25" s="1"/>
  <c r="F267" i="7"/>
  <c r="G267" s="1"/>
  <c r="M267"/>
  <c r="F268"/>
  <c r="G268" s="1"/>
  <c r="M268"/>
  <c r="AH270" i="25" s="1"/>
  <c r="F269" i="7"/>
  <c r="G269" s="1"/>
  <c r="J271" i="25" s="1"/>
  <c r="M269" i="7"/>
  <c r="AH271" i="25" s="1"/>
  <c r="F270" i="7"/>
  <c r="G270" s="1"/>
  <c r="J272" i="25" s="1"/>
  <c r="M270" i="7"/>
  <c r="AH272" i="25" s="1"/>
  <c r="F271" i="7"/>
  <c r="G271" s="1"/>
  <c r="J273" i="25" s="1"/>
  <c r="M271" i="7"/>
  <c r="F272"/>
  <c r="G272" s="1"/>
  <c r="J274" i="25" s="1"/>
  <c r="M272" i="7"/>
  <c r="AH274" i="25" s="1"/>
  <c r="F273" i="7"/>
  <c r="G273" s="1"/>
  <c r="M273"/>
  <c r="F274"/>
  <c r="G274" s="1"/>
  <c r="M274"/>
  <c r="AH276" i="25" s="1"/>
  <c r="F275" i="7"/>
  <c r="G275" s="1"/>
  <c r="J277" i="25" s="1"/>
  <c r="M275" i="7"/>
  <c r="F276"/>
  <c r="G276" s="1"/>
  <c r="J278" i="25" s="1"/>
  <c r="M276" i="7"/>
  <c r="AH278" i="25" s="1"/>
  <c r="F277" i="7"/>
  <c r="G277" s="1"/>
  <c r="M277"/>
  <c r="F278"/>
  <c r="G278" s="1"/>
  <c r="M278"/>
  <c r="AH280" i="25" s="1"/>
  <c r="F279" i="7"/>
  <c r="G279" s="1"/>
  <c r="M279"/>
  <c r="F280"/>
  <c r="G280" s="1"/>
  <c r="J282" i="25" s="1"/>
  <c r="M280" i="7"/>
  <c r="AH282" i="25" s="1"/>
  <c r="F281" i="7"/>
  <c r="G281" s="1"/>
  <c r="M281"/>
  <c r="F282"/>
  <c r="G282" s="1"/>
  <c r="M282"/>
  <c r="AH284" i="25" s="1"/>
  <c r="F283" i="7"/>
  <c r="G283" s="1"/>
  <c r="M283"/>
  <c r="F284"/>
  <c r="G284" s="1"/>
  <c r="M284"/>
  <c r="AH286" i="25" s="1"/>
  <c r="F285" i="7"/>
  <c r="G285" s="1"/>
  <c r="M285"/>
  <c r="AH287" i="25" s="1"/>
  <c r="F286" i="7"/>
  <c r="G286" s="1"/>
  <c r="M286"/>
  <c r="AH288" i="25" s="1"/>
  <c r="F287" i="7"/>
  <c r="G287" s="1"/>
  <c r="J289" i="25" s="1"/>
  <c r="M287" i="7"/>
  <c r="F288"/>
  <c r="G288" s="1"/>
  <c r="J290" i="25" s="1"/>
  <c r="M288" i="7"/>
  <c r="AH290" i="25" s="1"/>
  <c r="F289" i="7"/>
  <c r="G289" s="1"/>
  <c r="M289"/>
  <c r="AH291" i="25" s="1"/>
  <c r="F290" i="7"/>
  <c r="G290" s="1"/>
  <c r="M290"/>
  <c r="AH292" i="25" s="1"/>
  <c r="F291" i="7"/>
  <c r="G291" s="1"/>
  <c r="J293" i="25" s="1"/>
  <c r="M291" i="7"/>
  <c r="F292"/>
  <c r="G292" s="1"/>
  <c r="M292"/>
  <c r="AH294" i="25" s="1"/>
  <c r="F293" i="7"/>
  <c r="G293" s="1"/>
  <c r="J295" i="25" s="1"/>
  <c r="M293" i="7"/>
  <c r="AH295" i="25" s="1"/>
  <c r="F294" i="7"/>
  <c r="G294" s="1"/>
  <c r="M294"/>
  <c r="AH296" i="25" s="1"/>
  <c r="F295" i="7"/>
  <c r="G295" s="1"/>
  <c r="J297" i="25" s="1"/>
  <c r="M295" i="7"/>
  <c r="F296"/>
  <c r="G296" s="1"/>
  <c r="M296"/>
  <c r="AH298" i="25" s="1"/>
  <c r="F297" i="7"/>
  <c r="G297" s="1"/>
  <c r="M297"/>
  <c r="F298"/>
  <c r="G298" s="1"/>
  <c r="J300" i="25" s="1"/>
  <c r="M298" i="7"/>
  <c r="F299"/>
  <c r="G299" s="1"/>
  <c r="M299"/>
  <c r="AH301" i="25" s="1"/>
  <c r="F300" i="7"/>
  <c r="G300" s="1"/>
  <c r="J302" i="25" s="1"/>
  <c r="M300" i="7"/>
  <c r="F301"/>
  <c r="G301" s="1"/>
  <c r="M301"/>
  <c r="F302"/>
  <c r="G302" s="1"/>
  <c r="J304" i="25" s="1"/>
  <c r="M302" i="7"/>
  <c r="F303"/>
  <c r="G303" s="1"/>
  <c r="M303"/>
  <c r="AH305" i="25" s="1"/>
  <c r="F304" i="7"/>
  <c r="G304" s="1"/>
  <c r="M304"/>
  <c r="AH310" i="24" s="1"/>
  <c r="F305" i="7"/>
  <c r="G305" s="1"/>
  <c r="M305"/>
  <c r="AH307" i="25" s="1"/>
  <c r="F306" i="7"/>
  <c r="G306" s="1"/>
  <c r="M306"/>
  <c r="AH308" i="25" s="1"/>
  <c r="F307" i="7"/>
  <c r="G307" s="1"/>
  <c r="M307"/>
  <c r="AH309" i="25" s="1"/>
  <c r="F308" i="7"/>
  <c r="G308" s="1"/>
  <c r="M308"/>
  <c r="F309"/>
  <c r="G309" s="1"/>
  <c r="M309"/>
  <c r="AH311" i="25" s="1"/>
  <c r="F310" i="7"/>
  <c r="G310" s="1"/>
  <c r="J312" i="25" s="1"/>
  <c r="M310" i="7"/>
  <c r="AH312" i="25" s="1"/>
  <c r="F311" i="7"/>
  <c r="G311" s="1"/>
  <c r="M311"/>
  <c r="AH313" i="25" s="1"/>
  <c r="F312" i="7"/>
  <c r="G312" s="1"/>
  <c r="M312"/>
  <c r="F313"/>
  <c r="G313" s="1"/>
  <c r="J315" i="25" s="1"/>
  <c r="M313" i="7"/>
  <c r="AH315" i="25" s="1"/>
  <c r="F314" i="7"/>
  <c r="G314" s="1"/>
  <c r="M314"/>
  <c r="F315"/>
  <c r="G315" s="1"/>
  <c r="I315" s="1"/>
  <c r="M315"/>
  <c r="AH317" i="25" s="1"/>
  <c r="F316" i="7"/>
  <c r="G316" s="1"/>
  <c r="J318" i="25" s="1"/>
  <c r="M316" i="7"/>
  <c r="F317"/>
  <c r="G317" s="1"/>
  <c r="J319" i="25" s="1"/>
  <c r="M317" i="7"/>
  <c r="AH319" i="25" s="1"/>
  <c r="F318" i="7"/>
  <c r="G318" s="1"/>
  <c r="J320" i="25" s="1"/>
  <c r="M318" i="7"/>
  <c r="F319"/>
  <c r="G319" s="1"/>
  <c r="M319"/>
  <c r="AH321" i="25" s="1"/>
  <c r="F320" i="7"/>
  <c r="G320" s="1"/>
  <c r="M320"/>
  <c r="F321"/>
  <c r="G321" s="1"/>
  <c r="M321"/>
  <c r="AH323" i="25" s="1"/>
  <c r="F322" i="7"/>
  <c r="G322" s="1"/>
  <c r="J324" i="25" s="1"/>
  <c r="M322" i="7"/>
  <c r="AH324" i="25" s="1"/>
  <c r="F323" i="7"/>
  <c r="G323" s="1"/>
  <c r="M323"/>
  <c r="AH325" i="25" s="1"/>
  <c r="F324" i="7"/>
  <c r="G324" s="1"/>
  <c r="J326" i="25" s="1"/>
  <c r="M324" i="7"/>
  <c r="AH326" i="25" s="1"/>
  <c r="F325" i="7"/>
  <c r="G325" s="1"/>
  <c r="M325"/>
  <c r="AH327" i="25" s="1"/>
  <c r="F326" i="7"/>
  <c r="G326" s="1"/>
  <c r="J328" i="25" s="1"/>
  <c r="X328" s="1"/>
  <c r="M326" i="7"/>
  <c r="F327"/>
  <c r="G327" s="1"/>
  <c r="J329" i="25" s="1"/>
  <c r="M327" i="7"/>
  <c r="AH329" i="25" s="1"/>
  <c r="F328" i="7"/>
  <c r="G328" s="1"/>
  <c r="J330" i="25" s="1"/>
  <c r="M328" i="7"/>
  <c r="AH330" i="25" s="1"/>
  <c r="F329" i="7"/>
  <c r="G329" s="1"/>
  <c r="J331" i="25" s="1"/>
  <c r="M329" i="7"/>
  <c r="F330"/>
  <c r="G330" s="1"/>
  <c r="M330"/>
  <c r="F331"/>
  <c r="G331" s="1"/>
  <c r="J333" i="25" s="1"/>
  <c r="M331" i="7"/>
  <c r="AH333" i="25" s="1"/>
  <c r="F332" i="7"/>
  <c r="G332" s="1"/>
  <c r="M332"/>
  <c r="F333"/>
  <c r="G333" s="1"/>
  <c r="M333"/>
  <c r="F334"/>
  <c r="G334" s="1"/>
  <c r="J336" i="25" s="1"/>
  <c r="M334" i="7"/>
  <c r="AH336" i="25" s="1"/>
  <c r="F335" i="7"/>
  <c r="G335" s="1"/>
  <c r="J337" i="25" s="1"/>
  <c r="M335" i="7"/>
  <c r="F336"/>
  <c r="G336" s="1"/>
  <c r="M336"/>
  <c r="AH338" i="25" s="1"/>
  <c r="F337" i="7"/>
  <c r="G337" s="1"/>
  <c r="M337"/>
  <c r="F338"/>
  <c r="G338" s="1"/>
  <c r="M338"/>
  <c r="AH340" i="25" s="1"/>
  <c r="F339" i="7"/>
  <c r="G339" s="1"/>
  <c r="M339"/>
  <c r="AH341" i="25" s="1"/>
  <c r="F340" i="7"/>
  <c r="G340" s="1"/>
  <c r="M340"/>
  <c r="AH342" i="25" s="1"/>
  <c r="F341" i="7"/>
  <c r="G341" s="1"/>
  <c r="M341"/>
  <c r="F342"/>
  <c r="G342" s="1"/>
  <c r="J344" i="25" s="1"/>
  <c r="M342" i="7"/>
  <c r="AH344" i="25" s="1"/>
  <c r="F343" i="7"/>
  <c r="G343" s="1"/>
  <c r="J345" i="25" s="1"/>
  <c r="M343" i="7"/>
  <c r="F344"/>
  <c r="G344" s="1"/>
  <c r="J346" i="25" s="1"/>
  <c r="M344" i="7"/>
  <c r="AH346" i="25" s="1"/>
  <c r="F345" i="7"/>
  <c r="G345" s="1"/>
  <c r="M345"/>
  <c r="F346"/>
  <c r="G346" s="1"/>
  <c r="J348" i="25" s="1"/>
  <c r="M346" i="7"/>
  <c r="AH348" i="25" s="1"/>
  <c r="F347" i="7"/>
  <c r="G347" s="1"/>
  <c r="J349" i="25" s="1"/>
  <c r="M347" i="7"/>
  <c r="AH349" i="25" s="1"/>
  <c r="F348" i="7"/>
  <c r="G348" s="1"/>
  <c r="J350" i="25" s="1"/>
  <c r="M348" i="7"/>
  <c r="F349"/>
  <c r="G349" s="1"/>
  <c r="J351" i="25" s="1"/>
  <c r="M349" i="7"/>
  <c r="AH351" i="25" s="1"/>
  <c r="F350" i="7"/>
  <c r="G350" s="1"/>
  <c r="M350"/>
  <c r="F351"/>
  <c r="G351" s="1"/>
  <c r="M351"/>
  <c r="AH353" i="25" s="1"/>
  <c r="F352" i="7"/>
  <c r="G352" s="1"/>
  <c r="M352"/>
  <c r="F353"/>
  <c r="G353" s="1"/>
  <c r="J355" i="25" s="1"/>
  <c r="M353" i="7"/>
  <c r="AH355" i="25" s="1"/>
  <c r="F354" i="7"/>
  <c r="G354" s="1"/>
  <c r="J356" i="25" s="1"/>
  <c r="M354" i="7"/>
  <c r="F355"/>
  <c r="G355" s="1"/>
  <c r="J357" i="25" s="1"/>
  <c r="M355" i="7"/>
  <c r="AH357" i="25" s="1"/>
  <c r="F356" i="7"/>
  <c r="G356" s="1"/>
  <c r="J358" i="25" s="1"/>
  <c r="X358" s="1"/>
  <c r="M356" i="7"/>
  <c r="AH358" i="25" s="1"/>
  <c r="F357" i="7"/>
  <c r="G357" s="1"/>
  <c r="J359" i="25" s="1"/>
  <c r="M357" i="7"/>
  <c r="F358"/>
  <c r="G358" s="1"/>
  <c r="M358"/>
  <c r="AH360" i="25" s="1"/>
  <c r="F359" i="7"/>
  <c r="G359" s="1"/>
  <c r="J361" i="25" s="1"/>
  <c r="M359" i="7"/>
  <c r="F360"/>
  <c r="G360" s="1"/>
  <c r="J362" i="25" s="1"/>
  <c r="M360" i="7"/>
  <c r="AH362" i="25" s="1"/>
  <c r="F361" i="7"/>
  <c r="G361" s="1"/>
  <c r="J363" i="25" s="1"/>
  <c r="M361" i="7"/>
  <c r="F362"/>
  <c r="G362" s="1"/>
  <c r="J364" i="25" s="1"/>
  <c r="M362" i="7"/>
  <c r="AH364" i="25" s="1"/>
  <c r="F363" i="7"/>
  <c r="G363" s="1"/>
  <c r="J365" i="25" s="1"/>
  <c r="M363" i="7"/>
  <c r="AH365" i="25" s="1"/>
  <c r="F364" i="7"/>
  <c r="G364" s="1"/>
  <c r="J366" i="25" s="1"/>
  <c r="M364" i="7"/>
  <c r="AH366" i="25" s="1"/>
  <c r="F365" i="7"/>
  <c r="G365" s="1"/>
  <c r="J367" i="25" s="1"/>
  <c r="M365" i="7"/>
  <c r="F366"/>
  <c r="G366" s="1"/>
  <c r="J368" i="25" s="1"/>
  <c r="M366" i="7"/>
  <c r="AH368" i="25" s="1"/>
  <c r="F367" i="7"/>
  <c r="G367" s="1"/>
  <c r="M367"/>
  <c r="F368"/>
  <c r="G368" s="1"/>
  <c r="M368"/>
  <c r="AH370" i="25" s="1"/>
  <c r="F369" i="7"/>
  <c r="G369" s="1"/>
  <c r="M369"/>
  <c r="F370"/>
  <c r="G370" s="1"/>
  <c r="J372" i="25" s="1"/>
  <c r="M370" i="7"/>
  <c r="AH372" i="25" s="1"/>
  <c r="F371" i="7"/>
  <c r="G371" s="1"/>
  <c r="M371"/>
  <c r="F372"/>
  <c r="G372" s="1"/>
  <c r="I372" s="1"/>
  <c r="M372"/>
  <c r="AH374" i="25" s="1"/>
  <c r="F373" i="7"/>
  <c r="G373" s="1"/>
  <c r="J375" i="25" s="1"/>
  <c r="M373" i="7"/>
  <c r="AH375" i="25" s="1"/>
  <c r="F374" i="7"/>
  <c r="G374" s="1"/>
  <c r="J376" i="25" s="1"/>
  <c r="M374" i="7"/>
  <c r="AH376" i="25" s="1"/>
  <c r="F375" i="7"/>
  <c r="G375" s="1"/>
  <c r="J377" i="25" s="1"/>
  <c r="M375" i="7"/>
  <c r="F376"/>
  <c r="G376" s="1"/>
  <c r="J378" i="25" s="1"/>
  <c r="M376" i="7"/>
  <c r="AH378" i="25" s="1"/>
  <c r="F377" i="7"/>
  <c r="G377" s="1"/>
  <c r="J379" i="25" s="1"/>
  <c r="M377" i="7"/>
  <c r="F378"/>
  <c r="G378" s="1"/>
  <c r="J380" i="25" s="1"/>
  <c r="M378" i="7"/>
  <c r="AH380" i="25" s="1"/>
  <c r="F379" i="7"/>
  <c r="G379" s="1"/>
  <c r="M379"/>
  <c r="F380"/>
  <c r="G380" s="1"/>
  <c r="J382" i="25" s="1"/>
  <c r="M380" i="7"/>
  <c r="AH382" i="25" s="1"/>
  <c r="F381" i="7"/>
  <c r="G381" s="1"/>
  <c r="J383" i="25" s="1"/>
  <c r="M381" i="7"/>
  <c r="AH383" i="25" s="1"/>
  <c r="F382" i="7"/>
  <c r="G382" s="1"/>
  <c r="J384" i="25" s="1"/>
  <c r="M382" i="7"/>
  <c r="AH384" i="25" s="1"/>
  <c r="F383" i="7"/>
  <c r="G383" s="1"/>
  <c r="M383"/>
  <c r="AH385" i="25" s="1"/>
  <c r="F384" i="7"/>
  <c r="G384" s="1"/>
  <c r="M384"/>
  <c r="F385"/>
  <c r="G385" s="1"/>
  <c r="J387" i="25" s="1"/>
  <c r="M385" i="7"/>
  <c r="AH387" i="25" s="1"/>
  <c r="F386" i="7"/>
  <c r="G386" s="1"/>
  <c r="J388" i="25" s="1"/>
  <c r="M386" i="7"/>
  <c r="F387"/>
  <c r="G387" s="1"/>
  <c r="J389" i="25" s="1"/>
  <c r="M387" i="7"/>
  <c r="AH389" i="25" s="1"/>
  <c r="F388" i="7"/>
  <c r="G388" s="1"/>
  <c r="M388"/>
  <c r="AH393" i="24" s="1"/>
  <c r="F389" i="7"/>
  <c r="G389" s="1"/>
  <c r="J391" i="25" s="1"/>
  <c r="M389" i="7"/>
  <c r="AH391" i="25" s="1"/>
  <c r="F390" i="7"/>
  <c r="G390" s="1"/>
  <c r="J392" i="25" s="1"/>
  <c r="M390" i="7"/>
  <c r="F391"/>
  <c r="G391" s="1"/>
  <c r="J393" i="25" s="1"/>
  <c r="M391" i="7"/>
  <c r="AH393" i="25" s="1"/>
  <c r="F392" i="7"/>
  <c r="G392" s="1"/>
  <c r="J394" i="25" s="1"/>
  <c r="M392" i="7"/>
  <c r="F393"/>
  <c r="G393" s="1"/>
  <c r="J395" i="25" s="1"/>
  <c r="M393" i="7"/>
  <c r="AH395" i="25" s="1"/>
  <c r="F394" i="7"/>
  <c r="G394" s="1"/>
  <c r="M394"/>
  <c r="F395"/>
  <c r="G395" s="1"/>
  <c r="M395"/>
  <c r="AH397" i="25" s="1"/>
  <c r="F396" i="7"/>
  <c r="G396" s="1"/>
  <c r="J398" i="25" s="1"/>
  <c r="M396" i="7"/>
  <c r="AH401" i="24" s="1"/>
  <c r="F397" i="7"/>
  <c r="G397" s="1"/>
  <c r="J399" i="25" s="1"/>
  <c r="M397" i="7"/>
  <c r="AH399" i="25" s="1"/>
  <c r="F398" i="7"/>
  <c r="G398" s="1"/>
  <c r="J400" i="25" s="1"/>
  <c r="M398" i="7"/>
  <c r="F399"/>
  <c r="G399" s="1"/>
  <c r="J401" i="25" s="1"/>
  <c r="M399" i="7"/>
  <c r="AH401" i="25" s="1"/>
  <c r="F400" i="7"/>
  <c r="G400" s="1"/>
  <c r="I400" s="1"/>
  <c r="M400"/>
  <c r="F401"/>
  <c r="G401" s="1"/>
  <c r="M401"/>
  <c r="AH403" i="25" s="1"/>
  <c r="F402" i="7"/>
  <c r="G402" s="1"/>
  <c r="J404" i="25" s="1"/>
  <c r="M402" i="7"/>
  <c r="AH404" i="25" s="1"/>
  <c r="F403" i="7"/>
  <c r="G403" s="1"/>
  <c r="M403"/>
  <c r="AH405" i="25" s="1"/>
  <c r="F404" i="7"/>
  <c r="G404" s="1"/>
  <c r="M404"/>
  <c r="F405"/>
  <c r="G405" s="1"/>
  <c r="M405"/>
  <c r="AH407" i="25" s="1"/>
  <c r="F406" i="7"/>
  <c r="G406" s="1"/>
  <c r="M406"/>
  <c r="AH408" i="25" s="1"/>
  <c r="F407" i="7"/>
  <c r="G407" s="1"/>
  <c r="J409" i="25" s="1"/>
  <c r="M407" i="7"/>
  <c r="AH409" i="25" s="1"/>
  <c r="F408" i="7"/>
  <c r="G408" s="1"/>
  <c r="J410" i="25" s="1"/>
  <c r="M408" i="7"/>
  <c r="F409"/>
  <c r="G409" s="1"/>
  <c r="J411" i="25" s="1"/>
  <c r="M409" i="7"/>
  <c r="AH411" i="25" s="1"/>
  <c r="F410" i="7"/>
  <c r="G410" s="1"/>
  <c r="M410"/>
  <c r="F411"/>
  <c r="G411" s="1"/>
  <c r="J413" i="25" s="1"/>
  <c r="M411" i="7"/>
  <c r="AH413" i="25" s="1"/>
  <c r="F412" i="7"/>
  <c r="G412" s="1"/>
  <c r="J414" i="25" s="1"/>
  <c r="M412" i="7"/>
  <c r="F413"/>
  <c r="G413" s="1"/>
  <c r="J415" i="25" s="1"/>
  <c r="M413" i="7"/>
  <c r="AH415" i="25" s="1"/>
  <c r="F414" i="7"/>
  <c r="G414" s="1"/>
  <c r="M414"/>
  <c r="F415"/>
  <c r="G415" s="1"/>
  <c r="J417" i="25" s="1"/>
  <c r="M415" i="7"/>
  <c r="AH417" i="25" s="1"/>
  <c r="F416" i="7"/>
  <c r="G416" s="1"/>
  <c r="J418" i="25" s="1"/>
  <c r="M416" i="7"/>
  <c r="F417"/>
  <c r="G417" s="1"/>
  <c r="J419" i="25" s="1"/>
  <c r="M417" i="7"/>
  <c r="AH419" i="25" s="1"/>
  <c r="F418" i="7"/>
  <c r="G418" s="1"/>
  <c r="J420" i="25" s="1"/>
  <c r="M418" i="7"/>
  <c r="AH420" i="25" s="1"/>
  <c r="F419" i="7"/>
  <c r="G419" s="1"/>
  <c r="M419"/>
  <c r="AH421" i="25" s="1"/>
  <c r="F420" i="7"/>
  <c r="G420" s="1"/>
  <c r="M420"/>
  <c r="F421"/>
  <c r="G421" s="1"/>
  <c r="J423" i="25" s="1"/>
  <c r="M421" i="7"/>
  <c r="AH423" i="25" s="1"/>
  <c r="F9" i="6"/>
  <c r="G9" s="1"/>
  <c r="I11" i="25" s="1"/>
  <c r="M9" i="6"/>
  <c r="AG11" i="25" s="1"/>
  <c r="F10" i="6"/>
  <c r="G10" s="1"/>
  <c r="I12" i="25" s="1"/>
  <c r="M10" i="6"/>
  <c r="AG12" i="25" s="1"/>
  <c r="F11" i="6"/>
  <c r="G11" s="1"/>
  <c r="I13" i="25" s="1"/>
  <c r="M11" i="6"/>
  <c r="AG13" i="25" s="1"/>
  <c r="F12" i="6"/>
  <c r="G12" s="1"/>
  <c r="I12" s="1"/>
  <c r="M12"/>
  <c r="AG14" i="25" s="1"/>
  <c r="F13" i="6"/>
  <c r="G13" s="1"/>
  <c r="I15" i="25" s="1"/>
  <c r="M13" i="6"/>
  <c r="AG15" i="25" s="1"/>
  <c r="F14" i="6"/>
  <c r="G14" s="1"/>
  <c r="I16" i="25" s="1"/>
  <c r="M14" i="6"/>
  <c r="AG16" i="25" s="1"/>
  <c r="F15" i="6"/>
  <c r="G15" s="1"/>
  <c r="I17" i="25" s="1"/>
  <c r="M15" i="6"/>
  <c r="AG17" i="25" s="1"/>
  <c r="F16" i="6"/>
  <c r="G16" s="1"/>
  <c r="I18" i="25" s="1"/>
  <c r="M16" i="6"/>
  <c r="AG18" i="25" s="1"/>
  <c r="F17" i="6"/>
  <c r="G17" s="1"/>
  <c r="I19" i="25" s="1"/>
  <c r="M17" i="6"/>
  <c r="AG19" i="25" s="1"/>
  <c r="F18" i="6"/>
  <c r="G18" s="1"/>
  <c r="I20" i="25" s="1"/>
  <c r="M18" i="6"/>
  <c r="AG20" i="25" s="1"/>
  <c r="F19" i="6"/>
  <c r="G19" s="1"/>
  <c r="I21" i="25" s="1"/>
  <c r="M19" i="6"/>
  <c r="AG21" i="25" s="1"/>
  <c r="F20" i="6"/>
  <c r="G20" s="1"/>
  <c r="I20" s="1"/>
  <c r="M20"/>
  <c r="AG22" i="25" s="1"/>
  <c r="F21" i="6"/>
  <c r="G21" s="1"/>
  <c r="M21"/>
  <c r="AG23" i="25" s="1"/>
  <c r="F22" i="6"/>
  <c r="G22" s="1"/>
  <c r="I24" i="25" s="1"/>
  <c r="M22" i="6"/>
  <c r="AG24" i="25" s="1"/>
  <c r="F23" i="6"/>
  <c r="G23" s="1"/>
  <c r="M23"/>
  <c r="AG25" i="25" s="1"/>
  <c r="F24" i="6"/>
  <c r="G24" s="1"/>
  <c r="I26" i="25" s="1"/>
  <c r="M24" i="6"/>
  <c r="AG26" i="25" s="1"/>
  <c r="F25" i="6"/>
  <c r="G25" s="1"/>
  <c r="I27" i="25" s="1"/>
  <c r="M25" i="6"/>
  <c r="AG27" i="25" s="1"/>
  <c r="F26" i="6"/>
  <c r="G26" s="1"/>
  <c r="I28" i="25" s="1"/>
  <c r="M26" i="6"/>
  <c r="AG28" i="25" s="1"/>
  <c r="F27" i="6"/>
  <c r="G27" s="1"/>
  <c r="I29" i="25" s="1"/>
  <c r="M27" i="6"/>
  <c r="AG29" i="25" s="1"/>
  <c r="F28" i="6"/>
  <c r="G28" s="1"/>
  <c r="I28" s="1"/>
  <c r="M28"/>
  <c r="AG30" i="25" s="1"/>
  <c r="F29" i="6"/>
  <c r="G29" s="1"/>
  <c r="I31" i="25" s="1"/>
  <c r="M29" i="6"/>
  <c r="AG31" i="25" s="1"/>
  <c r="F30" i="6"/>
  <c r="G30" s="1"/>
  <c r="I32" i="25" s="1"/>
  <c r="M30" i="6"/>
  <c r="AG32" i="25" s="1"/>
  <c r="F31" i="6"/>
  <c r="G31" s="1"/>
  <c r="I33" i="25" s="1"/>
  <c r="M31" i="6"/>
  <c r="AG33" i="25" s="1"/>
  <c r="F32" i="6"/>
  <c r="G32" s="1"/>
  <c r="I34" i="25" s="1"/>
  <c r="M32" i="6"/>
  <c r="AG34" i="25" s="1"/>
  <c r="F33" i="6"/>
  <c r="G33" s="1"/>
  <c r="I35" i="25" s="1"/>
  <c r="M33" i="6"/>
  <c r="AG35" i="25" s="1"/>
  <c r="F34" i="6"/>
  <c r="G34" s="1"/>
  <c r="I34" s="1"/>
  <c r="M34"/>
  <c r="AG36" i="25" s="1"/>
  <c r="F35" i="6"/>
  <c r="G35" s="1"/>
  <c r="I37" i="25" s="1"/>
  <c r="M35" i="6"/>
  <c r="AG37" i="25" s="1"/>
  <c r="F36" i="6"/>
  <c r="G36" s="1"/>
  <c r="I38" i="25" s="1"/>
  <c r="M36" i="6"/>
  <c r="AG38" i="25" s="1"/>
  <c r="F37" i="6"/>
  <c r="G37" s="1"/>
  <c r="I39" i="25" s="1"/>
  <c r="M37" i="6"/>
  <c r="AG39" i="25" s="1"/>
  <c r="F38" i="6"/>
  <c r="G38" s="1"/>
  <c r="M38"/>
  <c r="AG40" i="25" s="1"/>
  <c r="F39" i="6"/>
  <c r="G39" s="1"/>
  <c r="I41" i="25" s="1"/>
  <c r="M39" i="6"/>
  <c r="AG41" i="25" s="1"/>
  <c r="F40" i="6"/>
  <c r="G40" s="1"/>
  <c r="I42" i="25" s="1"/>
  <c r="M40" i="6"/>
  <c r="AG42" i="25" s="1"/>
  <c r="F41" i="6"/>
  <c r="G41" s="1"/>
  <c r="I43" i="25" s="1"/>
  <c r="M41" i="6"/>
  <c r="AG43" i="25" s="1"/>
  <c r="F42" i="6"/>
  <c r="G42" s="1"/>
  <c r="I42" s="1"/>
  <c r="M42"/>
  <c r="AG44" i="25" s="1"/>
  <c r="F43" i="6"/>
  <c r="G43" s="1"/>
  <c r="I45" i="25" s="1"/>
  <c r="M43" i="6"/>
  <c r="AG45" i="25" s="1"/>
  <c r="F44" i="6"/>
  <c r="G44" s="1"/>
  <c r="I46" i="25" s="1"/>
  <c r="M44" i="6"/>
  <c r="AG46" i="25" s="1"/>
  <c r="F45" i="6"/>
  <c r="G45" s="1"/>
  <c r="I47" i="25" s="1"/>
  <c r="M45" i="6"/>
  <c r="AG47" i="25" s="1"/>
  <c r="F46" i="6"/>
  <c r="G46" s="1"/>
  <c r="I48" i="25" s="1"/>
  <c r="M46" i="6"/>
  <c r="AG48" i="25" s="1"/>
  <c r="F47" i="6"/>
  <c r="G47" s="1"/>
  <c r="I49" i="25" s="1"/>
  <c r="M47" i="6"/>
  <c r="AG49" i="25" s="1"/>
  <c r="F48" i="6"/>
  <c r="G48" s="1"/>
  <c r="I50" i="25" s="1"/>
  <c r="M48" i="6"/>
  <c r="AG50" i="25" s="1"/>
  <c r="F49" i="6"/>
  <c r="G49" s="1"/>
  <c r="I51" i="25" s="1"/>
  <c r="M49" i="6"/>
  <c r="AG51" i="25" s="1"/>
  <c r="F50" i="6"/>
  <c r="G50" s="1"/>
  <c r="I50" s="1"/>
  <c r="M50"/>
  <c r="AG52" i="25" s="1"/>
  <c r="F51" i="6"/>
  <c r="G51" s="1"/>
  <c r="I53" i="25" s="1"/>
  <c r="M51" i="6"/>
  <c r="AG53" i="25" s="1"/>
  <c r="F52" i="6"/>
  <c r="G52" s="1"/>
  <c r="I54" i="25" s="1"/>
  <c r="M52" i="6"/>
  <c r="AG54" i="25" s="1"/>
  <c r="F53" i="6"/>
  <c r="G53" s="1"/>
  <c r="I55" i="25" s="1"/>
  <c r="M53" i="6"/>
  <c r="AG55" i="25" s="1"/>
  <c r="F54" i="6"/>
  <c r="G54" s="1"/>
  <c r="M54"/>
  <c r="AG56" i="25" s="1"/>
  <c r="F55" i="6"/>
  <c r="G55" s="1"/>
  <c r="I57" i="25" s="1"/>
  <c r="M55" i="6"/>
  <c r="AG57" i="25" s="1"/>
  <c r="F56" i="6"/>
  <c r="G56" s="1"/>
  <c r="I58" i="25" s="1"/>
  <c r="M56" i="6"/>
  <c r="AG58" i="25" s="1"/>
  <c r="F57" i="6"/>
  <c r="G57" s="1"/>
  <c r="I59" i="25" s="1"/>
  <c r="M57" i="6"/>
  <c r="AG59" i="25" s="1"/>
  <c r="F58" i="6"/>
  <c r="G58" s="1"/>
  <c r="I60" i="25" s="1"/>
  <c r="M58" i="6"/>
  <c r="AG60" i="25" s="1"/>
  <c r="F59" i="6"/>
  <c r="G59" s="1"/>
  <c r="I61" i="25" s="1"/>
  <c r="M59" i="6"/>
  <c r="AG61" i="25" s="1"/>
  <c r="F60" i="6"/>
  <c r="G60" s="1"/>
  <c r="I62" i="25" s="1"/>
  <c r="M60" i="6"/>
  <c r="AG62" i="25" s="1"/>
  <c r="F61" i="6"/>
  <c r="G61" s="1"/>
  <c r="I63" i="25" s="1"/>
  <c r="M61" i="6"/>
  <c r="AG63" i="25" s="1"/>
  <c r="F62" i="6"/>
  <c r="G62" s="1"/>
  <c r="M62"/>
  <c r="AG64" i="25" s="1"/>
  <c r="F63" i="6"/>
  <c r="G63" s="1"/>
  <c r="I65" i="25" s="1"/>
  <c r="M63" i="6"/>
  <c r="AG65" i="25" s="1"/>
  <c r="F64" i="6"/>
  <c r="G64" s="1"/>
  <c r="I66" i="25" s="1"/>
  <c r="M64" i="6"/>
  <c r="AG66" i="25" s="1"/>
  <c r="F65" i="6"/>
  <c r="G65" s="1"/>
  <c r="I67" i="25" s="1"/>
  <c r="M65" i="6"/>
  <c r="AG67" i="25" s="1"/>
  <c r="F66" i="6"/>
  <c r="G66" s="1"/>
  <c r="I66" s="1"/>
  <c r="M66"/>
  <c r="AG68" i="25" s="1"/>
  <c r="F67" i="6"/>
  <c r="G67" s="1"/>
  <c r="I69" i="25" s="1"/>
  <c r="M67" i="6"/>
  <c r="AG69" i="25" s="1"/>
  <c r="F68" i="6"/>
  <c r="G68" s="1"/>
  <c r="M68"/>
  <c r="AG70" i="25" s="1"/>
  <c r="F69" i="6"/>
  <c r="G69" s="1"/>
  <c r="I71" i="25" s="1"/>
  <c r="M69" i="6"/>
  <c r="AG71" i="25" s="1"/>
  <c r="F70" i="6"/>
  <c r="G70" s="1"/>
  <c r="M70"/>
  <c r="AG72" i="25" s="1"/>
  <c r="F71" i="6"/>
  <c r="G71" s="1"/>
  <c r="I71" s="1"/>
  <c r="M71"/>
  <c r="AG73" i="25" s="1"/>
  <c r="F72" i="6"/>
  <c r="G72" s="1"/>
  <c r="I74" i="25" s="1"/>
  <c r="M72" i="6"/>
  <c r="AG74" i="25" s="1"/>
  <c r="F73" i="6"/>
  <c r="G73" s="1"/>
  <c r="I75" i="25" s="1"/>
  <c r="M73" i="6"/>
  <c r="AG75" i="25" s="1"/>
  <c r="F74" i="6"/>
  <c r="G74" s="1"/>
  <c r="I76" i="25" s="1"/>
  <c r="M74" i="6"/>
  <c r="AG76" i="25" s="1"/>
  <c r="F75" i="6"/>
  <c r="G75" s="1"/>
  <c r="M75"/>
  <c r="AG77" i="25" s="1"/>
  <c r="F76" i="6"/>
  <c r="G76" s="1"/>
  <c r="I78" i="25" s="1"/>
  <c r="M76" i="6"/>
  <c r="AG78" i="25" s="1"/>
  <c r="F77" i="6"/>
  <c r="G77" s="1"/>
  <c r="I79" i="25" s="1"/>
  <c r="M77" i="6"/>
  <c r="AG79" i="25" s="1"/>
  <c r="F78" i="6"/>
  <c r="G78" s="1"/>
  <c r="M78"/>
  <c r="AG80" i="25" s="1"/>
  <c r="F79" i="6"/>
  <c r="G79" s="1"/>
  <c r="I81" i="25" s="1"/>
  <c r="M79" i="6"/>
  <c r="AG81" i="25" s="1"/>
  <c r="F80" i="6"/>
  <c r="G80" s="1"/>
  <c r="I82" i="25" s="1"/>
  <c r="M80" i="6"/>
  <c r="AG82" i="25" s="1"/>
  <c r="F81" i="6"/>
  <c r="G81" s="1"/>
  <c r="I83" i="25" s="1"/>
  <c r="M81" i="6"/>
  <c r="AG83" i="25" s="1"/>
  <c r="F82" i="6"/>
  <c r="G82" s="1"/>
  <c r="I84" i="25" s="1"/>
  <c r="M82" i="6"/>
  <c r="AG84" i="25" s="1"/>
  <c r="F83" i="6"/>
  <c r="G83" s="1"/>
  <c r="M83"/>
  <c r="AG85" i="25" s="1"/>
  <c r="F84" i="6"/>
  <c r="G84" s="1"/>
  <c r="I86" i="25" s="1"/>
  <c r="M84" i="6"/>
  <c r="AG86" i="25" s="1"/>
  <c r="F85" i="6"/>
  <c r="G85" s="1"/>
  <c r="I87" i="25" s="1"/>
  <c r="M85" i="6"/>
  <c r="AG87" i="25" s="1"/>
  <c r="F86" i="6"/>
  <c r="G86" s="1"/>
  <c r="I88" i="25" s="1"/>
  <c r="M86" i="6"/>
  <c r="AG88" i="25" s="1"/>
  <c r="F87" i="6"/>
  <c r="G87" s="1"/>
  <c r="I89" i="25" s="1"/>
  <c r="M87" i="6"/>
  <c r="AG89" i="25" s="1"/>
  <c r="F88" i="6"/>
  <c r="G88" s="1"/>
  <c r="I90" i="25" s="1"/>
  <c r="M88" i="6"/>
  <c r="AG90" i="25" s="1"/>
  <c r="F89" i="6"/>
  <c r="G89" s="1"/>
  <c r="I91" i="25" s="1"/>
  <c r="M89" i="6"/>
  <c r="AG91" i="25" s="1"/>
  <c r="F90" i="6"/>
  <c r="G90" s="1"/>
  <c r="I90" s="1"/>
  <c r="M90"/>
  <c r="AG92" i="25" s="1"/>
  <c r="F91" i="6"/>
  <c r="G91" s="1"/>
  <c r="I93" i="25" s="1"/>
  <c r="M91" i="6"/>
  <c r="AG93" i="25" s="1"/>
  <c r="F92" i="6"/>
  <c r="G92" s="1"/>
  <c r="I94" i="25" s="1"/>
  <c r="M92" i="6"/>
  <c r="AG94" i="25" s="1"/>
  <c r="F93" i="6"/>
  <c r="G93" s="1"/>
  <c r="I95" i="25" s="1"/>
  <c r="M93" i="6"/>
  <c r="AG95" i="25" s="1"/>
  <c r="F94" i="6"/>
  <c r="G94" s="1"/>
  <c r="I96" i="25" s="1"/>
  <c r="M94" i="6"/>
  <c r="AG96" i="25" s="1"/>
  <c r="F95" i="6"/>
  <c r="G95" s="1"/>
  <c r="I97" i="25" s="1"/>
  <c r="M95" i="6"/>
  <c r="AG97" i="25" s="1"/>
  <c r="F96" i="6"/>
  <c r="G96" s="1"/>
  <c r="I98" i="25" s="1"/>
  <c r="M96" i="6"/>
  <c r="AG98" i="25" s="1"/>
  <c r="F97" i="6"/>
  <c r="G97" s="1"/>
  <c r="I99" i="25" s="1"/>
  <c r="M97" i="6"/>
  <c r="AG99" i="25" s="1"/>
  <c r="F98" i="6"/>
  <c r="G98" s="1"/>
  <c r="M98"/>
  <c r="AG100" i="25" s="1"/>
  <c r="F99" i="6"/>
  <c r="G99" s="1"/>
  <c r="I101" i="25" s="1"/>
  <c r="M99" i="6"/>
  <c r="AG101" i="25" s="1"/>
  <c r="F100" i="6"/>
  <c r="G100" s="1"/>
  <c r="I102" i="25" s="1"/>
  <c r="M100" i="6"/>
  <c r="AG102" i="25" s="1"/>
  <c r="F101" i="6"/>
  <c r="G101" s="1"/>
  <c r="I103" i="25" s="1"/>
  <c r="M101" i="6"/>
  <c r="AG103" i="25" s="1"/>
  <c r="F102" i="6"/>
  <c r="G102" s="1"/>
  <c r="M102"/>
  <c r="AG104" i="25" s="1"/>
  <c r="F103" i="6"/>
  <c r="G103" s="1"/>
  <c r="M103"/>
  <c r="AG105" i="25" s="1"/>
  <c r="F104" i="6"/>
  <c r="G104" s="1"/>
  <c r="I106" i="25" s="1"/>
  <c r="M104" i="6"/>
  <c r="AG106" i="25" s="1"/>
  <c r="F105" i="6"/>
  <c r="G105" s="1"/>
  <c r="I107" i="25" s="1"/>
  <c r="M105" i="6"/>
  <c r="AG107" i="25" s="1"/>
  <c r="F106" i="6"/>
  <c r="G106" s="1"/>
  <c r="I108" i="25" s="1"/>
  <c r="M106" i="6"/>
  <c r="AG108" i="25" s="1"/>
  <c r="F107" i="6"/>
  <c r="G107" s="1"/>
  <c r="I109" i="25" s="1"/>
  <c r="M107" i="6"/>
  <c r="AG109" i="25" s="1"/>
  <c r="F108" i="6"/>
  <c r="G108" s="1"/>
  <c r="I110" i="25" s="1"/>
  <c r="M108" i="6"/>
  <c r="AG110" i="25" s="1"/>
  <c r="F109" i="6"/>
  <c r="G109" s="1"/>
  <c r="I111" i="25" s="1"/>
  <c r="M109" i="6"/>
  <c r="AG111" i="25" s="1"/>
  <c r="F110" i="6"/>
  <c r="G110" s="1"/>
  <c r="I112" i="25" s="1"/>
  <c r="M110" i="6"/>
  <c r="AG112" i="25" s="1"/>
  <c r="F111" i="6"/>
  <c r="G111" s="1"/>
  <c r="M111"/>
  <c r="AG113" i="25" s="1"/>
  <c r="F112" i="6"/>
  <c r="G112" s="1"/>
  <c r="I114" i="25" s="1"/>
  <c r="M112" i="6"/>
  <c r="AG114" i="25" s="1"/>
  <c r="F113" i="6"/>
  <c r="G113" s="1"/>
  <c r="I115" i="25" s="1"/>
  <c r="M113" i="6"/>
  <c r="AG115" i="25" s="1"/>
  <c r="F114" i="6"/>
  <c r="G114" s="1"/>
  <c r="I116" i="25" s="1"/>
  <c r="M114" i="6"/>
  <c r="AG116" i="25" s="1"/>
  <c r="F115" i="6"/>
  <c r="G115" s="1"/>
  <c r="I117" i="25" s="1"/>
  <c r="M115" i="6"/>
  <c r="AG117" i="25" s="1"/>
  <c r="F116" i="6"/>
  <c r="G116" s="1"/>
  <c r="M116"/>
  <c r="AG118" i="25" s="1"/>
  <c r="F117" i="6"/>
  <c r="G117" s="1"/>
  <c r="I119" i="25" s="1"/>
  <c r="M117" i="6"/>
  <c r="AG119" i="25" s="1"/>
  <c r="F118" i="6"/>
  <c r="G118" s="1"/>
  <c r="M118"/>
  <c r="AG120" i="25" s="1"/>
  <c r="F119" i="6"/>
  <c r="G119" s="1"/>
  <c r="M119"/>
  <c r="AG121" i="25" s="1"/>
  <c r="F120" i="6"/>
  <c r="G120" s="1"/>
  <c r="I122" i="25" s="1"/>
  <c r="M120" i="6"/>
  <c r="AG122" i="25" s="1"/>
  <c r="F121" i="6"/>
  <c r="G121" s="1"/>
  <c r="I123" i="25" s="1"/>
  <c r="M121" i="6"/>
  <c r="AG123" i="25" s="1"/>
  <c r="F122" i="6"/>
  <c r="G122" s="1"/>
  <c r="I122" s="1"/>
  <c r="M122"/>
  <c r="AG124" i="25" s="1"/>
  <c r="F123" i="6"/>
  <c r="G123" s="1"/>
  <c r="I125" i="25" s="1"/>
  <c r="M123" i="6"/>
  <c r="AG125" i="25" s="1"/>
  <c r="F124" i="6"/>
  <c r="G124" s="1"/>
  <c r="I126" i="25" s="1"/>
  <c r="M124" i="6"/>
  <c r="AG126" i="25" s="1"/>
  <c r="F125" i="6"/>
  <c r="G125" s="1"/>
  <c r="I127" i="25" s="1"/>
  <c r="M125" i="6"/>
  <c r="AG127" i="25" s="1"/>
  <c r="F126" i="6"/>
  <c r="G126" s="1"/>
  <c r="I128" i="25" s="1"/>
  <c r="M126" i="6"/>
  <c r="AG128" i="25" s="1"/>
  <c r="F127" i="6"/>
  <c r="G127" s="1"/>
  <c r="M127"/>
  <c r="AG129" i="25" s="1"/>
  <c r="F128" i="6"/>
  <c r="G128" s="1"/>
  <c r="I130" i="25" s="1"/>
  <c r="M128" i="6"/>
  <c r="AG130" i="25" s="1"/>
  <c r="F129" i="6"/>
  <c r="G129" s="1"/>
  <c r="I131" i="25" s="1"/>
  <c r="M129" i="6"/>
  <c r="AG131" i="25" s="1"/>
  <c r="F130" i="6"/>
  <c r="G130" s="1"/>
  <c r="I132" i="25" s="1"/>
  <c r="M130" i="6"/>
  <c r="AG132" i="25" s="1"/>
  <c r="F131" i="6"/>
  <c r="G131" s="1"/>
  <c r="I133" i="25" s="1"/>
  <c r="M131" i="6"/>
  <c r="AG133" i="25" s="1"/>
  <c r="F132" i="6"/>
  <c r="G132" s="1"/>
  <c r="I134" i="25" s="1"/>
  <c r="M132" i="6"/>
  <c r="AG134" i="25" s="1"/>
  <c r="F133" i="6"/>
  <c r="G133" s="1"/>
  <c r="I135" i="25" s="1"/>
  <c r="M133" i="6"/>
  <c r="AG135" i="25" s="1"/>
  <c r="F134" i="6"/>
  <c r="G134" s="1"/>
  <c r="M134"/>
  <c r="AG136" i="25" s="1"/>
  <c r="F135" i="6"/>
  <c r="G135" s="1"/>
  <c r="M135"/>
  <c r="AG137" i="25" s="1"/>
  <c r="F136" i="6"/>
  <c r="G136" s="1"/>
  <c r="I138" i="25" s="1"/>
  <c r="M136" i="6"/>
  <c r="AG138" i="25" s="1"/>
  <c r="F137" i="6"/>
  <c r="G137" s="1"/>
  <c r="I139" i="25" s="1"/>
  <c r="M137" i="6"/>
  <c r="AG139" i="25" s="1"/>
  <c r="F138" i="6"/>
  <c r="G138" s="1"/>
  <c r="I140" i="25" s="1"/>
  <c r="M138" i="6"/>
  <c r="AG140" i="25" s="1"/>
  <c r="F139" i="6"/>
  <c r="G139" s="1"/>
  <c r="I141" i="25" s="1"/>
  <c r="M139" i="6"/>
  <c r="AG141" i="25" s="1"/>
  <c r="F140" i="6"/>
  <c r="G140" s="1"/>
  <c r="I142" i="25" s="1"/>
  <c r="M140" i="6"/>
  <c r="AG142" i="25" s="1"/>
  <c r="F141" i="6"/>
  <c r="G141" s="1"/>
  <c r="I143" i="25" s="1"/>
  <c r="M141" i="6"/>
  <c r="AG143" i="25" s="1"/>
  <c r="F142" i="6"/>
  <c r="G142" s="1"/>
  <c r="M142"/>
  <c r="AG144" i="25" s="1"/>
  <c r="F143" i="6"/>
  <c r="G143" s="1"/>
  <c r="I145" i="25" s="1"/>
  <c r="M143" i="6"/>
  <c r="AG145" i="25" s="1"/>
  <c r="F144" i="6"/>
  <c r="G144" s="1"/>
  <c r="I146" i="25" s="1"/>
  <c r="M144" i="6"/>
  <c r="AG146" i="25" s="1"/>
  <c r="F145" i="6"/>
  <c r="G145" s="1"/>
  <c r="I147" i="25" s="1"/>
  <c r="M145" i="6"/>
  <c r="AG147" i="25" s="1"/>
  <c r="F146" i="6"/>
  <c r="G146" s="1"/>
  <c r="I148" i="25" s="1"/>
  <c r="M146" i="6"/>
  <c r="AG148" i="25" s="1"/>
  <c r="F147" i="6"/>
  <c r="G147" s="1"/>
  <c r="I149" i="25" s="1"/>
  <c r="M147" i="6"/>
  <c r="AG149" i="25" s="1"/>
  <c r="F148" i="6"/>
  <c r="G148" s="1"/>
  <c r="I148" s="1"/>
  <c r="I153" i="24" s="1"/>
  <c r="M148" i="6"/>
  <c r="AG150" i="25" s="1"/>
  <c r="F149" i="6"/>
  <c r="G149" s="1"/>
  <c r="I151" i="25" s="1"/>
  <c r="M149" i="6"/>
  <c r="AG151" i="25" s="1"/>
  <c r="F150" i="6"/>
  <c r="G150" s="1"/>
  <c r="I150" s="1"/>
  <c r="M150"/>
  <c r="AG152" i="25" s="1"/>
  <c r="F151" i="6"/>
  <c r="G151" s="1"/>
  <c r="I153" i="25" s="1"/>
  <c r="M151" i="6"/>
  <c r="AG153" i="25" s="1"/>
  <c r="F152" i="6"/>
  <c r="G152" s="1"/>
  <c r="I154" i="25" s="1"/>
  <c r="M152" i="6"/>
  <c r="AG154" i="25" s="1"/>
  <c r="F153" i="6"/>
  <c r="G153" s="1"/>
  <c r="I155" i="25" s="1"/>
  <c r="M153" i="6"/>
  <c r="AG155" i="25" s="1"/>
  <c r="F154" i="6"/>
  <c r="G154" s="1"/>
  <c r="I156" i="25" s="1"/>
  <c r="M154" i="6"/>
  <c r="AG156" i="25" s="1"/>
  <c r="F155" i="6"/>
  <c r="G155" s="1"/>
  <c r="I157" i="25" s="1"/>
  <c r="M155" i="6"/>
  <c r="AG157" i="25" s="1"/>
  <c r="F156" i="6"/>
  <c r="G156" s="1"/>
  <c r="I158" i="25" s="1"/>
  <c r="M156" i="6"/>
  <c r="AG158" i="25" s="1"/>
  <c r="F157" i="6"/>
  <c r="G157" s="1"/>
  <c r="I159" i="25" s="1"/>
  <c r="M157" i="6"/>
  <c r="AG159" i="25" s="1"/>
  <c r="F158" i="6"/>
  <c r="G158" s="1"/>
  <c r="I160" i="25" s="1"/>
  <c r="M158" i="6"/>
  <c r="AG160" i="25" s="1"/>
  <c r="F159" i="6"/>
  <c r="G159" s="1"/>
  <c r="M159"/>
  <c r="AG161" i="25" s="1"/>
  <c r="F160" i="6"/>
  <c r="G160" s="1"/>
  <c r="I162" i="25" s="1"/>
  <c r="M160" i="6"/>
  <c r="AG162" i="25" s="1"/>
  <c r="F161" i="6"/>
  <c r="G161" s="1"/>
  <c r="I163" i="25" s="1"/>
  <c r="M161" i="6"/>
  <c r="AG163" i="25" s="1"/>
  <c r="F162" i="6"/>
  <c r="G162" s="1"/>
  <c r="M162"/>
  <c r="AG164" i="25" s="1"/>
  <c r="F163" i="6"/>
  <c r="G163" s="1"/>
  <c r="I165" i="25" s="1"/>
  <c r="M163" i="6"/>
  <c r="AG165" i="25" s="1"/>
  <c r="F164" i="6"/>
  <c r="G164" s="1"/>
  <c r="I166" i="25" s="1"/>
  <c r="M164" i="6"/>
  <c r="AG166" i="25" s="1"/>
  <c r="F165" i="6"/>
  <c r="G165" s="1"/>
  <c r="I167" i="25" s="1"/>
  <c r="M165" i="6"/>
  <c r="AG167" i="25" s="1"/>
  <c r="F166" i="6"/>
  <c r="G166" s="1"/>
  <c r="M166"/>
  <c r="AG168" i="25" s="1"/>
  <c r="F167" i="6"/>
  <c r="G167" s="1"/>
  <c r="M167"/>
  <c r="AG169" i="25" s="1"/>
  <c r="F168" i="6"/>
  <c r="G168" s="1"/>
  <c r="I170" i="25" s="1"/>
  <c r="M168" i="6"/>
  <c r="AG170" i="25" s="1"/>
  <c r="F169" i="6"/>
  <c r="G169" s="1"/>
  <c r="I171" i="25" s="1"/>
  <c r="M169" i="6"/>
  <c r="AG171" i="25" s="1"/>
  <c r="F170" i="6"/>
  <c r="G170" s="1"/>
  <c r="M170"/>
  <c r="AG172" i="25" s="1"/>
  <c r="F171" i="6"/>
  <c r="G171" s="1"/>
  <c r="I173" i="25" s="1"/>
  <c r="M171" i="6"/>
  <c r="AG173" i="25" s="1"/>
  <c r="F172" i="6"/>
  <c r="G172" s="1"/>
  <c r="I174" i="25" s="1"/>
  <c r="M172" i="6"/>
  <c r="AG174" i="25" s="1"/>
  <c r="F173" i="6"/>
  <c r="G173" s="1"/>
  <c r="I175" i="25" s="1"/>
  <c r="M173" i="6"/>
  <c r="AG175" i="25" s="1"/>
  <c r="F174" i="6"/>
  <c r="G174" s="1"/>
  <c r="M174"/>
  <c r="AG176" i="25" s="1"/>
  <c r="F175" i="6"/>
  <c r="G175" s="1"/>
  <c r="I177" i="25" s="1"/>
  <c r="M175" i="6"/>
  <c r="AG177" i="25" s="1"/>
  <c r="F176" i="6"/>
  <c r="G176" s="1"/>
  <c r="I178" i="25" s="1"/>
  <c r="M176" i="6"/>
  <c r="AG178" i="25" s="1"/>
  <c r="F177" i="6"/>
  <c r="G177" s="1"/>
  <c r="I179" i="25" s="1"/>
  <c r="M177" i="6"/>
  <c r="AG179" i="25" s="1"/>
  <c r="F178" i="6"/>
  <c r="G178" s="1"/>
  <c r="I180" i="25" s="1"/>
  <c r="M178" i="6"/>
  <c r="AG180" i="25" s="1"/>
  <c r="F179" i="6"/>
  <c r="G179" s="1"/>
  <c r="I181" i="25" s="1"/>
  <c r="M179" i="6"/>
  <c r="AG181" i="25" s="1"/>
  <c r="F180" i="6"/>
  <c r="G180" s="1"/>
  <c r="I182" i="25" s="1"/>
  <c r="M180" i="6"/>
  <c r="AG182" i="25" s="1"/>
  <c r="F181" i="6"/>
  <c r="G181" s="1"/>
  <c r="I183" i="25" s="1"/>
  <c r="M181" i="6"/>
  <c r="AG183" i="25" s="1"/>
  <c r="F182" i="6"/>
  <c r="G182" s="1"/>
  <c r="M182"/>
  <c r="AG184" i="25" s="1"/>
  <c r="F183" i="6"/>
  <c r="G183" s="1"/>
  <c r="I185" i="25" s="1"/>
  <c r="M183" i="6"/>
  <c r="AG185" i="25" s="1"/>
  <c r="F184" i="6"/>
  <c r="G184" s="1"/>
  <c r="I186" i="25" s="1"/>
  <c r="M184" i="6"/>
  <c r="AG186" i="25" s="1"/>
  <c r="F185" i="6"/>
  <c r="G185" s="1"/>
  <c r="I187" i="25" s="1"/>
  <c r="M185" i="6"/>
  <c r="AG187" i="25" s="1"/>
  <c r="F186" i="6"/>
  <c r="G186" s="1"/>
  <c r="I188" i="25" s="1"/>
  <c r="M186" i="6"/>
  <c r="AG188" i="25" s="1"/>
  <c r="F187" i="6"/>
  <c r="G187" s="1"/>
  <c r="I189" i="25" s="1"/>
  <c r="M187" i="6"/>
  <c r="AG189" i="25" s="1"/>
  <c r="F188" i="6"/>
  <c r="G188" s="1"/>
  <c r="I190" i="25" s="1"/>
  <c r="M188" i="6"/>
  <c r="AG190" i="25" s="1"/>
  <c r="F189" i="6"/>
  <c r="G189" s="1"/>
  <c r="I191" i="25" s="1"/>
  <c r="M189" i="6"/>
  <c r="AG191" i="25" s="1"/>
  <c r="F190" i="6"/>
  <c r="G190" s="1"/>
  <c r="I192" i="25" s="1"/>
  <c r="M190" i="6"/>
  <c r="AG192" i="25" s="1"/>
  <c r="F191" i="6"/>
  <c r="G191" s="1"/>
  <c r="I193" i="25" s="1"/>
  <c r="M191" i="6"/>
  <c r="AG193" i="25" s="1"/>
  <c r="F192" i="6"/>
  <c r="G192" s="1"/>
  <c r="I194" i="25" s="1"/>
  <c r="M192" i="6"/>
  <c r="AG194" i="25" s="1"/>
  <c r="F193" i="6"/>
  <c r="G193" s="1"/>
  <c r="I195" i="25" s="1"/>
  <c r="M193" i="6"/>
  <c r="AG195" i="25" s="1"/>
  <c r="F194" i="6"/>
  <c r="G194" s="1"/>
  <c r="I196" i="25" s="1"/>
  <c r="M194" i="6"/>
  <c r="AG196" i="25" s="1"/>
  <c r="F195" i="6"/>
  <c r="G195" s="1"/>
  <c r="I198" i="25" s="1"/>
  <c r="M195" i="6"/>
  <c r="AG197" i="25" s="1"/>
  <c r="F196" i="6"/>
  <c r="G196" s="1"/>
  <c r="I197" i="25" s="1"/>
  <c r="M196" i="6"/>
  <c r="AG198" i="25" s="1"/>
  <c r="F197" i="6"/>
  <c r="G197" s="1"/>
  <c r="I199" i="25" s="1"/>
  <c r="M197" i="6"/>
  <c r="AG199" i="25" s="1"/>
  <c r="F198" i="6"/>
  <c r="G198" s="1"/>
  <c r="I198" s="1"/>
  <c r="M198"/>
  <c r="AG200" i="25" s="1"/>
  <c r="F199" i="6"/>
  <c r="G199" s="1"/>
  <c r="M199"/>
  <c r="AG201" i="25" s="1"/>
  <c r="F200" i="6"/>
  <c r="G200" s="1"/>
  <c r="I202" i="25" s="1"/>
  <c r="M200" i="6"/>
  <c r="AG202" i="25" s="1"/>
  <c r="F201" i="6"/>
  <c r="G201" s="1"/>
  <c r="I203" i="25" s="1"/>
  <c r="M201" i="6"/>
  <c r="AG203" i="25" s="1"/>
  <c r="F202" i="6"/>
  <c r="G202" s="1"/>
  <c r="I204" i="25" s="1"/>
  <c r="M202" i="6"/>
  <c r="AG204" i="25" s="1"/>
  <c r="F203" i="6"/>
  <c r="G203" s="1"/>
  <c r="I205" i="25" s="1"/>
  <c r="M203" i="6"/>
  <c r="AG205" i="25" s="1"/>
  <c r="F204" i="6"/>
  <c r="G204" s="1"/>
  <c r="I206" i="25" s="1"/>
  <c r="M204" i="6"/>
  <c r="AG206" i="25" s="1"/>
  <c r="F205" i="6"/>
  <c r="G205" s="1"/>
  <c r="I207" i="25" s="1"/>
  <c r="M205" i="6"/>
  <c r="AG207" i="25" s="1"/>
  <c r="F206" i="6"/>
  <c r="G206" s="1"/>
  <c r="I208" i="25" s="1"/>
  <c r="M206" i="6"/>
  <c r="AG208" i="25" s="1"/>
  <c r="F207" i="6"/>
  <c r="G207" s="1"/>
  <c r="I209" i="25" s="1"/>
  <c r="M207" i="6"/>
  <c r="AG209" i="25" s="1"/>
  <c r="F208" i="6"/>
  <c r="G208" s="1"/>
  <c r="I210" i="25" s="1"/>
  <c r="M208" i="6"/>
  <c r="AG210" i="25" s="1"/>
  <c r="F209" i="6"/>
  <c r="G209" s="1"/>
  <c r="I211" i="25" s="1"/>
  <c r="M209" i="6"/>
  <c r="AG211" i="25" s="1"/>
  <c r="F210" i="6"/>
  <c r="G210" s="1"/>
  <c r="I212" i="25" s="1"/>
  <c r="M210" i="6"/>
  <c r="AG212" i="25" s="1"/>
  <c r="F211" i="6"/>
  <c r="G211" s="1"/>
  <c r="I213" i="25" s="1"/>
  <c r="M211" i="6"/>
  <c r="AG213" i="25" s="1"/>
  <c r="F212" i="6"/>
  <c r="G212" s="1"/>
  <c r="I214" i="25" s="1"/>
  <c r="M212" i="6"/>
  <c r="AG214" i="25" s="1"/>
  <c r="F213" i="6"/>
  <c r="G213" s="1"/>
  <c r="I215" i="25" s="1"/>
  <c r="M213" i="6"/>
  <c r="AG215" i="25" s="1"/>
  <c r="F214" i="6"/>
  <c r="G214" s="1"/>
  <c r="I216" i="25" s="1"/>
  <c r="M214" i="6"/>
  <c r="AG216" i="25" s="1"/>
  <c r="F215" i="6"/>
  <c r="G215" s="1"/>
  <c r="I217" i="25" s="1"/>
  <c r="M215" i="6"/>
  <c r="AG217" i="25" s="1"/>
  <c r="F216" i="6"/>
  <c r="G216" s="1"/>
  <c r="I218" i="25" s="1"/>
  <c r="M216" i="6"/>
  <c r="AG218" i="25" s="1"/>
  <c r="F217" i="6"/>
  <c r="G217" s="1"/>
  <c r="I219" i="25" s="1"/>
  <c r="M217" i="6"/>
  <c r="AG219" i="25" s="1"/>
  <c r="F218" i="6"/>
  <c r="G218" s="1"/>
  <c r="M218"/>
  <c r="AG220" i="25" s="1"/>
  <c r="F219" i="6"/>
  <c r="G219" s="1"/>
  <c r="I221" i="25" s="1"/>
  <c r="M219" i="6"/>
  <c r="AG221" i="25" s="1"/>
  <c r="F220" i="6"/>
  <c r="G220" s="1"/>
  <c r="I222" i="25" s="1"/>
  <c r="M220" i="6"/>
  <c r="AG222" i="25" s="1"/>
  <c r="F221" i="6"/>
  <c r="G221" s="1"/>
  <c r="I223" i="25" s="1"/>
  <c r="M221" i="6"/>
  <c r="AG223" i="25" s="1"/>
  <c r="F222" i="6"/>
  <c r="G222" s="1"/>
  <c r="I224" i="25" s="1"/>
  <c r="M222" i="6"/>
  <c r="AG224" i="25" s="1"/>
  <c r="F223" i="6"/>
  <c r="G223" s="1"/>
  <c r="I225" i="25" s="1"/>
  <c r="M223" i="6"/>
  <c r="AG225" i="25" s="1"/>
  <c r="F224" i="6"/>
  <c r="G224" s="1"/>
  <c r="I226" i="25" s="1"/>
  <c r="M224" i="6"/>
  <c r="AG226" i="25" s="1"/>
  <c r="F225" i="6"/>
  <c r="G225" s="1"/>
  <c r="I227" i="25" s="1"/>
  <c r="M225" i="6"/>
  <c r="AG227" i="25" s="1"/>
  <c r="F226" i="6"/>
  <c r="G226" s="1"/>
  <c r="I228" i="25" s="1"/>
  <c r="M226" i="6"/>
  <c r="AG228" i="25" s="1"/>
  <c r="F227" i="6"/>
  <c r="G227" s="1"/>
  <c r="I229" i="25" s="1"/>
  <c r="M227" i="6"/>
  <c r="AG229" i="25" s="1"/>
  <c r="F228" i="6"/>
  <c r="G228" s="1"/>
  <c r="I230" i="25" s="1"/>
  <c r="M228" i="6"/>
  <c r="AG230" i="25" s="1"/>
  <c r="F229" i="6"/>
  <c r="G229" s="1"/>
  <c r="I231" i="25" s="1"/>
  <c r="M229" i="6"/>
  <c r="AG231" i="25" s="1"/>
  <c r="F230" i="6"/>
  <c r="G230" s="1"/>
  <c r="I232" i="25" s="1"/>
  <c r="M230" i="6"/>
  <c r="AG232" i="25" s="1"/>
  <c r="F231" i="6"/>
  <c r="G231" s="1"/>
  <c r="M231"/>
  <c r="AG233" i="25" s="1"/>
  <c r="F232" i="6"/>
  <c r="G232" s="1"/>
  <c r="I234" i="25" s="1"/>
  <c r="M232" i="6"/>
  <c r="AG234" i="25" s="1"/>
  <c r="F233" i="6"/>
  <c r="G233" s="1"/>
  <c r="I235" i="25" s="1"/>
  <c r="M233" i="6"/>
  <c r="AG235" i="25" s="1"/>
  <c r="F234" i="6"/>
  <c r="G234" s="1"/>
  <c r="I236" i="25" s="1"/>
  <c r="M234" i="6"/>
  <c r="AG236" i="25" s="1"/>
  <c r="F235" i="6"/>
  <c r="G235" s="1"/>
  <c r="M235"/>
  <c r="AG237" i="25" s="1"/>
  <c r="F236" i="6"/>
  <c r="G236" s="1"/>
  <c r="I238" i="25" s="1"/>
  <c r="M236" i="6"/>
  <c r="AG238" i="25" s="1"/>
  <c r="F237" i="6"/>
  <c r="G237" s="1"/>
  <c r="I239" i="25" s="1"/>
  <c r="M237" i="6"/>
  <c r="AG239" i="25" s="1"/>
  <c r="F238" i="6"/>
  <c r="G238" s="1"/>
  <c r="M238"/>
  <c r="AG240" i="25" s="1"/>
  <c r="F239" i="6"/>
  <c r="G239" s="1"/>
  <c r="I241" i="25" s="1"/>
  <c r="M239" i="6"/>
  <c r="AG241" i="25" s="1"/>
  <c r="F240" i="6"/>
  <c r="G240" s="1"/>
  <c r="I242" i="25" s="1"/>
  <c r="M240" i="6"/>
  <c r="AG242" i="25" s="1"/>
  <c r="F241" i="6"/>
  <c r="G241" s="1"/>
  <c r="I243" i="25" s="1"/>
  <c r="M241" i="6"/>
  <c r="AG243" i="25" s="1"/>
  <c r="F242" i="6"/>
  <c r="G242" s="1"/>
  <c r="I244" i="25" s="1"/>
  <c r="M242" i="6"/>
  <c r="AG244" i="25" s="1"/>
  <c r="F243" i="6"/>
  <c r="G243" s="1"/>
  <c r="M243"/>
  <c r="AG245" i="25" s="1"/>
  <c r="F244" i="6"/>
  <c r="G244" s="1"/>
  <c r="I246" i="25" s="1"/>
  <c r="M244" i="6"/>
  <c r="AG246" i="25" s="1"/>
  <c r="F245" i="6"/>
  <c r="G245" s="1"/>
  <c r="I247" i="25" s="1"/>
  <c r="M245" i="6"/>
  <c r="AG247" i="25" s="1"/>
  <c r="F246" i="6"/>
  <c r="G246" s="1"/>
  <c r="M246"/>
  <c r="AG248" i="25" s="1"/>
  <c r="F247" i="6"/>
  <c r="G247" s="1"/>
  <c r="I249" i="25" s="1"/>
  <c r="M247" i="6"/>
  <c r="AG249" i="25" s="1"/>
  <c r="F248" i="6"/>
  <c r="G248" s="1"/>
  <c r="I250" i="25" s="1"/>
  <c r="M248" i="6"/>
  <c r="AG250" i="25" s="1"/>
  <c r="F249" i="6"/>
  <c r="G249" s="1"/>
  <c r="I251" i="25" s="1"/>
  <c r="M249" i="6"/>
  <c r="AG251" i="25" s="1"/>
  <c r="F250" i="6"/>
  <c r="G250" s="1"/>
  <c r="I252" i="25" s="1"/>
  <c r="M250" i="6"/>
  <c r="AG252" i="25" s="1"/>
  <c r="F251" i="6"/>
  <c r="G251" s="1"/>
  <c r="I253" i="25" s="1"/>
  <c r="M251" i="6"/>
  <c r="AG253" i="25" s="1"/>
  <c r="F252" i="6"/>
  <c r="G252" s="1"/>
  <c r="I254" i="25" s="1"/>
  <c r="M252" i="6"/>
  <c r="AG254" i="25" s="1"/>
  <c r="F253" i="6"/>
  <c r="G253" s="1"/>
  <c r="I255" i="25" s="1"/>
  <c r="M253" i="6"/>
  <c r="AG255" i="25" s="1"/>
  <c r="F254" i="6"/>
  <c r="G254" s="1"/>
  <c r="I256" i="25" s="1"/>
  <c r="M254" i="6"/>
  <c r="AG256" i="25" s="1"/>
  <c r="F255" i="6"/>
  <c r="G255" s="1"/>
  <c r="I257" i="25" s="1"/>
  <c r="M255" i="6"/>
  <c r="AG257" i="25" s="1"/>
  <c r="F256" i="6"/>
  <c r="G256" s="1"/>
  <c r="I258" i="25" s="1"/>
  <c r="M256" i="6"/>
  <c r="AG258" i="25" s="1"/>
  <c r="F257" i="6"/>
  <c r="G257" s="1"/>
  <c r="I259" i="25" s="1"/>
  <c r="M257" i="6"/>
  <c r="AG259" i="25" s="1"/>
  <c r="F258" i="6"/>
  <c r="G258" s="1"/>
  <c r="M258"/>
  <c r="AG260" i="25" s="1"/>
  <c r="F259" i="6"/>
  <c r="G259" s="1"/>
  <c r="I261" i="25" s="1"/>
  <c r="M259" i="6"/>
  <c r="AG261" i="25" s="1"/>
  <c r="F260" i="6"/>
  <c r="G260" s="1"/>
  <c r="I262" i="25" s="1"/>
  <c r="M260" i="6"/>
  <c r="AG262" i="25" s="1"/>
  <c r="F261" i="6"/>
  <c r="G261" s="1"/>
  <c r="I263" i="25" s="1"/>
  <c r="M261" i="6"/>
  <c r="AG263" i="25" s="1"/>
  <c r="F262" i="6"/>
  <c r="G262" s="1"/>
  <c r="I264" i="25" s="1"/>
  <c r="M262" i="6"/>
  <c r="AG264" i="25" s="1"/>
  <c r="F263" i="6"/>
  <c r="G263" s="1"/>
  <c r="M263"/>
  <c r="AG265" i="25" s="1"/>
  <c r="F264" i="6"/>
  <c r="G264" s="1"/>
  <c r="I266" i="25" s="1"/>
  <c r="M264" i="6"/>
  <c r="AG266" i="25" s="1"/>
  <c r="F265" i="6"/>
  <c r="G265" s="1"/>
  <c r="I267" i="25" s="1"/>
  <c r="M265" i="6"/>
  <c r="AG267" i="25" s="1"/>
  <c r="F266" i="6"/>
  <c r="G266" s="1"/>
  <c r="I268" i="25" s="1"/>
  <c r="M266" i="6"/>
  <c r="AG268" i="25" s="1"/>
  <c r="F267" i="6"/>
  <c r="G267" s="1"/>
  <c r="M267"/>
  <c r="AG269" i="25" s="1"/>
  <c r="F268" i="6"/>
  <c r="G268" s="1"/>
  <c r="I270" i="25" s="1"/>
  <c r="M268" i="6"/>
  <c r="AG270" i="25" s="1"/>
  <c r="F269" i="6"/>
  <c r="G269" s="1"/>
  <c r="I271" i="25" s="1"/>
  <c r="M269" i="6"/>
  <c r="AG271" i="25" s="1"/>
  <c r="F270" i="6"/>
  <c r="G270" s="1"/>
  <c r="M270"/>
  <c r="AG272" i="25" s="1"/>
  <c r="F271" i="6"/>
  <c r="G271" s="1"/>
  <c r="I273" i="25" s="1"/>
  <c r="M271" i="6"/>
  <c r="AG273" i="25" s="1"/>
  <c r="F272" i="6"/>
  <c r="G272" s="1"/>
  <c r="I274" i="25" s="1"/>
  <c r="M272" i="6"/>
  <c r="AG274" i="25" s="1"/>
  <c r="F273" i="6"/>
  <c r="G273" s="1"/>
  <c r="I275" i="25" s="1"/>
  <c r="M273" i="6"/>
  <c r="AG275" i="25" s="1"/>
  <c r="F274" i="6"/>
  <c r="G274" s="1"/>
  <c r="I276" i="25" s="1"/>
  <c r="M274" i="6"/>
  <c r="AG276" i="25" s="1"/>
  <c r="F275" i="6"/>
  <c r="G275" s="1"/>
  <c r="M275"/>
  <c r="AG277" i="25" s="1"/>
  <c r="F276" i="6"/>
  <c r="G276" s="1"/>
  <c r="I278" i="25" s="1"/>
  <c r="M276" i="6"/>
  <c r="AG278" i="25" s="1"/>
  <c r="F277" i="6"/>
  <c r="G277" s="1"/>
  <c r="I279" i="25" s="1"/>
  <c r="M277" i="6"/>
  <c r="AG279" i="25" s="1"/>
  <c r="F278" i="6"/>
  <c r="G278" s="1"/>
  <c r="M278"/>
  <c r="AG280" i="25" s="1"/>
  <c r="F279" i="6"/>
  <c r="G279" s="1"/>
  <c r="I281" i="25" s="1"/>
  <c r="M279" i="6"/>
  <c r="AG281" i="25" s="1"/>
  <c r="F280" i="6"/>
  <c r="G280" s="1"/>
  <c r="I282" i="25" s="1"/>
  <c r="M280" i="6"/>
  <c r="AG282" i="25" s="1"/>
  <c r="F281" i="6"/>
  <c r="G281" s="1"/>
  <c r="I283" i="25" s="1"/>
  <c r="M281" i="6"/>
  <c r="AG283" i="25" s="1"/>
  <c r="F282" i="6"/>
  <c r="G282" s="1"/>
  <c r="M282"/>
  <c r="AG284" i="25" s="1"/>
  <c r="F283" i="6"/>
  <c r="G283" s="1"/>
  <c r="I285" i="25" s="1"/>
  <c r="M283" i="6"/>
  <c r="AG285" i="25" s="1"/>
  <c r="F284" i="6"/>
  <c r="G284" s="1"/>
  <c r="I286" i="25" s="1"/>
  <c r="M284" i="6"/>
  <c r="AG286" i="25" s="1"/>
  <c r="F285" i="6"/>
  <c r="G285" s="1"/>
  <c r="I287" i="25" s="1"/>
  <c r="M285" i="6"/>
  <c r="AG287" i="25" s="1"/>
  <c r="F286" i="6"/>
  <c r="G286" s="1"/>
  <c r="M286"/>
  <c r="AG288" i="25" s="1"/>
  <c r="F287" i="6"/>
  <c r="G287" s="1"/>
  <c r="I289" i="25" s="1"/>
  <c r="M287" i="6"/>
  <c r="AG289" i="25" s="1"/>
  <c r="F288" i="6"/>
  <c r="G288" s="1"/>
  <c r="I290" i="25" s="1"/>
  <c r="M288" i="6"/>
  <c r="AG290" i="25" s="1"/>
  <c r="F289" i="6"/>
  <c r="G289" s="1"/>
  <c r="I291" i="25" s="1"/>
  <c r="M289" i="6"/>
  <c r="AG291" i="25" s="1"/>
  <c r="F290" i="6"/>
  <c r="G290" s="1"/>
  <c r="I292" i="25" s="1"/>
  <c r="M290" i="6"/>
  <c r="AG292" i="25" s="1"/>
  <c r="F291" i="6"/>
  <c r="G291" s="1"/>
  <c r="I293" i="25" s="1"/>
  <c r="M291" i="6"/>
  <c r="AG293" i="25" s="1"/>
  <c r="F292" i="6"/>
  <c r="G292" s="1"/>
  <c r="I294" i="25" s="1"/>
  <c r="M292" i="6"/>
  <c r="AG294" i="25" s="1"/>
  <c r="F293" i="6"/>
  <c r="G293" s="1"/>
  <c r="I295" i="25" s="1"/>
  <c r="M293" i="6"/>
  <c r="AG295" i="25" s="1"/>
  <c r="F294" i="6"/>
  <c r="G294" s="1"/>
  <c r="I296" i="25" s="1"/>
  <c r="W296" s="1"/>
  <c r="M294" i="6"/>
  <c r="AG296" i="25" s="1"/>
  <c r="F295" i="6"/>
  <c r="G295" s="1"/>
  <c r="M295"/>
  <c r="AG297" i="25" s="1"/>
  <c r="F296" i="6"/>
  <c r="G296" s="1"/>
  <c r="I298" i="25" s="1"/>
  <c r="M296" i="6"/>
  <c r="AG298" i="25" s="1"/>
  <c r="F297" i="6"/>
  <c r="G297" s="1"/>
  <c r="I299" i="25" s="1"/>
  <c r="M297" i="6"/>
  <c r="AG299" i="25" s="1"/>
  <c r="F298" i="6"/>
  <c r="G298" s="1"/>
  <c r="I300" i="25" s="1"/>
  <c r="M298" i="6"/>
  <c r="AG300" i="25" s="1"/>
  <c r="F299" i="6"/>
  <c r="G299" s="1"/>
  <c r="M299"/>
  <c r="AG301" i="25" s="1"/>
  <c r="F300" i="6"/>
  <c r="G300" s="1"/>
  <c r="I302" i="25" s="1"/>
  <c r="M300" i="6"/>
  <c r="AG302" i="25" s="1"/>
  <c r="F301" i="6"/>
  <c r="G301" s="1"/>
  <c r="I303" i="25" s="1"/>
  <c r="M301" i="6"/>
  <c r="AG303" i="25" s="1"/>
  <c r="F302" i="6"/>
  <c r="G302" s="1"/>
  <c r="M302"/>
  <c r="AG304" i="25" s="1"/>
  <c r="F303" i="6"/>
  <c r="G303" s="1"/>
  <c r="I305" i="25" s="1"/>
  <c r="M303" i="6"/>
  <c r="AG305" i="25" s="1"/>
  <c r="F304" i="6"/>
  <c r="G304" s="1"/>
  <c r="I307" i="25" s="1"/>
  <c r="M304" i="6"/>
  <c r="AG306" i="25" s="1"/>
  <c r="F305" i="6"/>
  <c r="G305" s="1"/>
  <c r="I306" i="25" s="1"/>
  <c r="M305" i="6"/>
  <c r="AG307" i="25" s="1"/>
  <c r="F306" i="6"/>
  <c r="G306" s="1"/>
  <c r="I308" i="25" s="1"/>
  <c r="M306" i="6"/>
  <c r="AG308" i="25" s="1"/>
  <c r="F307" i="6"/>
  <c r="G307" s="1"/>
  <c r="I309" i="25" s="1"/>
  <c r="M307" i="6"/>
  <c r="AG309" i="25" s="1"/>
  <c r="F308" i="6"/>
  <c r="G308" s="1"/>
  <c r="I310" i="25" s="1"/>
  <c r="M308" i="6"/>
  <c r="AG310" i="25" s="1"/>
  <c r="F309" i="6"/>
  <c r="G309" s="1"/>
  <c r="I311" i="25" s="1"/>
  <c r="M309" i="6"/>
  <c r="AG311" i="25" s="1"/>
  <c r="F310" i="6"/>
  <c r="G310" s="1"/>
  <c r="M310"/>
  <c r="AG312" i="25" s="1"/>
  <c r="F311" i="6"/>
  <c r="G311" s="1"/>
  <c r="I313" i="25" s="1"/>
  <c r="M311" i="6"/>
  <c r="AG313" i="25" s="1"/>
  <c r="F312" i="6"/>
  <c r="G312" s="1"/>
  <c r="I314" i="25" s="1"/>
  <c r="M312" i="6"/>
  <c r="AG314" i="25" s="1"/>
  <c r="F313" i="6"/>
  <c r="G313" s="1"/>
  <c r="I315" i="25" s="1"/>
  <c r="M313" i="6"/>
  <c r="AG315" i="25" s="1"/>
  <c r="F314" i="6"/>
  <c r="G314" s="1"/>
  <c r="I316" i="25" s="1"/>
  <c r="M314" i="6"/>
  <c r="AG316" i="25" s="1"/>
  <c r="F315" i="6"/>
  <c r="G315" s="1"/>
  <c r="I317" i="25" s="1"/>
  <c r="M315" i="6"/>
  <c r="AG317" i="25" s="1"/>
  <c r="F316" i="6"/>
  <c r="G316" s="1"/>
  <c r="I318" i="25" s="1"/>
  <c r="M316" i="6"/>
  <c r="AG318" i="25" s="1"/>
  <c r="F317" i="6"/>
  <c r="G317" s="1"/>
  <c r="I319" i="25" s="1"/>
  <c r="M317" i="6"/>
  <c r="AG319" i="25" s="1"/>
  <c r="F318" i="6"/>
  <c r="G318" s="1"/>
  <c r="M318"/>
  <c r="AG320" i="25" s="1"/>
  <c r="F319" i="6"/>
  <c r="G319" s="1"/>
  <c r="I321" i="25" s="1"/>
  <c r="M319" i="6"/>
  <c r="AG321" i="25" s="1"/>
  <c r="F320" i="6"/>
  <c r="G320" s="1"/>
  <c r="I322" i="25" s="1"/>
  <c r="M320" i="6"/>
  <c r="AG322" i="25" s="1"/>
  <c r="F321" i="6"/>
  <c r="G321" s="1"/>
  <c r="I323" i="25" s="1"/>
  <c r="M321" i="6"/>
  <c r="AG323" i="25" s="1"/>
  <c r="F322" i="6"/>
  <c r="G322" s="1"/>
  <c r="I324" i="25" s="1"/>
  <c r="M322" i="6"/>
  <c r="AG324" i="25" s="1"/>
  <c r="F323" i="6"/>
  <c r="G323" s="1"/>
  <c r="I325" i="25" s="1"/>
  <c r="M323" i="6"/>
  <c r="AG325" i="25" s="1"/>
  <c r="F324" i="6"/>
  <c r="G324" s="1"/>
  <c r="I326" i="25" s="1"/>
  <c r="M324" i="6"/>
  <c r="AG326" i="25" s="1"/>
  <c r="F325" i="6"/>
  <c r="G325" s="1"/>
  <c r="I327" i="25" s="1"/>
  <c r="M325" i="6"/>
  <c r="AG327" i="25" s="1"/>
  <c r="F326" i="6"/>
  <c r="G326" s="1"/>
  <c r="I328" i="25" s="1"/>
  <c r="W328" s="1"/>
  <c r="M326" i="6"/>
  <c r="AG328" i="25" s="1"/>
  <c r="F327" i="6"/>
  <c r="G327" s="1"/>
  <c r="M327"/>
  <c r="AG329" i="25" s="1"/>
  <c r="F328" i="6"/>
  <c r="G328" s="1"/>
  <c r="I330" i="25" s="1"/>
  <c r="M328" i="6"/>
  <c r="AG330" i="25" s="1"/>
  <c r="F329" i="6"/>
  <c r="G329" s="1"/>
  <c r="I331" i="25" s="1"/>
  <c r="M329" i="6"/>
  <c r="AG331" i="25" s="1"/>
  <c r="F330" i="6"/>
  <c r="G330" s="1"/>
  <c r="I332" i="25" s="1"/>
  <c r="M330" i="6"/>
  <c r="AG332" i="25" s="1"/>
  <c r="F331" i="6"/>
  <c r="G331" s="1"/>
  <c r="M331"/>
  <c r="AG333" i="25" s="1"/>
  <c r="F332" i="6"/>
  <c r="G332" s="1"/>
  <c r="I334" i="25" s="1"/>
  <c r="M332" i="6"/>
  <c r="AG334" i="25" s="1"/>
  <c r="F333" i="6"/>
  <c r="G333" s="1"/>
  <c r="I335" i="25" s="1"/>
  <c r="M333" i="6"/>
  <c r="AG335" i="25" s="1"/>
  <c r="F334" i="6"/>
  <c r="G334" s="1"/>
  <c r="M334"/>
  <c r="AG336" i="25" s="1"/>
  <c r="F335" i="6"/>
  <c r="G335" s="1"/>
  <c r="I337" i="25" s="1"/>
  <c r="M335" i="6"/>
  <c r="AG337" i="25" s="1"/>
  <c r="F336" i="6"/>
  <c r="G336" s="1"/>
  <c r="I338" i="25" s="1"/>
  <c r="M336" i="6"/>
  <c r="AG338" i="25" s="1"/>
  <c r="F337" i="6"/>
  <c r="G337" s="1"/>
  <c r="I339" i="25" s="1"/>
  <c r="M337" i="6"/>
  <c r="AG339" i="25" s="1"/>
  <c r="F338" i="6"/>
  <c r="G338" s="1"/>
  <c r="I340" i="25" s="1"/>
  <c r="M338" i="6"/>
  <c r="AG340" i="25" s="1"/>
  <c r="F339" i="6"/>
  <c r="G339" s="1"/>
  <c r="I341" i="25" s="1"/>
  <c r="M339" i="6"/>
  <c r="AG341" i="25" s="1"/>
  <c r="F340" i="6"/>
  <c r="G340" s="1"/>
  <c r="I342" i="25" s="1"/>
  <c r="M340" i="6"/>
  <c r="AG342" i="25" s="1"/>
  <c r="F341" i="6"/>
  <c r="G341" s="1"/>
  <c r="I343" i="25" s="1"/>
  <c r="M341" i="6"/>
  <c r="AG343" i="25" s="1"/>
  <c r="F342" i="6"/>
  <c r="G342" s="1"/>
  <c r="M342"/>
  <c r="AG344" i="25" s="1"/>
  <c r="F343" i="6"/>
  <c r="G343" s="1"/>
  <c r="I345" i="25" s="1"/>
  <c r="M343" i="6"/>
  <c r="AG345" i="25" s="1"/>
  <c r="F344" i="6"/>
  <c r="G344" s="1"/>
  <c r="I346" i="25" s="1"/>
  <c r="M344" i="6"/>
  <c r="AG346" i="25" s="1"/>
  <c r="F345" i="6"/>
  <c r="G345" s="1"/>
  <c r="I347" i="25" s="1"/>
  <c r="M345" i="6"/>
  <c r="AG347" i="25" s="1"/>
  <c r="F346" i="6"/>
  <c r="G346" s="1"/>
  <c r="I348" i="25" s="1"/>
  <c r="M346" i="6"/>
  <c r="AG348" i="25" s="1"/>
  <c r="F347" i="6"/>
  <c r="G347" s="1"/>
  <c r="I349" i="25" s="1"/>
  <c r="M347" i="6"/>
  <c r="AG349" i="25" s="1"/>
  <c r="F348" i="6"/>
  <c r="G348" s="1"/>
  <c r="I350" i="25" s="1"/>
  <c r="M348" i="6"/>
  <c r="AG350" i="25" s="1"/>
  <c r="F349" i="6"/>
  <c r="G349" s="1"/>
  <c r="I351" i="25" s="1"/>
  <c r="M349" i="6"/>
  <c r="AG351" i="25" s="1"/>
  <c r="F350" i="6"/>
  <c r="G350" s="1"/>
  <c r="I352" i="25" s="1"/>
  <c r="M350" i="6"/>
  <c r="AG352" i="25" s="1"/>
  <c r="F351" i="6"/>
  <c r="G351" s="1"/>
  <c r="I353" i="25" s="1"/>
  <c r="M351" i="6"/>
  <c r="AG353" i="25" s="1"/>
  <c r="F352" i="6"/>
  <c r="G352" s="1"/>
  <c r="I354" i="25" s="1"/>
  <c r="M352" i="6"/>
  <c r="AG354" i="25" s="1"/>
  <c r="F353" i="6"/>
  <c r="G353" s="1"/>
  <c r="I355" i="25" s="1"/>
  <c r="M353" i="6"/>
  <c r="AG355" i="25" s="1"/>
  <c r="F354" i="6"/>
  <c r="G354" s="1"/>
  <c r="I356" i="25" s="1"/>
  <c r="M354" i="6"/>
  <c r="AG356" i="25" s="1"/>
  <c r="F355" i="6"/>
  <c r="G355" s="1"/>
  <c r="I357" i="25" s="1"/>
  <c r="M355" i="6"/>
  <c r="AG357" i="25" s="1"/>
  <c r="F356" i="6"/>
  <c r="G356" s="1"/>
  <c r="I358" i="25" s="1"/>
  <c r="M356" i="6"/>
  <c r="AG358" i="25" s="1"/>
  <c r="F357" i="6"/>
  <c r="G357" s="1"/>
  <c r="I359" i="25" s="1"/>
  <c r="M357" i="6"/>
  <c r="AG359" i="25" s="1"/>
  <c r="F358" i="6"/>
  <c r="G358" s="1"/>
  <c r="I358" s="1"/>
  <c r="I363" i="24" s="1"/>
  <c r="M358" i="6"/>
  <c r="AG360" i="25" s="1"/>
  <c r="F359" i="6"/>
  <c r="G359" s="1"/>
  <c r="I361" i="25" s="1"/>
  <c r="M359" i="6"/>
  <c r="AG361" i="25" s="1"/>
  <c r="F360" i="6"/>
  <c r="G360" s="1"/>
  <c r="I362" i="25" s="1"/>
  <c r="M360" i="6"/>
  <c r="AG362" i="25" s="1"/>
  <c r="F361" i="6"/>
  <c r="G361" s="1"/>
  <c r="I363" i="25" s="1"/>
  <c r="M361" i="6"/>
  <c r="AG363" i="25" s="1"/>
  <c r="F362" i="6"/>
  <c r="G362" s="1"/>
  <c r="I364" i="25" s="1"/>
  <c r="M362" i="6"/>
  <c r="AG364" i="25" s="1"/>
  <c r="F363" i="6"/>
  <c r="G363" s="1"/>
  <c r="M363"/>
  <c r="AG365" i="25" s="1"/>
  <c r="F364" i="6"/>
  <c r="G364" s="1"/>
  <c r="I366" i="25" s="1"/>
  <c r="M364" i="6"/>
  <c r="AG366" i="25" s="1"/>
  <c r="F365" i="6"/>
  <c r="G365" s="1"/>
  <c r="I367" i="25" s="1"/>
  <c r="M365" i="6"/>
  <c r="AG367" i="25" s="1"/>
  <c r="F366" i="6"/>
  <c r="G366" s="1"/>
  <c r="I368" i="25" s="1"/>
  <c r="M366" i="6"/>
  <c r="AG368" i="25" s="1"/>
  <c r="F367" i="6"/>
  <c r="G367" s="1"/>
  <c r="I369" i="25" s="1"/>
  <c r="M367" i="6"/>
  <c r="AG369" i="25" s="1"/>
  <c r="F368" i="6"/>
  <c r="G368" s="1"/>
  <c r="I370" i="25" s="1"/>
  <c r="M368" i="6"/>
  <c r="AG370" i="25" s="1"/>
  <c r="F369" i="6"/>
  <c r="G369" s="1"/>
  <c r="I371" i="25" s="1"/>
  <c r="M369" i="6"/>
  <c r="AG371" i="25" s="1"/>
  <c r="F370" i="6"/>
  <c r="G370" s="1"/>
  <c r="I372" i="25" s="1"/>
  <c r="M370" i="6"/>
  <c r="AG372" i="25" s="1"/>
  <c r="F371" i="6"/>
  <c r="G371" s="1"/>
  <c r="I373" i="25" s="1"/>
  <c r="M371" i="6"/>
  <c r="AG373" i="25" s="1"/>
  <c r="F372" i="6"/>
  <c r="G372" s="1"/>
  <c r="I374" i="25" s="1"/>
  <c r="M372" i="6"/>
  <c r="AG374" i="25" s="1"/>
  <c r="F373" i="6"/>
  <c r="G373" s="1"/>
  <c r="I375" i="25" s="1"/>
  <c r="M373" i="6"/>
  <c r="AG375" i="25" s="1"/>
  <c r="F374" i="6"/>
  <c r="G374" s="1"/>
  <c r="I374" s="1"/>
  <c r="M374"/>
  <c r="AG376" i="25" s="1"/>
  <c r="F375" i="6"/>
  <c r="G375" s="1"/>
  <c r="M375"/>
  <c r="AG377" i="25" s="1"/>
  <c r="F376" i="6"/>
  <c r="G376" s="1"/>
  <c r="I378" i="25" s="1"/>
  <c r="M376" i="6"/>
  <c r="AG378" i="25" s="1"/>
  <c r="F377" i="6"/>
  <c r="G377" s="1"/>
  <c r="I379" i="25" s="1"/>
  <c r="M377" i="6"/>
  <c r="AG379" i="25" s="1"/>
  <c r="F378" i="6"/>
  <c r="G378" s="1"/>
  <c r="I380" i="25" s="1"/>
  <c r="M378" i="6"/>
  <c r="AG380" i="25" s="1"/>
  <c r="F379" i="6"/>
  <c r="G379" s="1"/>
  <c r="M379"/>
  <c r="AG381" i="25" s="1"/>
  <c r="F380" i="6"/>
  <c r="G380" s="1"/>
  <c r="I382" i="25" s="1"/>
  <c r="M380" i="6"/>
  <c r="AG382" i="25" s="1"/>
  <c r="F381" i="6"/>
  <c r="G381" s="1"/>
  <c r="I383" i="25" s="1"/>
  <c r="M381" i="6"/>
  <c r="AG383" i="25" s="1"/>
  <c r="F382" i="6"/>
  <c r="G382" s="1"/>
  <c r="I384" i="25" s="1"/>
  <c r="M382" i="6"/>
  <c r="AG384" i="25" s="1"/>
  <c r="F383" i="6"/>
  <c r="G383" s="1"/>
  <c r="I385" i="25" s="1"/>
  <c r="M383" i="6"/>
  <c r="AG385" i="25" s="1"/>
  <c r="F384" i="6"/>
  <c r="G384" s="1"/>
  <c r="I386" i="25" s="1"/>
  <c r="M384" i="6"/>
  <c r="AG386" i="25" s="1"/>
  <c r="F385" i="6"/>
  <c r="G385" s="1"/>
  <c r="I387" i="25" s="1"/>
  <c r="M385" i="6"/>
  <c r="AG387" i="25" s="1"/>
  <c r="F386" i="6"/>
  <c r="G386" s="1"/>
  <c r="I388" i="25" s="1"/>
  <c r="M386" i="6"/>
  <c r="AG388" i="25" s="1"/>
  <c r="F387" i="6"/>
  <c r="G387" s="1"/>
  <c r="I389" i="25" s="1"/>
  <c r="M387" i="6"/>
  <c r="AG389" i="25" s="1"/>
  <c r="F388" i="6"/>
  <c r="G388" s="1"/>
  <c r="I390" i="25" s="1"/>
  <c r="M388" i="6"/>
  <c r="AG390" i="25" s="1"/>
  <c r="F389" i="6"/>
  <c r="G389" s="1"/>
  <c r="I391" i="25" s="1"/>
  <c r="M389" i="6"/>
  <c r="AG391" i="25" s="1"/>
  <c r="F390" i="6"/>
  <c r="G390" s="1"/>
  <c r="I390" s="1"/>
  <c r="M390"/>
  <c r="AG392" i="25" s="1"/>
  <c r="F391" i="6"/>
  <c r="G391" s="1"/>
  <c r="I393" i="25" s="1"/>
  <c r="M391" i="6"/>
  <c r="AG393" i="25" s="1"/>
  <c r="F392" i="6"/>
  <c r="G392" s="1"/>
  <c r="I394" i="25" s="1"/>
  <c r="M392" i="6"/>
  <c r="AG394" i="25" s="1"/>
  <c r="F393" i="6"/>
  <c r="G393" s="1"/>
  <c r="I395" i="25" s="1"/>
  <c r="M393" i="6"/>
  <c r="AG395" i="25" s="1"/>
  <c r="F394" i="6"/>
  <c r="G394" s="1"/>
  <c r="I396" i="25" s="1"/>
  <c r="M394" i="6"/>
  <c r="AG396" i="25" s="1"/>
  <c r="F395" i="6"/>
  <c r="G395" s="1"/>
  <c r="M395"/>
  <c r="AG397" i="25" s="1"/>
  <c r="F396" i="6"/>
  <c r="G396" s="1"/>
  <c r="I398" i="25" s="1"/>
  <c r="M396" i="6"/>
  <c r="AG398" i="25" s="1"/>
  <c r="F397" i="6"/>
  <c r="G397" s="1"/>
  <c r="I399" i="25" s="1"/>
  <c r="M397" i="6"/>
  <c r="AG399" i="25" s="1"/>
  <c r="F398" i="6"/>
  <c r="G398" s="1"/>
  <c r="I400" i="25" s="1"/>
  <c r="M398" i="6"/>
  <c r="AG400" i="25" s="1"/>
  <c r="F399" i="6"/>
  <c r="G399" s="1"/>
  <c r="I401" i="25" s="1"/>
  <c r="M399" i="6"/>
  <c r="AG401" i="25" s="1"/>
  <c r="F400" i="6"/>
  <c r="G400" s="1"/>
  <c r="I402" i="25" s="1"/>
  <c r="M400" i="6"/>
  <c r="AG402" i="25" s="1"/>
  <c r="F401" i="6"/>
  <c r="G401" s="1"/>
  <c r="I403" i="25" s="1"/>
  <c r="M401" i="6"/>
  <c r="AG403" i="25" s="1"/>
  <c r="F402" i="6"/>
  <c r="G402" s="1"/>
  <c r="I404" i="25" s="1"/>
  <c r="M402" i="6"/>
  <c r="AG404" i="25" s="1"/>
  <c r="F403" i="6"/>
  <c r="G403" s="1"/>
  <c r="I405" i="25" s="1"/>
  <c r="M403" i="6"/>
  <c r="AG405" i="25" s="1"/>
  <c r="F404" i="6"/>
  <c r="G404" s="1"/>
  <c r="I406" i="25" s="1"/>
  <c r="M404" i="6"/>
  <c r="AG406" i="25" s="1"/>
  <c r="F405" i="6"/>
  <c r="G405" s="1"/>
  <c r="I407" i="25" s="1"/>
  <c r="M405" i="6"/>
  <c r="AG407" i="25" s="1"/>
  <c r="F406" i="6"/>
  <c r="G406" s="1"/>
  <c r="I406" s="1"/>
  <c r="M406"/>
  <c r="AG408" i="25" s="1"/>
  <c r="F407" i="6"/>
  <c r="G407" s="1"/>
  <c r="I409" i="25" s="1"/>
  <c r="M407" i="6"/>
  <c r="AG409" i="25" s="1"/>
  <c r="F408" i="6"/>
  <c r="G408" s="1"/>
  <c r="I410" i="25" s="1"/>
  <c r="M408" i="6"/>
  <c r="AG410" i="25" s="1"/>
  <c r="F409" i="6"/>
  <c r="G409" s="1"/>
  <c r="I411" i="25" s="1"/>
  <c r="M409" i="6"/>
  <c r="AG411" i="25" s="1"/>
  <c r="F410" i="6"/>
  <c r="G410" s="1"/>
  <c r="I412" i="25" s="1"/>
  <c r="M410" i="6"/>
  <c r="AG412" i="25" s="1"/>
  <c r="F411" i="6"/>
  <c r="G411" s="1"/>
  <c r="M411"/>
  <c r="AG413" i="25" s="1"/>
  <c r="F412" i="6"/>
  <c r="G412" s="1"/>
  <c r="I414" i="25" s="1"/>
  <c r="M412" i="6"/>
  <c r="AG414" i="25" s="1"/>
  <c r="F413" i="6"/>
  <c r="G413" s="1"/>
  <c r="I415" i="25" s="1"/>
  <c r="M413" i="6"/>
  <c r="AG415" i="25" s="1"/>
  <c r="F414" i="6"/>
  <c r="G414" s="1"/>
  <c r="I416" i="25" s="1"/>
  <c r="M414" i="6"/>
  <c r="AG416" i="25" s="1"/>
  <c r="F415" i="6"/>
  <c r="G415" s="1"/>
  <c r="I417" i="25" s="1"/>
  <c r="M415" i="6"/>
  <c r="AG417" i="25" s="1"/>
  <c r="F416" i="6"/>
  <c r="G416" s="1"/>
  <c r="I418" i="25" s="1"/>
  <c r="M416" i="6"/>
  <c r="AG418" i="25" s="1"/>
  <c r="F417" i="6"/>
  <c r="G417" s="1"/>
  <c r="I419" i="25" s="1"/>
  <c r="M417" i="6"/>
  <c r="AG419" i="25" s="1"/>
  <c r="F418" i="6"/>
  <c r="G418" s="1"/>
  <c r="I420" i="25" s="1"/>
  <c r="M418" i="6"/>
  <c r="AG420" i="25" s="1"/>
  <c r="F419" i="6"/>
  <c r="G419" s="1"/>
  <c r="I421" i="25" s="1"/>
  <c r="M419" i="6"/>
  <c r="AG421" i="25" s="1"/>
  <c r="F420" i="6"/>
  <c r="G420" s="1"/>
  <c r="I422" i="25" s="1"/>
  <c r="M420" i="6"/>
  <c r="AG422" i="25" s="1"/>
  <c r="F421" i="6"/>
  <c r="G421" s="1"/>
  <c r="I423" i="25" s="1"/>
  <c r="M421" i="6"/>
  <c r="AG423" i="25" s="1"/>
  <c r="F9" i="5"/>
  <c r="G9" s="1"/>
  <c r="AF11" i="25"/>
  <c r="F10" i="5"/>
  <c r="G10" s="1"/>
  <c r="AF12" i="25"/>
  <c r="F11" i="5"/>
  <c r="G11" s="1"/>
  <c r="F12"/>
  <c r="G12" s="1"/>
  <c r="F13"/>
  <c r="G13" s="1"/>
  <c r="I13" s="1"/>
  <c r="AF15" i="25"/>
  <c r="F14" i="5"/>
  <c r="G14" s="1"/>
  <c r="F15"/>
  <c r="G15" s="1"/>
  <c r="F16"/>
  <c r="G16" s="1"/>
  <c r="I16" s="1"/>
  <c r="AF18" i="25"/>
  <c r="F17" i="5"/>
  <c r="G17" s="1"/>
  <c r="AF19" i="25"/>
  <c r="F18" i="5"/>
  <c r="G18" s="1"/>
  <c r="AF20" i="25"/>
  <c r="F19" i="5"/>
  <c r="G19" s="1"/>
  <c r="I19" s="1"/>
  <c r="F20"/>
  <c r="G20" s="1"/>
  <c r="F21"/>
  <c r="G21" s="1"/>
  <c r="AF23" i="25"/>
  <c r="F22" i="5"/>
  <c r="G22" s="1"/>
  <c r="F23"/>
  <c r="G23" s="1"/>
  <c r="F24"/>
  <c r="G24" s="1"/>
  <c r="AF26" i="25"/>
  <c r="F25" i="5"/>
  <c r="G25" s="1"/>
  <c r="AF27" i="25"/>
  <c r="F26" i="5"/>
  <c r="G26" s="1"/>
  <c r="AF28" i="25"/>
  <c r="F27" i="5"/>
  <c r="G27" s="1"/>
  <c r="F28"/>
  <c r="G28" s="1"/>
  <c r="F29"/>
  <c r="G29" s="1"/>
  <c r="AF31" i="25"/>
  <c r="F30" i="5"/>
  <c r="G30" s="1"/>
  <c r="I30" s="1"/>
  <c r="F31"/>
  <c r="G31" s="1"/>
  <c r="I31" s="1"/>
  <c r="F32"/>
  <c r="G32" s="1"/>
  <c r="AF34" i="25"/>
  <c r="F33" i="5"/>
  <c r="G33" s="1"/>
  <c r="AF35" i="25"/>
  <c r="F34" i="5"/>
  <c r="G34" s="1"/>
  <c r="AF36" i="25"/>
  <c r="F35" i="5"/>
  <c r="G35" s="1"/>
  <c r="F36"/>
  <c r="G36" s="1"/>
  <c r="F37"/>
  <c r="G37" s="1"/>
  <c r="AF39" i="25"/>
  <c r="F38" i="5"/>
  <c r="G38" s="1"/>
  <c r="F39"/>
  <c r="G39" s="1"/>
  <c r="F40"/>
  <c r="G40" s="1"/>
  <c r="AF42" i="25"/>
  <c r="F41" i="5"/>
  <c r="G41" s="1"/>
  <c r="AF43" i="25"/>
  <c r="F42" i="5"/>
  <c r="G42" s="1"/>
  <c r="AF44" i="25"/>
  <c r="F43" i="5"/>
  <c r="G43" s="1"/>
  <c r="F44"/>
  <c r="G44" s="1"/>
  <c r="F45"/>
  <c r="G45" s="1"/>
  <c r="AF47" i="25"/>
  <c r="F46" i="5"/>
  <c r="G46" s="1"/>
  <c r="I46" s="1"/>
  <c r="F47"/>
  <c r="G47" s="1"/>
  <c r="I47" s="1"/>
  <c r="F48"/>
  <c r="G48" s="1"/>
  <c r="AF50" i="25"/>
  <c r="F49" i="5"/>
  <c r="G49" s="1"/>
  <c r="AF51" i="25"/>
  <c r="F50" i="5"/>
  <c r="G50" s="1"/>
  <c r="AF52" i="25"/>
  <c r="F51" i="5"/>
  <c r="G51" s="1"/>
  <c r="F52"/>
  <c r="G52" s="1"/>
  <c r="I52" s="1"/>
  <c r="F53"/>
  <c r="G53" s="1"/>
  <c r="AF55" i="25"/>
  <c r="F54" i="5"/>
  <c r="G54" s="1"/>
  <c r="F55"/>
  <c r="G55" s="1"/>
  <c r="F56"/>
  <c r="G56" s="1"/>
  <c r="AF58" i="25"/>
  <c r="F57" i="5"/>
  <c r="G57" s="1"/>
  <c r="AF59" i="25"/>
  <c r="F58" i="5"/>
  <c r="G58" s="1"/>
  <c r="AF60" i="25"/>
  <c r="F59" i="5"/>
  <c r="G59" s="1"/>
  <c r="F60"/>
  <c r="G60" s="1"/>
  <c r="F61"/>
  <c r="G61" s="1"/>
  <c r="AF63" i="25"/>
  <c r="F62" i="5"/>
  <c r="G62" s="1"/>
  <c r="I62" s="1"/>
  <c r="F63"/>
  <c r="G63" s="1"/>
  <c r="I63" s="1"/>
  <c r="F64"/>
  <c r="G64" s="1"/>
  <c r="AF66" i="25"/>
  <c r="F65" i="5"/>
  <c r="G65" s="1"/>
  <c r="AF67" i="25"/>
  <c r="F66" i="5"/>
  <c r="G66" s="1"/>
  <c r="AF68" i="25"/>
  <c r="F67" i="5"/>
  <c r="G67" s="1"/>
  <c r="F68"/>
  <c r="G68" s="1"/>
  <c r="F69"/>
  <c r="G69" s="1"/>
  <c r="AF71" i="25"/>
  <c r="F70" i="5"/>
  <c r="G70" s="1"/>
  <c r="F71"/>
  <c r="G71" s="1"/>
  <c r="F72"/>
  <c r="G72" s="1"/>
  <c r="AF74" i="25"/>
  <c r="F73" i="5"/>
  <c r="G73" s="1"/>
  <c r="AF75" i="25"/>
  <c r="F74" i="5"/>
  <c r="G74" s="1"/>
  <c r="AF76" i="25"/>
  <c r="F75" i="5"/>
  <c r="G75" s="1"/>
  <c r="F76"/>
  <c r="G76" s="1"/>
  <c r="F77"/>
  <c r="G77" s="1"/>
  <c r="AF79" i="25"/>
  <c r="F78" i="5"/>
  <c r="G78" s="1"/>
  <c r="F79"/>
  <c r="G79" s="1"/>
  <c r="F80"/>
  <c r="G80" s="1"/>
  <c r="AF82" i="25"/>
  <c r="F81" i="5"/>
  <c r="G81" s="1"/>
  <c r="AF83" i="25"/>
  <c r="F82" i="5"/>
  <c r="G82" s="1"/>
  <c r="AF84" i="25"/>
  <c r="F83" i="5"/>
  <c r="G83" s="1"/>
  <c r="F84"/>
  <c r="G84" s="1"/>
  <c r="F85"/>
  <c r="G85" s="1"/>
  <c r="AF87" i="25"/>
  <c r="F86" i="5"/>
  <c r="G86" s="1"/>
  <c r="F87"/>
  <c r="G87" s="1"/>
  <c r="F88"/>
  <c r="G88" s="1"/>
  <c r="AF90" i="25"/>
  <c r="F89" i="5"/>
  <c r="G89" s="1"/>
  <c r="AF91" i="25"/>
  <c r="F90" i="5"/>
  <c r="G90" s="1"/>
  <c r="AF92" i="25"/>
  <c r="F91" i="5"/>
  <c r="G91" s="1"/>
  <c r="F92"/>
  <c r="G92" s="1"/>
  <c r="F93"/>
  <c r="G93" s="1"/>
  <c r="AF95" i="25"/>
  <c r="F94" i="5"/>
  <c r="G94" s="1"/>
  <c r="F95"/>
  <c r="G95" s="1"/>
  <c r="F96"/>
  <c r="G96" s="1"/>
  <c r="AF98" i="25"/>
  <c r="F97" i="5"/>
  <c r="G97" s="1"/>
  <c r="AF99" i="25"/>
  <c r="F98" i="5"/>
  <c r="G98" s="1"/>
  <c r="AF100" i="25"/>
  <c r="F99" i="5"/>
  <c r="G99" s="1"/>
  <c r="F100"/>
  <c r="G100" s="1"/>
  <c r="F101"/>
  <c r="G101" s="1"/>
  <c r="AF103" i="25"/>
  <c r="F102" i="5"/>
  <c r="G102" s="1"/>
  <c r="F103"/>
  <c r="G103" s="1"/>
  <c r="F104"/>
  <c r="G104" s="1"/>
  <c r="AF106" i="25"/>
  <c r="F105" i="5"/>
  <c r="G105" s="1"/>
  <c r="AF107" i="25"/>
  <c r="F106" i="5"/>
  <c r="G106" s="1"/>
  <c r="AF108" i="25"/>
  <c r="F107" i="5"/>
  <c r="G107" s="1"/>
  <c r="F108"/>
  <c r="G108" s="1"/>
  <c r="F109"/>
  <c r="G109" s="1"/>
  <c r="AF111" i="25"/>
  <c r="F110" i="5"/>
  <c r="G110" s="1"/>
  <c r="F111"/>
  <c r="G111" s="1"/>
  <c r="F112"/>
  <c r="G112" s="1"/>
  <c r="AF114" i="25"/>
  <c r="F113" i="5"/>
  <c r="G113" s="1"/>
  <c r="AF115" i="25"/>
  <c r="F114" i="5"/>
  <c r="G114" s="1"/>
  <c r="AF116" i="25"/>
  <c r="F115" i="5"/>
  <c r="G115" s="1"/>
  <c r="F116"/>
  <c r="G116" s="1"/>
  <c r="F117"/>
  <c r="G117" s="1"/>
  <c r="AF119" i="25"/>
  <c r="F118" i="5"/>
  <c r="G118" s="1"/>
  <c r="F119"/>
  <c r="G119" s="1"/>
  <c r="F120"/>
  <c r="G120" s="1"/>
  <c r="AF122" i="25"/>
  <c r="F121" i="5"/>
  <c r="G121" s="1"/>
  <c r="AF123" i="25"/>
  <c r="F122" i="5"/>
  <c r="G122" s="1"/>
  <c r="AF124" i="25"/>
  <c r="F123" i="5"/>
  <c r="G123" s="1"/>
  <c r="F124"/>
  <c r="G124" s="1"/>
  <c r="F125"/>
  <c r="G125" s="1"/>
  <c r="AF127" i="25"/>
  <c r="F126" i="5"/>
  <c r="G126" s="1"/>
  <c r="F127"/>
  <c r="G127" s="1"/>
  <c r="F128"/>
  <c r="G128" s="1"/>
  <c r="AF130" i="25"/>
  <c r="F129" i="5"/>
  <c r="G129" s="1"/>
  <c r="AF131" i="25"/>
  <c r="F130" i="5"/>
  <c r="G130" s="1"/>
  <c r="AF132" i="25"/>
  <c r="F131" i="5"/>
  <c r="G131" s="1"/>
  <c r="F132"/>
  <c r="G132" s="1"/>
  <c r="F133"/>
  <c r="G133" s="1"/>
  <c r="AF135" i="25"/>
  <c r="F134" i="5"/>
  <c r="G134" s="1"/>
  <c r="F135"/>
  <c r="G135" s="1"/>
  <c r="F136"/>
  <c r="G136" s="1"/>
  <c r="AF138" i="25"/>
  <c r="F137" i="5"/>
  <c r="G137" s="1"/>
  <c r="AF139" i="25"/>
  <c r="F138" i="5"/>
  <c r="G138" s="1"/>
  <c r="AF140" i="25"/>
  <c r="F139" i="5"/>
  <c r="G139" s="1"/>
  <c r="F140"/>
  <c r="G140" s="1"/>
  <c r="F141"/>
  <c r="G141" s="1"/>
  <c r="AF143" i="25"/>
  <c r="F142" i="5"/>
  <c r="G142" s="1"/>
  <c r="I142" s="1"/>
  <c r="F143"/>
  <c r="G143" s="1"/>
  <c r="I143" s="1"/>
  <c r="F144"/>
  <c r="G144" s="1"/>
  <c r="AF146" i="25"/>
  <c r="F145" i="5"/>
  <c r="G145" s="1"/>
  <c r="AF147" i="25"/>
  <c r="F146" i="5"/>
  <c r="G146" s="1"/>
  <c r="AF148" i="25"/>
  <c r="F147" i="5"/>
  <c r="G147" s="1"/>
  <c r="F148"/>
  <c r="G148" s="1"/>
  <c r="F149"/>
  <c r="G149" s="1"/>
  <c r="AF151" i="25"/>
  <c r="F150" i="5"/>
  <c r="G150" s="1"/>
  <c r="F151"/>
  <c r="G151" s="1"/>
  <c r="F152"/>
  <c r="G152" s="1"/>
  <c r="AF154" i="25"/>
  <c r="F153" i="5"/>
  <c r="G153" s="1"/>
  <c r="AF155" i="25"/>
  <c r="F154" i="5"/>
  <c r="G154" s="1"/>
  <c r="AF156" i="25"/>
  <c r="F155" i="5"/>
  <c r="G155" s="1"/>
  <c r="F156"/>
  <c r="G156" s="1"/>
  <c r="F157"/>
  <c r="G157" s="1"/>
  <c r="AF159" i="25"/>
  <c r="F158" i="5"/>
  <c r="G158" s="1"/>
  <c r="I158" s="1"/>
  <c r="F159"/>
  <c r="G159" s="1"/>
  <c r="I159" s="1"/>
  <c r="F160"/>
  <c r="G160" s="1"/>
  <c r="AF162" i="25"/>
  <c r="F161" i="5"/>
  <c r="G161" s="1"/>
  <c r="AF163" i="25"/>
  <c r="F162" i="5"/>
  <c r="G162" s="1"/>
  <c r="AF164" i="25"/>
  <c r="F163" i="5"/>
  <c r="G163" s="1"/>
  <c r="F164"/>
  <c r="G164" s="1"/>
  <c r="F165"/>
  <c r="G165" s="1"/>
  <c r="AF167" i="25"/>
  <c r="F166" i="5"/>
  <c r="G166" s="1"/>
  <c r="F167"/>
  <c r="G167" s="1"/>
  <c r="F168"/>
  <c r="G168" s="1"/>
  <c r="AF170" i="25"/>
  <c r="F169" i="5"/>
  <c r="G169" s="1"/>
  <c r="AF171" i="25"/>
  <c r="F170" i="5"/>
  <c r="G170" s="1"/>
  <c r="AF172" i="25"/>
  <c r="F171" i="5"/>
  <c r="G171" s="1"/>
  <c r="F172"/>
  <c r="G172" s="1"/>
  <c r="F173"/>
  <c r="G173" s="1"/>
  <c r="AF175" i="25"/>
  <c r="F174" i="5"/>
  <c r="G174" s="1"/>
  <c r="I174" s="1"/>
  <c r="F175"/>
  <c r="G175" s="1"/>
  <c r="I175" s="1"/>
  <c r="F176"/>
  <c r="G176" s="1"/>
  <c r="AF178" i="25"/>
  <c r="F177" i="5"/>
  <c r="G177" s="1"/>
  <c r="AF179" i="25"/>
  <c r="F178" i="5"/>
  <c r="G178" s="1"/>
  <c r="AF180" i="25"/>
  <c r="F179" i="5"/>
  <c r="G179" s="1"/>
  <c r="F180"/>
  <c r="G180" s="1"/>
  <c r="F181"/>
  <c r="G181" s="1"/>
  <c r="AF183" i="25"/>
  <c r="F182" i="5"/>
  <c r="G182" s="1"/>
  <c r="F183"/>
  <c r="G183" s="1"/>
  <c r="F184"/>
  <c r="G184" s="1"/>
  <c r="AF186" i="25"/>
  <c r="F185" i="5"/>
  <c r="G185" s="1"/>
  <c r="AF187" i="25"/>
  <c r="F186" i="5"/>
  <c r="G186" s="1"/>
  <c r="AF188" i="25"/>
  <c r="F187" i="5"/>
  <c r="G187" s="1"/>
  <c r="I187" s="1"/>
  <c r="F188"/>
  <c r="G188" s="1"/>
  <c r="F189"/>
  <c r="G189" s="1"/>
  <c r="AF191" i="25"/>
  <c r="F190" i="5"/>
  <c r="G190" s="1"/>
  <c r="F191"/>
  <c r="G191" s="1"/>
  <c r="F192"/>
  <c r="G192" s="1"/>
  <c r="AF194" i="25"/>
  <c r="F193" i="5"/>
  <c r="G193" s="1"/>
  <c r="AF195" i="25"/>
  <c r="F194" i="5"/>
  <c r="G194" s="1"/>
  <c r="AF196" i="25"/>
  <c r="F195" i="5"/>
  <c r="G195" s="1"/>
  <c r="F196"/>
  <c r="G196" s="1"/>
  <c r="F197"/>
  <c r="G197" s="1"/>
  <c r="AF199" i="25"/>
  <c r="F198" i="5"/>
  <c r="G198" s="1"/>
  <c r="I198" s="1"/>
  <c r="F199"/>
  <c r="G199" s="1"/>
  <c r="F200"/>
  <c r="G200" s="1"/>
  <c r="AF202" i="25"/>
  <c r="F201" i="5"/>
  <c r="G201" s="1"/>
  <c r="AF203" i="25"/>
  <c r="F202" i="5"/>
  <c r="G202" s="1"/>
  <c r="AF204" i="25"/>
  <c r="F203" i="5"/>
  <c r="G203" s="1"/>
  <c r="F204"/>
  <c r="G204" s="1"/>
  <c r="F205"/>
  <c r="G205" s="1"/>
  <c r="AF207" i="25"/>
  <c r="F206" i="5"/>
  <c r="G206" s="1"/>
  <c r="F207"/>
  <c r="G207" s="1"/>
  <c r="F208"/>
  <c r="G208" s="1"/>
  <c r="AF210" i="25"/>
  <c r="F209" i="5"/>
  <c r="G209" s="1"/>
  <c r="AF211" i="25"/>
  <c r="F210" i="5"/>
  <c r="G210" s="1"/>
  <c r="AF212" i="25"/>
  <c r="F211" i="5"/>
  <c r="G211" s="1"/>
  <c r="I211" s="1"/>
  <c r="F212"/>
  <c r="G212" s="1"/>
  <c r="F213"/>
  <c r="G213" s="1"/>
  <c r="AF215" i="25"/>
  <c r="F214" i="5"/>
  <c r="G214" s="1"/>
  <c r="I214" s="1"/>
  <c r="F215"/>
  <c r="G215" s="1"/>
  <c r="F216"/>
  <c r="G216" s="1"/>
  <c r="AF218" i="25"/>
  <c r="F217" i="5"/>
  <c r="G217" s="1"/>
  <c r="AF219" i="25"/>
  <c r="F218" i="5"/>
  <c r="G218" s="1"/>
  <c r="AF220" i="25"/>
  <c r="F219" i="5"/>
  <c r="G219" s="1"/>
  <c r="F220"/>
  <c r="G220" s="1"/>
  <c r="F221"/>
  <c r="G221" s="1"/>
  <c r="AF223" i="25"/>
  <c r="F222" i="5"/>
  <c r="G222" s="1"/>
  <c r="F223"/>
  <c r="G223" s="1"/>
  <c r="F224"/>
  <c r="G224" s="1"/>
  <c r="I224" s="1"/>
  <c r="AF226" i="25"/>
  <c r="F225" i="5"/>
  <c r="G225" s="1"/>
  <c r="AF227" i="25"/>
  <c r="F226" i="5"/>
  <c r="G226" s="1"/>
  <c r="AF228" i="25"/>
  <c r="F227" i="5"/>
  <c r="G227" s="1"/>
  <c r="F228"/>
  <c r="G228" s="1"/>
  <c r="F229"/>
  <c r="G229" s="1"/>
  <c r="AF231" i="25"/>
  <c r="F230" i="5"/>
  <c r="G230" s="1"/>
  <c r="F231"/>
  <c r="G231" s="1"/>
  <c r="F232"/>
  <c r="G232" s="1"/>
  <c r="AF234" i="25"/>
  <c r="F233" i="5"/>
  <c r="G233" s="1"/>
  <c r="AF235" i="25"/>
  <c r="F234" i="5"/>
  <c r="G234" s="1"/>
  <c r="AF236" i="25"/>
  <c r="F235" i="5"/>
  <c r="G235" s="1"/>
  <c r="F236"/>
  <c r="G236" s="1"/>
  <c r="I236" s="1"/>
  <c r="F237"/>
  <c r="G237" s="1"/>
  <c r="AF239" i="25"/>
  <c r="F238" i="5"/>
  <c r="G238" s="1"/>
  <c r="F239"/>
  <c r="G239" s="1"/>
  <c r="F240"/>
  <c r="G240" s="1"/>
  <c r="AF242" i="25"/>
  <c r="F241" i="5"/>
  <c r="G241" s="1"/>
  <c r="AF243" i="25"/>
  <c r="F242" i="5"/>
  <c r="G242" s="1"/>
  <c r="I242" s="1"/>
  <c r="AF244" i="25"/>
  <c r="F243" i="5"/>
  <c r="G243" s="1"/>
  <c r="F244"/>
  <c r="G244" s="1"/>
  <c r="F245"/>
  <c r="G245" s="1"/>
  <c r="AF247" i="25"/>
  <c r="F246" i="5"/>
  <c r="G246" s="1"/>
  <c r="F247"/>
  <c r="G247" s="1"/>
  <c r="F248"/>
  <c r="G248" s="1"/>
  <c r="AF250" i="25"/>
  <c r="F249" i="5"/>
  <c r="G249" s="1"/>
  <c r="AF251" i="25"/>
  <c r="F250" i="5"/>
  <c r="G250" s="1"/>
  <c r="AF252" i="25"/>
  <c r="F251" i="5"/>
  <c r="G251" s="1"/>
  <c r="I251" s="1"/>
  <c r="F252"/>
  <c r="G252" s="1"/>
  <c r="F253"/>
  <c r="G253" s="1"/>
  <c r="AF255" i="25"/>
  <c r="F254" i="5"/>
  <c r="G254" s="1"/>
  <c r="F255"/>
  <c r="G255" s="1"/>
  <c r="F256"/>
  <c r="G256" s="1"/>
  <c r="AF258" i="25"/>
  <c r="F257" i="5"/>
  <c r="G257" s="1"/>
  <c r="AF259" i="25"/>
  <c r="F258" i="5"/>
  <c r="G258" s="1"/>
  <c r="AF260" i="25"/>
  <c r="F259" i="5"/>
  <c r="G259" s="1"/>
  <c r="F260"/>
  <c r="G260" s="1"/>
  <c r="F261"/>
  <c r="G261" s="1"/>
  <c r="AF263" i="25"/>
  <c r="F262" i="5"/>
  <c r="G262" s="1"/>
  <c r="I262" s="1"/>
  <c r="F263"/>
  <c r="G263" s="1"/>
  <c r="F264"/>
  <c r="G264" s="1"/>
  <c r="I264" s="1"/>
  <c r="AF266" i="25"/>
  <c r="F265" i="5"/>
  <c r="G265" s="1"/>
  <c r="AF267" i="25"/>
  <c r="F266" i="5"/>
  <c r="G266" s="1"/>
  <c r="AF268" i="25"/>
  <c r="F267" i="5"/>
  <c r="G267" s="1"/>
  <c r="F268"/>
  <c r="G268" s="1"/>
  <c r="F269"/>
  <c r="G269" s="1"/>
  <c r="AF271" i="25"/>
  <c r="F270" i="5"/>
  <c r="G270" s="1"/>
  <c r="F271"/>
  <c r="G271" s="1"/>
  <c r="F272"/>
  <c r="G272" s="1"/>
  <c r="AF274" i="25"/>
  <c r="F273" i="5"/>
  <c r="G273" s="1"/>
  <c r="AF275" i="25"/>
  <c r="F274" i="5"/>
  <c r="G274" s="1"/>
  <c r="AF276" i="25"/>
  <c r="F275" i="5"/>
  <c r="G275" s="1"/>
  <c r="I275" s="1"/>
  <c r="F276"/>
  <c r="G276" s="1"/>
  <c r="F277"/>
  <c r="G277" s="1"/>
  <c r="AF279" i="25"/>
  <c r="F278" i="5"/>
  <c r="G278" s="1"/>
  <c r="I278" s="1"/>
  <c r="F279"/>
  <c r="G279" s="1"/>
  <c r="F280"/>
  <c r="G280" s="1"/>
  <c r="AF282" i="25"/>
  <c r="F281" i="5"/>
  <c r="G281" s="1"/>
  <c r="AF283" i="25"/>
  <c r="F282" i="5"/>
  <c r="G282" s="1"/>
  <c r="AF284" i="25"/>
  <c r="F283" i="5"/>
  <c r="G283" s="1"/>
  <c r="F284"/>
  <c r="G284" s="1"/>
  <c r="F285"/>
  <c r="G285" s="1"/>
  <c r="AF287" i="25"/>
  <c r="F286" i="5"/>
  <c r="G286" s="1"/>
  <c r="I286" s="1"/>
  <c r="F287"/>
  <c r="G287" s="1"/>
  <c r="F288"/>
  <c r="G288" s="1"/>
  <c r="AF290" i="25"/>
  <c r="F289" i="5"/>
  <c r="G289" s="1"/>
  <c r="AF291" i="25"/>
  <c r="F290" i="5"/>
  <c r="G290" s="1"/>
  <c r="AF292" i="25"/>
  <c r="F291" i="5"/>
  <c r="G291" s="1"/>
  <c r="F292"/>
  <c r="G292" s="1"/>
  <c r="F293"/>
  <c r="G293" s="1"/>
  <c r="AF295" i="25"/>
  <c r="F294" i="5"/>
  <c r="G294" s="1"/>
  <c r="F295"/>
  <c r="G295" s="1"/>
  <c r="F296"/>
  <c r="G296" s="1"/>
  <c r="AF298" i="25"/>
  <c r="F297" i="5"/>
  <c r="G297" s="1"/>
  <c r="AF299" i="25"/>
  <c r="F298" i="5"/>
  <c r="G298" s="1"/>
  <c r="I298" s="1"/>
  <c r="AF300" i="25"/>
  <c r="F299" i="5"/>
  <c r="G299" s="1"/>
  <c r="F300"/>
  <c r="G300" s="1"/>
  <c r="F301"/>
  <c r="G301" s="1"/>
  <c r="AF303" i="25"/>
  <c r="F302" i="5"/>
  <c r="G302" s="1"/>
  <c r="F303"/>
  <c r="G303" s="1"/>
  <c r="I303" s="1"/>
  <c r="F304"/>
  <c r="G304" s="1"/>
  <c r="AF306" i="25"/>
  <c r="F305" i="5"/>
  <c r="G305" s="1"/>
  <c r="AF307" i="25"/>
  <c r="F306" i="5"/>
  <c r="G306" s="1"/>
  <c r="AF308" i="25"/>
  <c r="F307" i="5"/>
  <c r="G307" s="1"/>
  <c r="F308"/>
  <c r="G308" s="1"/>
  <c r="F309"/>
  <c r="G309" s="1"/>
  <c r="AF311" i="25"/>
  <c r="F310" i="5"/>
  <c r="G310" s="1"/>
  <c r="F311"/>
  <c r="G311" s="1"/>
  <c r="F312"/>
  <c r="G312" s="1"/>
  <c r="AF314" i="25"/>
  <c r="F313" i="5"/>
  <c r="G313" s="1"/>
  <c r="AF315" i="25"/>
  <c r="F314" i="5"/>
  <c r="G314" s="1"/>
  <c r="AF316" i="25"/>
  <c r="F315" i="5"/>
  <c r="G315" s="1"/>
  <c r="I315" s="1"/>
  <c r="F316"/>
  <c r="G316" s="1"/>
  <c r="F317"/>
  <c r="G317" s="1"/>
  <c r="AF319" i="25"/>
  <c r="F318" i="5"/>
  <c r="G318" s="1"/>
  <c r="F319"/>
  <c r="G319" s="1"/>
  <c r="F320"/>
  <c r="G320" s="1"/>
  <c r="AF322" i="25"/>
  <c r="F321" i="5"/>
  <c r="G321" s="1"/>
  <c r="AF323" i="25"/>
  <c r="F322" i="5"/>
  <c r="G322" s="1"/>
  <c r="AF324" i="25"/>
  <c r="F323" i="5"/>
  <c r="G323" s="1"/>
  <c r="F324"/>
  <c r="G324" s="1"/>
  <c r="H326" i="25" s="1"/>
  <c r="F325" i="5"/>
  <c r="G325" s="1"/>
  <c r="AF327" i="25"/>
  <c r="F326" i="5"/>
  <c r="G326" s="1"/>
  <c r="I326" s="1"/>
  <c r="F327"/>
  <c r="G327" s="1"/>
  <c r="F328"/>
  <c r="G328" s="1"/>
  <c r="AF330" i="25"/>
  <c r="F329" i="5"/>
  <c r="G329" s="1"/>
  <c r="AF331" i="25"/>
  <c r="F330" i="5"/>
  <c r="G330" s="1"/>
  <c r="AF332" i="25"/>
  <c r="F331" i="5"/>
  <c r="G331" s="1"/>
  <c r="F332"/>
  <c r="G332" s="1"/>
  <c r="F333"/>
  <c r="G333" s="1"/>
  <c r="AF335" i="25"/>
  <c r="F334" i="5"/>
  <c r="G334" s="1"/>
  <c r="F335"/>
  <c r="G335" s="1"/>
  <c r="F336"/>
  <c r="G336" s="1"/>
  <c r="AF338" i="25"/>
  <c r="F337" i="5"/>
  <c r="G337" s="1"/>
  <c r="AF339" i="25"/>
  <c r="F338" i="5"/>
  <c r="G338" s="1"/>
  <c r="AF340" i="25"/>
  <c r="F339" i="5"/>
  <c r="G339" s="1"/>
  <c r="F340"/>
  <c r="G340" s="1"/>
  <c r="F341"/>
  <c r="G341" s="1"/>
  <c r="AF343" i="25"/>
  <c r="F342" i="5"/>
  <c r="G342" s="1"/>
  <c r="F343"/>
  <c r="G343" s="1"/>
  <c r="F344"/>
  <c r="G344" s="1"/>
  <c r="AF346" i="25"/>
  <c r="F345" i="5"/>
  <c r="G345" s="1"/>
  <c r="I345" s="1"/>
  <c r="AF347" i="25"/>
  <c r="F346" i="5"/>
  <c r="G346" s="1"/>
  <c r="AF348" i="25"/>
  <c r="F347" i="5"/>
  <c r="G347" s="1"/>
  <c r="F348"/>
  <c r="G348" s="1"/>
  <c r="F349"/>
  <c r="G349" s="1"/>
  <c r="I349" s="1"/>
  <c r="AF351" i="25"/>
  <c r="F350" i="5"/>
  <c r="G350" s="1"/>
  <c r="F351"/>
  <c r="G351" s="1"/>
  <c r="F352"/>
  <c r="G352" s="1"/>
  <c r="I352" s="1"/>
  <c r="AF354" i="25"/>
  <c r="F353" i="5"/>
  <c r="G353" s="1"/>
  <c r="AF355" i="25"/>
  <c r="F354" i="5"/>
  <c r="G354" s="1"/>
  <c r="AF356" i="25"/>
  <c r="F355" i="5"/>
  <c r="G355" s="1"/>
  <c r="F356"/>
  <c r="G356" s="1"/>
  <c r="I356" s="1"/>
  <c r="F357"/>
  <c r="G357" s="1"/>
  <c r="AF359" i="25"/>
  <c r="F358" i="5"/>
  <c r="G358" s="1"/>
  <c r="F359"/>
  <c r="G359" s="1"/>
  <c r="F360"/>
  <c r="G360" s="1"/>
  <c r="AF362" i="25"/>
  <c r="F361" i="5"/>
  <c r="G361" s="1"/>
  <c r="H363" i="25" s="1"/>
  <c r="AF363"/>
  <c r="F362" i="5"/>
  <c r="G362" s="1"/>
  <c r="AF364" i="25"/>
  <c r="F363" i="5"/>
  <c r="G363" s="1"/>
  <c r="F364"/>
  <c r="G364" s="1"/>
  <c r="F365"/>
  <c r="G365" s="1"/>
  <c r="I365" s="1"/>
  <c r="AF367" i="25"/>
  <c r="F366" i="5"/>
  <c r="G366" s="1"/>
  <c r="F367"/>
  <c r="G367" s="1"/>
  <c r="F368"/>
  <c r="G368" s="1"/>
  <c r="I368" s="1"/>
  <c r="AF370" i="25"/>
  <c r="F369" i="5"/>
  <c r="G369" s="1"/>
  <c r="AF371" i="25"/>
  <c r="F370" i="5"/>
  <c r="G370" s="1"/>
  <c r="AF372" i="25"/>
  <c r="F371" i="5"/>
  <c r="G371" s="1"/>
  <c r="F372"/>
  <c r="G372" s="1"/>
  <c r="I372" s="1"/>
  <c r="F373"/>
  <c r="G373" s="1"/>
  <c r="AF375" i="25"/>
  <c r="F374" i="5"/>
  <c r="G374" s="1"/>
  <c r="F375"/>
  <c r="G375" s="1"/>
  <c r="F376"/>
  <c r="G376" s="1"/>
  <c r="AF378" i="25"/>
  <c r="F377" i="5"/>
  <c r="G377" s="1"/>
  <c r="AF379" i="25"/>
  <c r="F378" i="5"/>
  <c r="G378" s="1"/>
  <c r="AF380" i="25"/>
  <c r="F379" i="5"/>
  <c r="G379" s="1"/>
  <c r="F380"/>
  <c r="G380" s="1"/>
  <c r="F381"/>
  <c r="G381" s="1"/>
  <c r="I381" s="1"/>
  <c r="AF383" i="25"/>
  <c r="F382" i="5"/>
  <c r="G382" s="1"/>
  <c r="F383"/>
  <c r="G383" s="1"/>
  <c r="F384"/>
  <c r="G384" s="1"/>
  <c r="I384" s="1"/>
  <c r="AF386" i="25"/>
  <c r="F385" i="5"/>
  <c r="G385" s="1"/>
  <c r="AF387" i="25"/>
  <c r="F386" i="5"/>
  <c r="G386" s="1"/>
  <c r="AF388" i="25"/>
  <c r="F387" i="5"/>
  <c r="G387" s="1"/>
  <c r="F388"/>
  <c r="G388" s="1"/>
  <c r="F389"/>
  <c r="G389" s="1"/>
  <c r="AF391" i="25"/>
  <c r="F390" i="5"/>
  <c r="G390" s="1"/>
  <c r="F391"/>
  <c r="G391" s="1"/>
  <c r="F392"/>
  <c r="G392" s="1"/>
  <c r="AF394" i="25"/>
  <c r="F393" i="5"/>
  <c r="G393" s="1"/>
  <c r="AF395" i="25"/>
  <c r="F394" i="5"/>
  <c r="G394" s="1"/>
  <c r="AF396" i="25"/>
  <c r="F395" i="5"/>
  <c r="G395" s="1"/>
  <c r="F396"/>
  <c r="G396" s="1"/>
  <c r="F397"/>
  <c r="G397" s="1"/>
  <c r="I397" s="1"/>
  <c r="AF399" i="25"/>
  <c r="F398" i="5"/>
  <c r="G398" s="1"/>
  <c r="F399"/>
  <c r="G399" s="1"/>
  <c r="F400"/>
  <c r="G400" s="1"/>
  <c r="I400" s="1"/>
  <c r="AF402" i="25"/>
  <c r="F401" i="5"/>
  <c r="G401" s="1"/>
  <c r="AF403" i="25"/>
  <c r="F402" i="5"/>
  <c r="G402" s="1"/>
  <c r="AF404" i="25"/>
  <c r="F403" i="5"/>
  <c r="G403" s="1"/>
  <c r="F404"/>
  <c r="G404" s="1"/>
  <c r="I404" s="1"/>
  <c r="F405"/>
  <c r="G405" s="1"/>
  <c r="I405" s="1"/>
  <c r="AF407" i="25"/>
  <c r="F406" i="5"/>
  <c r="G406" s="1"/>
  <c r="F407"/>
  <c r="G407" s="1"/>
  <c r="F408"/>
  <c r="G408" s="1"/>
  <c r="AF410" i="25"/>
  <c r="F409" i="5"/>
  <c r="G409" s="1"/>
  <c r="H411" i="25" s="1"/>
  <c r="AF411"/>
  <c r="F410" i="5"/>
  <c r="G410" s="1"/>
  <c r="AF412" i="25"/>
  <c r="F411" i="5"/>
  <c r="G411" s="1"/>
  <c r="F412"/>
  <c r="G412" s="1"/>
  <c r="F413"/>
  <c r="G413" s="1"/>
  <c r="I413" s="1"/>
  <c r="AF415" i="25"/>
  <c r="F414" i="5"/>
  <c r="G414" s="1"/>
  <c r="H416" i="25" s="1"/>
  <c r="F415" i="5"/>
  <c r="G415" s="1"/>
  <c r="F416"/>
  <c r="G416" s="1"/>
  <c r="I416" s="1"/>
  <c r="AF418" i="25"/>
  <c r="F417" i="5"/>
  <c r="G417" s="1"/>
  <c r="AF419" i="25"/>
  <c r="F418" i="5"/>
  <c r="G418" s="1"/>
  <c r="AF420" i="25"/>
  <c r="F419" i="5"/>
  <c r="G419" s="1"/>
  <c r="F420"/>
  <c r="G420" s="1"/>
  <c r="I420" s="1"/>
  <c r="F421"/>
  <c r="G421" s="1"/>
  <c r="AF423" i="25"/>
  <c r="F9" i="4"/>
  <c r="G9" s="1"/>
  <c r="G11" i="25" s="1"/>
  <c r="M9" i="4"/>
  <c r="AE11" i="25" s="1"/>
  <c r="F10" i="4"/>
  <c r="G10" s="1"/>
  <c r="G12" i="25" s="1"/>
  <c r="M10" i="4"/>
  <c r="AE12" i="25" s="1"/>
  <c r="F11" i="4"/>
  <c r="G11" s="1"/>
  <c r="G13" i="25" s="1"/>
  <c r="M11" i="4"/>
  <c r="AE13" i="25" s="1"/>
  <c r="F12" i="4"/>
  <c r="G12" s="1"/>
  <c r="G14" i="25" s="1"/>
  <c r="M12" i="4"/>
  <c r="AE14" i="25" s="1"/>
  <c r="F13" i="4"/>
  <c r="G13" s="1"/>
  <c r="G15" i="25" s="1"/>
  <c r="M13" i="4"/>
  <c r="AE15" i="25" s="1"/>
  <c r="F14" i="4"/>
  <c r="G14" s="1"/>
  <c r="G16" i="25" s="1"/>
  <c r="M14" i="4"/>
  <c r="AE16" i="25" s="1"/>
  <c r="F15" i="4"/>
  <c r="G15" s="1"/>
  <c r="I15" s="1"/>
  <c r="M15"/>
  <c r="AE17" i="25" s="1"/>
  <c r="F16" i="4"/>
  <c r="G16" s="1"/>
  <c r="G18" i="25" s="1"/>
  <c r="M16" i="4"/>
  <c r="AE18" i="25" s="1"/>
  <c r="F17" i="4"/>
  <c r="G17" s="1"/>
  <c r="I17" s="1"/>
  <c r="G22" i="24" s="1"/>
  <c r="M17" i="4"/>
  <c r="AE19" i="25" s="1"/>
  <c r="F18" i="4"/>
  <c r="G18" s="1"/>
  <c r="G20" i="25" s="1"/>
  <c r="M18" i="4"/>
  <c r="AE20" i="25" s="1"/>
  <c r="F19" i="4"/>
  <c r="G19" s="1"/>
  <c r="G21" i="25" s="1"/>
  <c r="M19" i="4"/>
  <c r="AE21" i="25" s="1"/>
  <c r="F20" i="4"/>
  <c r="G20" s="1"/>
  <c r="G22" i="25" s="1"/>
  <c r="M20" i="4"/>
  <c r="AE22" i="25" s="1"/>
  <c r="F21" i="4"/>
  <c r="G21" s="1"/>
  <c r="I21" s="1"/>
  <c r="M21"/>
  <c r="AE23" i="25" s="1"/>
  <c r="F22" i="4"/>
  <c r="G22" s="1"/>
  <c r="I22" s="1"/>
  <c r="M22"/>
  <c r="AE24" i="25" s="1"/>
  <c r="F23" i="4"/>
  <c r="G23" s="1"/>
  <c r="G25" i="25" s="1"/>
  <c r="M23" i="4"/>
  <c r="AE25" i="25" s="1"/>
  <c r="F24" i="4"/>
  <c r="G24" s="1"/>
  <c r="G26" i="25" s="1"/>
  <c r="M24" i="4"/>
  <c r="AE26" i="25" s="1"/>
  <c r="F25" i="4"/>
  <c r="G25" s="1"/>
  <c r="G27" i="25" s="1"/>
  <c r="M25" i="4"/>
  <c r="AE27" i="25" s="1"/>
  <c r="F26" i="4"/>
  <c r="G26" s="1"/>
  <c r="G28" i="25" s="1"/>
  <c r="M26" i="4"/>
  <c r="AE28" i="25" s="1"/>
  <c r="F27" i="4"/>
  <c r="G27" s="1"/>
  <c r="G29" i="25" s="1"/>
  <c r="M27" i="4"/>
  <c r="AE29" i="25" s="1"/>
  <c r="F28" i="4"/>
  <c r="G28" s="1"/>
  <c r="G30" i="25" s="1"/>
  <c r="M28" i="4"/>
  <c r="AE30" i="25" s="1"/>
  <c r="F29" i="4"/>
  <c r="G29" s="1"/>
  <c r="I29" s="1"/>
  <c r="G34" i="24" s="1"/>
  <c r="M29" i="4"/>
  <c r="AE31" i="25" s="1"/>
  <c r="F30" i="4"/>
  <c r="G30" s="1"/>
  <c r="G32" i="25" s="1"/>
  <c r="M30" i="4"/>
  <c r="AE32" i="25" s="1"/>
  <c r="F31" i="4"/>
  <c r="G31" s="1"/>
  <c r="G33" i="25" s="1"/>
  <c r="M31" i="4"/>
  <c r="AE33" i="25" s="1"/>
  <c r="F32" i="4"/>
  <c r="G32" s="1"/>
  <c r="G34" i="25" s="1"/>
  <c r="M32" i="4"/>
  <c r="AE34" i="25" s="1"/>
  <c r="F33" i="4"/>
  <c r="G33" s="1"/>
  <c r="G35" i="25" s="1"/>
  <c r="M33" i="4"/>
  <c r="AE35" i="25" s="1"/>
  <c r="F34" i="4"/>
  <c r="G34" s="1"/>
  <c r="I34" s="1"/>
  <c r="M34"/>
  <c r="AE36" i="25" s="1"/>
  <c r="F35" i="4"/>
  <c r="G35" s="1"/>
  <c r="G37" i="25" s="1"/>
  <c r="U37" s="1"/>
  <c r="M35" i="4"/>
  <c r="AE37" i="25" s="1"/>
  <c r="F36" i="4"/>
  <c r="G36" s="1"/>
  <c r="G38" i="25" s="1"/>
  <c r="M36" i="4"/>
  <c r="AE38" i="25" s="1"/>
  <c r="F37" i="4"/>
  <c r="G37" s="1"/>
  <c r="G39" i="25" s="1"/>
  <c r="M37" i="4"/>
  <c r="AE39" i="25" s="1"/>
  <c r="F38" i="4"/>
  <c r="G38" s="1"/>
  <c r="G40" i="25" s="1"/>
  <c r="M38" i="4"/>
  <c r="AE40" i="25" s="1"/>
  <c r="F39" i="4"/>
  <c r="G39" s="1"/>
  <c r="G41" i="25" s="1"/>
  <c r="M39" i="4"/>
  <c r="AE41" i="25" s="1"/>
  <c r="F40" i="4"/>
  <c r="G40" s="1"/>
  <c r="G42" i="25" s="1"/>
  <c r="M40" i="4"/>
  <c r="AE42" i="25" s="1"/>
  <c r="F41" i="4"/>
  <c r="G41" s="1"/>
  <c r="G43" i="25" s="1"/>
  <c r="M41" i="4"/>
  <c r="AE43" i="25" s="1"/>
  <c r="F42" i="4"/>
  <c r="G42" s="1"/>
  <c r="G44" i="25" s="1"/>
  <c r="U44" s="1"/>
  <c r="M42" i="4"/>
  <c r="AE44" i="25" s="1"/>
  <c r="F43" i="4"/>
  <c r="G43" s="1"/>
  <c r="M43"/>
  <c r="AE45" i="25" s="1"/>
  <c r="F44" i="4"/>
  <c r="G44" s="1"/>
  <c r="G46" i="25" s="1"/>
  <c r="M44" i="4"/>
  <c r="AE46" i="25" s="1"/>
  <c r="F45" i="4"/>
  <c r="G45" s="1"/>
  <c r="G47" i="25" s="1"/>
  <c r="M45" i="4"/>
  <c r="AE47" i="25" s="1"/>
  <c r="F46" i="4"/>
  <c r="G46" s="1"/>
  <c r="I46" s="1"/>
  <c r="M46"/>
  <c r="AE48" i="25" s="1"/>
  <c r="F47" i="4"/>
  <c r="G47" s="1"/>
  <c r="G49" i="25" s="1"/>
  <c r="M47" i="4"/>
  <c r="AE49" i="25" s="1"/>
  <c r="F48" i="4"/>
  <c r="G48" s="1"/>
  <c r="G50" i="25" s="1"/>
  <c r="M48" i="4"/>
  <c r="AE50" i="25" s="1"/>
  <c r="F49" i="4"/>
  <c r="G49" s="1"/>
  <c r="G51" i="25" s="1"/>
  <c r="M49" i="4"/>
  <c r="AE51" i="25" s="1"/>
  <c r="F50" i="4"/>
  <c r="G50" s="1"/>
  <c r="I50" s="1"/>
  <c r="M50"/>
  <c r="AE52" i="25" s="1"/>
  <c r="F51" i="4"/>
  <c r="G51" s="1"/>
  <c r="I51" s="1"/>
  <c r="M51"/>
  <c r="AE53" i="25" s="1"/>
  <c r="F52" i="4"/>
  <c r="G52" s="1"/>
  <c r="G54" i="25" s="1"/>
  <c r="M52" i="4"/>
  <c r="AE54" i="25" s="1"/>
  <c r="F53" i="4"/>
  <c r="G53" s="1"/>
  <c r="G55" i="25" s="1"/>
  <c r="M53" i="4"/>
  <c r="AE55" i="25" s="1"/>
  <c r="F54" i="4"/>
  <c r="G54" s="1"/>
  <c r="G56" i="25" s="1"/>
  <c r="M54" i="4"/>
  <c r="AE56" i="25" s="1"/>
  <c r="F55" i="4"/>
  <c r="G55" s="1"/>
  <c r="G57" i="25" s="1"/>
  <c r="M55" i="4"/>
  <c r="AE57" i="25" s="1"/>
  <c r="F56" i="4"/>
  <c r="G56" s="1"/>
  <c r="G58" i="25" s="1"/>
  <c r="M56" i="4"/>
  <c r="AE58" i="25" s="1"/>
  <c r="F57" i="4"/>
  <c r="G57" s="1"/>
  <c r="G59" i="25" s="1"/>
  <c r="M57" i="4"/>
  <c r="AE59" i="25" s="1"/>
  <c r="F58" i="4"/>
  <c r="G58" s="1"/>
  <c r="I58" s="1"/>
  <c r="M58"/>
  <c r="AE60" i="25" s="1"/>
  <c r="F59" i="4"/>
  <c r="G59" s="1"/>
  <c r="G61" i="25" s="1"/>
  <c r="M59" i="4"/>
  <c r="AE61" i="25" s="1"/>
  <c r="F60" i="4"/>
  <c r="G60" s="1"/>
  <c r="G62" i="25" s="1"/>
  <c r="M60" i="4"/>
  <c r="AE62" i="25" s="1"/>
  <c r="F61" i="4"/>
  <c r="G61" s="1"/>
  <c r="G63" i="25" s="1"/>
  <c r="M61" i="4"/>
  <c r="AE63" i="25" s="1"/>
  <c r="F62" i="4"/>
  <c r="G62" s="1"/>
  <c r="G64" i="25" s="1"/>
  <c r="M62" i="4"/>
  <c r="AE64" i="25" s="1"/>
  <c r="F63" i="4"/>
  <c r="G63" s="1"/>
  <c r="G65" i="25" s="1"/>
  <c r="M63" i="4"/>
  <c r="AE65" i="25" s="1"/>
  <c r="F64" i="4"/>
  <c r="G64" s="1"/>
  <c r="G66" i="25" s="1"/>
  <c r="M64" i="4"/>
  <c r="AE66" i="25" s="1"/>
  <c r="F65" i="4"/>
  <c r="G65" s="1"/>
  <c r="G67" i="25" s="1"/>
  <c r="M65" i="4"/>
  <c r="AE67" i="25" s="1"/>
  <c r="F66" i="4"/>
  <c r="G66" s="1"/>
  <c r="G68" i="25" s="1"/>
  <c r="M66" i="4"/>
  <c r="AE68" i="25" s="1"/>
  <c r="F67" i="4"/>
  <c r="G67" s="1"/>
  <c r="G69" i="25" s="1"/>
  <c r="M67" i="4"/>
  <c r="AE69" i="25" s="1"/>
  <c r="F68" i="4"/>
  <c r="G68" s="1"/>
  <c r="G70" i="25" s="1"/>
  <c r="M68" i="4"/>
  <c r="AE70" i="25" s="1"/>
  <c r="F69" i="4"/>
  <c r="G69" s="1"/>
  <c r="G71" i="25" s="1"/>
  <c r="M69" i="4"/>
  <c r="AE71" i="25" s="1"/>
  <c r="F70" i="4"/>
  <c r="G70" s="1"/>
  <c r="G72" i="25" s="1"/>
  <c r="M70" i="4"/>
  <c r="AE72" i="25" s="1"/>
  <c r="F71" i="4"/>
  <c r="G71" s="1"/>
  <c r="G73" i="25" s="1"/>
  <c r="M71" i="4"/>
  <c r="AE73" i="25" s="1"/>
  <c r="F72" i="4"/>
  <c r="G72" s="1"/>
  <c r="G74" i="25" s="1"/>
  <c r="M72" i="4"/>
  <c r="AE74" i="25" s="1"/>
  <c r="F73" i="4"/>
  <c r="G73" s="1"/>
  <c r="G75" i="25" s="1"/>
  <c r="M73" i="4"/>
  <c r="AE75" i="25" s="1"/>
  <c r="F74" i="4"/>
  <c r="G74" s="1"/>
  <c r="G76" i="25" s="1"/>
  <c r="M74" i="4"/>
  <c r="AE76" i="25" s="1"/>
  <c r="F75" i="4"/>
  <c r="G75" s="1"/>
  <c r="G77" i="25" s="1"/>
  <c r="M75" i="4"/>
  <c r="AE77" i="25" s="1"/>
  <c r="F76" i="4"/>
  <c r="G76" s="1"/>
  <c r="G78" i="25" s="1"/>
  <c r="M76" i="4"/>
  <c r="AE78" i="25" s="1"/>
  <c r="F77" i="4"/>
  <c r="G77" s="1"/>
  <c r="I77" s="1"/>
  <c r="G82" i="24" s="1"/>
  <c r="M77" i="4"/>
  <c r="AE79" i="25" s="1"/>
  <c r="F78" i="4"/>
  <c r="G78" s="1"/>
  <c r="G80" i="25" s="1"/>
  <c r="M78" i="4"/>
  <c r="AE80" i="25" s="1"/>
  <c r="F79" i="4"/>
  <c r="G79" s="1"/>
  <c r="G81" i="25" s="1"/>
  <c r="M79" i="4"/>
  <c r="AE81" i="25" s="1"/>
  <c r="F80" i="4"/>
  <c r="G80" s="1"/>
  <c r="G82" i="25" s="1"/>
  <c r="M80" i="4"/>
  <c r="AE82" i="25" s="1"/>
  <c r="F81" i="4"/>
  <c r="G81" s="1"/>
  <c r="I81" s="1"/>
  <c r="M81"/>
  <c r="AE83" i="25" s="1"/>
  <c r="F82" i="4"/>
  <c r="G82" s="1"/>
  <c r="I82" s="1"/>
  <c r="M82"/>
  <c r="AE84" i="25" s="1"/>
  <c r="F83" i="4"/>
  <c r="G83" s="1"/>
  <c r="G85" i="25" s="1"/>
  <c r="M83" i="4"/>
  <c r="AE85" i="25" s="1"/>
  <c r="F84" i="4"/>
  <c r="G84" s="1"/>
  <c r="G86" i="25" s="1"/>
  <c r="M84" i="4"/>
  <c r="AE86" i="25" s="1"/>
  <c r="F85" i="4"/>
  <c r="G85" s="1"/>
  <c r="G87" i="25" s="1"/>
  <c r="M85" i="4"/>
  <c r="AE87" i="25" s="1"/>
  <c r="F86" i="4"/>
  <c r="G86" s="1"/>
  <c r="G88" i="25" s="1"/>
  <c r="M86" i="4"/>
  <c r="AE88" i="25" s="1"/>
  <c r="F87" i="4"/>
  <c r="G87" s="1"/>
  <c r="I87" s="1"/>
  <c r="M87"/>
  <c r="AE89" i="25" s="1"/>
  <c r="F88" i="4"/>
  <c r="G88" s="1"/>
  <c r="G90" i="25" s="1"/>
  <c r="M88" i="4"/>
  <c r="AE90" i="25" s="1"/>
  <c r="F89" i="4"/>
  <c r="G89" s="1"/>
  <c r="G91" i="25" s="1"/>
  <c r="M89" i="4"/>
  <c r="AE91" i="25" s="1"/>
  <c r="F90" i="4"/>
  <c r="G90" s="1"/>
  <c r="M90"/>
  <c r="AE92" i="25" s="1"/>
  <c r="F91" i="4"/>
  <c r="G91" s="1"/>
  <c r="I91" s="1"/>
  <c r="M91"/>
  <c r="AE93" i="25" s="1"/>
  <c r="F92" i="4"/>
  <c r="G92" s="1"/>
  <c r="G94" i="25" s="1"/>
  <c r="M92" i="4"/>
  <c r="AE94" i="25" s="1"/>
  <c r="F93" i="4"/>
  <c r="G93" s="1"/>
  <c r="G95" i="25" s="1"/>
  <c r="M93" i="4"/>
  <c r="AE95" i="25" s="1"/>
  <c r="F94" i="4"/>
  <c r="G94" s="1"/>
  <c r="G96" i="25" s="1"/>
  <c r="M94" i="4"/>
  <c r="AE96" i="25" s="1"/>
  <c r="F95" i="4"/>
  <c r="G95" s="1"/>
  <c r="I95" s="1"/>
  <c r="M95"/>
  <c r="AE97" i="25" s="1"/>
  <c r="F96" i="4"/>
  <c r="G96" s="1"/>
  <c r="G98" i="25" s="1"/>
  <c r="M96" i="4"/>
  <c r="AE98" i="25" s="1"/>
  <c r="F97" i="4"/>
  <c r="G97" s="1"/>
  <c r="G99" i="25" s="1"/>
  <c r="M97" i="4"/>
  <c r="AE99" i="25" s="1"/>
  <c r="F98" i="4"/>
  <c r="G98" s="1"/>
  <c r="M98"/>
  <c r="AE100" i="25" s="1"/>
  <c r="F99" i="4"/>
  <c r="G99" s="1"/>
  <c r="G101" i="25" s="1"/>
  <c r="M99" i="4"/>
  <c r="AE101" i="25" s="1"/>
  <c r="F100" i="4"/>
  <c r="G100" s="1"/>
  <c r="G102" i="25" s="1"/>
  <c r="M100" i="4"/>
  <c r="AE102" i="25" s="1"/>
  <c r="F101" i="4"/>
  <c r="G101" s="1"/>
  <c r="G103" i="25" s="1"/>
  <c r="M101" i="4"/>
  <c r="AE103" i="25" s="1"/>
  <c r="F102" i="4"/>
  <c r="G102" s="1"/>
  <c r="G104" i="25" s="1"/>
  <c r="M102" i="4"/>
  <c r="AE104" i="25" s="1"/>
  <c r="F103" i="4"/>
  <c r="G103" s="1"/>
  <c r="G105" i="25" s="1"/>
  <c r="M103" i="4"/>
  <c r="AE105" i="25" s="1"/>
  <c r="F104" i="4"/>
  <c r="G104" s="1"/>
  <c r="G106" i="25" s="1"/>
  <c r="M104" i="4"/>
  <c r="AE106" i="25" s="1"/>
  <c r="F105" i="4"/>
  <c r="G105" s="1"/>
  <c r="G107" i="25" s="1"/>
  <c r="M105" i="4"/>
  <c r="AE107" i="25" s="1"/>
  <c r="F106" i="4"/>
  <c r="G106" s="1"/>
  <c r="G108" i="25" s="1"/>
  <c r="M106" i="4"/>
  <c r="AE108" i="25" s="1"/>
  <c r="F107" i="4"/>
  <c r="G107" s="1"/>
  <c r="G109" i="25" s="1"/>
  <c r="M107" i="4"/>
  <c r="AE109" i="25" s="1"/>
  <c r="F108" i="4"/>
  <c r="G108" s="1"/>
  <c r="M108"/>
  <c r="AE110" i="25" s="1"/>
  <c r="F109" i="4"/>
  <c r="G109" s="1"/>
  <c r="G111" i="25" s="1"/>
  <c r="M109" i="4"/>
  <c r="AE111" i="25" s="1"/>
  <c r="F110" i="4"/>
  <c r="G110" s="1"/>
  <c r="I110" s="1"/>
  <c r="M110"/>
  <c r="AE112" i="25" s="1"/>
  <c r="F111" i="4"/>
  <c r="G111" s="1"/>
  <c r="M111"/>
  <c r="AE113" i="25" s="1"/>
  <c r="F112" i="4"/>
  <c r="G112" s="1"/>
  <c r="G114" i="25" s="1"/>
  <c r="M112" i="4"/>
  <c r="AE114" i="25" s="1"/>
  <c r="F113" i="4"/>
  <c r="G113" s="1"/>
  <c r="G115" i="25" s="1"/>
  <c r="M113" i="4"/>
  <c r="AE115" i="25" s="1"/>
  <c r="F114" i="4"/>
  <c r="G114" s="1"/>
  <c r="G116" i="25" s="1"/>
  <c r="M114" i="4"/>
  <c r="AE116" i="25" s="1"/>
  <c r="F115" i="4"/>
  <c r="G115" s="1"/>
  <c r="G117" i="25" s="1"/>
  <c r="M115" i="4"/>
  <c r="AE117" i="25" s="1"/>
  <c r="F116" i="4"/>
  <c r="G116" s="1"/>
  <c r="M116"/>
  <c r="AE118" i="25" s="1"/>
  <c r="F117" i="4"/>
  <c r="G117" s="1"/>
  <c r="G119" i="25" s="1"/>
  <c r="M117" i="4"/>
  <c r="AE119" i="25" s="1"/>
  <c r="F118" i="4"/>
  <c r="G118" s="1"/>
  <c r="G120" i="25" s="1"/>
  <c r="M118" i="4"/>
  <c r="AE120" i="25" s="1"/>
  <c r="F119" i="4"/>
  <c r="G119" s="1"/>
  <c r="G121" i="25" s="1"/>
  <c r="M119" i="4"/>
  <c r="AE121" i="25" s="1"/>
  <c r="F120" i="4"/>
  <c r="G120" s="1"/>
  <c r="G122" i="25" s="1"/>
  <c r="M120" i="4"/>
  <c r="AE122" i="25" s="1"/>
  <c r="F121" i="4"/>
  <c r="G121" s="1"/>
  <c r="G123" i="25" s="1"/>
  <c r="M121" i="4"/>
  <c r="AE123" i="25" s="1"/>
  <c r="F122" i="4"/>
  <c r="G122" s="1"/>
  <c r="G124" i="25" s="1"/>
  <c r="M122" i="4"/>
  <c r="AE124" i="25" s="1"/>
  <c r="F123" i="4"/>
  <c r="G123" s="1"/>
  <c r="G125" i="25" s="1"/>
  <c r="M123" i="4"/>
  <c r="AE125" i="25" s="1"/>
  <c r="F124" i="4"/>
  <c r="G124" s="1"/>
  <c r="G126" i="25" s="1"/>
  <c r="M124" i="4"/>
  <c r="AE126" i="25" s="1"/>
  <c r="F125" i="4"/>
  <c r="G125" s="1"/>
  <c r="G127" i="25" s="1"/>
  <c r="M125" i="4"/>
  <c r="AE127" i="25" s="1"/>
  <c r="F126" i="4"/>
  <c r="G126" s="1"/>
  <c r="G128" i="25" s="1"/>
  <c r="M126" i="4"/>
  <c r="AE128" i="25" s="1"/>
  <c r="F127" i="4"/>
  <c r="G127" s="1"/>
  <c r="G129" i="25" s="1"/>
  <c r="M127" i="4"/>
  <c r="AE129" i="25" s="1"/>
  <c r="F128" i="4"/>
  <c r="G128" s="1"/>
  <c r="M128"/>
  <c r="AE130" i="25" s="1"/>
  <c r="F129" i="4"/>
  <c r="G129" s="1"/>
  <c r="G131" i="25" s="1"/>
  <c r="M129" i="4"/>
  <c r="AE131" i="25" s="1"/>
  <c r="F130" i="4"/>
  <c r="G130" s="1"/>
  <c r="G132" i="25" s="1"/>
  <c r="M130" i="4"/>
  <c r="AE132" i="25" s="1"/>
  <c r="F131" i="4"/>
  <c r="G131" s="1"/>
  <c r="M131"/>
  <c r="AE133" i="25" s="1"/>
  <c r="F132" i="4"/>
  <c r="G132" s="1"/>
  <c r="G134" i="25" s="1"/>
  <c r="M132" i="4"/>
  <c r="AE134" i="25" s="1"/>
  <c r="F133" i="4"/>
  <c r="G133" s="1"/>
  <c r="G135" i="25" s="1"/>
  <c r="M133" i="4"/>
  <c r="AE135" i="25" s="1"/>
  <c r="F134" i="4"/>
  <c r="G134" s="1"/>
  <c r="G136" i="25" s="1"/>
  <c r="M134" i="4"/>
  <c r="AE136" i="25" s="1"/>
  <c r="F135" i="4"/>
  <c r="G135" s="1"/>
  <c r="G137" i="25" s="1"/>
  <c r="M135" i="4"/>
  <c r="AE137" i="25" s="1"/>
  <c r="F136" i="4"/>
  <c r="G136" s="1"/>
  <c r="G138" i="25" s="1"/>
  <c r="M136" i="4"/>
  <c r="AE138" i="25" s="1"/>
  <c r="F137" i="4"/>
  <c r="G137" s="1"/>
  <c r="G139" i="25" s="1"/>
  <c r="M137" i="4"/>
  <c r="AE139" i="25" s="1"/>
  <c r="F138" i="4"/>
  <c r="G138" s="1"/>
  <c r="G140" i="25" s="1"/>
  <c r="M138" i="4"/>
  <c r="AE140" i="25" s="1"/>
  <c r="F139" i="4"/>
  <c r="G139" s="1"/>
  <c r="G141" i="25" s="1"/>
  <c r="M139" i="4"/>
  <c r="AE141" i="25" s="1"/>
  <c r="F140" i="4"/>
  <c r="G140" s="1"/>
  <c r="G142" i="25" s="1"/>
  <c r="M140" i="4"/>
  <c r="AE142" i="25" s="1"/>
  <c r="F141" i="4"/>
  <c r="G141" s="1"/>
  <c r="G143" i="25" s="1"/>
  <c r="M141" i="4"/>
  <c r="AE143" i="25" s="1"/>
  <c r="F142" i="4"/>
  <c r="G142" s="1"/>
  <c r="G144" i="25" s="1"/>
  <c r="M142" i="4"/>
  <c r="AE144" i="25" s="1"/>
  <c r="F143" i="4"/>
  <c r="G143" s="1"/>
  <c r="G145" i="25" s="1"/>
  <c r="M143" i="4"/>
  <c r="AE145" i="25" s="1"/>
  <c r="F144" i="4"/>
  <c r="G144" s="1"/>
  <c r="G146" i="25" s="1"/>
  <c r="M144" i="4"/>
  <c r="AE146" i="25" s="1"/>
  <c r="F145" i="4"/>
  <c r="G145" s="1"/>
  <c r="G147" i="25" s="1"/>
  <c r="M145" i="4"/>
  <c r="AE147" i="25" s="1"/>
  <c r="F146" i="4"/>
  <c r="G146" s="1"/>
  <c r="G148" i="25" s="1"/>
  <c r="M146" i="4"/>
  <c r="AE148" i="25" s="1"/>
  <c r="F147" i="4"/>
  <c r="G147" s="1"/>
  <c r="G149" i="25" s="1"/>
  <c r="M147" i="4"/>
  <c r="AE149" i="25" s="1"/>
  <c r="F148" i="4"/>
  <c r="G148" s="1"/>
  <c r="G150" i="25" s="1"/>
  <c r="M148" i="4"/>
  <c r="AE150" i="25" s="1"/>
  <c r="F149" i="4"/>
  <c r="G149" s="1"/>
  <c r="G151" i="25" s="1"/>
  <c r="M149" i="4"/>
  <c r="AE151" i="25" s="1"/>
  <c r="F150" i="4"/>
  <c r="G150" s="1"/>
  <c r="I150" s="1"/>
  <c r="M150"/>
  <c r="AE152" i="25" s="1"/>
  <c r="F151" i="4"/>
  <c r="G151" s="1"/>
  <c r="G153" i="25" s="1"/>
  <c r="M151" i="4"/>
  <c r="AE153" i="25" s="1"/>
  <c r="F152" i="4"/>
  <c r="G152" s="1"/>
  <c r="G154" i="25" s="1"/>
  <c r="M152" i="4"/>
  <c r="AE154" i="25" s="1"/>
  <c r="F153" i="4"/>
  <c r="G153" s="1"/>
  <c r="G155" i="25" s="1"/>
  <c r="M153" i="4"/>
  <c r="AE155" i="25" s="1"/>
  <c r="F154" i="4"/>
  <c r="G154" s="1"/>
  <c r="M154"/>
  <c r="AE156" i="25" s="1"/>
  <c r="F155" i="4"/>
  <c r="G155" s="1"/>
  <c r="I155" s="1"/>
  <c r="M155"/>
  <c r="AE157" i="25" s="1"/>
  <c r="F156" i="4"/>
  <c r="G156" s="1"/>
  <c r="G158" i="25" s="1"/>
  <c r="M156" i="4"/>
  <c r="AE158" i="25" s="1"/>
  <c r="F157" i="4"/>
  <c r="G157" s="1"/>
  <c r="G159" i="25" s="1"/>
  <c r="M157" i="4"/>
  <c r="AE159" i="25" s="1"/>
  <c r="F158" i="4"/>
  <c r="G158" s="1"/>
  <c r="G160" i="25" s="1"/>
  <c r="M158" i="4"/>
  <c r="AE160" i="25" s="1"/>
  <c r="F159" i="4"/>
  <c r="G159" s="1"/>
  <c r="I159" s="1"/>
  <c r="M159"/>
  <c r="AE161" i="25" s="1"/>
  <c r="F160" i="4"/>
  <c r="G160" s="1"/>
  <c r="G162" i="25" s="1"/>
  <c r="M160" i="4"/>
  <c r="AE162" i="25" s="1"/>
  <c r="F161" i="4"/>
  <c r="G161" s="1"/>
  <c r="G163" i="25" s="1"/>
  <c r="M161" i="4"/>
  <c r="AE163" i="25" s="1"/>
  <c r="F162" i="4"/>
  <c r="G162" s="1"/>
  <c r="G164" i="25" s="1"/>
  <c r="M162" i="4"/>
  <c r="AE164" i="25" s="1"/>
  <c r="F163" i="4"/>
  <c r="G163" s="1"/>
  <c r="G165" i="25" s="1"/>
  <c r="M163" i="4"/>
  <c r="AE165" i="25" s="1"/>
  <c r="F164" i="4"/>
  <c r="G164" s="1"/>
  <c r="G166" i="25" s="1"/>
  <c r="M164" i="4"/>
  <c r="AE166" i="25" s="1"/>
  <c r="F165" i="4"/>
  <c r="G165" s="1"/>
  <c r="G167" i="25" s="1"/>
  <c r="M165" i="4"/>
  <c r="AE167" i="25" s="1"/>
  <c r="F166" i="4"/>
  <c r="G166" s="1"/>
  <c r="G168" i="25" s="1"/>
  <c r="M166" i="4"/>
  <c r="AE168" i="25" s="1"/>
  <c r="F167" i="4"/>
  <c r="G167" s="1"/>
  <c r="G169" i="25" s="1"/>
  <c r="M167" i="4"/>
  <c r="AE169" i="25" s="1"/>
  <c r="F168" i="4"/>
  <c r="G168" s="1"/>
  <c r="G170" i="25" s="1"/>
  <c r="M168" i="4"/>
  <c r="AE170" i="25" s="1"/>
  <c r="F169" i="4"/>
  <c r="G169" s="1"/>
  <c r="G171" i="25" s="1"/>
  <c r="M169" i="4"/>
  <c r="AE171" i="25" s="1"/>
  <c r="F170" i="4"/>
  <c r="G170" s="1"/>
  <c r="G172" i="25" s="1"/>
  <c r="M170" i="4"/>
  <c r="AE172" i="25" s="1"/>
  <c r="F171" i="4"/>
  <c r="G171" s="1"/>
  <c r="G173" i="25" s="1"/>
  <c r="M171" i="4"/>
  <c r="AE173" i="25" s="1"/>
  <c r="F172" i="4"/>
  <c r="G172" s="1"/>
  <c r="G174" i="25" s="1"/>
  <c r="M172" i="4"/>
  <c r="AE174" i="25" s="1"/>
  <c r="F173" i="4"/>
  <c r="G173" s="1"/>
  <c r="G175" i="25" s="1"/>
  <c r="M173" i="4"/>
  <c r="AE175" i="25" s="1"/>
  <c r="F174" i="4"/>
  <c r="G174" s="1"/>
  <c r="G176" i="25" s="1"/>
  <c r="M174" i="4"/>
  <c r="AE176" i="25" s="1"/>
  <c r="F175" i="4"/>
  <c r="G175" s="1"/>
  <c r="G177" i="25" s="1"/>
  <c r="M175" i="4"/>
  <c r="AE177" i="25" s="1"/>
  <c r="F176" i="4"/>
  <c r="G176" s="1"/>
  <c r="M176"/>
  <c r="AE178" i="25" s="1"/>
  <c r="G177" i="4"/>
  <c r="G179" i="25" s="1"/>
  <c r="M177" i="4"/>
  <c r="AE179" i="25" s="1"/>
  <c r="F178" i="4"/>
  <c r="G178" s="1"/>
  <c r="G180" i="25" s="1"/>
  <c r="M178" i="4"/>
  <c r="AE180" i="25" s="1"/>
  <c r="F179" i="4"/>
  <c r="G179" s="1"/>
  <c r="G181" i="25" s="1"/>
  <c r="M179" i="4"/>
  <c r="AE181" i="25" s="1"/>
  <c r="F180" i="4"/>
  <c r="G180" s="1"/>
  <c r="G182" i="25" s="1"/>
  <c r="M180" i="4"/>
  <c r="AE182" i="25" s="1"/>
  <c r="F181" i="4"/>
  <c r="G181" s="1"/>
  <c r="G183" i="25" s="1"/>
  <c r="M181" i="4"/>
  <c r="AE183" i="25" s="1"/>
  <c r="F182" i="4"/>
  <c r="G182" s="1"/>
  <c r="G184" i="25" s="1"/>
  <c r="M182" i="4"/>
  <c r="AE184" i="25" s="1"/>
  <c r="F183" i="4"/>
  <c r="G183" s="1"/>
  <c r="G185" i="25" s="1"/>
  <c r="M183" i="4"/>
  <c r="AE185" i="25" s="1"/>
  <c r="F184" i="4"/>
  <c r="G184" s="1"/>
  <c r="G186" i="25" s="1"/>
  <c r="M184" i="4"/>
  <c r="AE186" i="25" s="1"/>
  <c r="F185" i="4"/>
  <c r="G185" s="1"/>
  <c r="G187" i="25" s="1"/>
  <c r="M185" i="4"/>
  <c r="AE187" i="25" s="1"/>
  <c r="F186" i="4"/>
  <c r="G186" s="1"/>
  <c r="G188" i="25" s="1"/>
  <c r="M186" i="4"/>
  <c r="AE188" i="25" s="1"/>
  <c r="F187" i="4"/>
  <c r="G187" s="1"/>
  <c r="G189" i="25" s="1"/>
  <c r="M187" i="4"/>
  <c r="AE189" i="25" s="1"/>
  <c r="F188" i="4"/>
  <c r="G188" s="1"/>
  <c r="G190" i="25" s="1"/>
  <c r="M188" i="4"/>
  <c r="AE190" i="25" s="1"/>
  <c r="F189" i="4"/>
  <c r="G189" s="1"/>
  <c r="G191" i="25" s="1"/>
  <c r="M189" i="4"/>
  <c r="AE191" i="25" s="1"/>
  <c r="F190" i="4"/>
  <c r="G190" s="1"/>
  <c r="G192" i="25" s="1"/>
  <c r="M190" i="4"/>
  <c r="AE192" i="25" s="1"/>
  <c r="F191" i="4"/>
  <c r="G191" s="1"/>
  <c r="G193" i="25" s="1"/>
  <c r="M191" i="4"/>
  <c r="AE193" i="25" s="1"/>
  <c r="F192" i="4"/>
  <c r="G192" s="1"/>
  <c r="G194" i="25" s="1"/>
  <c r="M192" i="4"/>
  <c r="AE194" i="25" s="1"/>
  <c r="F193" i="4"/>
  <c r="G193" s="1"/>
  <c r="G195" i="25" s="1"/>
  <c r="M193" i="4"/>
  <c r="AE195" i="25" s="1"/>
  <c r="F194" i="4"/>
  <c r="G194" s="1"/>
  <c r="G196" i="25" s="1"/>
  <c r="M194" i="4"/>
  <c r="AE196" i="25" s="1"/>
  <c r="F195" i="4"/>
  <c r="G195" s="1"/>
  <c r="G198" i="25" s="1"/>
  <c r="M195" i="4"/>
  <c r="AE197" i="25" s="1"/>
  <c r="F196" i="4"/>
  <c r="G196" s="1"/>
  <c r="G197" i="25" s="1"/>
  <c r="M196" i="4"/>
  <c r="AE198" i="25" s="1"/>
  <c r="F198" i="4"/>
  <c r="G198" s="1"/>
  <c r="G200" i="25" s="1"/>
  <c r="M198" i="4"/>
  <c r="AE200" i="25" s="1"/>
  <c r="F199" i="4"/>
  <c r="G199" s="1"/>
  <c r="G201" i="25" s="1"/>
  <c r="M199" i="4"/>
  <c r="AE201" i="25" s="1"/>
  <c r="F200" i="4"/>
  <c r="G200" s="1"/>
  <c r="G202" i="25" s="1"/>
  <c r="M200" i="4"/>
  <c r="AE202" i="25" s="1"/>
  <c r="F201" i="4"/>
  <c r="G201" s="1"/>
  <c r="G203" i="25" s="1"/>
  <c r="M201" i="4"/>
  <c r="AE203" i="25" s="1"/>
  <c r="F202" i="4"/>
  <c r="G202" s="1"/>
  <c r="G204" i="25" s="1"/>
  <c r="M202" i="4"/>
  <c r="AE204" i="25" s="1"/>
  <c r="F203" i="4"/>
  <c r="G203" s="1"/>
  <c r="G205" i="25" s="1"/>
  <c r="M203" i="4"/>
  <c r="AE205" i="25" s="1"/>
  <c r="F204" i="4"/>
  <c r="G204" s="1"/>
  <c r="G206" i="25" s="1"/>
  <c r="M204" i="4"/>
  <c r="AE206" i="25" s="1"/>
  <c r="F205" i="4"/>
  <c r="G205" s="1"/>
  <c r="G207" i="25" s="1"/>
  <c r="M205" i="4"/>
  <c r="AE207" i="25" s="1"/>
  <c r="F206" i="4"/>
  <c r="G206" s="1"/>
  <c r="G208" i="25" s="1"/>
  <c r="M206" i="4"/>
  <c r="AE208" i="25" s="1"/>
  <c r="F207" i="4"/>
  <c r="G207" s="1"/>
  <c r="G209" i="25" s="1"/>
  <c r="M207" i="4"/>
  <c r="AE209" i="25" s="1"/>
  <c r="F208" i="4"/>
  <c r="G208" s="1"/>
  <c r="G210" i="25" s="1"/>
  <c r="M208" i="4"/>
  <c r="AE210" i="25" s="1"/>
  <c r="F209" i="4"/>
  <c r="G209" s="1"/>
  <c r="G211" i="25" s="1"/>
  <c r="M209" i="4"/>
  <c r="AE211" i="25" s="1"/>
  <c r="F210" i="4"/>
  <c r="G210" s="1"/>
  <c r="G212" i="25" s="1"/>
  <c r="M210" i="4"/>
  <c r="AE212" i="25" s="1"/>
  <c r="F211" i="4"/>
  <c r="G211" s="1"/>
  <c r="G213" i="25" s="1"/>
  <c r="M211" i="4"/>
  <c r="AE213" i="25" s="1"/>
  <c r="F212" i="4"/>
  <c r="G212" s="1"/>
  <c r="G214" i="25" s="1"/>
  <c r="M212" i="4"/>
  <c r="AE214" i="25" s="1"/>
  <c r="F213" i="4"/>
  <c r="G213" s="1"/>
  <c r="G215" i="25" s="1"/>
  <c r="M213" i="4"/>
  <c r="AE215" i="25" s="1"/>
  <c r="F214" i="4"/>
  <c r="G214" s="1"/>
  <c r="G216" i="25" s="1"/>
  <c r="M214" i="4"/>
  <c r="AE216" i="25" s="1"/>
  <c r="F215" i="4"/>
  <c r="G215" s="1"/>
  <c r="G217" i="25" s="1"/>
  <c r="M215" i="4"/>
  <c r="AE217" i="25" s="1"/>
  <c r="F216" i="4"/>
  <c r="G216" s="1"/>
  <c r="G218" i="25" s="1"/>
  <c r="M216" i="4"/>
  <c r="AE218" i="25" s="1"/>
  <c r="F217" i="4"/>
  <c r="G217" s="1"/>
  <c r="G219" i="25" s="1"/>
  <c r="M217" i="4"/>
  <c r="AE219" i="25" s="1"/>
  <c r="F218" i="4"/>
  <c r="G218" s="1"/>
  <c r="G220" i="25" s="1"/>
  <c r="M218" i="4"/>
  <c r="AE220" i="25" s="1"/>
  <c r="F219" i="4"/>
  <c r="G219" s="1"/>
  <c r="G221" i="25" s="1"/>
  <c r="M219" i="4"/>
  <c r="AE221" i="25" s="1"/>
  <c r="F220" i="4"/>
  <c r="G220" s="1"/>
  <c r="G222" i="25" s="1"/>
  <c r="M220" i="4"/>
  <c r="AE222" i="25" s="1"/>
  <c r="F221" i="4"/>
  <c r="G221" s="1"/>
  <c r="G223" i="25" s="1"/>
  <c r="M221" i="4"/>
  <c r="AE223" i="25" s="1"/>
  <c r="F222" i="4"/>
  <c r="G222" s="1"/>
  <c r="G224" i="25" s="1"/>
  <c r="M222" i="4"/>
  <c r="AE224" i="25" s="1"/>
  <c r="F223" i="4"/>
  <c r="G223" s="1"/>
  <c r="G225" i="25" s="1"/>
  <c r="M223" i="4"/>
  <c r="AE225" i="25" s="1"/>
  <c r="F224" i="4"/>
  <c r="G224" s="1"/>
  <c r="G226" i="25" s="1"/>
  <c r="M224" i="4"/>
  <c r="AE226" i="25" s="1"/>
  <c r="F225" i="4"/>
  <c r="G225" s="1"/>
  <c r="G227" i="25" s="1"/>
  <c r="M225" i="4"/>
  <c r="AE227" i="25" s="1"/>
  <c r="F226" i="4"/>
  <c r="G226" s="1"/>
  <c r="I226" s="1"/>
  <c r="M226"/>
  <c r="AE228" i="25" s="1"/>
  <c r="F227" i="4"/>
  <c r="G227" s="1"/>
  <c r="G229" i="25" s="1"/>
  <c r="M227" i="4"/>
  <c r="AE229" i="25" s="1"/>
  <c r="F228" i="4"/>
  <c r="G228" s="1"/>
  <c r="G230" i="25" s="1"/>
  <c r="M228" i="4"/>
  <c r="AE230" i="25" s="1"/>
  <c r="F229" i="4"/>
  <c r="G229" s="1"/>
  <c r="G231" i="25" s="1"/>
  <c r="M229" i="4"/>
  <c r="AE231" i="25" s="1"/>
  <c r="F230" i="4"/>
  <c r="G230" s="1"/>
  <c r="G232" i="25" s="1"/>
  <c r="M230" i="4"/>
  <c r="AE232" i="25" s="1"/>
  <c r="F231" i="4"/>
  <c r="G231" s="1"/>
  <c r="G233" i="25" s="1"/>
  <c r="M231" i="4"/>
  <c r="AE233" i="25" s="1"/>
  <c r="F232" i="4"/>
  <c r="G232" s="1"/>
  <c r="G234" i="25" s="1"/>
  <c r="M232" i="4"/>
  <c r="AE234" i="25" s="1"/>
  <c r="F233" i="4"/>
  <c r="G233" s="1"/>
  <c r="G235" i="25" s="1"/>
  <c r="M233" i="4"/>
  <c r="AE235" i="25" s="1"/>
  <c r="F234" i="4"/>
  <c r="G234" s="1"/>
  <c r="G236" i="25" s="1"/>
  <c r="M234" i="4"/>
  <c r="AE236" i="25" s="1"/>
  <c r="F235" i="4"/>
  <c r="G235" s="1"/>
  <c r="G237" i="25" s="1"/>
  <c r="M235" i="4"/>
  <c r="AE237" i="25" s="1"/>
  <c r="F236" i="4"/>
  <c r="G236" s="1"/>
  <c r="G238" i="25" s="1"/>
  <c r="M236" i="4"/>
  <c r="AE238" i="25" s="1"/>
  <c r="F237" i="4"/>
  <c r="G237" s="1"/>
  <c r="G239" i="25" s="1"/>
  <c r="M237" i="4"/>
  <c r="AE239" i="25" s="1"/>
  <c r="F238" i="4"/>
  <c r="G238" s="1"/>
  <c r="M238"/>
  <c r="AE240" i="25" s="1"/>
  <c r="F239" i="4"/>
  <c r="G239" s="1"/>
  <c r="G241" i="25" s="1"/>
  <c r="M239" i="4"/>
  <c r="AE241" i="25" s="1"/>
  <c r="F240" i="4"/>
  <c r="G240" s="1"/>
  <c r="G242" i="25" s="1"/>
  <c r="M240" i="4"/>
  <c r="AE242" i="25" s="1"/>
  <c r="F241" i="4"/>
  <c r="G241" s="1"/>
  <c r="G243" i="25" s="1"/>
  <c r="M241" i="4"/>
  <c r="AE243" i="25" s="1"/>
  <c r="F242" i="4"/>
  <c r="G242" s="1"/>
  <c r="G244" i="25" s="1"/>
  <c r="M242" i="4"/>
  <c r="AE244" i="25" s="1"/>
  <c r="F243" i="4"/>
  <c r="G243" s="1"/>
  <c r="G245" i="25" s="1"/>
  <c r="M243" i="4"/>
  <c r="AE245" i="25" s="1"/>
  <c r="F244" i="4"/>
  <c r="G244" s="1"/>
  <c r="G246" i="25" s="1"/>
  <c r="M244" i="4"/>
  <c r="AE246" i="25" s="1"/>
  <c r="F245" i="4"/>
  <c r="G245" s="1"/>
  <c r="G247" i="25" s="1"/>
  <c r="M245" i="4"/>
  <c r="AE247" i="25" s="1"/>
  <c r="F246" i="4"/>
  <c r="G246" s="1"/>
  <c r="G248" i="25" s="1"/>
  <c r="M246" i="4"/>
  <c r="AE248" i="25" s="1"/>
  <c r="F247" i="4"/>
  <c r="G247" s="1"/>
  <c r="G249" i="25" s="1"/>
  <c r="M247" i="4"/>
  <c r="AE249" i="25" s="1"/>
  <c r="F248" i="4"/>
  <c r="G248" s="1"/>
  <c r="G250" i="25" s="1"/>
  <c r="M248" i="4"/>
  <c r="AE250" i="25" s="1"/>
  <c r="F249" i="4"/>
  <c r="G249" s="1"/>
  <c r="G251" i="25" s="1"/>
  <c r="M249" i="4"/>
  <c r="AE251" i="25" s="1"/>
  <c r="F250" i="4"/>
  <c r="G250" s="1"/>
  <c r="G252" i="25" s="1"/>
  <c r="M250" i="4"/>
  <c r="AE252" i="25" s="1"/>
  <c r="F251" i="4"/>
  <c r="G251" s="1"/>
  <c r="I251" s="1"/>
  <c r="M251"/>
  <c r="AE253" i="25" s="1"/>
  <c r="F252" i="4"/>
  <c r="G252" s="1"/>
  <c r="G254" i="25" s="1"/>
  <c r="M252" i="4"/>
  <c r="AE254" i="25" s="1"/>
  <c r="F253" i="4"/>
  <c r="G253" s="1"/>
  <c r="G255" i="25" s="1"/>
  <c r="M253" i="4"/>
  <c r="AE255" i="25" s="1"/>
  <c r="F254" i="4"/>
  <c r="G254" s="1"/>
  <c r="I254" s="1"/>
  <c r="M254"/>
  <c r="AE256" i="25" s="1"/>
  <c r="F255" i="4"/>
  <c r="G255" s="1"/>
  <c r="G257" i="25" s="1"/>
  <c r="M255" i="4"/>
  <c r="AE257" i="25" s="1"/>
  <c r="F256" i="4"/>
  <c r="G256" s="1"/>
  <c r="G258" i="25" s="1"/>
  <c r="M256" i="4"/>
  <c r="AE258" i="25" s="1"/>
  <c r="F257" i="4"/>
  <c r="G257" s="1"/>
  <c r="G259" i="25" s="1"/>
  <c r="M257" i="4"/>
  <c r="AE259" i="25" s="1"/>
  <c r="F258" i="4"/>
  <c r="G258" s="1"/>
  <c r="G260" i="25" s="1"/>
  <c r="M258" i="4"/>
  <c r="AE260" i="25" s="1"/>
  <c r="F259" i="4"/>
  <c r="G259" s="1"/>
  <c r="G261" i="25" s="1"/>
  <c r="M259" i="4"/>
  <c r="AE261" i="25" s="1"/>
  <c r="F260" i="4"/>
  <c r="G260" s="1"/>
  <c r="G262" i="25" s="1"/>
  <c r="M260" i="4"/>
  <c r="AE262" i="25" s="1"/>
  <c r="F261" i="4"/>
  <c r="G261" s="1"/>
  <c r="G263" i="25" s="1"/>
  <c r="M261" i="4"/>
  <c r="AE263" i="25" s="1"/>
  <c r="F262" i="4"/>
  <c r="G262" s="1"/>
  <c r="G264" i="25" s="1"/>
  <c r="M262" i="4"/>
  <c r="AE264" i="25" s="1"/>
  <c r="F263" i="4"/>
  <c r="G263" s="1"/>
  <c r="G265" i="25" s="1"/>
  <c r="M263" i="4"/>
  <c r="AE265" i="25" s="1"/>
  <c r="F264" i="4"/>
  <c r="G264" s="1"/>
  <c r="G266" i="25" s="1"/>
  <c r="M264" i="4"/>
  <c r="AE266" i="25" s="1"/>
  <c r="F265" i="4"/>
  <c r="G265" s="1"/>
  <c r="G267" i="25" s="1"/>
  <c r="M265" i="4"/>
  <c r="AE267" i="25" s="1"/>
  <c r="F266" i="4"/>
  <c r="G266" s="1"/>
  <c r="G268" i="25" s="1"/>
  <c r="M266" i="4"/>
  <c r="AE268" i="25" s="1"/>
  <c r="F267" i="4"/>
  <c r="G267" s="1"/>
  <c r="G269" i="25" s="1"/>
  <c r="M267" i="4"/>
  <c r="AE269" i="25" s="1"/>
  <c r="F268" i="4"/>
  <c r="G268" s="1"/>
  <c r="G270" i="25" s="1"/>
  <c r="M268" i="4"/>
  <c r="AE270" i="25" s="1"/>
  <c r="F269" i="4"/>
  <c r="G269" s="1"/>
  <c r="G271" i="25" s="1"/>
  <c r="M269" i="4"/>
  <c r="AE271" i="25" s="1"/>
  <c r="F270" i="4"/>
  <c r="G270" s="1"/>
  <c r="G272" i="25" s="1"/>
  <c r="M270" i="4"/>
  <c r="AE272" i="25" s="1"/>
  <c r="F271" i="4"/>
  <c r="G271" s="1"/>
  <c r="G273" i="25" s="1"/>
  <c r="M271" i="4"/>
  <c r="AE273" i="25" s="1"/>
  <c r="F272" i="4"/>
  <c r="G272" s="1"/>
  <c r="G274" i="25" s="1"/>
  <c r="M272" i="4"/>
  <c r="AE274" i="25" s="1"/>
  <c r="F273" i="4"/>
  <c r="G273" s="1"/>
  <c r="G275" i="25" s="1"/>
  <c r="M273" i="4"/>
  <c r="AE275" i="25" s="1"/>
  <c r="F274" i="4"/>
  <c r="G274" s="1"/>
  <c r="M274"/>
  <c r="AE276" i="25" s="1"/>
  <c r="F275" i="4"/>
  <c r="G275" s="1"/>
  <c r="G277" i="25" s="1"/>
  <c r="M275" i="4"/>
  <c r="AE277" i="25" s="1"/>
  <c r="F276" i="4"/>
  <c r="G276" s="1"/>
  <c r="G278" i="25" s="1"/>
  <c r="M276" i="4"/>
  <c r="AE278" i="25" s="1"/>
  <c r="F277" i="4"/>
  <c r="G277" s="1"/>
  <c r="G279" i="25" s="1"/>
  <c r="M277" i="4"/>
  <c r="AE279" i="25" s="1"/>
  <c r="F278" i="4"/>
  <c r="G278" s="1"/>
  <c r="G280" i="25" s="1"/>
  <c r="M278" i="4"/>
  <c r="AE280" i="25" s="1"/>
  <c r="F279" i="4"/>
  <c r="G279" s="1"/>
  <c r="G281" i="25" s="1"/>
  <c r="M279" i="4"/>
  <c r="AE281" i="25" s="1"/>
  <c r="F280" i="4"/>
  <c r="G280" s="1"/>
  <c r="G282" i="25" s="1"/>
  <c r="M280" i="4"/>
  <c r="AE282" i="25" s="1"/>
  <c r="F281" i="4"/>
  <c r="G281" s="1"/>
  <c r="G283" i="25" s="1"/>
  <c r="M281" i="4"/>
  <c r="AE283" i="25" s="1"/>
  <c r="F282" i="4"/>
  <c r="G282" s="1"/>
  <c r="G284" i="25" s="1"/>
  <c r="M282" i="4"/>
  <c r="AE284" i="25" s="1"/>
  <c r="F283" i="4"/>
  <c r="G283" s="1"/>
  <c r="G285" i="25" s="1"/>
  <c r="M283" i="4"/>
  <c r="AE285" i="25" s="1"/>
  <c r="F284" i="4"/>
  <c r="G284" s="1"/>
  <c r="G286" i="25" s="1"/>
  <c r="M284" i="4"/>
  <c r="AE286" i="25" s="1"/>
  <c r="F285" i="4"/>
  <c r="G285" s="1"/>
  <c r="G287" i="25" s="1"/>
  <c r="M285" i="4"/>
  <c r="AE287" i="25" s="1"/>
  <c r="F286" i="4"/>
  <c r="G286" s="1"/>
  <c r="G288" i="25" s="1"/>
  <c r="M286" i="4"/>
  <c r="AE288" i="25" s="1"/>
  <c r="F287" i="4"/>
  <c r="G287" s="1"/>
  <c r="G289" i="25" s="1"/>
  <c r="M287" i="4"/>
  <c r="AE289" i="25" s="1"/>
  <c r="F288" i="4"/>
  <c r="G288" s="1"/>
  <c r="G290" i="25" s="1"/>
  <c r="M288" i="4"/>
  <c r="AE290" i="25" s="1"/>
  <c r="F289" i="4"/>
  <c r="G289" s="1"/>
  <c r="G291" i="25" s="1"/>
  <c r="M289" i="4"/>
  <c r="AE291" i="25" s="1"/>
  <c r="F290" i="4"/>
  <c r="G290" s="1"/>
  <c r="G292" i="25" s="1"/>
  <c r="M290" i="4"/>
  <c r="AE292" i="25" s="1"/>
  <c r="F291" i="4"/>
  <c r="G291" s="1"/>
  <c r="G293" i="25" s="1"/>
  <c r="M291" i="4"/>
  <c r="AE293" i="25" s="1"/>
  <c r="F292" i="4"/>
  <c r="G292" s="1"/>
  <c r="G294" i="25" s="1"/>
  <c r="M292" i="4"/>
  <c r="AE294" i="25" s="1"/>
  <c r="F293" i="4"/>
  <c r="G293" s="1"/>
  <c r="G295" i="25" s="1"/>
  <c r="M293" i="4"/>
  <c r="AE295" i="25" s="1"/>
  <c r="F294" i="4"/>
  <c r="G294" s="1"/>
  <c r="I294" s="1"/>
  <c r="M294"/>
  <c r="AE296" i="25" s="1"/>
  <c r="F295" i="4"/>
  <c r="G295" s="1"/>
  <c r="G297" i="25" s="1"/>
  <c r="M295" i="4"/>
  <c r="AE297" i="25" s="1"/>
  <c r="F296" i="4"/>
  <c r="G296" s="1"/>
  <c r="G298" i="25" s="1"/>
  <c r="M296" i="4"/>
  <c r="AE298" i="25" s="1"/>
  <c r="F297" i="4"/>
  <c r="G297" s="1"/>
  <c r="G299" i="25" s="1"/>
  <c r="M297" i="4"/>
  <c r="AE299" i="25" s="1"/>
  <c r="F298" i="4"/>
  <c r="G298" s="1"/>
  <c r="G300" i="25" s="1"/>
  <c r="M298" i="4"/>
  <c r="AE300" i="25" s="1"/>
  <c r="F299" i="4"/>
  <c r="G299" s="1"/>
  <c r="G301" i="25" s="1"/>
  <c r="M299" i="4"/>
  <c r="AE301" i="25" s="1"/>
  <c r="F300" i="4"/>
  <c r="G300" s="1"/>
  <c r="G302" i="25" s="1"/>
  <c r="M300" i="4"/>
  <c r="AE302" i="25" s="1"/>
  <c r="F301" i="4"/>
  <c r="G301" s="1"/>
  <c r="G303" i="25" s="1"/>
  <c r="M301" i="4"/>
  <c r="AE303" i="25" s="1"/>
  <c r="F302" i="4"/>
  <c r="G302" s="1"/>
  <c r="I302" s="1"/>
  <c r="M302"/>
  <c r="AE304" i="25" s="1"/>
  <c r="F303" i="4"/>
  <c r="G303" s="1"/>
  <c r="G305" i="25" s="1"/>
  <c r="M303" i="4"/>
  <c r="AE305" i="25" s="1"/>
  <c r="F304" i="4"/>
  <c r="G304" s="1"/>
  <c r="G307" i="25" s="1"/>
  <c r="M304" i="4"/>
  <c r="AE306" i="25" s="1"/>
  <c r="F305" i="4"/>
  <c r="G305" s="1"/>
  <c r="G306" i="25" s="1"/>
  <c r="M305" i="4"/>
  <c r="AE307" i="25" s="1"/>
  <c r="F306" i="4"/>
  <c r="G306" s="1"/>
  <c r="G308" i="25" s="1"/>
  <c r="M306" i="4"/>
  <c r="AE308" i="25" s="1"/>
  <c r="F307" i="4"/>
  <c r="G307" s="1"/>
  <c r="G309" i="25" s="1"/>
  <c r="M307" i="4"/>
  <c r="AE309" i="25" s="1"/>
  <c r="F308" i="4"/>
  <c r="G308" s="1"/>
  <c r="G310" i="25" s="1"/>
  <c r="M308" i="4"/>
  <c r="AE310" i="25" s="1"/>
  <c r="F309" i="4"/>
  <c r="G309" s="1"/>
  <c r="G311" i="25" s="1"/>
  <c r="M309" i="4"/>
  <c r="AE311" i="25" s="1"/>
  <c r="F310" i="4"/>
  <c r="G310" s="1"/>
  <c r="M310"/>
  <c r="AE312" i="25" s="1"/>
  <c r="F311" i="4"/>
  <c r="G311" s="1"/>
  <c r="G313" i="25" s="1"/>
  <c r="M311" i="4"/>
  <c r="AE313" i="25" s="1"/>
  <c r="F312" i="4"/>
  <c r="G312" s="1"/>
  <c r="G314" i="25" s="1"/>
  <c r="M312" i="4"/>
  <c r="AE314" i="25" s="1"/>
  <c r="F313" i="4"/>
  <c r="G313" s="1"/>
  <c r="G315" i="25" s="1"/>
  <c r="M313" i="4"/>
  <c r="AE315" i="25" s="1"/>
  <c r="F314" i="4"/>
  <c r="G314" s="1"/>
  <c r="G316" i="25" s="1"/>
  <c r="M314" i="4"/>
  <c r="AE316" i="25" s="1"/>
  <c r="F315" i="4"/>
  <c r="G315" s="1"/>
  <c r="G317" i="25" s="1"/>
  <c r="M315" i="4"/>
  <c r="AE317" i="25" s="1"/>
  <c r="F316" i="4"/>
  <c r="G316" s="1"/>
  <c r="G318" i="25" s="1"/>
  <c r="M316" i="4"/>
  <c r="AE318" i="25" s="1"/>
  <c r="F317" i="4"/>
  <c r="G317" s="1"/>
  <c r="G319" i="25" s="1"/>
  <c r="M317" i="4"/>
  <c r="AE319" i="25" s="1"/>
  <c r="F318" i="4"/>
  <c r="G318" s="1"/>
  <c r="G320" i="25" s="1"/>
  <c r="M318" i="4"/>
  <c r="AE320" i="25" s="1"/>
  <c r="F319" i="4"/>
  <c r="G319" s="1"/>
  <c r="G321" i="25" s="1"/>
  <c r="M319" i="4"/>
  <c r="AE321" i="25" s="1"/>
  <c r="F320" i="4"/>
  <c r="G320" s="1"/>
  <c r="G322" i="25" s="1"/>
  <c r="M320" i="4"/>
  <c r="AE322" i="25" s="1"/>
  <c r="F321" i="4"/>
  <c r="G321" s="1"/>
  <c r="G323" i="25" s="1"/>
  <c r="M321" i="4"/>
  <c r="AE323" i="25" s="1"/>
  <c r="F322" i="4"/>
  <c r="G322" s="1"/>
  <c r="G324" i="25" s="1"/>
  <c r="M322" i="4"/>
  <c r="AE324" i="25" s="1"/>
  <c r="F323" i="4"/>
  <c r="G323" s="1"/>
  <c r="G325" i="25" s="1"/>
  <c r="M323" i="4"/>
  <c r="AE325" i="25" s="1"/>
  <c r="F324" i="4"/>
  <c r="G324" s="1"/>
  <c r="G326" i="25" s="1"/>
  <c r="M324" i="4"/>
  <c r="AE326" i="25" s="1"/>
  <c r="F325" i="4"/>
  <c r="G325" s="1"/>
  <c r="G327" i="25" s="1"/>
  <c r="M325" i="4"/>
  <c r="AE327" i="25" s="1"/>
  <c r="F326" i="4"/>
  <c r="G326" s="1"/>
  <c r="G328" i="25" s="1"/>
  <c r="M326" i="4"/>
  <c r="AE328" i="25" s="1"/>
  <c r="F327" i="4"/>
  <c r="G327" s="1"/>
  <c r="G329" i="25" s="1"/>
  <c r="M327" i="4"/>
  <c r="AE329" i="25" s="1"/>
  <c r="F328" i="4"/>
  <c r="G328" s="1"/>
  <c r="G330" i="25" s="1"/>
  <c r="M328" i="4"/>
  <c r="AE330" i="25" s="1"/>
  <c r="F329" i="4"/>
  <c r="G329" s="1"/>
  <c r="G331" i="25" s="1"/>
  <c r="M329" i="4"/>
  <c r="AE331" i="25" s="1"/>
  <c r="F330" i="4"/>
  <c r="G330" s="1"/>
  <c r="G332" i="25" s="1"/>
  <c r="M330" i="4"/>
  <c r="AE332" i="25" s="1"/>
  <c r="F331" i="4"/>
  <c r="G331" s="1"/>
  <c r="G333" i="25" s="1"/>
  <c r="M331" i="4"/>
  <c r="AE333" i="25" s="1"/>
  <c r="F332" i="4"/>
  <c r="G332" s="1"/>
  <c r="G334" i="25" s="1"/>
  <c r="M332" i="4"/>
  <c r="AE334" i="25" s="1"/>
  <c r="F333" i="4"/>
  <c r="G333" s="1"/>
  <c r="G335" i="25" s="1"/>
  <c r="M333" i="4"/>
  <c r="AE335" i="25" s="1"/>
  <c r="F334" i="4"/>
  <c r="G334" s="1"/>
  <c r="G336" i="25" s="1"/>
  <c r="M334" i="4"/>
  <c r="AE336" i="25" s="1"/>
  <c r="F335" i="4"/>
  <c r="G335" s="1"/>
  <c r="G337" i="25" s="1"/>
  <c r="M335" i="4"/>
  <c r="AE337" i="25" s="1"/>
  <c r="F336" i="4"/>
  <c r="G336" s="1"/>
  <c r="G338" i="25" s="1"/>
  <c r="M336" i="4"/>
  <c r="AE338" i="25" s="1"/>
  <c r="F337" i="4"/>
  <c r="G337" s="1"/>
  <c r="G339" i="25" s="1"/>
  <c r="M337" i="4"/>
  <c r="AE339" i="25" s="1"/>
  <c r="F338" i="4"/>
  <c r="G338" s="1"/>
  <c r="G340" i="25" s="1"/>
  <c r="M338" i="4"/>
  <c r="AE340" i="25" s="1"/>
  <c r="F339" i="4"/>
  <c r="G339" s="1"/>
  <c r="G341" i="25" s="1"/>
  <c r="M339" i="4"/>
  <c r="AE341" i="25" s="1"/>
  <c r="F340" i="4"/>
  <c r="G340" s="1"/>
  <c r="G342" i="25" s="1"/>
  <c r="M340" i="4"/>
  <c r="AE342" i="25" s="1"/>
  <c r="F341" i="4"/>
  <c r="G341" s="1"/>
  <c r="G343" i="25" s="1"/>
  <c r="M341" i="4"/>
  <c r="AE343" i="25" s="1"/>
  <c r="F342" i="4"/>
  <c r="G342" s="1"/>
  <c r="G344" i="25" s="1"/>
  <c r="M342" i="4"/>
  <c r="AE344" i="25" s="1"/>
  <c r="F343" i="4"/>
  <c r="G343" s="1"/>
  <c r="G345" i="25" s="1"/>
  <c r="M343" i="4"/>
  <c r="AE345" i="25" s="1"/>
  <c r="F344" i="4"/>
  <c r="G344" s="1"/>
  <c r="G346" i="25" s="1"/>
  <c r="M344" i="4"/>
  <c r="AE346" i="25" s="1"/>
  <c r="F345" i="4"/>
  <c r="G345" s="1"/>
  <c r="G347" i="25" s="1"/>
  <c r="M345" i="4"/>
  <c r="AE347" i="25" s="1"/>
  <c r="F346" i="4"/>
  <c r="G346" s="1"/>
  <c r="G348" i="25" s="1"/>
  <c r="M346" i="4"/>
  <c r="AE348" i="25" s="1"/>
  <c r="F347" i="4"/>
  <c r="G347" s="1"/>
  <c r="G349" i="25" s="1"/>
  <c r="M347" i="4"/>
  <c r="AE349" i="25" s="1"/>
  <c r="F348" i="4"/>
  <c r="G348" s="1"/>
  <c r="G350" i="25" s="1"/>
  <c r="M348" i="4"/>
  <c r="AE350" i="25" s="1"/>
  <c r="F349" i="4"/>
  <c r="G349" s="1"/>
  <c r="G351" i="25" s="1"/>
  <c r="M349" i="4"/>
  <c r="AE351" i="25" s="1"/>
  <c r="F350" i="4"/>
  <c r="G350" s="1"/>
  <c r="G352" i="25" s="1"/>
  <c r="M350" i="4"/>
  <c r="AE352" i="25" s="1"/>
  <c r="F351" i="4"/>
  <c r="G351" s="1"/>
  <c r="G353" i="25" s="1"/>
  <c r="M351" i="4"/>
  <c r="AE353" i="25" s="1"/>
  <c r="F352" i="4"/>
  <c r="G352" s="1"/>
  <c r="G354" i="25" s="1"/>
  <c r="M352" i="4"/>
  <c r="AE354" i="25" s="1"/>
  <c r="F353" i="4"/>
  <c r="G353" s="1"/>
  <c r="G355" i="25" s="1"/>
  <c r="M353" i="4"/>
  <c r="AE355" i="25" s="1"/>
  <c r="F354" i="4"/>
  <c r="G354" s="1"/>
  <c r="G356" i="25" s="1"/>
  <c r="M354" i="4"/>
  <c r="AE356" i="25" s="1"/>
  <c r="F355" i="4"/>
  <c r="G355" s="1"/>
  <c r="G357" i="25" s="1"/>
  <c r="M355" i="4"/>
  <c r="AE357" i="25" s="1"/>
  <c r="F356" i="4"/>
  <c r="G356" s="1"/>
  <c r="G358" i="25" s="1"/>
  <c r="M356" i="4"/>
  <c r="AE358" i="25" s="1"/>
  <c r="F357" i="4"/>
  <c r="G357" s="1"/>
  <c r="G359" i="25" s="1"/>
  <c r="M357" i="4"/>
  <c r="AE359" i="25" s="1"/>
  <c r="F358" i="4"/>
  <c r="G358" s="1"/>
  <c r="G360" i="25" s="1"/>
  <c r="M358" i="4"/>
  <c r="AE360" i="25" s="1"/>
  <c r="F359" i="4"/>
  <c r="G359" s="1"/>
  <c r="G361" i="25" s="1"/>
  <c r="M359" i="4"/>
  <c r="AE361" i="25" s="1"/>
  <c r="F360" i="4"/>
  <c r="G360" s="1"/>
  <c r="G362" i="25" s="1"/>
  <c r="M360" i="4"/>
  <c r="AE362" i="25" s="1"/>
  <c r="F361" i="4"/>
  <c r="G361" s="1"/>
  <c r="G363" i="25" s="1"/>
  <c r="M361" i="4"/>
  <c r="AE363" i="25" s="1"/>
  <c r="F362" i="4"/>
  <c r="G362" s="1"/>
  <c r="G364" i="25" s="1"/>
  <c r="M362" i="4"/>
  <c r="AE364" i="25" s="1"/>
  <c r="F363" i="4"/>
  <c r="G363" s="1"/>
  <c r="G365" i="25" s="1"/>
  <c r="M363" i="4"/>
  <c r="AE365" i="25" s="1"/>
  <c r="F364" i="4"/>
  <c r="G364" s="1"/>
  <c r="G366" i="25" s="1"/>
  <c r="M364" i="4"/>
  <c r="AE366" i="25" s="1"/>
  <c r="F365" i="4"/>
  <c r="G365" s="1"/>
  <c r="G367" i="25" s="1"/>
  <c r="M365" i="4"/>
  <c r="AE367" i="25" s="1"/>
  <c r="F366" i="4"/>
  <c r="G366" s="1"/>
  <c r="G368" i="25" s="1"/>
  <c r="M366" i="4"/>
  <c r="AE368" i="25" s="1"/>
  <c r="F367" i="4"/>
  <c r="G367" s="1"/>
  <c r="G369" i="25" s="1"/>
  <c r="M367" i="4"/>
  <c r="AE369" i="25" s="1"/>
  <c r="F368" i="4"/>
  <c r="G368" s="1"/>
  <c r="G370" i="25" s="1"/>
  <c r="M368" i="4"/>
  <c r="AE370" i="25" s="1"/>
  <c r="F369" i="4"/>
  <c r="G369" s="1"/>
  <c r="G371" i="25" s="1"/>
  <c r="M369" i="4"/>
  <c r="AE371" i="25" s="1"/>
  <c r="F370" i="4"/>
  <c r="G370" s="1"/>
  <c r="G372" i="25" s="1"/>
  <c r="M370" i="4"/>
  <c r="AE372" i="25" s="1"/>
  <c r="F371" i="4"/>
  <c r="G371" s="1"/>
  <c r="G373" i="25" s="1"/>
  <c r="M371" i="4"/>
  <c r="AE373" i="25" s="1"/>
  <c r="F372" i="4"/>
  <c r="G372" s="1"/>
  <c r="G374" i="25" s="1"/>
  <c r="M372" i="4"/>
  <c r="AE374" i="25" s="1"/>
  <c r="F373" i="4"/>
  <c r="G373" s="1"/>
  <c r="G375" i="25" s="1"/>
  <c r="M373" i="4"/>
  <c r="AE375" i="25" s="1"/>
  <c r="F374" i="4"/>
  <c r="G374" s="1"/>
  <c r="G376" i="25" s="1"/>
  <c r="M374" i="4"/>
  <c r="AE376" i="25" s="1"/>
  <c r="F375" i="4"/>
  <c r="G375" s="1"/>
  <c r="G377" i="25" s="1"/>
  <c r="M375" i="4"/>
  <c r="AE377" i="25" s="1"/>
  <c r="F376" i="4"/>
  <c r="G376" s="1"/>
  <c r="G378" i="25" s="1"/>
  <c r="M376" i="4"/>
  <c r="AE378" i="25" s="1"/>
  <c r="F377" i="4"/>
  <c r="G377" s="1"/>
  <c r="G379" i="25" s="1"/>
  <c r="M377" i="4"/>
  <c r="AE379" i="25" s="1"/>
  <c r="F378" i="4"/>
  <c r="G378" s="1"/>
  <c r="G380" i="25" s="1"/>
  <c r="M378" i="4"/>
  <c r="AE380" i="25" s="1"/>
  <c r="F379" i="4"/>
  <c r="G379" s="1"/>
  <c r="G381" i="25" s="1"/>
  <c r="M379" i="4"/>
  <c r="AE381" i="25" s="1"/>
  <c r="F380" i="4"/>
  <c r="G380" s="1"/>
  <c r="G382" i="25" s="1"/>
  <c r="M380" i="4"/>
  <c r="AE382" i="25" s="1"/>
  <c r="F381" i="4"/>
  <c r="G381" s="1"/>
  <c r="G383" i="25" s="1"/>
  <c r="M381" i="4"/>
  <c r="AE383" i="25" s="1"/>
  <c r="F382" i="4"/>
  <c r="G382" s="1"/>
  <c r="M382"/>
  <c r="AE384" i="25" s="1"/>
  <c r="F383" i="4"/>
  <c r="G383" s="1"/>
  <c r="G385" i="25" s="1"/>
  <c r="M383" i="4"/>
  <c r="AE385" i="25" s="1"/>
  <c r="F384" i="4"/>
  <c r="G384" s="1"/>
  <c r="G386" i="25" s="1"/>
  <c r="M384" i="4"/>
  <c r="AE386" i="25" s="1"/>
  <c r="F385" i="4"/>
  <c r="G385" s="1"/>
  <c r="G387" i="25" s="1"/>
  <c r="M385" i="4"/>
  <c r="AE387" i="25" s="1"/>
  <c r="F386" i="4"/>
  <c r="G386" s="1"/>
  <c r="G388" i="25" s="1"/>
  <c r="M386" i="4"/>
  <c r="AE388" i="25" s="1"/>
  <c r="F387" i="4"/>
  <c r="G387" s="1"/>
  <c r="G389" i="25" s="1"/>
  <c r="M387" i="4"/>
  <c r="AE389" i="25" s="1"/>
  <c r="F388" i="4"/>
  <c r="G388" s="1"/>
  <c r="G390" i="25" s="1"/>
  <c r="M388" i="4"/>
  <c r="AE390" i="25" s="1"/>
  <c r="F389" i="4"/>
  <c r="G389" s="1"/>
  <c r="G391" i="25" s="1"/>
  <c r="M389" i="4"/>
  <c r="AE391" i="25" s="1"/>
  <c r="F390" i="4"/>
  <c r="G390" s="1"/>
  <c r="G392" i="25" s="1"/>
  <c r="M390" i="4"/>
  <c r="AE392" i="25" s="1"/>
  <c r="F391" i="4"/>
  <c r="G391" s="1"/>
  <c r="M391"/>
  <c r="AE393" i="25" s="1"/>
  <c r="F392" i="4"/>
  <c r="G392" s="1"/>
  <c r="G394" i="25" s="1"/>
  <c r="M392" i="4"/>
  <c r="AE394" i="25" s="1"/>
  <c r="F393" i="4"/>
  <c r="G393" s="1"/>
  <c r="G395" i="25" s="1"/>
  <c r="M393" i="4"/>
  <c r="AE395" i="25" s="1"/>
  <c r="F394" i="4"/>
  <c r="G394" s="1"/>
  <c r="G396" i="25" s="1"/>
  <c r="M394" i="4"/>
  <c r="AE396" i="25" s="1"/>
  <c r="F395" i="4"/>
  <c r="G395" s="1"/>
  <c r="G397" i="25" s="1"/>
  <c r="M395" i="4"/>
  <c r="AE397" i="25" s="1"/>
  <c r="F396" i="4"/>
  <c r="G396" s="1"/>
  <c r="G398" i="25" s="1"/>
  <c r="M396" i="4"/>
  <c r="AE398" i="25" s="1"/>
  <c r="F397" i="4"/>
  <c r="G397" s="1"/>
  <c r="G399" i="25" s="1"/>
  <c r="M397" i="4"/>
  <c r="AE399" i="25" s="1"/>
  <c r="F398" i="4"/>
  <c r="G398" s="1"/>
  <c r="G400" i="25" s="1"/>
  <c r="M398" i="4"/>
  <c r="AE400" i="25" s="1"/>
  <c r="F399" i="4"/>
  <c r="G399" s="1"/>
  <c r="G401" i="25" s="1"/>
  <c r="M399" i="4"/>
  <c r="AE401" i="25" s="1"/>
  <c r="F400" i="4"/>
  <c r="G400" s="1"/>
  <c r="G402" i="25" s="1"/>
  <c r="M400" i="4"/>
  <c r="AE402" i="25" s="1"/>
  <c r="F401" i="4"/>
  <c r="G401" s="1"/>
  <c r="G403" i="25" s="1"/>
  <c r="M401" i="4"/>
  <c r="AE403" i="25" s="1"/>
  <c r="F402" i="4"/>
  <c r="G402" s="1"/>
  <c r="G404" i="25" s="1"/>
  <c r="M402" i="4"/>
  <c r="AE404" i="25" s="1"/>
  <c r="F403" i="4"/>
  <c r="G403" s="1"/>
  <c r="G405" i="25" s="1"/>
  <c r="M403" i="4"/>
  <c r="AE405" i="25" s="1"/>
  <c r="F404" i="4"/>
  <c r="G404" s="1"/>
  <c r="G406" i="25" s="1"/>
  <c r="M404" i="4"/>
  <c r="AE406" i="25" s="1"/>
  <c r="F405" i="4"/>
  <c r="G405" s="1"/>
  <c r="G407" i="25" s="1"/>
  <c r="M405" i="4"/>
  <c r="AE407" i="25" s="1"/>
  <c r="F406" i="4"/>
  <c r="G406" s="1"/>
  <c r="G408" i="25" s="1"/>
  <c r="M406" i="4"/>
  <c r="AE408" i="25" s="1"/>
  <c r="F407" i="4"/>
  <c r="G407" s="1"/>
  <c r="G409" i="25" s="1"/>
  <c r="M407" i="4"/>
  <c r="AE409" i="25" s="1"/>
  <c r="F408" i="4"/>
  <c r="G408" s="1"/>
  <c r="G410" i="25" s="1"/>
  <c r="M408" i="4"/>
  <c r="AE410" i="25" s="1"/>
  <c r="F409" i="4"/>
  <c r="G409" s="1"/>
  <c r="G411" i="25" s="1"/>
  <c r="M409" i="4"/>
  <c r="AE411" i="25" s="1"/>
  <c r="F410" i="4"/>
  <c r="G410" s="1"/>
  <c r="G412" i="25" s="1"/>
  <c r="M410" i="4"/>
  <c r="AE412" i="25" s="1"/>
  <c r="F411" i="4"/>
  <c r="G411" s="1"/>
  <c r="G413" i="25" s="1"/>
  <c r="M411" i="4"/>
  <c r="AE413" i="25" s="1"/>
  <c r="F412" i="4"/>
  <c r="G412" s="1"/>
  <c r="G414" i="25" s="1"/>
  <c r="M412" i="4"/>
  <c r="AE414" i="25" s="1"/>
  <c r="F413" i="4"/>
  <c r="G413" s="1"/>
  <c r="G415" i="25" s="1"/>
  <c r="M413" i="4"/>
  <c r="AE415" i="25" s="1"/>
  <c r="F414" i="4"/>
  <c r="G414" s="1"/>
  <c r="G416" i="25" s="1"/>
  <c r="M414" i="4"/>
  <c r="AE416" i="25" s="1"/>
  <c r="F415" i="4"/>
  <c r="G415" s="1"/>
  <c r="G417" i="25" s="1"/>
  <c r="M415" i="4"/>
  <c r="AE417" i="25" s="1"/>
  <c r="F416" i="4"/>
  <c r="G416" s="1"/>
  <c r="G418" i="25" s="1"/>
  <c r="M416" i="4"/>
  <c r="AE418" i="25" s="1"/>
  <c r="F417" i="4"/>
  <c r="G417" s="1"/>
  <c r="G419" i="25" s="1"/>
  <c r="M417" i="4"/>
  <c r="AE419" i="25" s="1"/>
  <c r="F418" i="4"/>
  <c r="G418" s="1"/>
  <c r="G420" i="25" s="1"/>
  <c r="M418" i="4"/>
  <c r="AE420" i="25" s="1"/>
  <c r="F419" i="4"/>
  <c r="G419" s="1"/>
  <c r="G421" i="25" s="1"/>
  <c r="M419" i="4"/>
  <c r="AE421" i="25" s="1"/>
  <c r="F420" i="4"/>
  <c r="G420" s="1"/>
  <c r="G422" i="25" s="1"/>
  <c r="M420" i="4"/>
  <c r="AE422" i="25" s="1"/>
  <c r="F421" i="4"/>
  <c r="G421" s="1"/>
  <c r="G423" i="25" s="1"/>
  <c r="M421" i="4"/>
  <c r="AE423" i="25" s="1"/>
  <c r="F9" i="3"/>
  <c r="G9" s="1"/>
  <c r="F11" i="25" s="1"/>
  <c r="M9" i="3"/>
  <c r="AD11" i="25" s="1"/>
  <c r="F10" i="3"/>
  <c r="G10" s="1"/>
  <c r="F12" i="25" s="1"/>
  <c r="M10" i="3"/>
  <c r="AD12" i="25" s="1"/>
  <c r="F11" i="3"/>
  <c r="G11" s="1"/>
  <c r="M11"/>
  <c r="AD13" i="25" s="1"/>
  <c r="F12" i="3"/>
  <c r="G12" s="1"/>
  <c r="F14" i="25" s="1"/>
  <c r="M12" i="3"/>
  <c r="AD14" i="25" s="1"/>
  <c r="F13" i="3"/>
  <c r="G13" s="1"/>
  <c r="F15" i="25" s="1"/>
  <c r="M13" i="3"/>
  <c r="AD15" i="25" s="1"/>
  <c r="F14" i="3"/>
  <c r="G14" s="1"/>
  <c r="F16" i="25" s="1"/>
  <c r="M14" i="3"/>
  <c r="AD16" i="25" s="1"/>
  <c r="F15" i="3"/>
  <c r="G15" s="1"/>
  <c r="F17" i="25" s="1"/>
  <c r="M15" i="3"/>
  <c r="AD17" i="25" s="1"/>
  <c r="F16" i="3"/>
  <c r="G16" s="1"/>
  <c r="F18" i="25" s="1"/>
  <c r="M16" i="3"/>
  <c r="AD18" i="25" s="1"/>
  <c r="F17" i="3"/>
  <c r="G17" s="1"/>
  <c r="F19" i="25" s="1"/>
  <c r="M17" i="3"/>
  <c r="AD19" i="25" s="1"/>
  <c r="F18" i="3"/>
  <c r="G18" s="1"/>
  <c r="F20" i="25" s="1"/>
  <c r="M18" i="3"/>
  <c r="AD20" i="25" s="1"/>
  <c r="F19" i="3"/>
  <c r="G19" s="1"/>
  <c r="F21" i="25" s="1"/>
  <c r="M19" i="3"/>
  <c r="AD21" i="25" s="1"/>
  <c r="F20" i="3"/>
  <c r="G20" s="1"/>
  <c r="F22" i="25" s="1"/>
  <c r="M20" i="3"/>
  <c r="AD22" i="25" s="1"/>
  <c r="F21" i="3"/>
  <c r="G21" s="1"/>
  <c r="F23" i="25" s="1"/>
  <c r="M21" i="3"/>
  <c r="AD23" i="25" s="1"/>
  <c r="F22" i="3"/>
  <c r="G22" s="1"/>
  <c r="F24" i="25" s="1"/>
  <c r="M22" i="3"/>
  <c r="AD24" i="25" s="1"/>
  <c r="F23" i="3"/>
  <c r="G23" s="1"/>
  <c r="F25" i="25" s="1"/>
  <c r="M23" i="3"/>
  <c r="AD25" i="25" s="1"/>
  <c r="F24" i="3"/>
  <c r="G24" s="1"/>
  <c r="F26" i="25" s="1"/>
  <c r="M24" i="3"/>
  <c r="AD26" i="25" s="1"/>
  <c r="F25" i="3"/>
  <c r="G25" s="1"/>
  <c r="F27" i="25" s="1"/>
  <c r="M25" i="3"/>
  <c r="AD27" i="25" s="1"/>
  <c r="F26" i="3"/>
  <c r="G26" s="1"/>
  <c r="F28" i="25" s="1"/>
  <c r="M26" i="3"/>
  <c r="AD28" i="25" s="1"/>
  <c r="F27" i="3"/>
  <c r="G27" s="1"/>
  <c r="M27"/>
  <c r="AD29" i="25" s="1"/>
  <c r="F28" i="3"/>
  <c r="G28" s="1"/>
  <c r="F30" i="25" s="1"/>
  <c r="M28" i="3"/>
  <c r="AD30" i="25" s="1"/>
  <c r="F29" i="3"/>
  <c r="G29" s="1"/>
  <c r="F31" i="25" s="1"/>
  <c r="M29" i="3"/>
  <c r="AD31" i="25" s="1"/>
  <c r="F30" i="3"/>
  <c r="G30" s="1"/>
  <c r="I30" s="1"/>
  <c r="M30"/>
  <c r="AD32" i="25" s="1"/>
  <c r="F31" i="3"/>
  <c r="G31" s="1"/>
  <c r="F33" i="25" s="1"/>
  <c r="M31" i="3"/>
  <c r="AD33" i="25" s="1"/>
  <c r="F32" i="3"/>
  <c r="G32" s="1"/>
  <c r="F34" i="25" s="1"/>
  <c r="M32" i="3"/>
  <c r="AD34" i="25" s="1"/>
  <c r="F33" i="3"/>
  <c r="G33" s="1"/>
  <c r="F35" i="25" s="1"/>
  <c r="M33" i="3"/>
  <c r="AD35" i="25" s="1"/>
  <c r="F34" i="3"/>
  <c r="G34" s="1"/>
  <c r="F36" i="25" s="1"/>
  <c r="M34" i="3"/>
  <c r="AD36" i="25" s="1"/>
  <c r="F35" i="3"/>
  <c r="G35" s="1"/>
  <c r="M35"/>
  <c r="AD37" i="25" s="1"/>
  <c r="F36" i="3"/>
  <c r="G36" s="1"/>
  <c r="M36"/>
  <c r="AD38" i="25" s="1"/>
  <c r="F37" i="3"/>
  <c r="G37" s="1"/>
  <c r="F39" i="25" s="1"/>
  <c r="M37" i="3"/>
  <c r="AD39" i="25" s="1"/>
  <c r="F38" i="3"/>
  <c r="G38" s="1"/>
  <c r="F40" i="25" s="1"/>
  <c r="M38" i="3"/>
  <c r="AD40" i="25" s="1"/>
  <c r="F39" i="3"/>
  <c r="G39" s="1"/>
  <c r="F41" i="25" s="1"/>
  <c r="M39" i="3"/>
  <c r="AD41" i="25" s="1"/>
  <c r="F40" i="3"/>
  <c r="G40" s="1"/>
  <c r="F42" i="25" s="1"/>
  <c r="M40" i="3"/>
  <c r="AD42" i="25" s="1"/>
  <c r="F41" i="3"/>
  <c r="G41" s="1"/>
  <c r="F43" i="25" s="1"/>
  <c r="M41" i="3"/>
  <c r="AD43" i="25" s="1"/>
  <c r="F42" i="3"/>
  <c r="G42" s="1"/>
  <c r="F44" i="25" s="1"/>
  <c r="M42" i="3"/>
  <c r="AD44" i="25" s="1"/>
  <c r="F43" i="3"/>
  <c r="G43" s="1"/>
  <c r="F45" i="25" s="1"/>
  <c r="M43" i="3"/>
  <c r="AD45" i="25" s="1"/>
  <c r="F44" i="3"/>
  <c r="G44" s="1"/>
  <c r="F46" i="25" s="1"/>
  <c r="M44" i="3"/>
  <c r="AD46" i="25" s="1"/>
  <c r="F45" i="3"/>
  <c r="G45" s="1"/>
  <c r="F47" i="25" s="1"/>
  <c r="M45" i="3"/>
  <c r="AD47" i="25" s="1"/>
  <c r="F46" i="3"/>
  <c r="G46" s="1"/>
  <c r="M46"/>
  <c r="AD48" i="25" s="1"/>
  <c r="F47" i="3"/>
  <c r="G47" s="1"/>
  <c r="M47"/>
  <c r="AD49" i="25" s="1"/>
  <c r="F48" i="3"/>
  <c r="G48" s="1"/>
  <c r="F50" i="25" s="1"/>
  <c r="M48" i="3"/>
  <c r="AD50" i="25" s="1"/>
  <c r="F49" i="3"/>
  <c r="G49" s="1"/>
  <c r="F51" i="25" s="1"/>
  <c r="M49" i="3"/>
  <c r="AD51" i="25" s="1"/>
  <c r="F50" i="3"/>
  <c r="G50" s="1"/>
  <c r="F52" i="25" s="1"/>
  <c r="M50" i="3"/>
  <c r="AD52" i="25" s="1"/>
  <c r="F51" i="3"/>
  <c r="G51" s="1"/>
  <c r="F53" i="25" s="1"/>
  <c r="M51" i="3"/>
  <c r="AD53" i="25" s="1"/>
  <c r="F52" i="3"/>
  <c r="G52" s="1"/>
  <c r="M52"/>
  <c r="AD54" i="25" s="1"/>
  <c r="F53" i="3"/>
  <c r="G53" s="1"/>
  <c r="F55" i="25" s="1"/>
  <c r="M53" i="3"/>
  <c r="AD55" i="25" s="1"/>
  <c r="F54" i="3"/>
  <c r="G54" s="1"/>
  <c r="I54" s="1"/>
  <c r="M54"/>
  <c r="AD56" i="25" s="1"/>
  <c r="F55" i="3"/>
  <c r="G55" s="1"/>
  <c r="M55"/>
  <c r="AD57" i="25" s="1"/>
  <c r="F56" i="3"/>
  <c r="G56" s="1"/>
  <c r="M56"/>
  <c r="AD58" i="25" s="1"/>
  <c r="F57" i="3"/>
  <c r="G57" s="1"/>
  <c r="F59" i="25" s="1"/>
  <c r="M57" i="3"/>
  <c r="AD59" i="25" s="1"/>
  <c r="F58" i="3"/>
  <c r="G58" s="1"/>
  <c r="F60" i="25" s="1"/>
  <c r="M58" i="3"/>
  <c r="AD60" i="25" s="1"/>
  <c r="F59" i="3"/>
  <c r="G59" s="1"/>
  <c r="F61" i="25" s="1"/>
  <c r="M59" i="3"/>
  <c r="AD61" i="25" s="1"/>
  <c r="F60" i="3"/>
  <c r="G60" s="1"/>
  <c r="F62" i="25" s="1"/>
  <c r="M60" i="3"/>
  <c r="AD62" i="25" s="1"/>
  <c r="F61" i="3"/>
  <c r="G61" s="1"/>
  <c r="F63" i="25" s="1"/>
  <c r="M61" i="3"/>
  <c r="AD63" i="25" s="1"/>
  <c r="F62" i="3"/>
  <c r="G62" s="1"/>
  <c r="M62"/>
  <c r="AD64" i="25" s="1"/>
  <c r="F63" i="3"/>
  <c r="G63" s="1"/>
  <c r="F65" i="25" s="1"/>
  <c r="M63" i="3"/>
  <c r="AD65" i="25" s="1"/>
  <c r="F64" i="3"/>
  <c r="G64" s="1"/>
  <c r="F66" i="25" s="1"/>
  <c r="M64" i="3"/>
  <c r="AD66" i="25" s="1"/>
  <c r="F65" i="3"/>
  <c r="G65" s="1"/>
  <c r="F67" i="25" s="1"/>
  <c r="M65" i="3"/>
  <c r="AD67" i="25" s="1"/>
  <c r="F66" i="3"/>
  <c r="G66" s="1"/>
  <c r="F68" i="25" s="1"/>
  <c r="M66" i="3"/>
  <c r="AD68" i="25" s="1"/>
  <c r="F67" i="3"/>
  <c r="G67" s="1"/>
  <c r="M67"/>
  <c r="AD69" i="25" s="1"/>
  <c r="F68" i="3"/>
  <c r="G68" s="1"/>
  <c r="F70" i="25" s="1"/>
  <c r="M68" i="3"/>
  <c r="AD70" i="25" s="1"/>
  <c r="F69" i="3"/>
  <c r="G69" s="1"/>
  <c r="F71" i="25" s="1"/>
  <c r="M69" i="3"/>
  <c r="AD71" i="25" s="1"/>
  <c r="F70" i="3"/>
  <c r="G70" s="1"/>
  <c r="M70"/>
  <c r="AD72" i="25" s="1"/>
  <c r="F71" i="3"/>
  <c r="G71" s="1"/>
  <c r="F73" i="25" s="1"/>
  <c r="M71" i="3"/>
  <c r="AD73" i="25" s="1"/>
  <c r="F72" i="3"/>
  <c r="G72" s="1"/>
  <c r="F74" i="25" s="1"/>
  <c r="M72" i="3"/>
  <c r="AD74" i="25" s="1"/>
  <c r="F73" i="3"/>
  <c r="G73" s="1"/>
  <c r="F75" i="25" s="1"/>
  <c r="M73" i="3"/>
  <c r="AD75" i="25" s="1"/>
  <c r="F74" i="3"/>
  <c r="G74" s="1"/>
  <c r="M74"/>
  <c r="AD76" i="25" s="1"/>
  <c r="F75" i="3"/>
  <c r="G75" s="1"/>
  <c r="F77" i="25" s="1"/>
  <c r="M75" i="3"/>
  <c r="AD77" i="25" s="1"/>
  <c r="F76" i="3"/>
  <c r="G76" s="1"/>
  <c r="F78" i="25" s="1"/>
  <c r="M76" i="3"/>
  <c r="AD78" i="25" s="1"/>
  <c r="F77" i="3"/>
  <c r="G77" s="1"/>
  <c r="F79" i="25" s="1"/>
  <c r="M77" i="3"/>
  <c r="AD79" i="25" s="1"/>
  <c r="F78" i="3"/>
  <c r="G78" s="1"/>
  <c r="F80" i="25" s="1"/>
  <c r="M78" i="3"/>
  <c r="AD80" i="25" s="1"/>
  <c r="F79" i="3"/>
  <c r="G79" s="1"/>
  <c r="F81" i="25" s="1"/>
  <c r="M79" i="3"/>
  <c r="AD81" i="25" s="1"/>
  <c r="F80" i="3"/>
  <c r="G80" s="1"/>
  <c r="F82" i="25" s="1"/>
  <c r="M80" i="3"/>
  <c r="AD82" i="25" s="1"/>
  <c r="F81" i="3"/>
  <c r="G81" s="1"/>
  <c r="F83" i="25" s="1"/>
  <c r="M81" i="3"/>
  <c r="AD83" i="25" s="1"/>
  <c r="F82" i="3"/>
  <c r="G82" s="1"/>
  <c r="M82"/>
  <c r="AD84" i="25" s="1"/>
  <c r="F83" i="3"/>
  <c r="G83" s="1"/>
  <c r="M83"/>
  <c r="AD85" i="25" s="1"/>
  <c r="F84" i="3"/>
  <c r="G84" s="1"/>
  <c r="F86" i="25" s="1"/>
  <c r="M84" i="3"/>
  <c r="AD86" i="25" s="1"/>
  <c r="F85" i="3"/>
  <c r="G85" s="1"/>
  <c r="F87" i="25" s="1"/>
  <c r="M85" i="3"/>
  <c r="AD87" i="25" s="1"/>
  <c r="F86" i="3"/>
  <c r="G86" s="1"/>
  <c r="F88" i="25" s="1"/>
  <c r="M86" i="3"/>
  <c r="AD88" i="25" s="1"/>
  <c r="F87" i="3"/>
  <c r="G87" s="1"/>
  <c r="F89" i="25" s="1"/>
  <c r="M87" i="3"/>
  <c r="AD89" i="25" s="1"/>
  <c r="F88" i="3"/>
  <c r="G88" s="1"/>
  <c r="F90" i="25" s="1"/>
  <c r="M88" i="3"/>
  <c r="AD90" i="25" s="1"/>
  <c r="F89" i="3"/>
  <c r="G89" s="1"/>
  <c r="F91" i="25" s="1"/>
  <c r="M89" i="3"/>
  <c r="AD91" i="25" s="1"/>
  <c r="F90" i="3"/>
  <c r="G90" s="1"/>
  <c r="F92" i="25" s="1"/>
  <c r="M90" i="3"/>
  <c r="AD92" i="25" s="1"/>
  <c r="F91" i="3"/>
  <c r="G91" s="1"/>
  <c r="F93" i="25" s="1"/>
  <c r="M91" i="3"/>
  <c r="AD93" i="25" s="1"/>
  <c r="F92" i="3"/>
  <c r="G92" s="1"/>
  <c r="F94" i="25" s="1"/>
  <c r="M92" i="3"/>
  <c r="AD94" i="25" s="1"/>
  <c r="F93" i="3"/>
  <c r="G93" s="1"/>
  <c r="F95" i="25" s="1"/>
  <c r="M93" i="3"/>
  <c r="AD95" i="25" s="1"/>
  <c r="F94" i="3"/>
  <c r="G94" s="1"/>
  <c r="F96" i="25" s="1"/>
  <c r="M94" i="3"/>
  <c r="AD96" i="25" s="1"/>
  <c r="F95" i="3"/>
  <c r="G95" s="1"/>
  <c r="F97" i="25" s="1"/>
  <c r="M95" i="3"/>
  <c r="AD97" i="25" s="1"/>
  <c r="F96" i="3"/>
  <c r="G96" s="1"/>
  <c r="F98" i="25" s="1"/>
  <c r="M96" i="3"/>
  <c r="AD98" i="25" s="1"/>
  <c r="F97" i="3"/>
  <c r="G97" s="1"/>
  <c r="F99" i="25" s="1"/>
  <c r="M97" i="3"/>
  <c r="AD99" i="25" s="1"/>
  <c r="F98" i="3"/>
  <c r="G98" s="1"/>
  <c r="F100" i="25" s="1"/>
  <c r="M98" i="3"/>
  <c r="AD100" i="25" s="1"/>
  <c r="F99" i="3"/>
  <c r="G99" s="1"/>
  <c r="F101" i="25" s="1"/>
  <c r="M99" i="3"/>
  <c r="AD101" i="25" s="1"/>
  <c r="F100" i="3"/>
  <c r="G100" s="1"/>
  <c r="M100"/>
  <c r="AD102" i="25" s="1"/>
  <c r="F101" i="3"/>
  <c r="G101" s="1"/>
  <c r="F103" i="25" s="1"/>
  <c r="M101" i="3"/>
  <c r="AD103" i="25" s="1"/>
  <c r="F102" i="3"/>
  <c r="G102" s="1"/>
  <c r="F104" i="25" s="1"/>
  <c r="M102" i="3"/>
  <c r="AD104" i="25" s="1"/>
  <c r="F103" i="3"/>
  <c r="G103" s="1"/>
  <c r="F105" i="25" s="1"/>
  <c r="M103" i="3"/>
  <c r="AD105" i="25" s="1"/>
  <c r="F104" i="3"/>
  <c r="G104" s="1"/>
  <c r="F106" i="25" s="1"/>
  <c r="M104" i="3"/>
  <c r="AD106" i="25" s="1"/>
  <c r="F105" i="3"/>
  <c r="G105" s="1"/>
  <c r="F107" i="25" s="1"/>
  <c r="M105" i="3"/>
  <c r="AD107" i="25" s="1"/>
  <c r="F106" i="3"/>
  <c r="G106" s="1"/>
  <c r="F108" i="25" s="1"/>
  <c r="M106" i="3"/>
  <c r="AD108" i="25" s="1"/>
  <c r="F107" i="3"/>
  <c r="G107" s="1"/>
  <c r="F109" i="25" s="1"/>
  <c r="M107" i="3"/>
  <c r="AD109" i="25" s="1"/>
  <c r="F108" i="3"/>
  <c r="G108" s="1"/>
  <c r="F110" i="25" s="1"/>
  <c r="M108" i="3"/>
  <c r="AD110" i="25" s="1"/>
  <c r="F109" i="3"/>
  <c r="G109" s="1"/>
  <c r="F111" i="25" s="1"/>
  <c r="M109" i="3"/>
  <c r="AD111" i="25" s="1"/>
  <c r="F110" i="3"/>
  <c r="G110" s="1"/>
  <c r="F112" i="25" s="1"/>
  <c r="M110" i="3"/>
  <c r="AD112" i="25" s="1"/>
  <c r="F111" i="3"/>
  <c r="G111" s="1"/>
  <c r="F113" i="25" s="1"/>
  <c r="M111" i="3"/>
  <c r="AD113" i="25" s="1"/>
  <c r="F112" i="3"/>
  <c r="G112" s="1"/>
  <c r="F114" i="25" s="1"/>
  <c r="M112" i="3"/>
  <c r="AD114" i="25" s="1"/>
  <c r="F113" i="3"/>
  <c r="G113" s="1"/>
  <c r="F115" i="25" s="1"/>
  <c r="M113" i="3"/>
  <c r="AD115" i="25" s="1"/>
  <c r="F114" i="3"/>
  <c r="G114" s="1"/>
  <c r="F116" i="25" s="1"/>
  <c r="M114" i="3"/>
  <c r="AD116" i="25" s="1"/>
  <c r="F115" i="3"/>
  <c r="G115" s="1"/>
  <c r="M115"/>
  <c r="AD117" i="25" s="1"/>
  <c r="F116" i="3"/>
  <c r="G116" s="1"/>
  <c r="F118" i="25" s="1"/>
  <c r="M116" i="3"/>
  <c r="AD118" i="25" s="1"/>
  <c r="F117" i="3"/>
  <c r="G117" s="1"/>
  <c r="F119" i="25" s="1"/>
  <c r="M117" i="3"/>
  <c r="AD119" i="25" s="1"/>
  <c r="F118" i="3"/>
  <c r="G118" s="1"/>
  <c r="M118"/>
  <c r="AD120" i="25" s="1"/>
  <c r="F119" i="3"/>
  <c r="G119" s="1"/>
  <c r="F121" i="25" s="1"/>
  <c r="M119" i="3"/>
  <c r="AD121" i="25" s="1"/>
  <c r="F120" i="3"/>
  <c r="G120" s="1"/>
  <c r="F122" i="25" s="1"/>
  <c r="M120" i="3"/>
  <c r="AD122" i="25" s="1"/>
  <c r="F121" i="3"/>
  <c r="G121" s="1"/>
  <c r="F123" i="25" s="1"/>
  <c r="M121" i="3"/>
  <c r="AD123" i="25" s="1"/>
  <c r="F122" i="3"/>
  <c r="G122" s="1"/>
  <c r="F124" i="25" s="1"/>
  <c r="M122" i="3"/>
  <c r="AD124" i="25" s="1"/>
  <c r="F123" i="3"/>
  <c r="G123" s="1"/>
  <c r="F125" i="25" s="1"/>
  <c r="M123" i="3"/>
  <c r="AD125" i="25" s="1"/>
  <c r="F124" i="3"/>
  <c r="G124" s="1"/>
  <c r="F126" i="25" s="1"/>
  <c r="M124" i="3"/>
  <c r="AD126" i="25" s="1"/>
  <c r="F125" i="3"/>
  <c r="G125" s="1"/>
  <c r="F127" i="25" s="1"/>
  <c r="M125" i="3"/>
  <c r="AD127" i="25" s="1"/>
  <c r="F126" i="3"/>
  <c r="G126" s="1"/>
  <c r="I126" s="1"/>
  <c r="M126"/>
  <c r="AD128" i="25" s="1"/>
  <c r="F127" i="3"/>
  <c r="G127" s="1"/>
  <c r="F129" i="25" s="1"/>
  <c r="M127" i="3"/>
  <c r="AD129" i="25" s="1"/>
  <c r="F128" i="3"/>
  <c r="G128" s="1"/>
  <c r="F130" i="25" s="1"/>
  <c r="M128" i="3"/>
  <c r="AD130" i="25" s="1"/>
  <c r="F129" i="3"/>
  <c r="G129" s="1"/>
  <c r="F131" i="25" s="1"/>
  <c r="M129" i="3"/>
  <c r="AD131" i="25" s="1"/>
  <c r="F130" i="3"/>
  <c r="G130" s="1"/>
  <c r="F132" i="25" s="1"/>
  <c r="M130" i="3"/>
  <c r="AD132" i="25" s="1"/>
  <c r="F131" i="3"/>
  <c r="G131" s="1"/>
  <c r="M131"/>
  <c r="AD133" i="25" s="1"/>
  <c r="F132" i="3"/>
  <c r="G132" s="1"/>
  <c r="F134" i="25" s="1"/>
  <c r="M132" i="3"/>
  <c r="AD134" i="25" s="1"/>
  <c r="F133" i="3"/>
  <c r="G133" s="1"/>
  <c r="F135" i="25" s="1"/>
  <c r="M133" i="3"/>
  <c r="AD135" i="25" s="1"/>
  <c r="F134" i="3"/>
  <c r="G134" s="1"/>
  <c r="M134"/>
  <c r="AD136" i="25" s="1"/>
  <c r="F135" i="3"/>
  <c r="G135" s="1"/>
  <c r="F137" i="25" s="1"/>
  <c r="M135" i="3"/>
  <c r="AD137" i="25" s="1"/>
  <c r="F136" i="3"/>
  <c r="G136" s="1"/>
  <c r="F138" i="25" s="1"/>
  <c r="M136" i="3"/>
  <c r="AD138" i="25" s="1"/>
  <c r="F137" i="3"/>
  <c r="G137" s="1"/>
  <c r="F139" i="25" s="1"/>
  <c r="M137" i="3"/>
  <c r="AD139" i="25" s="1"/>
  <c r="F138" i="3"/>
  <c r="G138" s="1"/>
  <c r="M138"/>
  <c r="AD140" i="25" s="1"/>
  <c r="F139" i="3"/>
  <c r="G139" s="1"/>
  <c r="F141" i="25" s="1"/>
  <c r="M139" i="3"/>
  <c r="AD141" i="25" s="1"/>
  <c r="F140" i="3"/>
  <c r="G140" s="1"/>
  <c r="F142" i="25" s="1"/>
  <c r="M140" i="3"/>
  <c r="AD142" i="25" s="1"/>
  <c r="F141" i="3"/>
  <c r="G141" s="1"/>
  <c r="F143" i="25" s="1"/>
  <c r="M141" i="3"/>
  <c r="AD143" i="25" s="1"/>
  <c r="F142" i="3"/>
  <c r="G142" s="1"/>
  <c r="F144" i="25" s="1"/>
  <c r="M142" i="3"/>
  <c r="AD144" i="25" s="1"/>
  <c r="F143" i="3"/>
  <c r="G143" s="1"/>
  <c r="F145" i="25" s="1"/>
  <c r="M143" i="3"/>
  <c r="AD145" i="25" s="1"/>
  <c r="F144" i="3"/>
  <c r="G144" s="1"/>
  <c r="F146" i="25" s="1"/>
  <c r="M144" i="3"/>
  <c r="AD146" i="25" s="1"/>
  <c r="F145" i="3"/>
  <c r="G145" s="1"/>
  <c r="F147" i="25" s="1"/>
  <c r="M145" i="3"/>
  <c r="AD147" i="25" s="1"/>
  <c r="F146" i="3"/>
  <c r="G146" s="1"/>
  <c r="F148" i="25" s="1"/>
  <c r="T148" s="1"/>
  <c r="M146" i="3"/>
  <c r="AD148" i="25" s="1"/>
  <c r="F147" i="3"/>
  <c r="G147" s="1"/>
  <c r="M147"/>
  <c r="AD149" i="25" s="1"/>
  <c r="F148" i="3"/>
  <c r="G148" s="1"/>
  <c r="M148"/>
  <c r="AD150" i="25" s="1"/>
  <c r="F149" i="3"/>
  <c r="G149" s="1"/>
  <c r="F151" i="25" s="1"/>
  <c r="M149" i="3"/>
  <c r="AD151" i="25" s="1"/>
  <c r="F150" i="3"/>
  <c r="G150" s="1"/>
  <c r="M150"/>
  <c r="AD152" i="25" s="1"/>
  <c r="F151" i="3"/>
  <c r="G151" s="1"/>
  <c r="F153" i="25" s="1"/>
  <c r="M151" i="3"/>
  <c r="AD153" i="25" s="1"/>
  <c r="F152" i="3"/>
  <c r="G152" s="1"/>
  <c r="M152"/>
  <c r="AD154" i="25" s="1"/>
  <c r="F153" i="3"/>
  <c r="G153" s="1"/>
  <c r="F155" i="25" s="1"/>
  <c r="M153" i="3"/>
  <c r="AD155" i="25" s="1"/>
  <c r="F154" i="3"/>
  <c r="G154" s="1"/>
  <c r="F156" i="25" s="1"/>
  <c r="M154" i="3"/>
  <c r="AD156" i="25" s="1"/>
  <c r="F155" i="3"/>
  <c r="G155" s="1"/>
  <c r="F157" i="25" s="1"/>
  <c r="M155" i="3"/>
  <c r="AD157" i="25" s="1"/>
  <c r="F156" i="3"/>
  <c r="G156" s="1"/>
  <c r="F158" i="25" s="1"/>
  <c r="M156" i="3"/>
  <c r="AD158" i="25" s="1"/>
  <c r="F157" i="3"/>
  <c r="G157" s="1"/>
  <c r="F159" i="25" s="1"/>
  <c r="M157" i="3"/>
  <c r="AD159" i="25" s="1"/>
  <c r="F158" i="3"/>
  <c r="G158" s="1"/>
  <c r="M158"/>
  <c r="AD160" i="25" s="1"/>
  <c r="F159" i="3"/>
  <c r="G159" s="1"/>
  <c r="M159"/>
  <c r="AD161" i="25" s="1"/>
  <c r="F160" i="3"/>
  <c r="G160" s="1"/>
  <c r="F162" i="25" s="1"/>
  <c r="M160" i="3"/>
  <c r="AD162" i="25" s="1"/>
  <c r="F161" i="3"/>
  <c r="G161" s="1"/>
  <c r="F163" i="25" s="1"/>
  <c r="M161" i="3"/>
  <c r="AD163" i="25" s="1"/>
  <c r="F162" i="3"/>
  <c r="G162" s="1"/>
  <c r="F164" i="25" s="1"/>
  <c r="M162" i="3"/>
  <c r="AD164" i="25" s="1"/>
  <c r="F163" i="3"/>
  <c r="G163" s="1"/>
  <c r="M163"/>
  <c r="AD165" i="25" s="1"/>
  <c r="F164" i="3"/>
  <c r="G164" s="1"/>
  <c r="M164"/>
  <c r="AD166" i="25" s="1"/>
  <c r="F165" i="3"/>
  <c r="G165" s="1"/>
  <c r="F167" i="25" s="1"/>
  <c r="M165" i="3"/>
  <c r="AD167" i="25" s="1"/>
  <c r="F166" i="3"/>
  <c r="G166" s="1"/>
  <c r="M166"/>
  <c r="AD168" i="25" s="1"/>
  <c r="F167" i="3"/>
  <c r="G167" s="1"/>
  <c r="F169" i="25" s="1"/>
  <c r="M167" i="3"/>
  <c r="AD169" i="25" s="1"/>
  <c r="F168" i="3"/>
  <c r="G168" s="1"/>
  <c r="F170" i="25" s="1"/>
  <c r="M168" i="3"/>
  <c r="AD170" i="25" s="1"/>
  <c r="F169" i="3"/>
  <c r="G169" s="1"/>
  <c r="F171" i="25" s="1"/>
  <c r="M169" i="3"/>
  <c r="AD171" i="25" s="1"/>
  <c r="F170" i="3"/>
  <c r="G170" s="1"/>
  <c r="F172" i="25" s="1"/>
  <c r="M170" i="3"/>
  <c r="AD172" i="25" s="1"/>
  <c r="F171" i="3"/>
  <c r="G171" s="1"/>
  <c r="F173" i="25" s="1"/>
  <c r="M171" i="3"/>
  <c r="AD173" i="25" s="1"/>
  <c r="F172" i="3"/>
  <c r="G172" s="1"/>
  <c r="F174" i="25" s="1"/>
  <c r="M172" i="3"/>
  <c r="AD174" i="25" s="1"/>
  <c r="F173" i="3"/>
  <c r="G173" s="1"/>
  <c r="F175" i="25" s="1"/>
  <c r="M173" i="3"/>
  <c r="AD175" i="25" s="1"/>
  <c r="F174" i="3"/>
  <c r="G174" s="1"/>
  <c r="F176" i="25" s="1"/>
  <c r="T176" s="1"/>
  <c r="M174" i="3"/>
  <c r="AD176" i="25" s="1"/>
  <c r="F175" i="3"/>
  <c r="G175" s="1"/>
  <c r="M175"/>
  <c r="AD177" i="25" s="1"/>
  <c r="F176" i="3"/>
  <c r="G176" s="1"/>
  <c r="F178" i="25" s="1"/>
  <c r="M176" i="3"/>
  <c r="AD178" i="25" s="1"/>
  <c r="F177" i="3"/>
  <c r="G177" s="1"/>
  <c r="F179" i="25" s="1"/>
  <c r="M177" i="3"/>
  <c r="AD179" i="25" s="1"/>
  <c r="F178" i="3"/>
  <c r="G178" s="1"/>
  <c r="M178"/>
  <c r="AD180" i="25" s="1"/>
  <c r="F179" i="3"/>
  <c r="G179" s="1"/>
  <c r="M179"/>
  <c r="AD181" i="25" s="1"/>
  <c r="F180" i="3"/>
  <c r="G180" s="1"/>
  <c r="I180" s="1"/>
  <c r="M180"/>
  <c r="AD182" i="25" s="1"/>
  <c r="F181" i="3"/>
  <c r="G181" s="1"/>
  <c r="F183" i="25" s="1"/>
  <c r="M181" i="3"/>
  <c r="AD183" i="25" s="1"/>
  <c r="F182" i="3"/>
  <c r="G182" s="1"/>
  <c r="M182"/>
  <c r="AD184" i="25" s="1"/>
  <c r="F183" i="3"/>
  <c r="G183" s="1"/>
  <c r="F185" i="25" s="1"/>
  <c r="M183" i="3"/>
  <c r="AD185" i="25" s="1"/>
  <c r="F184" i="3"/>
  <c r="G184" s="1"/>
  <c r="F186" i="25" s="1"/>
  <c r="M184" i="3"/>
  <c r="AD186" i="25" s="1"/>
  <c r="F185" i="3"/>
  <c r="G185" s="1"/>
  <c r="F187" i="25" s="1"/>
  <c r="M185" i="3"/>
  <c r="AD187" i="25" s="1"/>
  <c r="F186" i="3"/>
  <c r="G186" s="1"/>
  <c r="F188" i="25" s="1"/>
  <c r="M186" i="3"/>
  <c r="AD188" i="25" s="1"/>
  <c r="F187" i="3"/>
  <c r="G187" s="1"/>
  <c r="F189" i="25" s="1"/>
  <c r="M187" i="3"/>
  <c r="AD189" i="25" s="1"/>
  <c r="F188" i="3"/>
  <c r="G188" s="1"/>
  <c r="F190" i="25" s="1"/>
  <c r="M188" i="3"/>
  <c r="AD190" i="25" s="1"/>
  <c r="F189" i="3"/>
  <c r="G189" s="1"/>
  <c r="F191" i="25" s="1"/>
  <c r="M189" i="3"/>
  <c r="AD191" i="25" s="1"/>
  <c r="F190" i="3"/>
  <c r="G190" s="1"/>
  <c r="M190"/>
  <c r="AD192" i="25" s="1"/>
  <c r="F191" i="3"/>
  <c r="G191" s="1"/>
  <c r="M191"/>
  <c r="AD193" i="25" s="1"/>
  <c r="F192" i="3"/>
  <c r="G192" s="1"/>
  <c r="F194" i="25" s="1"/>
  <c r="M192" i="3"/>
  <c r="AD194" i="25" s="1"/>
  <c r="F193" i="3"/>
  <c r="G193" s="1"/>
  <c r="F195" i="25" s="1"/>
  <c r="M193" i="3"/>
  <c r="AD195" i="25" s="1"/>
  <c r="F194" i="3"/>
  <c r="G194" s="1"/>
  <c r="M194"/>
  <c r="AD196" i="25" s="1"/>
  <c r="F195" i="3"/>
  <c r="G195" s="1"/>
  <c r="F198" i="25" s="1"/>
  <c r="M195" i="3"/>
  <c r="AD197" i="25" s="1"/>
  <c r="F197" i="3"/>
  <c r="G197" s="1"/>
  <c r="F199" i="25" s="1"/>
  <c r="M197" i="3"/>
  <c r="AD199" i="25" s="1"/>
  <c r="F198" i="3"/>
  <c r="G198" s="1"/>
  <c r="M198"/>
  <c r="AD200" i="25" s="1"/>
  <c r="F199" i="3"/>
  <c r="G199" s="1"/>
  <c r="F201" i="25" s="1"/>
  <c r="M199" i="3"/>
  <c r="AD201" i="25" s="1"/>
  <c r="F200" i="3"/>
  <c r="G200" s="1"/>
  <c r="M200"/>
  <c r="AD202" i="25" s="1"/>
  <c r="F201" i="3"/>
  <c r="G201" s="1"/>
  <c r="F203" i="25" s="1"/>
  <c r="M201" i="3"/>
  <c r="AD203" i="25" s="1"/>
  <c r="F202" i="3"/>
  <c r="G202" s="1"/>
  <c r="F204" i="25" s="1"/>
  <c r="M202" i="3"/>
  <c r="AD204" i="25" s="1"/>
  <c r="F203" i="3"/>
  <c r="G203" s="1"/>
  <c r="F205" i="25" s="1"/>
  <c r="M203" i="3"/>
  <c r="AD205" i="25" s="1"/>
  <c r="F204" i="3"/>
  <c r="G204" s="1"/>
  <c r="F206" i="25" s="1"/>
  <c r="M204" i="3"/>
  <c r="AD206" i="25" s="1"/>
  <c r="F205" i="3"/>
  <c r="G205" s="1"/>
  <c r="F207" i="25" s="1"/>
  <c r="M205" i="3"/>
  <c r="AD207" i="25" s="1"/>
  <c r="F206" i="3"/>
  <c r="G206" s="1"/>
  <c r="M206"/>
  <c r="AD208" i="25" s="1"/>
  <c r="F207" i="3"/>
  <c r="G207" s="1"/>
  <c r="M207"/>
  <c r="AD209" i="25" s="1"/>
  <c r="F208" i="3"/>
  <c r="G208" s="1"/>
  <c r="M208"/>
  <c r="AD210" i="25" s="1"/>
  <c r="F209" i="3"/>
  <c r="G209" s="1"/>
  <c r="F211" i="25" s="1"/>
  <c r="M209" i="3"/>
  <c r="AD211" i="25" s="1"/>
  <c r="F210" i="3"/>
  <c r="G210" s="1"/>
  <c r="M210"/>
  <c r="AD212" i="25" s="1"/>
  <c r="F211" i="3"/>
  <c r="G211" s="1"/>
  <c r="F213" i="25" s="1"/>
  <c r="M211" i="3"/>
  <c r="AD213" i="25" s="1"/>
  <c r="F212" i="3"/>
  <c r="G212" s="1"/>
  <c r="F214" i="25" s="1"/>
  <c r="M212" i="3"/>
  <c r="AD214" i="25" s="1"/>
  <c r="F213" i="3"/>
  <c r="G213" s="1"/>
  <c r="F215" i="25" s="1"/>
  <c r="M213" i="3"/>
  <c r="AD215" i="25" s="1"/>
  <c r="F214" i="3"/>
  <c r="G214" s="1"/>
  <c r="M214"/>
  <c r="AD216" i="25" s="1"/>
  <c r="F215" i="3"/>
  <c r="G215" s="1"/>
  <c r="F217" i="25" s="1"/>
  <c r="M215" i="3"/>
  <c r="AD217" i="25" s="1"/>
  <c r="F216" i="3"/>
  <c r="G216" s="1"/>
  <c r="F218" i="25" s="1"/>
  <c r="M216" i="3"/>
  <c r="AD218" i="25" s="1"/>
  <c r="F217" i="3"/>
  <c r="G217" s="1"/>
  <c r="F219" i="25" s="1"/>
  <c r="M217" i="3"/>
  <c r="AD219" i="25" s="1"/>
  <c r="F218" i="3"/>
  <c r="G218" s="1"/>
  <c r="F220" i="25" s="1"/>
  <c r="M218" i="3"/>
  <c r="AD220" i="25" s="1"/>
  <c r="F219" i="3"/>
  <c r="G219" s="1"/>
  <c r="M219"/>
  <c r="AD221" i="25" s="1"/>
  <c r="F220" i="3"/>
  <c r="G220" s="1"/>
  <c r="M220"/>
  <c r="AD222" i="25" s="1"/>
  <c r="F221" i="3"/>
  <c r="G221" s="1"/>
  <c r="F223" i="25" s="1"/>
  <c r="M221" i="3"/>
  <c r="AD223" i="25" s="1"/>
  <c r="F222" i="3"/>
  <c r="G222" s="1"/>
  <c r="M222"/>
  <c r="AD224" i="25" s="1"/>
  <c r="F223" i="3"/>
  <c r="G223" s="1"/>
  <c r="F225" i="25" s="1"/>
  <c r="M223" i="3"/>
  <c r="AD225" i="25" s="1"/>
  <c r="F224" i="3"/>
  <c r="G224" s="1"/>
  <c r="I224" s="1"/>
  <c r="F229" i="24" s="1"/>
  <c r="M224" i="3"/>
  <c r="AD226" i="25" s="1"/>
  <c r="F225" i="3"/>
  <c r="G225" s="1"/>
  <c r="F227" i="25" s="1"/>
  <c r="M225" i="3"/>
  <c r="AD227" i="25" s="1"/>
  <c r="F226" i="3"/>
  <c r="G226" s="1"/>
  <c r="M226"/>
  <c r="AD228" i="25" s="1"/>
  <c r="F227" i="3"/>
  <c r="G227" s="1"/>
  <c r="F229" i="25" s="1"/>
  <c r="M227" i="3"/>
  <c r="AD229" i="25" s="1"/>
  <c r="F228" i="3"/>
  <c r="G228" s="1"/>
  <c r="F230" i="25" s="1"/>
  <c r="M228" i="3"/>
  <c r="AD230" i="25" s="1"/>
  <c r="F229" i="3"/>
  <c r="G229" s="1"/>
  <c r="F231" i="25" s="1"/>
  <c r="M229" i="3"/>
  <c r="AD231" i="25" s="1"/>
  <c r="F230" i="3"/>
  <c r="G230" s="1"/>
  <c r="M230"/>
  <c r="AD232" i="25" s="1"/>
  <c r="F231" i="3"/>
  <c r="G231" s="1"/>
  <c r="M231"/>
  <c r="AD233" i="25" s="1"/>
  <c r="F232" i="3"/>
  <c r="G232" s="1"/>
  <c r="M232"/>
  <c r="AD234" i="25" s="1"/>
  <c r="F233" i="3"/>
  <c r="G233" s="1"/>
  <c r="F235" i="25" s="1"/>
  <c r="M233" i="3"/>
  <c r="AD235" i="25" s="1"/>
  <c r="F234" i="3"/>
  <c r="G234" s="1"/>
  <c r="F236" i="25" s="1"/>
  <c r="M234" i="3"/>
  <c r="AD236" i="25" s="1"/>
  <c r="F235" i="3"/>
  <c r="G235" s="1"/>
  <c r="M235"/>
  <c r="AD237" i="25" s="1"/>
  <c r="F236" i="3"/>
  <c r="G236" s="1"/>
  <c r="F238" i="25" s="1"/>
  <c r="M236" i="3"/>
  <c r="AD238" i="25" s="1"/>
  <c r="F237" i="3"/>
  <c r="G237" s="1"/>
  <c r="F239" i="25" s="1"/>
  <c r="M237" i="3"/>
  <c r="AD239" i="25" s="1"/>
  <c r="F238" i="3"/>
  <c r="G238" s="1"/>
  <c r="M238"/>
  <c r="AD240" i="25" s="1"/>
  <c r="F239" i="3"/>
  <c r="G239" s="1"/>
  <c r="F241" i="25" s="1"/>
  <c r="M239" i="3"/>
  <c r="AD241" i="25" s="1"/>
  <c r="F240" i="3"/>
  <c r="G240" s="1"/>
  <c r="F242" i="25" s="1"/>
  <c r="M240" i="3"/>
  <c r="AD242" i="25" s="1"/>
  <c r="F241" i="3"/>
  <c r="G241" s="1"/>
  <c r="F243" i="25" s="1"/>
  <c r="M241" i="3"/>
  <c r="AD243" i="25" s="1"/>
  <c r="F242" i="3"/>
  <c r="G242" s="1"/>
  <c r="F244" i="25" s="1"/>
  <c r="M242" i="3"/>
  <c r="AD244" i="25" s="1"/>
  <c r="F243" i="3"/>
  <c r="G243" s="1"/>
  <c r="F245" i="25" s="1"/>
  <c r="M243" i="3"/>
  <c r="AD245" i="25" s="1"/>
  <c r="F244" i="3"/>
  <c r="G244" s="1"/>
  <c r="F246" i="25" s="1"/>
  <c r="M244" i="3"/>
  <c r="AD246" i="25" s="1"/>
  <c r="F245" i="3"/>
  <c r="G245" s="1"/>
  <c r="F247" i="25" s="1"/>
  <c r="M245" i="3"/>
  <c r="AD247" i="25" s="1"/>
  <c r="F246" i="3"/>
  <c r="G246" s="1"/>
  <c r="M246"/>
  <c r="AD248" i="25" s="1"/>
  <c r="F247" i="3"/>
  <c r="G247" s="1"/>
  <c r="F249" i="25" s="1"/>
  <c r="M247" i="3"/>
  <c r="AD249" i="25" s="1"/>
  <c r="F248" i="3"/>
  <c r="G248" s="1"/>
  <c r="M248"/>
  <c r="AD250" i="25" s="1"/>
  <c r="F249" i="3"/>
  <c r="G249" s="1"/>
  <c r="M249"/>
  <c r="AD251" i="25" s="1"/>
  <c r="F250" i="3"/>
  <c r="G250" s="1"/>
  <c r="M250"/>
  <c r="AD252" i="25" s="1"/>
  <c r="F251" i="3"/>
  <c r="G251" s="1"/>
  <c r="F253" i="25" s="1"/>
  <c r="M251" i="3"/>
  <c r="AD253" i="25" s="1"/>
  <c r="F252" i="3"/>
  <c r="G252" s="1"/>
  <c r="I252" s="1"/>
  <c r="M252"/>
  <c r="AD254" i="25" s="1"/>
  <c r="F253" i="3"/>
  <c r="G253" s="1"/>
  <c r="I253" s="1"/>
  <c r="M253"/>
  <c r="AD255" i="25" s="1"/>
  <c r="F254" i="3"/>
  <c r="G254" s="1"/>
  <c r="M254"/>
  <c r="AD256" i="25" s="1"/>
  <c r="F255" i="3"/>
  <c r="G255" s="1"/>
  <c r="M255"/>
  <c r="AD257" i="25" s="1"/>
  <c r="F256" i="3"/>
  <c r="G256" s="1"/>
  <c r="F258" i="25" s="1"/>
  <c r="M256" i="3"/>
  <c r="AD258" i="25" s="1"/>
  <c r="F257" i="3"/>
  <c r="G257" s="1"/>
  <c r="F259" i="25" s="1"/>
  <c r="M257" i="3"/>
  <c r="AD259" i="25" s="1"/>
  <c r="F258" i="3"/>
  <c r="G258" s="1"/>
  <c r="M258"/>
  <c r="AD260" i="25" s="1"/>
  <c r="F259" i="3"/>
  <c r="G259" s="1"/>
  <c r="M259"/>
  <c r="AD261" i="25" s="1"/>
  <c r="F260" i="3"/>
  <c r="G260" s="1"/>
  <c r="M260"/>
  <c r="AD262" i="25" s="1"/>
  <c r="F261" i="3"/>
  <c r="G261" s="1"/>
  <c r="F263" i="25" s="1"/>
  <c r="M261" i="3"/>
  <c r="AD263" i="25" s="1"/>
  <c r="F262" i="3"/>
  <c r="G262" s="1"/>
  <c r="M262"/>
  <c r="AD264" i="25" s="1"/>
  <c r="F263" i="3"/>
  <c r="G263" s="1"/>
  <c r="M263"/>
  <c r="AD265" i="25" s="1"/>
  <c r="F264" i="3"/>
  <c r="G264" s="1"/>
  <c r="M264"/>
  <c r="AD266" i="25" s="1"/>
  <c r="F265" i="3"/>
  <c r="G265" s="1"/>
  <c r="F267" i="25" s="1"/>
  <c r="M265" i="3"/>
  <c r="AD267" i="25" s="1"/>
  <c r="F266" i="3"/>
  <c r="G266" s="1"/>
  <c r="F268" i="25" s="1"/>
  <c r="M266" i="3"/>
  <c r="AD268" i="25" s="1"/>
  <c r="F267" i="3"/>
  <c r="G267" s="1"/>
  <c r="F269" i="25" s="1"/>
  <c r="M267" i="3"/>
  <c r="AD269" i="25" s="1"/>
  <c r="F268" i="3"/>
  <c r="G268" s="1"/>
  <c r="I268" s="1"/>
  <c r="M268"/>
  <c r="AD270" i="25" s="1"/>
  <c r="F269" i="3"/>
  <c r="G269" s="1"/>
  <c r="F271" i="25" s="1"/>
  <c r="M269" i="3"/>
  <c r="AD271" i="25" s="1"/>
  <c r="F270" i="3"/>
  <c r="G270" s="1"/>
  <c r="M270"/>
  <c r="AD272" i="25" s="1"/>
  <c r="F271" i="3"/>
  <c r="G271" s="1"/>
  <c r="M271"/>
  <c r="AD273" i="25" s="1"/>
  <c r="F272" i="3"/>
  <c r="G272" s="1"/>
  <c r="M272"/>
  <c r="AD274" i="25" s="1"/>
  <c r="F273" i="3"/>
  <c r="G273" s="1"/>
  <c r="F275" i="25" s="1"/>
  <c r="M273" i="3"/>
  <c r="AD275" i="25" s="1"/>
  <c r="F274" i="3"/>
  <c r="G274" s="1"/>
  <c r="M274"/>
  <c r="AD276" i="25" s="1"/>
  <c r="F275" i="3"/>
  <c r="G275" s="1"/>
  <c r="F277" i="25" s="1"/>
  <c r="M275" i="3"/>
  <c r="AD277" i="25" s="1"/>
  <c r="F276" i="3"/>
  <c r="G276" s="1"/>
  <c r="F278" i="25" s="1"/>
  <c r="M276" i="3"/>
  <c r="AD278" i="25" s="1"/>
  <c r="F277" i="3"/>
  <c r="G277" s="1"/>
  <c r="F279" i="25" s="1"/>
  <c r="M277" i="3"/>
  <c r="AD279" i="25" s="1"/>
  <c r="F278" i="3"/>
  <c r="G278" s="1"/>
  <c r="M278"/>
  <c r="AD280" i="25" s="1"/>
  <c r="F279" i="3"/>
  <c r="G279" s="1"/>
  <c r="M279"/>
  <c r="AD281" i="25" s="1"/>
  <c r="F280" i="3"/>
  <c r="G280" s="1"/>
  <c r="F282" i="25" s="1"/>
  <c r="M280" i="3"/>
  <c r="AD282" i="25" s="1"/>
  <c r="F281" i="3"/>
  <c r="G281" s="1"/>
  <c r="I281" s="1"/>
  <c r="M281"/>
  <c r="AD283" i="25" s="1"/>
  <c r="F282" i="3"/>
  <c r="G282" s="1"/>
  <c r="M282"/>
  <c r="AD284" i="25" s="1"/>
  <c r="F283" i="3"/>
  <c r="G283" s="1"/>
  <c r="F285" i="25" s="1"/>
  <c r="M283" i="3"/>
  <c r="AD285" i="25" s="1"/>
  <c r="F284" i="3"/>
  <c r="G284" s="1"/>
  <c r="M284"/>
  <c r="AD286" i="25" s="1"/>
  <c r="F285" i="3"/>
  <c r="G285" s="1"/>
  <c r="F287" i="25" s="1"/>
  <c r="M285" i="3"/>
  <c r="AD287" i="25" s="1"/>
  <c r="F286" i="3"/>
  <c r="G286" s="1"/>
  <c r="M286"/>
  <c r="AD288" i="25" s="1"/>
  <c r="F287" i="3"/>
  <c r="G287" s="1"/>
  <c r="M287"/>
  <c r="AD289" i="25" s="1"/>
  <c r="F288" i="3"/>
  <c r="G288" s="1"/>
  <c r="M288"/>
  <c r="AD290" i="25" s="1"/>
  <c r="F289" i="3"/>
  <c r="G289" s="1"/>
  <c r="F291" i="25" s="1"/>
  <c r="M289" i="3"/>
  <c r="AD291" i="25" s="1"/>
  <c r="F290" i="3"/>
  <c r="G290" s="1"/>
  <c r="M290"/>
  <c r="AD292" i="25" s="1"/>
  <c r="F291" i="3"/>
  <c r="G291" s="1"/>
  <c r="F293" i="25" s="1"/>
  <c r="M291" i="3"/>
  <c r="AD293" i="25" s="1"/>
  <c r="F292" i="3"/>
  <c r="G292" s="1"/>
  <c r="F294" i="25" s="1"/>
  <c r="M292" i="3"/>
  <c r="AD294" i="25" s="1"/>
  <c r="F293" i="3"/>
  <c r="G293" s="1"/>
  <c r="M293"/>
  <c r="AD295" i="25" s="1"/>
  <c r="F294" i="3"/>
  <c r="G294" s="1"/>
  <c r="F296" i="25" s="1"/>
  <c r="M294" i="3"/>
  <c r="AD296" i="25" s="1"/>
  <c r="F295" i="3"/>
  <c r="G295" s="1"/>
  <c r="F297" i="25" s="1"/>
  <c r="M295" i="3"/>
  <c r="AD297" i="25" s="1"/>
  <c r="F296" i="3"/>
  <c r="G296" s="1"/>
  <c r="F298" i="25" s="1"/>
  <c r="M296" i="3"/>
  <c r="AD298" i="25" s="1"/>
  <c r="F297" i="3"/>
  <c r="G297" s="1"/>
  <c r="M297"/>
  <c r="AD299" i="25" s="1"/>
  <c r="F298" i="3"/>
  <c r="G298" s="1"/>
  <c r="I298" s="1"/>
  <c r="M298"/>
  <c r="AD300" i="25" s="1"/>
  <c r="F299" i="3"/>
  <c r="G299" s="1"/>
  <c r="M299"/>
  <c r="AD301" i="25" s="1"/>
  <c r="F300" i="3"/>
  <c r="G300" s="1"/>
  <c r="I300" s="1"/>
  <c r="M300"/>
  <c r="AD302" i="25" s="1"/>
  <c r="F301" i="3"/>
  <c r="G301" s="1"/>
  <c r="F303" i="25" s="1"/>
  <c r="M301" i="3"/>
  <c r="AD303" i="25" s="1"/>
  <c r="F302" i="3"/>
  <c r="G302" s="1"/>
  <c r="M302"/>
  <c r="AD304" i="25" s="1"/>
  <c r="F303" i="3"/>
  <c r="G303" s="1"/>
  <c r="F305" i="25" s="1"/>
  <c r="M303" i="3"/>
  <c r="AD305" i="25" s="1"/>
  <c r="F304" i="3"/>
  <c r="G304" s="1"/>
  <c r="F307" i="25" s="1"/>
  <c r="M304" i="3"/>
  <c r="AD306" i="25" s="1"/>
  <c r="F305" i="3"/>
  <c r="G305" s="1"/>
  <c r="I305" s="1"/>
  <c r="M305"/>
  <c r="AD307" i="25" s="1"/>
  <c r="F306" i="3"/>
  <c r="G306" s="1"/>
  <c r="M306"/>
  <c r="AD308" i="25" s="1"/>
  <c r="F307" i="3"/>
  <c r="G307" s="1"/>
  <c r="F309" i="25" s="1"/>
  <c r="M307" i="3"/>
  <c r="AD309" i="25" s="1"/>
  <c r="F308" i="3"/>
  <c r="G308" s="1"/>
  <c r="M308"/>
  <c r="AD310" i="25" s="1"/>
  <c r="F309" i="3"/>
  <c r="G309" s="1"/>
  <c r="M309"/>
  <c r="AD311" i="25" s="1"/>
  <c r="F310" i="3"/>
  <c r="G310" s="1"/>
  <c r="M310"/>
  <c r="AD312" i="25" s="1"/>
  <c r="F311" i="3"/>
  <c r="G311" s="1"/>
  <c r="F313" i="25" s="1"/>
  <c r="M311" i="3"/>
  <c r="AD313" i="25" s="1"/>
  <c r="F312" i="3"/>
  <c r="G312" s="1"/>
  <c r="M312"/>
  <c r="AD314" i="25" s="1"/>
  <c r="F313" i="3"/>
  <c r="G313" s="1"/>
  <c r="I313" s="1"/>
  <c r="M313"/>
  <c r="AD315" i="25" s="1"/>
  <c r="F314" i="3"/>
  <c r="G314" s="1"/>
  <c r="F316" i="25" s="1"/>
  <c r="M314" i="3"/>
  <c r="AD316" i="25" s="1"/>
  <c r="F315" i="3"/>
  <c r="G315" s="1"/>
  <c r="M315"/>
  <c r="AD317" i="25" s="1"/>
  <c r="F316" i="3"/>
  <c r="G316" s="1"/>
  <c r="F318" i="25" s="1"/>
  <c r="M316" i="3"/>
  <c r="AD318" i="25" s="1"/>
  <c r="F317" i="3"/>
  <c r="G317" s="1"/>
  <c r="I317" s="1"/>
  <c r="M317"/>
  <c r="AD319" i="25" s="1"/>
  <c r="F318" i="3"/>
  <c r="G318" s="1"/>
  <c r="M318"/>
  <c r="AD320" i="25" s="1"/>
  <c r="F319" i="3"/>
  <c r="G319" s="1"/>
  <c r="I319" s="1"/>
  <c r="M319"/>
  <c r="AD321" i="25" s="1"/>
  <c r="F320" i="3"/>
  <c r="G320" s="1"/>
  <c r="M320"/>
  <c r="AD322" i="25" s="1"/>
  <c r="F321" i="3"/>
  <c r="G321" s="1"/>
  <c r="I321" s="1"/>
  <c r="M321"/>
  <c r="AD323" i="25" s="1"/>
  <c r="F322" i="3"/>
  <c r="G322" s="1"/>
  <c r="M322"/>
  <c r="AD324" i="25" s="1"/>
  <c r="F323" i="3"/>
  <c r="G323" s="1"/>
  <c r="F325" i="25" s="1"/>
  <c r="M323" i="3"/>
  <c r="AD325" i="25" s="1"/>
  <c r="F324" i="3"/>
  <c r="G324" s="1"/>
  <c r="M324"/>
  <c r="AD326" i="25" s="1"/>
  <c r="F325" i="3"/>
  <c r="G325" s="1"/>
  <c r="M325"/>
  <c r="AD327" i="25" s="1"/>
  <c r="F326" i="3"/>
  <c r="G326" s="1"/>
  <c r="M326"/>
  <c r="AD328" i="25" s="1"/>
  <c r="F327" i="3"/>
  <c r="G327" s="1"/>
  <c r="M327"/>
  <c r="AD329" i="25" s="1"/>
  <c r="F328" i="3"/>
  <c r="G328" s="1"/>
  <c r="F330" i="25" s="1"/>
  <c r="M328" i="3"/>
  <c r="AD330" i="25" s="1"/>
  <c r="F329" i="3"/>
  <c r="G329" s="1"/>
  <c r="M329"/>
  <c r="AD331" i="25" s="1"/>
  <c r="F330" i="3"/>
  <c r="G330" s="1"/>
  <c r="M330"/>
  <c r="AD332" i="25" s="1"/>
  <c r="F331" i="3"/>
  <c r="G331" s="1"/>
  <c r="F333" i="25" s="1"/>
  <c r="M331" i="3"/>
  <c r="AD333" i="25" s="1"/>
  <c r="F332" i="3"/>
  <c r="G332" s="1"/>
  <c r="F334" i="25" s="1"/>
  <c r="M332" i="3"/>
  <c r="AD334" i="25" s="1"/>
  <c r="F333" i="3"/>
  <c r="G333" s="1"/>
  <c r="M333"/>
  <c r="AD335" i="25" s="1"/>
  <c r="F334" i="3"/>
  <c r="G334" s="1"/>
  <c r="F336" i="25" s="1"/>
  <c r="T336" s="1"/>
  <c r="M334" i="3"/>
  <c r="AD336" i="25" s="1"/>
  <c r="F335" i="3"/>
  <c r="G335" s="1"/>
  <c r="M335"/>
  <c r="AD337" i="25" s="1"/>
  <c r="F336" i="3"/>
  <c r="G336" s="1"/>
  <c r="M336"/>
  <c r="AD338" i="25" s="1"/>
  <c r="F337" i="3"/>
  <c r="G337" s="1"/>
  <c r="M337"/>
  <c r="AD339" i="25" s="1"/>
  <c r="F338" i="3"/>
  <c r="G338" s="1"/>
  <c r="M338"/>
  <c r="AD340" i="25" s="1"/>
  <c r="F339" i="3"/>
  <c r="G339" s="1"/>
  <c r="M339"/>
  <c r="AD341" i="25" s="1"/>
  <c r="F340" i="3"/>
  <c r="G340" s="1"/>
  <c r="M340"/>
  <c r="AD342" i="25" s="1"/>
  <c r="F341" i="3"/>
  <c r="G341" s="1"/>
  <c r="F343" i="25" s="1"/>
  <c r="M341" i="3"/>
  <c r="AD343" i="25" s="1"/>
  <c r="F342" i="3"/>
  <c r="G342" s="1"/>
  <c r="M342"/>
  <c r="AD344" i="25" s="1"/>
  <c r="F343" i="3"/>
  <c r="G343" s="1"/>
  <c r="I343" s="1"/>
  <c r="M343"/>
  <c r="AD345" i="25" s="1"/>
  <c r="F344" i="3"/>
  <c r="G344" s="1"/>
  <c r="F346" i="25" s="1"/>
  <c r="M344" i="3"/>
  <c r="AD346" i="25" s="1"/>
  <c r="F345" i="3"/>
  <c r="G345" s="1"/>
  <c r="I345" s="1"/>
  <c r="M345"/>
  <c r="AD347" i="25" s="1"/>
  <c r="F346" i="3"/>
  <c r="G346" s="1"/>
  <c r="M346"/>
  <c r="AD348" i="25" s="1"/>
  <c r="F347" i="3"/>
  <c r="G347" s="1"/>
  <c r="F349" i="25" s="1"/>
  <c r="M347" i="3"/>
  <c r="AD349" i="25" s="1"/>
  <c r="F348" i="3"/>
  <c r="G348" s="1"/>
  <c r="F350" i="25" s="1"/>
  <c r="M348" i="3"/>
  <c r="AD350" i="25" s="1"/>
  <c r="F349" i="3"/>
  <c r="G349" s="1"/>
  <c r="M349"/>
  <c r="AD351" i="25" s="1"/>
  <c r="F350" i="3"/>
  <c r="G350" s="1"/>
  <c r="F352" i="25" s="1"/>
  <c r="M350" i="3"/>
  <c r="AD352" i="25" s="1"/>
  <c r="F351" i="3"/>
  <c r="G351" s="1"/>
  <c r="I351" s="1"/>
  <c r="M351"/>
  <c r="AD353" i="25" s="1"/>
  <c r="F352" i="3"/>
  <c r="G352" s="1"/>
  <c r="F354" i="25" s="1"/>
  <c r="T354" s="1"/>
  <c r="M352" i="3"/>
  <c r="AD354" i="25" s="1"/>
  <c r="F353" i="3"/>
  <c r="G353" s="1"/>
  <c r="M353"/>
  <c r="AD355" i="25" s="1"/>
  <c r="F354" i="3"/>
  <c r="G354" s="1"/>
  <c r="F356" i="25" s="1"/>
  <c r="M354" i="3"/>
  <c r="AD356" i="25" s="1"/>
  <c r="F355" i="3"/>
  <c r="G355" s="1"/>
  <c r="F357" i="25" s="1"/>
  <c r="M355" i="3"/>
  <c r="AD357" i="25" s="1"/>
  <c r="F356" i="3"/>
  <c r="G356" s="1"/>
  <c r="M356"/>
  <c r="AD358" i="25" s="1"/>
  <c r="F357" i="3"/>
  <c r="G357" s="1"/>
  <c r="M357"/>
  <c r="AD359" i="25" s="1"/>
  <c r="F358" i="3"/>
  <c r="G358" s="1"/>
  <c r="M358"/>
  <c r="AD360" i="25" s="1"/>
  <c r="F359" i="3"/>
  <c r="G359" s="1"/>
  <c r="M359"/>
  <c r="AD361" i="25" s="1"/>
  <c r="F360" i="3"/>
  <c r="G360" s="1"/>
  <c r="M360"/>
  <c r="AD362" i="25" s="1"/>
  <c r="F361" i="3"/>
  <c r="G361" s="1"/>
  <c r="F363" i="25" s="1"/>
  <c r="M361" i="3"/>
  <c r="AD363" i="25" s="1"/>
  <c r="F362" i="3"/>
  <c r="G362" s="1"/>
  <c r="F364" i="25" s="1"/>
  <c r="M362" i="3"/>
  <c r="AD364" i="25" s="1"/>
  <c r="F363" i="3"/>
  <c r="G363" s="1"/>
  <c r="M363"/>
  <c r="AD365" i="25" s="1"/>
  <c r="F364" i="3"/>
  <c r="G364" s="1"/>
  <c r="F366" i="25" s="1"/>
  <c r="M364" i="3"/>
  <c r="AD366" i="25" s="1"/>
  <c r="F365" i="3"/>
  <c r="G365" s="1"/>
  <c r="M365"/>
  <c r="AD367" i="25" s="1"/>
  <c r="F366" i="3"/>
  <c r="G366" s="1"/>
  <c r="M366"/>
  <c r="AD368" i="25" s="1"/>
  <c r="F367" i="3"/>
  <c r="G367" s="1"/>
  <c r="M367"/>
  <c r="AD369" i="25" s="1"/>
  <c r="F368" i="3"/>
  <c r="G368" s="1"/>
  <c r="M368"/>
  <c r="AD370" i="25" s="1"/>
  <c r="F369" i="3"/>
  <c r="G369" s="1"/>
  <c r="M369"/>
  <c r="AD371" i="25" s="1"/>
  <c r="F370" i="3"/>
  <c r="G370" s="1"/>
  <c r="M370"/>
  <c r="AD372" i="25" s="1"/>
  <c r="F371" i="3"/>
  <c r="G371" s="1"/>
  <c r="F373" i="25" s="1"/>
  <c r="M371" i="3"/>
  <c r="AD373" i="25" s="1"/>
  <c r="F372" i="3"/>
  <c r="G372" s="1"/>
  <c r="M372"/>
  <c r="AD374" i="25" s="1"/>
  <c r="F373" i="3"/>
  <c r="G373" s="1"/>
  <c r="F375" i="25" s="1"/>
  <c r="M373" i="3"/>
  <c r="AD375" i="25" s="1"/>
  <c r="F374" i="3"/>
  <c r="G374" s="1"/>
  <c r="I374" s="1"/>
  <c r="M374"/>
  <c r="AD376" i="25" s="1"/>
  <c r="F375" i="3"/>
  <c r="G375" s="1"/>
  <c r="F377" i="25" s="1"/>
  <c r="M375" i="3"/>
  <c r="AD377" i="25" s="1"/>
  <c r="F376" i="3"/>
  <c r="G376" s="1"/>
  <c r="F378" i="25" s="1"/>
  <c r="M376" i="3"/>
  <c r="AD378" i="25" s="1"/>
  <c r="F377" i="3"/>
  <c r="G377" s="1"/>
  <c r="F379" i="25" s="1"/>
  <c r="M377" i="3"/>
  <c r="AD379" i="25" s="1"/>
  <c r="F378" i="3"/>
  <c r="G378" s="1"/>
  <c r="M378"/>
  <c r="AD380" i="25" s="1"/>
  <c r="F379" i="3"/>
  <c r="G379" s="1"/>
  <c r="I379" s="1"/>
  <c r="M379"/>
  <c r="AD381" i="25" s="1"/>
  <c r="F380" i="3"/>
  <c r="G380" s="1"/>
  <c r="F382" i="25" s="1"/>
  <c r="M380" i="3"/>
  <c r="AD382" i="25" s="1"/>
  <c r="F381" i="3"/>
  <c r="G381" s="1"/>
  <c r="I381" s="1"/>
  <c r="M381"/>
  <c r="AD383" i="25" s="1"/>
  <c r="F382" i="3"/>
  <c r="G382" s="1"/>
  <c r="I382" s="1"/>
  <c r="M382"/>
  <c r="AD384" i="25" s="1"/>
  <c r="F383" i="3"/>
  <c r="G383" s="1"/>
  <c r="I383" s="1"/>
  <c r="M383"/>
  <c r="AD385" i="25" s="1"/>
  <c r="F384" i="3"/>
  <c r="G384" s="1"/>
  <c r="I384" s="1"/>
  <c r="M384"/>
  <c r="AD386" i="25" s="1"/>
  <c r="F385" i="3"/>
  <c r="G385" s="1"/>
  <c r="M385"/>
  <c r="AD387" i="25" s="1"/>
  <c r="F386" i="3"/>
  <c r="G386" s="1"/>
  <c r="I386" s="1"/>
  <c r="M386"/>
  <c r="AD388" i="25" s="1"/>
  <c r="F387" i="3"/>
  <c r="G387" s="1"/>
  <c r="I387" s="1"/>
  <c r="M387"/>
  <c r="AD389" i="25" s="1"/>
  <c r="F388" i="3"/>
  <c r="G388" s="1"/>
  <c r="M388"/>
  <c r="AD390" i="25" s="1"/>
  <c r="F389" i="3"/>
  <c r="G389" s="1"/>
  <c r="F391" i="25" s="1"/>
  <c r="M389" i="3"/>
  <c r="AD391" i="25" s="1"/>
  <c r="F390" i="3"/>
  <c r="G390" s="1"/>
  <c r="M390"/>
  <c r="AD392" i="25" s="1"/>
  <c r="F391" i="3"/>
  <c r="G391" s="1"/>
  <c r="F393" i="25" s="1"/>
  <c r="M391" i="3"/>
  <c r="AD393" i="25" s="1"/>
  <c r="F392" i="3"/>
  <c r="G392" s="1"/>
  <c r="F394" i="25" s="1"/>
  <c r="M392" i="3"/>
  <c r="AD394" i="25" s="1"/>
  <c r="F393" i="3"/>
  <c r="G393" s="1"/>
  <c r="F395" i="25" s="1"/>
  <c r="M393" i="3"/>
  <c r="AD395" i="25" s="1"/>
  <c r="F394" i="3"/>
  <c r="G394" s="1"/>
  <c r="F396" i="25" s="1"/>
  <c r="M394" i="3"/>
  <c r="AD396" i="25" s="1"/>
  <c r="F395" i="3"/>
  <c r="G395" s="1"/>
  <c r="M395"/>
  <c r="AD397" i="25" s="1"/>
  <c r="F396" i="3"/>
  <c r="G396" s="1"/>
  <c r="F398" i="25" s="1"/>
  <c r="M396" i="3"/>
  <c r="AD398" i="25" s="1"/>
  <c r="F397" i="3"/>
  <c r="G397" s="1"/>
  <c r="I397" s="1"/>
  <c r="M397"/>
  <c r="AD399" i="25" s="1"/>
  <c r="F398" i="3"/>
  <c r="G398" s="1"/>
  <c r="F400" i="25" s="1"/>
  <c r="M398" i="3"/>
  <c r="AD400" i="25" s="1"/>
  <c r="F399" i="3"/>
  <c r="G399" s="1"/>
  <c r="I399" s="1"/>
  <c r="M399"/>
  <c r="AD401" i="25" s="1"/>
  <c r="F400" i="3"/>
  <c r="G400" s="1"/>
  <c r="M400"/>
  <c r="AD402" i="25" s="1"/>
  <c r="F401" i="3"/>
  <c r="G401" s="1"/>
  <c r="M401"/>
  <c r="AD403" i="25" s="1"/>
  <c r="F402" i="3"/>
  <c r="G402" s="1"/>
  <c r="F404" i="25" s="1"/>
  <c r="M402" i="3"/>
  <c r="AD404" i="25" s="1"/>
  <c r="F403" i="3"/>
  <c r="G403" s="1"/>
  <c r="F405" i="25" s="1"/>
  <c r="M403" i="3"/>
  <c r="AD405" i="25" s="1"/>
  <c r="F404" i="3"/>
  <c r="G404" s="1"/>
  <c r="M404"/>
  <c r="AD406" i="25" s="1"/>
  <c r="F405" i="3"/>
  <c r="G405" s="1"/>
  <c r="F407" i="25" s="1"/>
  <c r="T407" s="1"/>
  <c r="M405" i="3"/>
  <c r="AD407" i="25" s="1"/>
  <c r="F406" i="3"/>
  <c r="G406" s="1"/>
  <c r="M406"/>
  <c r="AD408" i="25" s="1"/>
  <c r="F407" i="3"/>
  <c r="G407" s="1"/>
  <c r="M407"/>
  <c r="AD409" i="25" s="1"/>
  <c r="F408" i="3"/>
  <c r="G408" s="1"/>
  <c r="F410" i="25" s="1"/>
  <c r="M408" i="3"/>
  <c r="AD410" i="25" s="1"/>
  <c r="F409" i="3"/>
  <c r="G409" s="1"/>
  <c r="F411" i="25" s="1"/>
  <c r="M409" i="3"/>
  <c r="AD411" i="25" s="1"/>
  <c r="F410" i="3"/>
  <c r="G410" s="1"/>
  <c r="F412" i="25" s="1"/>
  <c r="M410" i="3"/>
  <c r="AD412" i="25" s="1"/>
  <c r="F411" i="3"/>
  <c r="G411" s="1"/>
  <c r="I411" s="1"/>
  <c r="M411"/>
  <c r="AD413" i="25" s="1"/>
  <c r="F412" i="3"/>
  <c r="G412" s="1"/>
  <c r="F414" i="25" s="1"/>
  <c r="M412" i="3"/>
  <c r="AD414" i="25" s="1"/>
  <c r="F413" i="3"/>
  <c r="G413" s="1"/>
  <c r="I413" s="1"/>
  <c r="M413"/>
  <c r="AD415" i="25" s="1"/>
  <c r="F414" i="3"/>
  <c r="G414" s="1"/>
  <c r="F416" i="25" s="1"/>
  <c r="M414" i="3"/>
  <c r="AD416" i="25" s="1"/>
  <c r="F415" i="3"/>
  <c r="G415" s="1"/>
  <c r="I415" s="1"/>
  <c r="M415"/>
  <c r="AD417" i="25" s="1"/>
  <c r="F416" i="3"/>
  <c r="G416" s="1"/>
  <c r="I416" s="1"/>
  <c r="M416"/>
  <c r="AD418" i="25" s="1"/>
  <c r="F417" i="3"/>
  <c r="G417" s="1"/>
  <c r="M417"/>
  <c r="AD419" i="25" s="1"/>
  <c r="F418" i="3"/>
  <c r="G418" s="1"/>
  <c r="I418" s="1"/>
  <c r="M418"/>
  <c r="AD420" i="25" s="1"/>
  <c r="F419" i="3"/>
  <c r="G419" s="1"/>
  <c r="I419" s="1"/>
  <c r="M419"/>
  <c r="AD421" i="25" s="1"/>
  <c r="F420" i="3"/>
  <c r="G420" s="1"/>
  <c r="M420"/>
  <c r="AD422" i="25" s="1"/>
  <c r="F421" i="3"/>
  <c r="G421" s="1"/>
  <c r="M421"/>
  <c r="AD423" i="25" s="1"/>
  <c r="F9" i="2"/>
  <c r="G9" s="1"/>
  <c r="M9"/>
  <c r="AC11" i="25" s="1"/>
  <c r="F10" i="2"/>
  <c r="G10" s="1"/>
  <c r="M10"/>
  <c r="AC12" i="25" s="1"/>
  <c r="F11" i="2"/>
  <c r="G11" s="1"/>
  <c r="I11" s="1"/>
  <c r="M11"/>
  <c r="AC13" i="25" s="1"/>
  <c r="F12" i="2"/>
  <c r="G12" s="1"/>
  <c r="M12"/>
  <c r="AC14" i="25" s="1"/>
  <c r="F13" i="2"/>
  <c r="G13" s="1"/>
  <c r="M13"/>
  <c r="AC15" i="25" s="1"/>
  <c r="F14" i="2"/>
  <c r="G14" s="1"/>
  <c r="M14"/>
  <c r="AC16" i="25" s="1"/>
  <c r="F15" i="2"/>
  <c r="G15" s="1"/>
  <c r="M15"/>
  <c r="AC17" i="25" s="1"/>
  <c r="F16" i="2"/>
  <c r="G16" s="1"/>
  <c r="M16"/>
  <c r="AC18" i="25" s="1"/>
  <c r="F17" i="2"/>
  <c r="G17" s="1"/>
  <c r="M17"/>
  <c r="AC19" i="25" s="1"/>
  <c r="F18" i="2"/>
  <c r="G18" s="1"/>
  <c r="M18"/>
  <c r="AC20" i="25" s="1"/>
  <c r="F19" i="2"/>
  <c r="G19" s="1"/>
  <c r="I19" s="1"/>
  <c r="M19"/>
  <c r="AC21" i="25" s="1"/>
  <c r="F20" i="2"/>
  <c r="G20" s="1"/>
  <c r="M20"/>
  <c r="AC22" i="25" s="1"/>
  <c r="F21" i="2"/>
  <c r="G21" s="1"/>
  <c r="M21"/>
  <c r="AC23" i="25" s="1"/>
  <c r="F22" i="2"/>
  <c r="G22" s="1"/>
  <c r="M22"/>
  <c r="AC24" i="25" s="1"/>
  <c r="F23" i="2"/>
  <c r="G23" s="1"/>
  <c r="M23"/>
  <c r="AC25" i="25" s="1"/>
  <c r="F24" i="2"/>
  <c r="G24" s="1"/>
  <c r="M24"/>
  <c r="AC26" i="25" s="1"/>
  <c r="F25" i="2"/>
  <c r="G25" s="1"/>
  <c r="M25"/>
  <c r="AC27" i="25" s="1"/>
  <c r="F26" i="2"/>
  <c r="G26" s="1"/>
  <c r="M26"/>
  <c r="AC28" i="25" s="1"/>
  <c r="F27" i="2"/>
  <c r="G27" s="1"/>
  <c r="M27"/>
  <c r="AC29" i="25" s="1"/>
  <c r="F28" i="2"/>
  <c r="G28" s="1"/>
  <c r="M28"/>
  <c r="AC30" i="25" s="1"/>
  <c r="F29" i="2"/>
  <c r="G29" s="1"/>
  <c r="M29"/>
  <c r="AC31" i="25" s="1"/>
  <c r="F30" i="2"/>
  <c r="G30" s="1"/>
  <c r="M30"/>
  <c r="AC32" i="25" s="1"/>
  <c r="F31" i="2"/>
  <c r="G31" s="1"/>
  <c r="M31"/>
  <c r="AC33" i="25" s="1"/>
  <c r="F32" i="2"/>
  <c r="G32" s="1"/>
  <c r="M32"/>
  <c r="AC34" i="25" s="1"/>
  <c r="F33" i="2"/>
  <c r="G33" s="1"/>
  <c r="M33"/>
  <c r="AC35" i="25" s="1"/>
  <c r="F34" i="2"/>
  <c r="G34" s="1"/>
  <c r="I34" s="1"/>
  <c r="M34"/>
  <c r="AC36" i="25" s="1"/>
  <c r="F35" i="2"/>
  <c r="G35" s="1"/>
  <c r="M35"/>
  <c r="AC37" i="25" s="1"/>
  <c r="F36" i="2"/>
  <c r="G36" s="1"/>
  <c r="M36"/>
  <c r="AC38" i="25" s="1"/>
  <c r="F37" i="2"/>
  <c r="G37" s="1"/>
  <c r="M37"/>
  <c r="AC39" i="25" s="1"/>
  <c r="F38" i="2"/>
  <c r="G38" s="1"/>
  <c r="M38"/>
  <c r="AC40" i="25" s="1"/>
  <c r="F39" i="2"/>
  <c r="G39" s="1"/>
  <c r="M39"/>
  <c r="AC41" i="25" s="1"/>
  <c r="F40" i="2"/>
  <c r="G40" s="1"/>
  <c r="M40"/>
  <c r="AC42" i="25" s="1"/>
  <c r="F41" i="2"/>
  <c r="G41" s="1"/>
  <c r="M41"/>
  <c r="AC43" i="25" s="1"/>
  <c r="F42" i="2"/>
  <c r="G42" s="1"/>
  <c r="I42" s="1"/>
  <c r="M42"/>
  <c r="AC44" i="25" s="1"/>
  <c r="F43" i="2"/>
  <c r="G43" s="1"/>
  <c r="M43"/>
  <c r="AC45" i="25" s="1"/>
  <c r="F44" i="2"/>
  <c r="G44" s="1"/>
  <c r="M44"/>
  <c r="AC46" i="25" s="1"/>
  <c r="F45" i="2"/>
  <c r="G45" s="1"/>
  <c r="M45"/>
  <c r="AC47" i="25" s="1"/>
  <c r="F46" i="2"/>
  <c r="G46" s="1"/>
  <c r="M46"/>
  <c r="AC48" i="25" s="1"/>
  <c r="F47" i="2"/>
  <c r="G47" s="1"/>
  <c r="M47"/>
  <c r="AC49" i="25" s="1"/>
  <c r="F48" i="2"/>
  <c r="G48" s="1"/>
  <c r="I48" s="1"/>
  <c r="M48"/>
  <c r="AC50" i="25" s="1"/>
  <c r="F49" i="2"/>
  <c r="G49" s="1"/>
  <c r="I49" s="1"/>
  <c r="M49"/>
  <c r="AC51" i="25" s="1"/>
  <c r="F50" i="2"/>
  <c r="G50" s="1"/>
  <c r="M50"/>
  <c r="AC52" i="25" s="1"/>
  <c r="F51" i="2"/>
  <c r="G51" s="1"/>
  <c r="M51"/>
  <c r="AC53" i="25" s="1"/>
  <c r="F52" i="2"/>
  <c r="G52" s="1"/>
  <c r="M52"/>
  <c r="AC54" i="25" s="1"/>
  <c r="F53" i="2"/>
  <c r="G53" s="1"/>
  <c r="M53"/>
  <c r="AC55" i="25" s="1"/>
  <c r="F54" i="2"/>
  <c r="G54" s="1"/>
  <c r="M54"/>
  <c r="AC56" i="25" s="1"/>
  <c r="F55" i="2"/>
  <c r="G55" s="1"/>
  <c r="M55"/>
  <c r="AC57" i="25" s="1"/>
  <c r="F56" i="2"/>
  <c r="G56" s="1"/>
  <c r="M56"/>
  <c r="AC58" i="25" s="1"/>
  <c r="F57" i="2"/>
  <c r="G57" s="1"/>
  <c r="M57"/>
  <c r="AC59" i="25" s="1"/>
  <c r="F58" i="2"/>
  <c r="G58" s="1"/>
  <c r="M58"/>
  <c r="AC60" i="25" s="1"/>
  <c r="F59" i="2"/>
  <c r="G59" s="1"/>
  <c r="M59"/>
  <c r="AC61" i="25" s="1"/>
  <c r="F60" i="2"/>
  <c r="G60" s="1"/>
  <c r="M60"/>
  <c r="AC62" i="25" s="1"/>
  <c r="F61" i="2"/>
  <c r="G61" s="1"/>
  <c r="M61"/>
  <c r="AC63" i="25" s="1"/>
  <c r="F62" i="2"/>
  <c r="G62" s="1"/>
  <c r="M62"/>
  <c r="AC64" i="25" s="1"/>
  <c r="F63" i="2"/>
  <c r="G63" s="1"/>
  <c r="M63"/>
  <c r="AC65" i="25" s="1"/>
  <c r="F64" i="2"/>
  <c r="G64" s="1"/>
  <c r="M64"/>
  <c r="AC66" i="25" s="1"/>
  <c r="F65" i="2"/>
  <c r="G65" s="1"/>
  <c r="M65"/>
  <c r="AC67" i="25" s="1"/>
  <c r="F66" i="2"/>
  <c r="G66" s="1"/>
  <c r="M66"/>
  <c r="AC68" i="25" s="1"/>
  <c r="F67" i="2"/>
  <c r="G67" s="1"/>
  <c r="M67"/>
  <c r="AC69" i="25" s="1"/>
  <c r="F68" i="2"/>
  <c r="G68" s="1"/>
  <c r="M68"/>
  <c r="AC70" i="25" s="1"/>
  <c r="F69" i="2"/>
  <c r="G69" s="1"/>
  <c r="M69"/>
  <c r="AC71" i="25" s="1"/>
  <c r="F70" i="2"/>
  <c r="G70" s="1"/>
  <c r="M70"/>
  <c r="AC72" i="25" s="1"/>
  <c r="F71" i="2"/>
  <c r="G71" s="1"/>
  <c r="M71"/>
  <c r="AC73" i="25" s="1"/>
  <c r="F72" i="2"/>
  <c r="G72" s="1"/>
  <c r="M72"/>
  <c r="AC74" i="25" s="1"/>
  <c r="F73" i="2"/>
  <c r="G73" s="1"/>
  <c r="M73"/>
  <c r="AC75" i="25" s="1"/>
  <c r="F74" i="2"/>
  <c r="G74" s="1"/>
  <c r="M74"/>
  <c r="AC76" i="25" s="1"/>
  <c r="F75" i="2"/>
  <c r="G75" s="1"/>
  <c r="I75" s="1"/>
  <c r="M75"/>
  <c r="AC77" i="25" s="1"/>
  <c r="F76" i="2"/>
  <c r="G76" s="1"/>
  <c r="M76"/>
  <c r="AC78" i="25" s="1"/>
  <c r="F77" i="2"/>
  <c r="G77" s="1"/>
  <c r="M77"/>
  <c r="AC79" i="25" s="1"/>
  <c r="F78" i="2"/>
  <c r="G78" s="1"/>
  <c r="M78"/>
  <c r="AC80" i="25" s="1"/>
  <c r="F79" i="2"/>
  <c r="G79" s="1"/>
  <c r="M79"/>
  <c r="AC81" i="25" s="1"/>
  <c r="F80" i="2"/>
  <c r="G80" s="1"/>
  <c r="M80"/>
  <c r="AC82" i="25" s="1"/>
  <c r="F81" i="2"/>
  <c r="G81" s="1"/>
  <c r="M81"/>
  <c r="AC83" i="25" s="1"/>
  <c r="F82" i="2"/>
  <c r="G82" s="1"/>
  <c r="M82"/>
  <c r="AC84" i="25" s="1"/>
  <c r="F83" i="2"/>
  <c r="G83" s="1"/>
  <c r="M83"/>
  <c r="AC85" i="25" s="1"/>
  <c r="F84" i="2"/>
  <c r="G84" s="1"/>
  <c r="M84"/>
  <c r="AC86" i="25" s="1"/>
  <c r="F85" i="2"/>
  <c r="G85" s="1"/>
  <c r="M85"/>
  <c r="AC87" i="25" s="1"/>
  <c r="F86" i="2"/>
  <c r="G86" s="1"/>
  <c r="M86"/>
  <c r="AC88" i="25" s="1"/>
  <c r="F87" i="2"/>
  <c r="G87" s="1"/>
  <c r="M87"/>
  <c r="AC89" i="25" s="1"/>
  <c r="F88" i="2"/>
  <c r="G88" s="1"/>
  <c r="M88"/>
  <c r="AC90" i="25" s="1"/>
  <c r="F89" i="2"/>
  <c r="G89" s="1"/>
  <c r="M89"/>
  <c r="AC91" i="25" s="1"/>
  <c r="F90" i="2"/>
  <c r="G90" s="1"/>
  <c r="M90"/>
  <c r="AC92" i="25" s="1"/>
  <c r="F91" i="2"/>
  <c r="G91" s="1"/>
  <c r="M91"/>
  <c r="AC93" i="25" s="1"/>
  <c r="F92" i="2"/>
  <c r="G92" s="1"/>
  <c r="M92"/>
  <c r="AC94" i="25" s="1"/>
  <c r="F93" i="2"/>
  <c r="G93" s="1"/>
  <c r="M93"/>
  <c r="AC95" i="25" s="1"/>
  <c r="F94" i="2"/>
  <c r="G94" s="1"/>
  <c r="M94"/>
  <c r="AC96" i="25" s="1"/>
  <c r="F95" i="2"/>
  <c r="G95" s="1"/>
  <c r="M95"/>
  <c r="AC97" i="25" s="1"/>
  <c r="F96" i="2"/>
  <c r="G96" s="1"/>
  <c r="M96"/>
  <c r="AC98" i="25" s="1"/>
  <c r="F97" i="2"/>
  <c r="G97" s="1"/>
  <c r="M97"/>
  <c r="AC99" i="25" s="1"/>
  <c r="F98" i="2"/>
  <c r="G98" s="1"/>
  <c r="M98"/>
  <c r="AC100" i="25" s="1"/>
  <c r="F99" i="2"/>
  <c r="G99" s="1"/>
  <c r="M99"/>
  <c r="AC101" i="25" s="1"/>
  <c r="F100" i="2"/>
  <c r="G100" s="1"/>
  <c r="M100"/>
  <c r="AC102" i="25" s="1"/>
  <c r="F101" i="2"/>
  <c r="G101" s="1"/>
  <c r="M101"/>
  <c r="AC103" i="25" s="1"/>
  <c r="F102" i="2"/>
  <c r="G102" s="1"/>
  <c r="M102"/>
  <c r="AC104" i="25" s="1"/>
  <c r="F103" i="2"/>
  <c r="G103" s="1"/>
  <c r="M103"/>
  <c r="AC105" i="25" s="1"/>
  <c r="F104" i="2"/>
  <c r="G104" s="1"/>
  <c r="M104"/>
  <c r="AC106" i="25" s="1"/>
  <c r="F105" i="2"/>
  <c r="G105" s="1"/>
  <c r="M105"/>
  <c r="AC107" i="25" s="1"/>
  <c r="F106" i="2"/>
  <c r="G106" s="1"/>
  <c r="M106"/>
  <c r="AC108" i="25" s="1"/>
  <c r="F107" i="2"/>
  <c r="G107" s="1"/>
  <c r="M107"/>
  <c r="AC109" i="25" s="1"/>
  <c r="F108" i="2"/>
  <c r="G108" s="1"/>
  <c r="M108"/>
  <c r="AC110" i="25" s="1"/>
  <c r="F109" i="2"/>
  <c r="G109" s="1"/>
  <c r="M109"/>
  <c r="AC111" i="25" s="1"/>
  <c r="F110" i="2"/>
  <c r="G110" s="1"/>
  <c r="M110"/>
  <c r="AC112" i="25" s="1"/>
  <c r="F111" i="2"/>
  <c r="G111" s="1"/>
  <c r="M111"/>
  <c r="AC113" i="25" s="1"/>
  <c r="F112" i="2"/>
  <c r="G112" s="1"/>
  <c r="M112"/>
  <c r="AC114" i="25" s="1"/>
  <c r="F113" i="2"/>
  <c r="G113" s="1"/>
  <c r="M113"/>
  <c r="AC115" i="25" s="1"/>
  <c r="F114" i="2"/>
  <c r="G114" s="1"/>
  <c r="M114"/>
  <c r="AC116" i="25" s="1"/>
  <c r="F115" i="2"/>
  <c r="G115" s="1"/>
  <c r="M115"/>
  <c r="AC117" i="25" s="1"/>
  <c r="F116" i="2"/>
  <c r="G116" s="1"/>
  <c r="M116"/>
  <c r="AC118" i="25" s="1"/>
  <c r="F117" i="2"/>
  <c r="G117" s="1"/>
  <c r="M117"/>
  <c r="AC119" i="25" s="1"/>
  <c r="F118" i="2"/>
  <c r="G118" s="1"/>
  <c r="M118"/>
  <c r="AC120" i="25" s="1"/>
  <c r="F119" i="2"/>
  <c r="G119" s="1"/>
  <c r="M119"/>
  <c r="AC121" i="25" s="1"/>
  <c r="F120" i="2"/>
  <c r="G120" s="1"/>
  <c r="M120"/>
  <c r="AC122" i="25" s="1"/>
  <c r="F121" i="2"/>
  <c r="G121" s="1"/>
  <c r="I121" s="1"/>
  <c r="M121"/>
  <c r="AC123" i="25" s="1"/>
  <c r="F122" i="2"/>
  <c r="G122" s="1"/>
  <c r="M122"/>
  <c r="AC124" i="25" s="1"/>
  <c r="F123" i="2"/>
  <c r="G123" s="1"/>
  <c r="M123"/>
  <c r="AC125" i="25" s="1"/>
  <c r="F124" i="2"/>
  <c r="G124" s="1"/>
  <c r="M124"/>
  <c r="AC126" i="25" s="1"/>
  <c r="F125" i="2"/>
  <c r="G125" s="1"/>
  <c r="M125"/>
  <c r="AC127" i="25" s="1"/>
  <c r="F126" i="2"/>
  <c r="G126" s="1"/>
  <c r="M126"/>
  <c r="AC128" i="25" s="1"/>
  <c r="F127" i="2"/>
  <c r="G127" s="1"/>
  <c r="M127"/>
  <c r="AC129" i="25" s="1"/>
  <c r="F128" i="2"/>
  <c r="G128" s="1"/>
  <c r="M128"/>
  <c r="AC130" i="25" s="1"/>
  <c r="F129" i="2"/>
  <c r="G129" s="1"/>
  <c r="M129"/>
  <c r="AC131" i="25" s="1"/>
  <c r="F130" i="2"/>
  <c r="G130" s="1"/>
  <c r="M130"/>
  <c r="AC132" i="25" s="1"/>
  <c r="F131" i="2"/>
  <c r="G131" s="1"/>
  <c r="M131"/>
  <c r="AC133" i="25" s="1"/>
  <c r="F132" i="2"/>
  <c r="G132" s="1"/>
  <c r="M132"/>
  <c r="AC134" i="25" s="1"/>
  <c r="F133" i="2"/>
  <c r="G133" s="1"/>
  <c r="M133"/>
  <c r="AC135" i="25" s="1"/>
  <c r="F134" i="2"/>
  <c r="G134" s="1"/>
  <c r="I134" s="1"/>
  <c r="M134"/>
  <c r="AC136" i="25" s="1"/>
  <c r="F135" i="2"/>
  <c r="G135" s="1"/>
  <c r="M135"/>
  <c r="AC137" i="25" s="1"/>
  <c r="F136" i="2"/>
  <c r="G136" s="1"/>
  <c r="M136"/>
  <c r="AC138" i="25" s="1"/>
  <c r="F137" i="2"/>
  <c r="G137" s="1"/>
  <c r="M137"/>
  <c r="AC139" i="25" s="1"/>
  <c r="F138" i="2"/>
  <c r="G138" s="1"/>
  <c r="M138"/>
  <c r="AC140" i="25" s="1"/>
  <c r="F139" i="2"/>
  <c r="G139" s="1"/>
  <c r="M139"/>
  <c r="AC141" i="25" s="1"/>
  <c r="F140" i="2"/>
  <c r="G140" s="1"/>
  <c r="M140"/>
  <c r="AC142" i="25" s="1"/>
  <c r="F141" i="2"/>
  <c r="G141" s="1"/>
  <c r="M141"/>
  <c r="AC143" i="25" s="1"/>
  <c r="F142" i="2"/>
  <c r="G142" s="1"/>
  <c r="M142"/>
  <c r="AC144" i="25" s="1"/>
  <c r="F143" i="2"/>
  <c r="G143" s="1"/>
  <c r="M143"/>
  <c r="AC145" i="25" s="1"/>
  <c r="F144" i="2"/>
  <c r="G144" s="1"/>
  <c r="M144"/>
  <c r="AC146" i="25" s="1"/>
  <c r="F145" i="2"/>
  <c r="G145" s="1"/>
  <c r="M145"/>
  <c r="AC147" i="25" s="1"/>
  <c r="F146" i="2"/>
  <c r="G146" s="1"/>
  <c r="M146"/>
  <c r="AC148" i="25" s="1"/>
  <c r="F147" i="2"/>
  <c r="G147" s="1"/>
  <c r="M147"/>
  <c r="AC149" i="25" s="1"/>
  <c r="F148" i="2"/>
  <c r="G148" s="1"/>
  <c r="M148"/>
  <c r="AC150" i="25" s="1"/>
  <c r="F149" i="2"/>
  <c r="G149" s="1"/>
  <c r="M149"/>
  <c r="AC151" i="25" s="1"/>
  <c r="F150" i="2"/>
  <c r="G150" s="1"/>
  <c r="M150"/>
  <c r="AC152" i="25" s="1"/>
  <c r="F151" i="2"/>
  <c r="G151" s="1"/>
  <c r="M151"/>
  <c r="AC153" i="25" s="1"/>
  <c r="F152" i="2"/>
  <c r="G152" s="1"/>
  <c r="M152"/>
  <c r="AC154" i="25" s="1"/>
  <c r="F153" i="2"/>
  <c r="G153" s="1"/>
  <c r="M153"/>
  <c r="AC155" i="25" s="1"/>
  <c r="F154" i="2"/>
  <c r="G154" s="1"/>
  <c r="M154"/>
  <c r="AC156" i="25" s="1"/>
  <c r="F155" i="2"/>
  <c r="G155" s="1"/>
  <c r="M155"/>
  <c r="AC157" i="25" s="1"/>
  <c r="F156" i="2"/>
  <c r="G156" s="1"/>
  <c r="M156"/>
  <c r="AC158" i="25" s="1"/>
  <c r="F157" i="2"/>
  <c r="G157" s="1"/>
  <c r="M157"/>
  <c r="AC159" i="25" s="1"/>
  <c r="F158" i="2"/>
  <c r="G158" s="1"/>
  <c r="I158" s="1"/>
  <c r="M158"/>
  <c r="AC160" i="25" s="1"/>
  <c r="F159" i="2"/>
  <c r="G159" s="1"/>
  <c r="M159"/>
  <c r="AC161" i="25" s="1"/>
  <c r="F160" i="2"/>
  <c r="G160" s="1"/>
  <c r="M160"/>
  <c r="AC162" i="25" s="1"/>
  <c r="F161" i="2"/>
  <c r="G161" s="1"/>
  <c r="M161"/>
  <c r="AC163" i="25" s="1"/>
  <c r="F162" i="2"/>
  <c r="G162" s="1"/>
  <c r="M162"/>
  <c r="AC164" i="25" s="1"/>
  <c r="F163" i="2"/>
  <c r="G163" s="1"/>
  <c r="M163"/>
  <c r="AC165" i="25" s="1"/>
  <c r="F164" i="2"/>
  <c r="G164" s="1"/>
  <c r="M164"/>
  <c r="AC166" i="25" s="1"/>
  <c r="F165" i="2"/>
  <c r="G165" s="1"/>
  <c r="M165"/>
  <c r="AC167" i="25" s="1"/>
  <c r="F166" i="2"/>
  <c r="G166" s="1"/>
  <c r="M166"/>
  <c r="AC168" i="25" s="1"/>
  <c r="F167" i="2"/>
  <c r="G167" s="1"/>
  <c r="I167" s="1"/>
  <c r="M167"/>
  <c r="AC169" i="25" s="1"/>
  <c r="F168" i="2"/>
  <c r="G168" s="1"/>
  <c r="M168"/>
  <c r="AC170" i="25" s="1"/>
  <c r="F169" i="2"/>
  <c r="G169" s="1"/>
  <c r="M169"/>
  <c r="AC171" i="25" s="1"/>
  <c r="F170" i="2"/>
  <c r="G170" s="1"/>
  <c r="M170"/>
  <c r="AC172" i="25" s="1"/>
  <c r="F171" i="2"/>
  <c r="G171" s="1"/>
  <c r="M171"/>
  <c r="AC173" i="25" s="1"/>
  <c r="F172" i="2"/>
  <c r="G172" s="1"/>
  <c r="M172"/>
  <c r="AC174" i="25" s="1"/>
  <c r="F173" i="2"/>
  <c r="G173" s="1"/>
  <c r="M173"/>
  <c r="AC175" i="25" s="1"/>
  <c r="F174" i="2"/>
  <c r="G174" s="1"/>
  <c r="M174"/>
  <c r="AC176" i="25" s="1"/>
  <c r="F175" i="2"/>
  <c r="G175" s="1"/>
  <c r="M175"/>
  <c r="AC177" i="25" s="1"/>
  <c r="F176" i="2"/>
  <c r="G176" s="1"/>
  <c r="M176"/>
  <c r="AC178" i="25" s="1"/>
  <c r="F177" i="2"/>
  <c r="G177" s="1"/>
  <c r="M177"/>
  <c r="AC179" i="25" s="1"/>
  <c r="F178" i="2"/>
  <c r="G178" s="1"/>
  <c r="M178"/>
  <c r="AC180" i="25" s="1"/>
  <c r="F179" i="2"/>
  <c r="G179" s="1"/>
  <c r="M179"/>
  <c r="AC181" i="25" s="1"/>
  <c r="F180" i="2"/>
  <c r="G180" s="1"/>
  <c r="M180"/>
  <c r="AC182" i="25" s="1"/>
  <c r="F181" i="2"/>
  <c r="G181" s="1"/>
  <c r="M181"/>
  <c r="AC183" i="25" s="1"/>
  <c r="F182" i="2"/>
  <c r="G182" s="1"/>
  <c r="M182"/>
  <c r="AC184" i="25" s="1"/>
  <c r="F183" i="2"/>
  <c r="G183" s="1"/>
  <c r="M183"/>
  <c r="AC185" i="25" s="1"/>
  <c r="F184" i="2"/>
  <c r="G184" s="1"/>
  <c r="M184"/>
  <c r="AC186" i="25" s="1"/>
  <c r="F185" i="2"/>
  <c r="G185" s="1"/>
  <c r="M185"/>
  <c r="AC187" i="25" s="1"/>
  <c r="F186" i="2"/>
  <c r="G186" s="1"/>
  <c r="M186"/>
  <c r="AC188" i="25" s="1"/>
  <c r="F187" i="2"/>
  <c r="G187" s="1"/>
  <c r="M187"/>
  <c r="AC189" i="25" s="1"/>
  <c r="F188" i="2"/>
  <c r="G188" s="1"/>
  <c r="M188"/>
  <c r="AC190" i="25" s="1"/>
  <c r="F189" i="2"/>
  <c r="G189" s="1"/>
  <c r="M189"/>
  <c r="AC191" i="25" s="1"/>
  <c r="F190" i="2"/>
  <c r="G190" s="1"/>
  <c r="M190"/>
  <c r="AC192" i="25" s="1"/>
  <c r="F191" i="2"/>
  <c r="G191" s="1"/>
  <c r="M191"/>
  <c r="AC193" i="25" s="1"/>
  <c r="F192" i="2"/>
  <c r="G192" s="1"/>
  <c r="M192"/>
  <c r="AC194" i="25" s="1"/>
  <c r="F193" i="2"/>
  <c r="G193" s="1"/>
  <c r="M193"/>
  <c r="AC195" i="25" s="1"/>
  <c r="F194" i="2"/>
  <c r="G194" s="1"/>
  <c r="M194"/>
  <c r="AC196" i="25" s="1"/>
  <c r="F195" i="2"/>
  <c r="G195" s="1"/>
  <c r="M195"/>
  <c r="AC197" i="25" s="1"/>
  <c r="F196" i="2"/>
  <c r="G196" s="1"/>
  <c r="M196"/>
  <c r="AC198" i="25" s="1"/>
  <c r="F197" i="2"/>
  <c r="G197" s="1"/>
  <c r="M197"/>
  <c r="AC199" i="25" s="1"/>
  <c r="F198" i="2"/>
  <c r="G198" s="1"/>
  <c r="M198"/>
  <c r="AC200" i="25" s="1"/>
  <c r="F199" i="2"/>
  <c r="G199" s="1"/>
  <c r="M199"/>
  <c r="AC201" i="25" s="1"/>
  <c r="F200" i="2"/>
  <c r="G200" s="1"/>
  <c r="M200"/>
  <c r="AC202" i="25" s="1"/>
  <c r="F201" i="2"/>
  <c r="G201" s="1"/>
  <c r="M201"/>
  <c r="AC203" i="25" s="1"/>
  <c r="F202" i="2"/>
  <c r="G202" s="1"/>
  <c r="M202"/>
  <c r="AC204" i="25" s="1"/>
  <c r="F203" i="2"/>
  <c r="G203" s="1"/>
  <c r="M203"/>
  <c r="AC205" i="25" s="1"/>
  <c r="F204" i="2"/>
  <c r="G204" s="1"/>
  <c r="M204"/>
  <c r="AC206" i="25" s="1"/>
  <c r="F205" i="2"/>
  <c r="G205" s="1"/>
  <c r="M205"/>
  <c r="AC207" i="25" s="1"/>
  <c r="F206" i="2"/>
  <c r="G206" s="1"/>
  <c r="M206"/>
  <c r="AC208" i="25" s="1"/>
  <c r="F207" i="2"/>
  <c r="G207" s="1"/>
  <c r="I207" s="1"/>
  <c r="M207"/>
  <c r="AC209" i="25" s="1"/>
  <c r="F208" i="2"/>
  <c r="G208" s="1"/>
  <c r="M208"/>
  <c r="AC210" i="25" s="1"/>
  <c r="F209" i="2"/>
  <c r="G209" s="1"/>
  <c r="M209"/>
  <c r="AC211" i="25" s="1"/>
  <c r="F210" i="2"/>
  <c r="G210" s="1"/>
  <c r="M210"/>
  <c r="AC212" i="25" s="1"/>
  <c r="F211" i="2"/>
  <c r="G211" s="1"/>
  <c r="M211"/>
  <c r="AC213" i="25" s="1"/>
  <c r="F212" i="2"/>
  <c r="G212" s="1"/>
  <c r="M212"/>
  <c r="AC214" i="25" s="1"/>
  <c r="F213" i="2"/>
  <c r="G213" s="1"/>
  <c r="M213"/>
  <c r="AC215" i="25" s="1"/>
  <c r="F214" i="2"/>
  <c r="G214" s="1"/>
  <c r="M214"/>
  <c r="AC216" i="25" s="1"/>
  <c r="F215" i="2"/>
  <c r="G215" s="1"/>
  <c r="M215"/>
  <c r="AC217" i="25" s="1"/>
  <c r="F216" i="2"/>
  <c r="G216" s="1"/>
  <c r="M216"/>
  <c r="AC218" i="25" s="1"/>
  <c r="F217" i="2"/>
  <c r="G217" s="1"/>
  <c r="M217"/>
  <c r="AC219" i="25" s="1"/>
  <c r="F218" i="2"/>
  <c r="G218" s="1"/>
  <c r="M218"/>
  <c r="AC220" i="25" s="1"/>
  <c r="F219" i="2"/>
  <c r="G219" s="1"/>
  <c r="M219"/>
  <c r="AC221" i="25" s="1"/>
  <c r="F220" i="2"/>
  <c r="G220" s="1"/>
  <c r="M220"/>
  <c r="AC222" i="25" s="1"/>
  <c r="F221" i="2"/>
  <c r="G221" s="1"/>
  <c r="M221"/>
  <c r="AC223" i="25" s="1"/>
  <c r="F222" i="2"/>
  <c r="G222" s="1"/>
  <c r="M222"/>
  <c r="AC224" i="25" s="1"/>
  <c r="F223" i="2"/>
  <c r="G223" s="1"/>
  <c r="M223"/>
  <c r="AC225" i="25" s="1"/>
  <c r="F224" i="2"/>
  <c r="G224" s="1"/>
  <c r="M224"/>
  <c r="AC226" i="25" s="1"/>
  <c r="F225" i="2"/>
  <c r="G225" s="1"/>
  <c r="M225"/>
  <c r="AC227" i="25" s="1"/>
  <c r="F226" i="2"/>
  <c r="G226" s="1"/>
  <c r="M226"/>
  <c r="AC228" i="25" s="1"/>
  <c r="F227" i="2"/>
  <c r="G227" s="1"/>
  <c r="M227"/>
  <c r="AC229" i="25" s="1"/>
  <c r="F228" i="2"/>
  <c r="G228" s="1"/>
  <c r="M228"/>
  <c r="AC230" i="25" s="1"/>
  <c r="F229" i="2"/>
  <c r="G229" s="1"/>
  <c r="M229"/>
  <c r="AC231" i="25" s="1"/>
  <c r="F230" i="2"/>
  <c r="G230" s="1"/>
  <c r="M230"/>
  <c r="AC232" i="25" s="1"/>
  <c r="F231" i="2"/>
  <c r="G231" s="1"/>
  <c r="M231"/>
  <c r="AC233" i="25" s="1"/>
  <c r="F232" i="2"/>
  <c r="G232" s="1"/>
  <c r="M232"/>
  <c r="AC234" i="25" s="1"/>
  <c r="F233" i="2"/>
  <c r="G233" s="1"/>
  <c r="M233"/>
  <c r="AC235" i="25" s="1"/>
  <c r="F234" i="2"/>
  <c r="G234" s="1"/>
  <c r="M234"/>
  <c r="AC236" i="25" s="1"/>
  <c r="F235" i="2"/>
  <c r="G235" s="1"/>
  <c r="M235"/>
  <c r="AC237" i="25" s="1"/>
  <c r="F236" i="2"/>
  <c r="G236" s="1"/>
  <c r="M236"/>
  <c r="AC238" i="25" s="1"/>
  <c r="F237" i="2"/>
  <c r="G237" s="1"/>
  <c r="M237"/>
  <c r="AC239" i="25" s="1"/>
  <c r="F238" i="2"/>
  <c r="G238" s="1"/>
  <c r="M238"/>
  <c r="AC240" i="25" s="1"/>
  <c r="F239" i="2"/>
  <c r="G239" s="1"/>
  <c r="M239"/>
  <c r="AC241" i="25" s="1"/>
  <c r="F240" i="2"/>
  <c r="G240" s="1"/>
  <c r="M240"/>
  <c r="AC242" i="25" s="1"/>
  <c r="F241" i="2"/>
  <c r="G241" s="1"/>
  <c r="M241"/>
  <c r="AC243" i="25" s="1"/>
  <c r="F242" i="2"/>
  <c r="G242" s="1"/>
  <c r="M242"/>
  <c r="AC244" i="25" s="1"/>
  <c r="F243" i="2"/>
  <c r="G243" s="1"/>
  <c r="I243" s="1"/>
  <c r="M243"/>
  <c r="AC245" i="25" s="1"/>
  <c r="F244" i="2"/>
  <c r="G244" s="1"/>
  <c r="M244"/>
  <c r="AC246" i="25" s="1"/>
  <c r="F245" i="2"/>
  <c r="G245" s="1"/>
  <c r="M245"/>
  <c r="AC247" i="25" s="1"/>
  <c r="F246" i="2"/>
  <c r="G246" s="1"/>
  <c r="M246"/>
  <c r="AC248" i="25" s="1"/>
  <c r="F247" i="2"/>
  <c r="G247" s="1"/>
  <c r="M247"/>
  <c r="AC249" i="25" s="1"/>
  <c r="F248" i="2"/>
  <c r="G248" s="1"/>
  <c r="M248"/>
  <c r="AC250" i="25" s="1"/>
  <c r="F249" i="2"/>
  <c r="G249" s="1"/>
  <c r="M249"/>
  <c r="AC251" i="25" s="1"/>
  <c r="F250" i="2"/>
  <c r="G250" s="1"/>
  <c r="M250"/>
  <c r="AC252" i="25" s="1"/>
  <c r="F251" i="2"/>
  <c r="G251" s="1"/>
  <c r="M251"/>
  <c r="AC253" i="25" s="1"/>
  <c r="F252" i="2"/>
  <c r="G252" s="1"/>
  <c r="M252"/>
  <c r="AC254" i="25" s="1"/>
  <c r="F253" i="2"/>
  <c r="G253" s="1"/>
  <c r="M253"/>
  <c r="AC255" i="25" s="1"/>
  <c r="F254" i="2"/>
  <c r="G254" s="1"/>
  <c r="M254"/>
  <c r="AC256" i="25" s="1"/>
  <c r="F255" i="2"/>
  <c r="G255" s="1"/>
  <c r="M255"/>
  <c r="AC257" i="25" s="1"/>
  <c r="F256" i="2"/>
  <c r="G256" s="1"/>
  <c r="M256"/>
  <c r="AC258" i="25" s="1"/>
  <c r="F257" i="2"/>
  <c r="G257" s="1"/>
  <c r="M257"/>
  <c r="AC259" i="25" s="1"/>
  <c r="F258" i="2"/>
  <c r="G258" s="1"/>
  <c r="M258"/>
  <c r="AC260" i="25" s="1"/>
  <c r="F259" i="2"/>
  <c r="G259" s="1"/>
  <c r="I259" s="1"/>
  <c r="M259"/>
  <c r="AC261" i="25" s="1"/>
  <c r="F260" i="2"/>
  <c r="G260" s="1"/>
  <c r="M260"/>
  <c r="AC262" i="25" s="1"/>
  <c r="F261" i="2"/>
  <c r="G261" s="1"/>
  <c r="M261"/>
  <c r="AC263" i="25" s="1"/>
  <c r="F262" i="2"/>
  <c r="G262" s="1"/>
  <c r="M262"/>
  <c r="AC264" i="25" s="1"/>
  <c r="F263" i="2"/>
  <c r="G263" s="1"/>
  <c r="M263"/>
  <c r="AC265" i="25" s="1"/>
  <c r="F264" i="2"/>
  <c r="G264" s="1"/>
  <c r="M264"/>
  <c r="AC266" i="25" s="1"/>
  <c r="F265" i="2"/>
  <c r="G265" s="1"/>
  <c r="M265"/>
  <c r="AC267" i="25" s="1"/>
  <c r="F266" i="2"/>
  <c r="G266" s="1"/>
  <c r="I266" s="1"/>
  <c r="M266"/>
  <c r="AC268" i="25" s="1"/>
  <c r="F267" i="2"/>
  <c r="G267" s="1"/>
  <c r="M267"/>
  <c r="AC269" i="25" s="1"/>
  <c r="F268" i="2"/>
  <c r="G268" s="1"/>
  <c r="M268"/>
  <c r="AC270" i="25" s="1"/>
  <c r="F269" i="2"/>
  <c r="G269" s="1"/>
  <c r="M269"/>
  <c r="AC271" i="25" s="1"/>
  <c r="F270" i="2"/>
  <c r="G270" s="1"/>
  <c r="M270"/>
  <c r="AC272" i="25" s="1"/>
  <c r="F271" i="2"/>
  <c r="G271" s="1"/>
  <c r="M271"/>
  <c r="AC273" i="25" s="1"/>
  <c r="F272" i="2"/>
  <c r="G272" s="1"/>
  <c r="M272"/>
  <c r="AC274" i="25" s="1"/>
  <c r="F273" i="2"/>
  <c r="G273" s="1"/>
  <c r="M273"/>
  <c r="AC275" i="25" s="1"/>
  <c r="F274" i="2"/>
  <c r="G274" s="1"/>
  <c r="M274"/>
  <c r="AC276" i="25" s="1"/>
  <c r="F275" i="2"/>
  <c r="G275" s="1"/>
  <c r="I275" s="1"/>
  <c r="M275"/>
  <c r="AC277" i="25" s="1"/>
  <c r="F276" i="2"/>
  <c r="G276" s="1"/>
  <c r="M276"/>
  <c r="AC278" i="25" s="1"/>
  <c r="F277" i="2"/>
  <c r="G277" s="1"/>
  <c r="M277"/>
  <c r="AC279" i="25" s="1"/>
  <c r="F278" i="2"/>
  <c r="G278" s="1"/>
  <c r="M278"/>
  <c r="AC280" i="25" s="1"/>
  <c r="F279" i="2"/>
  <c r="G279" s="1"/>
  <c r="M279"/>
  <c r="AC281" i="25" s="1"/>
  <c r="F280" i="2"/>
  <c r="G280" s="1"/>
  <c r="M280"/>
  <c r="AC282" i="25" s="1"/>
  <c r="F281" i="2"/>
  <c r="G281" s="1"/>
  <c r="M281"/>
  <c r="AC283" i="25" s="1"/>
  <c r="F282" i="2"/>
  <c r="G282" s="1"/>
  <c r="M282"/>
  <c r="AC284" i="25" s="1"/>
  <c r="F283" i="2"/>
  <c r="G283" s="1"/>
  <c r="M283"/>
  <c r="AC285" i="25" s="1"/>
  <c r="F284" i="2"/>
  <c r="G284" s="1"/>
  <c r="M284"/>
  <c r="AC286" i="25" s="1"/>
  <c r="F285" i="2"/>
  <c r="G285" s="1"/>
  <c r="M285"/>
  <c r="AC287" i="25" s="1"/>
  <c r="F286" i="2"/>
  <c r="G286" s="1"/>
  <c r="M286"/>
  <c r="AC288" i="25" s="1"/>
  <c r="F287" i="2"/>
  <c r="G287" s="1"/>
  <c r="M287"/>
  <c r="AC289" i="25" s="1"/>
  <c r="F288" i="2"/>
  <c r="G288" s="1"/>
  <c r="M288"/>
  <c r="AC290" i="25" s="1"/>
  <c r="F289" i="2"/>
  <c r="G289" s="1"/>
  <c r="M289"/>
  <c r="AC291" i="25" s="1"/>
  <c r="F290" i="2"/>
  <c r="G290" s="1"/>
  <c r="M290"/>
  <c r="AC292" i="25" s="1"/>
  <c r="F291" i="2"/>
  <c r="G291" s="1"/>
  <c r="M291"/>
  <c r="AC293" i="25" s="1"/>
  <c r="F292" i="2"/>
  <c r="G292" s="1"/>
  <c r="M292"/>
  <c r="AC294" i="25" s="1"/>
  <c r="F293" i="2"/>
  <c r="G293" s="1"/>
  <c r="M293"/>
  <c r="AC295" i="25" s="1"/>
  <c r="F294" i="2"/>
  <c r="G294" s="1"/>
  <c r="M294"/>
  <c r="AC296" i="25" s="1"/>
  <c r="F295" i="2"/>
  <c r="G295" s="1"/>
  <c r="I295" s="1"/>
  <c r="M295"/>
  <c r="AC297" i="25" s="1"/>
  <c r="F296" i="2"/>
  <c r="G296" s="1"/>
  <c r="M296"/>
  <c r="AC298" i="25" s="1"/>
  <c r="F297" i="2"/>
  <c r="G297" s="1"/>
  <c r="M297"/>
  <c r="AC299" i="25" s="1"/>
  <c r="F298" i="2"/>
  <c r="G298" s="1"/>
  <c r="M298"/>
  <c r="AC300" i="25" s="1"/>
  <c r="F299" i="2"/>
  <c r="G299" s="1"/>
  <c r="I299" s="1"/>
  <c r="M299"/>
  <c r="AC301" i="25" s="1"/>
  <c r="F300" i="2"/>
  <c r="G300" s="1"/>
  <c r="M300"/>
  <c r="AC302" i="25" s="1"/>
  <c r="F301" i="2"/>
  <c r="G301" s="1"/>
  <c r="M301"/>
  <c r="AC303" i="25" s="1"/>
  <c r="F302" i="2"/>
  <c r="G302" s="1"/>
  <c r="M302"/>
  <c r="AC304" i="25" s="1"/>
  <c r="F303" i="2"/>
  <c r="G303" s="1"/>
  <c r="M303"/>
  <c r="AC305" i="25" s="1"/>
  <c r="F304" i="2"/>
  <c r="G304" s="1"/>
  <c r="M304"/>
  <c r="AC306" i="25" s="1"/>
  <c r="F305" i="2"/>
  <c r="G305" s="1"/>
  <c r="M305"/>
  <c r="AC307" i="25" s="1"/>
  <c r="F306" i="2"/>
  <c r="G306" s="1"/>
  <c r="M306"/>
  <c r="AC308" i="25" s="1"/>
  <c r="F307" i="2"/>
  <c r="G307" s="1"/>
  <c r="M307"/>
  <c r="AC309" i="25" s="1"/>
  <c r="F308" i="2"/>
  <c r="G308" s="1"/>
  <c r="M308"/>
  <c r="AC310" i="25" s="1"/>
  <c r="F309" i="2"/>
  <c r="G309" s="1"/>
  <c r="M309"/>
  <c r="AC311" i="25" s="1"/>
  <c r="F310" i="2"/>
  <c r="G310" s="1"/>
  <c r="M310"/>
  <c r="AC312" i="25" s="1"/>
  <c r="F311" i="2"/>
  <c r="G311" s="1"/>
  <c r="I311" s="1"/>
  <c r="M311"/>
  <c r="AC313" i="25" s="1"/>
  <c r="F312" i="2"/>
  <c r="G312" s="1"/>
  <c r="I312" s="1"/>
  <c r="M312"/>
  <c r="AC314" i="25" s="1"/>
  <c r="F313" i="2"/>
  <c r="G313" s="1"/>
  <c r="M313"/>
  <c r="AC315" i="25" s="1"/>
  <c r="F314" i="2"/>
  <c r="G314" s="1"/>
  <c r="M314"/>
  <c r="AC316" i="25" s="1"/>
  <c r="F315" i="2"/>
  <c r="G315" s="1"/>
  <c r="M315"/>
  <c r="AC317" i="25" s="1"/>
  <c r="F316" i="2"/>
  <c r="G316" s="1"/>
  <c r="M316"/>
  <c r="AC318" i="25" s="1"/>
  <c r="F317" i="2"/>
  <c r="G317" s="1"/>
  <c r="M317"/>
  <c r="AC319" i="25" s="1"/>
  <c r="F318" i="2"/>
  <c r="G318" s="1"/>
  <c r="M318"/>
  <c r="AC320" i="25" s="1"/>
  <c r="F319" i="2"/>
  <c r="G319" s="1"/>
  <c r="M319"/>
  <c r="AC321" i="25" s="1"/>
  <c r="F320" i="2"/>
  <c r="G320" s="1"/>
  <c r="I320" s="1"/>
  <c r="M320"/>
  <c r="AC322" i="25" s="1"/>
  <c r="F321" i="2"/>
  <c r="G321" s="1"/>
  <c r="M321"/>
  <c r="AC323" i="25" s="1"/>
  <c r="F322" i="2"/>
  <c r="G322" s="1"/>
  <c r="M322"/>
  <c r="AC324" i="25" s="1"/>
  <c r="F323" i="2"/>
  <c r="G323" s="1"/>
  <c r="M323"/>
  <c r="AC325" i="25" s="1"/>
  <c r="F324" i="2"/>
  <c r="G324" s="1"/>
  <c r="E326" i="25" s="1"/>
  <c r="M324" i="2"/>
  <c r="AC326" i="25" s="1"/>
  <c r="F325" i="2"/>
  <c r="G325" s="1"/>
  <c r="M325"/>
  <c r="AC327" i="25" s="1"/>
  <c r="F326" i="2"/>
  <c r="G326" s="1"/>
  <c r="M326"/>
  <c r="AC328" i="25" s="1"/>
  <c r="F327" i="2"/>
  <c r="G327" s="1"/>
  <c r="M327"/>
  <c r="AC329" i="25" s="1"/>
  <c r="F328" i="2"/>
  <c r="G328" s="1"/>
  <c r="M328"/>
  <c r="AC330" i="25" s="1"/>
  <c r="F329" i="2"/>
  <c r="G329" s="1"/>
  <c r="M329"/>
  <c r="AC331" i="25" s="1"/>
  <c r="F330" i="2"/>
  <c r="G330" s="1"/>
  <c r="M330"/>
  <c r="AC332" i="25" s="1"/>
  <c r="F331" i="2"/>
  <c r="G331" s="1"/>
  <c r="M331"/>
  <c r="AC333" i="25" s="1"/>
  <c r="F332" i="2"/>
  <c r="G332" s="1"/>
  <c r="M332"/>
  <c r="AC334" i="25" s="1"/>
  <c r="F333" i="2"/>
  <c r="G333" s="1"/>
  <c r="M333"/>
  <c r="AC335" i="25" s="1"/>
  <c r="F334" i="2"/>
  <c r="G334" s="1"/>
  <c r="M334"/>
  <c r="AC336" i="25" s="1"/>
  <c r="F335" i="2"/>
  <c r="G335" s="1"/>
  <c r="M335"/>
  <c r="AC337" i="25" s="1"/>
  <c r="F336" i="2"/>
  <c r="G336" s="1"/>
  <c r="I336" s="1"/>
  <c r="M336"/>
  <c r="AC338" i="25" s="1"/>
  <c r="F337" i="2"/>
  <c r="G337" s="1"/>
  <c r="M337"/>
  <c r="AC339" i="25" s="1"/>
  <c r="F338" i="2"/>
  <c r="G338" s="1"/>
  <c r="M338"/>
  <c r="AC340" i="25" s="1"/>
  <c r="F339" i="2"/>
  <c r="G339" s="1"/>
  <c r="I339" s="1"/>
  <c r="M339"/>
  <c r="AC341" i="25" s="1"/>
  <c r="F340" i="2"/>
  <c r="G340" s="1"/>
  <c r="M340"/>
  <c r="AC342" i="25" s="1"/>
  <c r="F341" i="2"/>
  <c r="G341" s="1"/>
  <c r="M341"/>
  <c r="AC343" i="25" s="1"/>
  <c r="F342" i="2"/>
  <c r="G342" s="1"/>
  <c r="M342"/>
  <c r="AC344" i="25" s="1"/>
  <c r="F343" i="2"/>
  <c r="G343" s="1"/>
  <c r="M343"/>
  <c r="AC345" i="25" s="1"/>
  <c r="F344" i="2"/>
  <c r="G344" s="1"/>
  <c r="M344"/>
  <c r="AC346" i="25" s="1"/>
  <c r="F345" i="2"/>
  <c r="G345" s="1"/>
  <c r="M345"/>
  <c r="AC347" i="25" s="1"/>
  <c r="F346" i="2"/>
  <c r="G346" s="1"/>
  <c r="M346"/>
  <c r="AC348" i="25" s="1"/>
  <c r="F347" i="2"/>
  <c r="G347" s="1"/>
  <c r="M347"/>
  <c r="AC349" i="25" s="1"/>
  <c r="F348" i="2"/>
  <c r="G348" s="1"/>
  <c r="M348"/>
  <c r="AC350" i="25" s="1"/>
  <c r="F349" i="2"/>
  <c r="G349" s="1"/>
  <c r="I349" s="1"/>
  <c r="M349"/>
  <c r="AC351" i="25" s="1"/>
  <c r="F350" i="2"/>
  <c r="G350" s="1"/>
  <c r="M350"/>
  <c r="AC352" i="25" s="1"/>
  <c r="F351" i="2"/>
  <c r="G351" s="1"/>
  <c r="M351"/>
  <c r="AC353" i="25" s="1"/>
  <c r="F352" i="2"/>
  <c r="G352" s="1"/>
  <c r="M352"/>
  <c r="AC354" i="25" s="1"/>
  <c r="F353" i="2"/>
  <c r="G353" s="1"/>
  <c r="I353" s="1"/>
  <c r="M353"/>
  <c r="AC355" i="25" s="1"/>
  <c r="F354" i="2"/>
  <c r="G354" s="1"/>
  <c r="M354"/>
  <c r="AC356" i="25" s="1"/>
  <c r="F355" i="2"/>
  <c r="G355" s="1"/>
  <c r="M355"/>
  <c r="AC357" i="25" s="1"/>
  <c r="F356" i="2"/>
  <c r="G356" s="1"/>
  <c r="M356"/>
  <c r="AC358" i="25" s="1"/>
  <c r="F357" i="2"/>
  <c r="G357" s="1"/>
  <c r="M357"/>
  <c r="AC359" i="25" s="1"/>
  <c r="F358" i="2"/>
  <c r="G358" s="1"/>
  <c r="M358"/>
  <c r="AC360" i="25" s="1"/>
  <c r="F359" i="2"/>
  <c r="G359" s="1"/>
  <c r="M359"/>
  <c r="AC361" i="25" s="1"/>
  <c r="F360" i="2"/>
  <c r="G360" s="1"/>
  <c r="M360"/>
  <c r="AC362" i="25" s="1"/>
  <c r="F361" i="2"/>
  <c r="G361" s="1"/>
  <c r="M361"/>
  <c r="AC363" i="25" s="1"/>
  <c r="F362" i="2"/>
  <c r="G362" s="1"/>
  <c r="I362" s="1"/>
  <c r="M362"/>
  <c r="AC364" i="25" s="1"/>
  <c r="F363" i="2"/>
  <c r="G363" s="1"/>
  <c r="M363"/>
  <c r="AC365" i="25" s="1"/>
  <c r="F364" i="2"/>
  <c r="G364" s="1"/>
  <c r="I364" s="1"/>
  <c r="M364"/>
  <c r="AC366" i="25" s="1"/>
  <c r="F365" i="2"/>
  <c r="G365" s="1"/>
  <c r="M365"/>
  <c r="AC367" i="25" s="1"/>
  <c r="F366" i="2"/>
  <c r="G366" s="1"/>
  <c r="M366"/>
  <c r="AC368" i="25" s="1"/>
  <c r="F367" i="2"/>
  <c r="G367" s="1"/>
  <c r="I367" s="1"/>
  <c r="M367"/>
  <c r="AC369" i="25" s="1"/>
  <c r="F368" i="2"/>
  <c r="G368" s="1"/>
  <c r="M368"/>
  <c r="AC370" i="25" s="1"/>
  <c r="F369" i="2"/>
  <c r="G369" s="1"/>
  <c r="M369"/>
  <c r="AC371" i="25" s="1"/>
  <c r="F370" i="2"/>
  <c r="G370" s="1"/>
  <c r="M370"/>
  <c r="AC372" i="25" s="1"/>
  <c r="F371" i="2"/>
  <c r="G371" s="1"/>
  <c r="I371" s="1"/>
  <c r="M371"/>
  <c r="AC373" i="25" s="1"/>
  <c r="F372" i="2"/>
  <c r="G372" s="1"/>
  <c r="M372"/>
  <c r="AC374" i="25" s="1"/>
  <c r="F373" i="2"/>
  <c r="G373" s="1"/>
  <c r="M373"/>
  <c r="AC375" i="25" s="1"/>
  <c r="F374" i="2"/>
  <c r="G374" s="1"/>
  <c r="M374"/>
  <c r="AC376" i="25" s="1"/>
  <c r="F375" i="2"/>
  <c r="G375" s="1"/>
  <c r="M375"/>
  <c r="AC377" i="25" s="1"/>
  <c r="F376" i="2"/>
  <c r="G376" s="1"/>
  <c r="M376"/>
  <c r="AC378" i="25" s="1"/>
  <c r="F377" i="2"/>
  <c r="G377" s="1"/>
  <c r="M377"/>
  <c r="AC379" i="25" s="1"/>
  <c r="F378" i="2"/>
  <c r="G378" s="1"/>
  <c r="M378"/>
  <c r="AC380" i="25" s="1"/>
  <c r="F379" i="2"/>
  <c r="G379" s="1"/>
  <c r="M379"/>
  <c r="AC381" i="25" s="1"/>
  <c r="F380" i="2"/>
  <c r="G380" s="1"/>
  <c r="M380"/>
  <c r="AC382" i="25" s="1"/>
  <c r="F381" i="2"/>
  <c r="G381" s="1"/>
  <c r="M381"/>
  <c r="AC383" i="25" s="1"/>
  <c r="F382" i="2"/>
  <c r="G382" s="1"/>
  <c r="M382"/>
  <c r="AC384" i="25" s="1"/>
  <c r="F383" i="2"/>
  <c r="G383" s="1"/>
  <c r="M383"/>
  <c r="AC385" i="25" s="1"/>
  <c r="F384" i="2"/>
  <c r="G384" s="1"/>
  <c r="M384"/>
  <c r="AC386" i="25" s="1"/>
  <c r="F385" i="2"/>
  <c r="G385" s="1"/>
  <c r="M385"/>
  <c r="AC387" i="25" s="1"/>
  <c r="F386" i="2"/>
  <c r="G386" s="1"/>
  <c r="M386"/>
  <c r="AC388" i="25" s="1"/>
  <c r="F387" i="2"/>
  <c r="G387" s="1"/>
  <c r="M387"/>
  <c r="AC389" i="25" s="1"/>
  <c r="F388" i="2"/>
  <c r="G388" s="1"/>
  <c r="M388"/>
  <c r="AC390" i="25" s="1"/>
  <c r="F389" i="2"/>
  <c r="G389" s="1"/>
  <c r="M389"/>
  <c r="AC391" i="25" s="1"/>
  <c r="F390" i="2"/>
  <c r="G390" s="1"/>
  <c r="M390"/>
  <c r="AC392" i="25" s="1"/>
  <c r="F391" i="2"/>
  <c r="G391" s="1"/>
  <c r="M391"/>
  <c r="AC393" i="25" s="1"/>
  <c r="F392" i="2"/>
  <c r="G392" s="1"/>
  <c r="M392"/>
  <c r="AC394" i="25" s="1"/>
  <c r="F393" i="2"/>
  <c r="G393" s="1"/>
  <c r="M393"/>
  <c r="AC395" i="25" s="1"/>
  <c r="F394" i="2"/>
  <c r="G394" s="1"/>
  <c r="M394"/>
  <c r="AC396" i="25" s="1"/>
  <c r="F395" i="2"/>
  <c r="G395" s="1"/>
  <c r="M395"/>
  <c r="AC397" i="25" s="1"/>
  <c r="F396" i="2"/>
  <c r="G396" s="1"/>
  <c r="I396" s="1"/>
  <c r="M396"/>
  <c r="AC398" i="25" s="1"/>
  <c r="F397" i="2"/>
  <c r="G397" s="1"/>
  <c r="M397"/>
  <c r="AC399" i="25" s="1"/>
  <c r="F398" i="2"/>
  <c r="G398" s="1"/>
  <c r="M398"/>
  <c r="AC400" i="25" s="1"/>
  <c r="F399" i="2"/>
  <c r="G399" s="1"/>
  <c r="I399" s="1"/>
  <c r="M399"/>
  <c r="AC401" i="25" s="1"/>
  <c r="F400" i="2"/>
  <c r="G400" s="1"/>
  <c r="I400" s="1"/>
  <c r="M400"/>
  <c r="AC402" i="25" s="1"/>
  <c r="F401" i="2"/>
  <c r="G401" s="1"/>
  <c r="M401"/>
  <c r="AC403" i="25" s="1"/>
  <c r="F402" i="2"/>
  <c r="G402" s="1"/>
  <c r="M402"/>
  <c r="AC404" i="25" s="1"/>
  <c r="F403" i="2"/>
  <c r="G403" s="1"/>
  <c r="I403" s="1"/>
  <c r="M403"/>
  <c r="AC405" i="25" s="1"/>
  <c r="F404" i="2"/>
  <c r="G404" s="1"/>
  <c r="M404"/>
  <c r="AC406" i="25" s="1"/>
  <c r="F405" i="2"/>
  <c r="G405" s="1"/>
  <c r="M405"/>
  <c r="AC407" i="25" s="1"/>
  <c r="F406" i="2"/>
  <c r="G406" s="1"/>
  <c r="M406"/>
  <c r="AC408" i="25" s="1"/>
  <c r="F407" i="2"/>
  <c r="G407" s="1"/>
  <c r="M407"/>
  <c r="AC409" i="25" s="1"/>
  <c r="F408" i="2"/>
  <c r="G408" s="1"/>
  <c r="M408"/>
  <c r="AC410" i="25" s="1"/>
  <c r="F409" i="2"/>
  <c r="G409" s="1"/>
  <c r="M409"/>
  <c r="AC411" i="25" s="1"/>
  <c r="F410" i="2"/>
  <c r="G410" s="1"/>
  <c r="M410"/>
  <c r="AC412" i="25" s="1"/>
  <c r="F411" i="2"/>
  <c r="G411" s="1"/>
  <c r="M411"/>
  <c r="AC413" i="25" s="1"/>
  <c r="F412" i="2"/>
  <c r="G412" s="1"/>
  <c r="M412"/>
  <c r="AC414" i="25" s="1"/>
  <c r="F413" i="2"/>
  <c r="G413" s="1"/>
  <c r="M413"/>
  <c r="AC415" i="25" s="1"/>
  <c r="F414" i="2"/>
  <c r="G414" s="1"/>
  <c r="E416" i="25" s="1"/>
  <c r="M414" i="2"/>
  <c r="AC416" i="25" s="1"/>
  <c r="F415" i="2"/>
  <c r="G415" s="1"/>
  <c r="M415"/>
  <c r="AC417" i="25" s="1"/>
  <c r="F416" i="2"/>
  <c r="G416" s="1"/>
  <c r="M416"/>
  <c r="AC418" i="25" s="1"/>
  <c r="F417" i="2"/>
  <c r="G417" s="1"/>
  <c r="M417"/>
  <c r="AC419" i="25" s="1"/>
  <c r="F418" i="2"/>
  <c r="G418" s="1"/>
  <c r="M418"/>
  <c r="AC420" i="25" s="1"/>
  <c r="F419" i="2"/>
  <c r="G419" s="1"/>
  <c r="M419"/>
  <c r="AC421" i="25" s="1"/>
  <c r="F420" i="2"/>
  <c r="G420" s="1"/>
  <c r="M420"/>
  <c r="AC422" i="25" s="1"/>
  <c r="F421" i="2"/>
  <c r="G421" s="1"/>
  <c r="M421"/>
  <c r="AC423" i="25" s="1"/>
  <c r="F9" i="1"/>
  <c r="G9" s="1"/>
  <c r="F10"/>
  <c r="G10" s="1"/>
  <c r="F11"/>
  <c r="G11" s="1"/>
  <c r="F12"/>
  <c r="G12" s="1"/>
  <c r="I12" s="1"/>
  <c r="AB14" i="25"/>
  <c r="F13" i="1"/>
  <c r="G13" s="1"/>
  <c r="F14"/>
  <c r="G14" s="1"/>
  <c r="I14" s="1"/>
  <c r="F15"/>
  <c r="G15" s="1"/>
  <c r="AB17" i="25"/>
  <c r="F16" i="1"/>
  <c r="G16" s="1"/>
  <c r="AB18" i="25"/>
  <c r="F17" i="1"/>
  <c r="G17" s="1"/>
  <c r="F18"/>
  <c r="G18" s="1"/>
  <c r="F19"/>
  <c r="G19" s="1"/>
  <c r="F20"/>
  <c r="G20" s="1"/>
  <c r="F21"/>
  <c r="G21" s="1"/>
  <c r="F22"/>
  <c r="G22" s="1"/>
  <c r="F23"/>
  <c r="G23" s="1"/>
  <c r="AB25" i="25"/>
  <c r="F24" i="1"/>
  <c r="G24" s="1"/>
  <c r="F25"/>
  <c r="G25" s="1"/>
  <c r="F26"/>
  <c r="G26" s="1"/>
  <c r="F27"/>
  <c r="G27" s="1"/>
  <c r="F28"/>
  <c r="G28" s="1"/>
  <c r="I28" s="1"/>
  <c r="F29"/>
  <c r="G29" s="1"/>
  <c r="F30"/>
  <c r="G30" s="1"/>
  <c r="AB32" i="25"/>
  <c r="F31" i="1"/>
  <c r="G31" s="1"/>
  <c r="I31" s="1"/>
  <c r="AB33" i="25"/>
  <c r="F32" i="1"/>
  <c r="G32" s="1"/>
  <c r="I32" s="1"/>
  <c r="AB34" i="25"/>
  <c r="F33" i="1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I41" s="1"/>
  <c r="F42"/>
  <c r="G42" s="1"/>
  <c r="F43"/>
  <c r="G43" s="1"/>
  <c r="F44"/>
  <c r="G44" s="1"/>
  <c r="AB46" i="25"/>
  <c r="F45" i="1"/>
  <c r="G45" s="1"/>
  <c r="F46"/>
  <c r="G46" s="1"/>
  <c r="F47"/>
  <c r="G47" s="1"/>
  <c r="F48"/>
  <c r="G48" s="1"/>
  <c r="I48" s="1"/>
  <c r="F49"/>
  <c r="G49" s="1"/>
  <c r="F50"/>
  <c r="G50" s="1"/>
  <c r="F51"/>
  <c r="G51" s="1"/>
  <c r="I51" s="1"/>
  <c r="F52"/>
  <c r="G52" s="1"/>
  <c r="AB54" i="25"/>
  <c r="F53" i="1"/>
  <c r="G53" s="1"/>
  <c r="F54"/>
  <c r="G54" s="1"/>
  <c r="F55"/>
  <c r="G55" s="1"/>
  <c r="F56"/>
  <c r="G56" s="1"/>
  <c r="F57"/>
  <c r="G57" s="1"/>
  <c r="I57" s="1"/>
  <c r="F58"/>
  <c r="G58" s="1"/>
  <c r="F59"/>
  <c r="G59" s="1"/>
  <c r="F60"/>
  <c r="G60" s="1"/>
  <c r="AB62" i="25"/>
  <c r="F61" i="1"/>
  <c r="G61" s="1"/>
  <c r="F62"/>
  <c r="G62" s="1"/>
  <c r="F63"/>
  <c r="G63" s="1"/>
  <c r="F64"/>
  <c r="G64" s="1"/>
  <c r="F65"/>
  <c r="G65" s="1"/>
  <c r="F66"/>
  <c r="G66" s="1"/>
  <c r="F67"/>
  <c r="G67" s="1"/>
  <c r="I67" s="1"/>
  <c r="F68"/>
  <c r="G68" s="1"/>
  <c r="AB70" i="25"/>
  <c r="F69" i="1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AB78" i="25"/>
  <c r="F77" i="1"/>
  <c r="G77" s="1"/>
  <c r="F78"/>
  <c r="G78" s="1"/>
  <c r="F79"/>
  <c r="G79" s="1"/>
  <c r="F80"/>
  <c r="G80" s="1"/>
  <c r="F81"/>
  <c r="G81" s="1"/>
  <c r="I81" s="1"/>
  <c r="F82"/>
  <c r="G82" s="1"/>
  <c r="F83"/>
  <c r="G83" s="1"/>
  <c r="F84"/>
  <c r="G84" s="1"/>
  <c r="AB86" i="25"/>
  <c r="F85" i="1"/>
  <c r="G85" s="1"/>
  <c r="I85" s="1"/>
  <c r="F86"/>
  <c r="G86" s="1"/>
  <c r="F87"/>
  <c r="G87" s="1"/>
  <c r="F88"/>
  <c r="G88" s="1"/>
  <c r="F89"/>
  <c r="G89" s="1"/>
  <c r="F90"/>
  <c r="G90" s="1"/>
  <c r="I90" s="1"/>
  <c r="F91"/>
  <c r="G91" s="1"/>
  <c r="I91" s="1"/>
  <c r="F92"/>
  <c r="G92" s="1"/>
  <c r="AB94" i="25"/>
  <c r="F93" i="1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AB102" i="25"/>
  <c r="F101" i="1"/>
  <c r="G101" s="1"/>
  <c r="F102"/>
  <c r="G102" s="1"/>
  <c r="F103"/>
  <c r="G103" s="1"/>
  <c r="F104"/>
  <c r="G104" s="1"/>
  <c r="F105"/>
  <c r="G105" s="1"/>
  <c r="F106"/>
  <c r="G106" s="1"/>
  <c r="I106" s="1"/>
  <c r="F107"/>
  <c r="G107" s="1"/>
  <c r="F108"/>
  <c r="G108" s="1"/>
  <c r="AB110" i="25"/>
  <c r="F109" i="1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AB118" i="25"/>
  <c r="F117" i="1"/>
  <c r="G117" s="1"/>
  <c r="F118"/>
  <c r="G118" s="1"/>
  <c r="F119"/>
  <c r="G119" s="1"/>
  <c r="F120"/>
  <c r="G120" s="1"/>
  <c r="I120" s="1"/>
  <c r="F121"/>
  <c r="G121" s="1"/>
  <c r="I121" s="1"/>
  <c r="F122"/>
  <c r="G122" s="1"/>
  <c r="F123"/>
  <c r="G123" s="1"/>
  <c r="F124"/>
  <c r="G124" s="1"/>
  <c r="AB126" i="25"/>
  <c r="F125" i="1"/>
  <c r="G125" s="1"/>
  <c r="F126"/>
  <c r="G126" s="1"/>
  <c r="F127"/>
  <c r="G127" s="1"/>
  <c r="F128"/>
  <c r="G128" s="1"/>
  <c r="F129"/>
  <c r="G129" s="1"/>
  <c r="I129" s="1"/>
  <c r="F130"/>
  <c r="G130" s="1"/>
  <c r="I130" s="1"/>
  <c r="F131"/>
  <c r="G131" s="1"/>
  <c r="F132"/>
  <c r="G132" s="1"/>
  <c r="AB134" i="25"/>
  <c r="G133" i="1"/>
  <c r="I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AB142" i="25"/>
  <c r="F141" i="1"/>
  <c r="G141" s="1"/>
  <c r="F142"/>
  <c r="G142" s="1"/>
  <c r="F143"/>
  <c r="G143" s="1"/>
  <c r="I143" s="1"/>
  <c r="F144"/>
  <c r="G144" s="1"/>
  <c r="F145"/>
  <c r="G145" s="1"/>
  <c r="I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I152" s="1"/>
  <c r="AB154" i="25"/>
  <c r="F153" i="1"/>
  <c r="G153" s="1"/>
  <c r="F154"/>
  <c r="G154" s="1"/>
  <c r="F155"/>
  <c r="G155" s="1"/>
  <c r="AB157" i="25"/>
  <c r="F156" i="1"/>
  <c r="G156" s="1"/>
  <c r="AB158" i="25"/>
  <c r="F157" i="1"/>
  <c r="G157" s="1"/>
  <c r="I157" s="1"/>
  <c r="F158"/>
  <c r="G158" s="1"/>
  <c r="F159"/>
  <c r="G159" s="1"/>
  <c r="F160"/>
  <c r="G160" s="1"/>
  <c r="F161"/>
  <c r="G161" s="1"/>
  <c r="F162"/>
  <c r="G162" s="1"/>
  <c r="F163"/>
  <c r="G163" s="1"/>
  <c r="AB165" i="25"/>
  <c r="F164" i="1"/>
  <c r="G164" s="1"/>
  <c r="F165"/>
  <c r="G165" s="1"/>
  <c r="I165" s="1"/>
  <c r="AB167" i="25"/>
  <c r="F166" i="1"/>
  <c r="G166" s="1"/>
  <c r="I166" s="1"/>
  <c r="F167"/>
  <c r="G167" s="1"/>
  <c r="F168"/>
  <c r="G168" s="1"/>
  <c r="F169"/>
  <c r="G169" s="1"/>
  <c r="F170"/>
  <c r="G170" s="1"/>
  <c r="F171"/>
  <c r="G171" s="1"/>
  <c r="I171" s="1"/>
  <c r="F172"/>
  <c r="G172" s="1"/>
  <c r="AB174" i="25"/>
  <c r="F173" i="1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AB182" i="25"/>
  <c r="F181" i="1"/>
  <c r="G181" s="1"/>
  <c r="I181" s="1"/>
  <c r="F182"/>
  <c r="G182" s="1"/>
  <c r="I182" s="1"/>
  <c r="F183"/>
  <c r="G183" s="1"/>
  <c r="F184"/>
  <c r="G184" s="1"/>
  <c r="F185"/>
  <c r="G185" s="1"/>
  <c r="I185" s="1"/>
  <c r="F186"/>
  <c r="G186" s="1"/>
  <c r="F187"/>
  <c r="G187" s="1"/>
  <c r="F188"/>
  <c r="G188" s="1"/>
  <c r="AB190" i="25"/>
  <c r="F189" i="1"/>
  <c r="G189" s="1"/>
  <c r="F190"/>
  <c r="G190" s="1"/>
  <c r="F191"/>
  <c r="G191" s="1"/>
  <c r="I191" s="1"/>
  <c r="F192"/>
  <c r="G192" s="1"/>
  <c r="F193"/>
  <c r="G193" s="1"/>
  <c r="I193" s="1"/>
  <c r="AB195" i="25"/>
  <c r="F194" i="1"/>
  <c r="G194" s="1"/>
  <c r="I194" s="1"/>
  <c r="F195"/>
  <c r="G195" s="1"/>
  <c r="D198" i="25" s="1"/>
  <c r="F196" i="1"/>
  <c r="G196" s="1"/>
  <c r="F197"/>
  <c r="G197" s="1"/>
  <c r="F198"/>
  <c r="G198" s="1"/>
  <c r="F199"/>
  <c r="G199" s="1"/>
  <c r="I199" s="1"/>
  <c r="AB201" i="25"/>
  <c r="F200" i="1"/>
  <c r="G200" s="1"/>
  <c r="F201"/>
  <c r="G201" s="1"/>
  <c r="F202"/>
  <c r="G202" s="1"/>
  <c r="F203"/>
  <c r="G203" s="1"/>
  <c r="F204"/>
  <c r="G204" s="1"/>
  <c r="AB206" i="25"/>
  <c r="F205" i="1"/>
  <c r="G205" s="1"/>
  <c r="AB207" i="25"/>
  <c r="F206" i="1"/>
  <c r="G206" s="1"/>
  <c r="I206" s="1"/>
  <c r="F207"/>
  <c r="G207" s="1"/>
  <c r="I207" s="1"/>
  <c r="F208"/>
  <c r="G208" s="1"/>
  <c r="AB210" i="25"/>
  <c r="F209" i="1"/>
  <c r="G209" s="1"/>
  <c r="I209" s="1"/>
  <c r="F210"/>
  <c r="G210" s="1"/>
  <c r="F211"/>
  <c r="G211" s="1"/>
  <c r="F212"/>
  <c r="G212" s="1"/>
  <c r="F213"/>
  <c r="G213" s="1"/>
  <c r="F214"/>
  <c r="G214" s="1"/>
  <c r="F215"/>
  <c r="G215" s="1"/>
  <c r="I215" s="1"/>
  <c r="F216"/>
  <c r="G216" s="1"/>
  <c r="I216" s="1"/>
  <c r="AB218" i="25"/>
  <c r="F217" i="1"/>
  <c r="G217" s="1"/>
  <c r="F218"/>
  <c r="G218" s="1"/>
  <c r="F219"/>
  <c r="G219" s="1"/>
  <c r="I219" s="1"/>
  <c r="F220"/>
  <c r="G220" s="1"/>
  <c r="F221"/>
  <c r="G221" s="1"/>
  <c r="I221" s="1"/>
  <c r="AB223" i="25"/>
  <c r="F222" i="1"/>
  <c r="G222" s="1"/>
  <c r="F223"/>
  <c r="G223" s="1"/>
  <c r="F224"/>
  <c r="G224" s="1"/>
  <c r="F225"/>
  <c r="G225" s="1"/>
  <c r="F226"/>
  <c r="G226" s="1"/>
  <c r="F227"/>
  <c r="G227" s="1"/>
  <c r="AB229" i="25"/>
  <c r="F228" i="1"/>
  <c r="G228" s="1"/>
  <c r="F229"/>
  <c r="G229" s="1"/>
  <c r="I229" s="1"/>
  <c r="F230"/>
  <c r="G230" s="1"/>
  <c r="I230" s="1"/>
  <c r="F231"/>
  <c r="G231" s="1"/>
  <c r="F232"/>
  <c r="G232" s="1"/>
  <c r="AB234" i="25"/>
  <c r="F233" i="1"/>
  <c r="G233" s="1"/>
  <c r="I233" s="1"/>
  <c r="AB235" i="25"/>
  <c r="F234" i="1"/>
  <c r="G234" s="1"/>
  <c r="F235"/>
  <c r="G235" s="1"/>
  <c r="I235" s="1"/>
  <c r="F236"/>
  <c r="G236" s="1"/>
  <c r="I236" s="1"/>
  <c r="AB238" i="25"/>
  <c r="F237" i="1"/>
  <c r="G237" s="1"/>
  <c r="I237" s="1"/>
  <c r="F238"/>
  <c r="G238" s="1"/>
  <c r="F239"/>
  <c r="G239" s="1"/>
  <c r="F240"/>
  <c r="G240" s="1"/>
  <c r="F241"/>
  <c r="G241" s="1"/>
  <c r="F242"/>
  <c r="G242" s="1"/>
  <c r="F243"/>
  <c r="G243" s="1"/>
  <c r="F244"/>
  <c r="G244" s="1"/>
  <c r="I244" s="1"/>
  <c r="AB246" i="25"/>
  <c r="F245" i="1"/>
  <c r="G245" s="1"/>
  <c r="I245" s="1"/>
  <c r="F246"/>
  <c r="G246" s="1"/>
  <c r="F247"/>
  <c r="G247" s="1"/>
  <c r="F248"/>
  <c r="G248" s="1"/>
  <c r="I248" s="1"/>
  <c r="F249"/>
  <c r="G249" s="1"/>
  <c r="I249" s="1"/>
  <c r="F250"/>
  <c r="G250" s="1"/>
  <c r="AB252" i="25"/>
  <c r="F251" i="1"/>
  <c r="G251" s="1"/>
  <c r="I251" s="1"/>
  <c r="F252"/>
  <c r="G252" s="1"/>
  <c r="I252" s="1"/>
  <c r="F253"/>
  <c r="G253" s="1"/>
  <c r="I253" s="1"/>
  <c r="F254"/>
  <c r="G254" s="1"/>
  <c r="F255"/>
  <c r="G255" s="1"/>
  <c r="AB257" i="25"/>
  <c r="F256" i="1"/>
  <c r="G256" s="1"/>
  <c r="F257"/>
  <c r="G257" s="1"/>
  <c r="F258"/>
  <c r="G258" s="1"/>
  <c r="I258" s="1"/>
  <c r="F259"/>
  <c r="G259" s="1"/>
  <c r="F260"/>
  <c r="G260" s="1"/>
  <c r="AB262" i="25"/>
  <c r="F261" i="1"/>
  <c r="G261" s="1"/>
  <c r="I261" s="1"/>
  <c r="F262"/>
  <c r="G262" s="1"/>
  <c r="F263"/>
  <c r="G263" s="1"/>
  <c r="F264"/>
  <c r="G264" s="1"/>
  <c r="I264" s="1"/>
  <c r="AB266" i="25"/>
  <c r="F265" i="1"/>
  <c r="G265" s="1"/>
  <c r="I265" s="1"/>
  <c r="F266"/>
  <c r="AB268" i="25"/>
  <c r="F267" i="1"/>
  <c r="G267" s="1"/>
  <c r="I267" s="1"/>
  <c r="AB269" i="25"/>
  <c r="F268" i="1"/>
  <c r="G268" s="1"/>
  <c r="F269"/>
  <c r="G269" s="1"/>
  <c r="F270"/>
  <c r="G270" s="1"/>
  <c r="I270" s="1"/>
  <c r="F271"/>
  <c r="G271" s="1"/>
  <c r="F272"/>
  <c r="G272" s="1"/>
  <c r="AB274" i="25"/>
  <c r="F273" i="1"/>
  <c r="G273" s="1"/>
  <c r="F274"/>
  <c r="G274" s="1"/>
  <c r="F275"/>
  <c r="G275" s="1"/>
  <c r="AB277" i="25"/>
  <c r="F276" i="1"/>
  <c r="G276" s="1"/>
  <c r="AB278" i="25"/>
  <c r="F277" i="1"/>
  <c r="G277" s="1"/>
  <c r="I277" s="1"/>
  <c r="F278"/>
  <c r="G278" s="1"/>
  <c r="F279"/>
  <c r="G279" s="1"/>
  <c r="F280"/>
  <c r="G280" s="1"/>
  <c r="I280" s="1"/>
  <c r="F281"/>
  <c r="G281" s="1"/>
  <c r="F282"/>
  <c r="G282" s="1"/>
  <c r="I282" s="1"/>
  <c r="F283"/>
  <c r="G283" s="1"/>
  <c r="I283" s="1"/>
  <c r="AB285" i="25"/>
  <c r="F284" i="1"/>
  <c r="G284" s="1"/>
  <c r="F285"/>
  <c r="G285" s="1"/>
  <c r="F286"/>
  <c r="G286" s="1"/>
  <c r="F287"/>
  <c r="G287" s="1"/>
  <c r="F288"/>
  <c r="G288" s="1"/>
  <c r="AB290" i="25"/>
  <c r="F289" i="1"/>
  <c r="G289" s="1"/>
  <c r="F290"/>
  <c r="G290" s="1"/>
  <c r="I290" s="1"/>
  <c r="F291"/>
  <c r="G291" s="1"/>
  <c r="AB293" i="25"/>
  <c r="F292" i="1"/>
  <c r="G292" s="1"/>
  <c r="AB294" i="25"/>
  <c r="F293" i="1"/>
  <c r="G293" s="1"/>
  <c r="I293" s="1"/>
  <c r="F294"/>
  <c r="G294" s="1"/>
  <c r="F295"/>
  <c r="G295" s="1"/>
  <c r="F296"/>
  <c r="G296" s="1"/>
  <c r="I296" s="1"/>
  <c r="F297"/>
  <c r="G297" s="1"/>
  <c r="I297" s="1"/>
  <c r="F298"/>
  <c r="G298" s="1"/>
  <c r="I298" s="1"/>
  <c r="AB300" i="25"/>
  <c r="F299" i="1"/>
  <c r="G299" s="1"/>
  <c r="I299" s="1"/>
  <c r="AB301" i="25"/>
  <c r="F300" i="1"/>
  <c r="G300" s="1"/>
  <c r="F301"/>
  <c r="G301" s="1"/>
  <c r="F302"/>
  <c r="G302" s="1"/>
  <c r="F303"/>
  <c r="G303" s="1"/>
  <c r="F304"/>
  <c r="G304" s="1"/>
  <c r="AB306" i="25"/>
  <c r="F305" i="1"/>
  <c r="G305" s="1"/>
  <c r="F306"/>
  <c r="G306" s="1"/>
  <c r="I306" s="1"/>
  <c r="AB308" i="25"/>
  <c r="F307" i="1"/>
  <c r="G307" s="1"/>
  <c r="F308"/>
  <c r="G308" s="1"/>
  <c r="I308" s="1"/>
  <c r="AB310" i="25"/>
  <c r="F309" i="1"/>
  <c r="G309" s="1"/>
  <c r="I309" s="1"/>
  <c r="F310"/>
  <c r="G310" s="1"/>
  <c r="F311"/>
  <c r="G311" s="1"/>
  <c r="AB313" i="25"/>
  <c r="F312" i="1"/>
  <c r="G312" s="1"/>
  <c r="I312" s="1"/>
  <c r="F313"/>
  <c r="G313" s="1"/>
  <c r="F314"/>
  <c r="G314" s="1"/>
  <c r="I314" s="1"/>
  <c r="F315"/>
  <c r="G315" s="1"/>
  <c r="I315" s="1"/>
  <c r="F316"/>
  <c r="G316" s="1"/>
  <c r="AB318" i="25"/>
  <c r="F317" i="1"/>
  <c r="G317" s="1"/>
  <c r="F318"/>
  <c r="G318" s="1"/>
  <c r="F319"/>
  <c r="G319" s="1"/>
  <c r="AB321" i="25"/>
  <c r="F320" i="1"/>
  <c r="G320" s="1"/>
  <c r="AB322" i="25"/>
  <c r="F321" i="1"/>
  <c r="G321" s="1"/>
  <c r="F322"/>
  <c r="G322" s="1"/>
  <c r="I322" s="1"/>
  <c r="F323"/>
  <c r="G323" s="1"/>
  <c r="F324"/>
  <c r="G324" s="1"/>
  <c r="D326" i="25" s="1"/>
  <c r="F325" i="1"/>
  <c r="G325" s="1"/>
  <c r="I325" s="1"/>
  <c r="F326"/>
  <c r="G326" s="1"/>
  <c r="D328" i="25" s="1"/>
  <c r="F327" i="1"/>
  <c r="G327" s="1"/>
  <c r="F328"/>
  <c r="G328" s="1"/>
  <c r="I328" s="1"/>
  <c r="AB330" i="25"/>
  <c r="F329" i="1"/>
  <c r="G329" s="1"/>
  <c r="I329" s="1"/>
  <c r="F330"/>
  <c r="G330" s="1"/>
  <c r="F331"/>
  <c r="G331" s="1"/>
  <c r="I331" s="1"/>
  <c r="F332"/>
  <c r="G332" s="1"/>
  <c r="F333"/>
  <c r="G333" s="1"/>
  <c r="F334"/>
  <c r="G334" s="1"/>
  <c r="I334" s="1"/>
  <c r="F335"/>
  <c r="G335" s="1"/>
  <c r="F336"/>
  <c r="G336" s="1"/>
  <c r="AB338" i="25"/>
  <c r="F337" i="1"/>
  <c r="G337" s="1"/>
  <c r="F338"/>
  <c r="G338" s="1"/>
  <c r="F339"/>
  <c r="G339" s="1"/>
  <c r="F340"/>
  <c r="G340" s="1"/>
  <c r="F341"/>
  <c r="G341" s="1"/>
  <c r="I341" s="1"/>
  <c r="F342"/>
  <c r="G342" s="1"/>
  <c r="F343"/>
  <c r="G343" s="1"/>
  <c r="I343" s="1"/>
  <c r="F344"/>
  <c r="G344" s="1"/>
  <c r="I344" s="1"/>
  <c r="AB346" i="25"/>
  <c r="F345" i="1"/>
  <c r="G345" s="1"/>
  <c r="F346"/>
  <c r="G346" s="1"/>
  <c r="I346" s="1"/>
  <c r="F347"/>
  <c r="G347" s="1"/>
  <c r="I347" s="1"/>
  <c r="F348"/>
  <c r="G348" s="1"/>
  <c r="F349"/>
  <c r="G349" s="1"/>
  <c r="F350"/>
  <c r="G350" s="1"/>
  <c r="I350" s="1"/>
  <c r="F351"/>
  <c r="G351" s="1"/>
  <c r="F352"/>
  <c r="G352" s="1"/>
  <c r="F353"/>
  <c r="G353" s="1"/>
  <c r="F354"/>
  <c r="G354" s="1"/>
  <c r="F355"/>
  <c r="G355" s="1"/>
  <c r="AB357" i="25"/>
  <c r="F356" i="1"/>
  <c r="G356" s="1"/>
  <c r="I356" s="1"/>
  <c r="F357"/>
  <c r="G357" s="1"/>
  <c r="I357" s="1"/>
  <c r="F358"/>
  <c r="G358" s="1"/>
  <c r="F359"/>
  <c r="G359" s="1"/>
  <c r="F360"/>
  <c r="G360" s="1"/>
  <c r="AB362" i="25"/>
  <c r="F361" i="1"/>
  <c r="G361" s="1"/>
  <c r="I361" s="1"/>
  <c r="AB363" i="25"/>
  <c r="F362" i="1"/>
  <c r="G362" s="1"/>
  <c r="F363"/>
  <c r="G363" s="1"/>
  <c r="F364"/>
  <c r="G364" s="1"/>
  <c r="AB366" i="25"/>
  <c r="F365" i="1"/>
  <c r="G365" s="1"/>
  <c r="F366"/>
  <c r="G366" s="1"/>
  <c r="I366" s="1"/>
  <c r="F367"/>
  <c r="G367" s="1"/>
  <c r="F368"/>
  <c r="G368" s="1"/>
  <c r="F369"/>
  <c r="G369" s="1"/>
  <c r="F370"/>
  <c r="G370" s="1"/>
  <c r="F371"/>
  <c r="G371" s="1"/>
  <c r="I371" s="1"/>
  <c r="F372"/>
  <c r="G372" s="1"/>
  <c r="AB374" i="25"/>
  <c r="F373" i="1"/>
  <c r="G373" s="1"/>
  <c r="AB375" i="25"/>
  <c r="F374" i="1"/>
  <c r="G374" s="1"/>
  <c r="F375"/>
  <c r="G375" s="1"/>
  <c r="AB377" i="25"/>
  <c r="F376" i="1"/>
  <c r="G376" s="1"/>
  <c r="F377"/>
  <c r="G377" s="1"/>
  <c r="I377" s="1"/>
  <c r="F378"/>
  <c r="G378" s="1"/>
  <c r="F379"/>
  <c r="G379" s="1"/>
  <c r="F380"/>
  <c r="G380" s="1"/>
  <c r="I380" s="1"/>
  <c r="AB382" i="25"/>
  <c r="F381" i="1"/>
  <c r="G381" s="1"/>
  <c r="F382"/>
  <c r="G382" s="1"/>
  <c r="I382" s="1"/>
  <c r="F383"/>
  <c r="G383" s="1"/>
  <c r="AB385" i="25"/>
  <c r="F384" i="1"/>
  <c r="G384" s="1"/>
  <c r="AB386" i="25"/>
  <c r="F385" i="1"/>
  <c r="G385" s="1"/>
  <c r="I385" s="1"/>
  <c r="AB387" i="25"/>
  <c r="F386" i="1"/>
  <c r="G386" s="1"/>
  <c r="F387"/>
  <c r="G387" s="1"/>
  <c r="F388"/>
  <c r="G388" s="1"/>
  <c r="AB390" i="25"/>
  <c r="F389" i="1"/>
  <c r="G389" s="1"/>
  <c r="F390"/>
  <c r="G390" s="1"/>
  <c r="I390" s="1"/>
  <c r="F391"/>
  <c r="G391" s="1"/>
  <c r="F392"/>
  <c r="G392" s="1"/>
  <c r="F393"/>
  <c r="G393" s="1"/>
  <c r="I393" s="1"/>
  <c r="F394"/>
  <c r="G394" s="1"/>
  <c r="F395"/>
  <c r="G395" s="1"/>
  <c r="F396"/>
  <c r="G396" s="1"/>
  <c r="F397"/>
  <c r="G397" s="1"/>
  <c r="F398"/>
  <c r="G398" s="1"/>
  <c r="I398" s="1"/>
  <c r="AB400" i="25"/>
  <c r="F399" i="1"/>
  <c r="G399" s="1"/>
  <c r="F400"/>
  <c r="G400" s="1"/>
  <c r="F401"/>
  <c r="G401" s="1"/>
  <c r="F402"/>
  <c r="G402" s="1"/>
  <c r="F403"/>
  <c r="G403" s="1"/>
  <c r="I403" s="1"/>
  <c r="F404"/>
  <c r="G404" s="1"/>
  <c r="I404" s="1"/>
  <c r="AB406" i="25"/>
  <c r="F405" i="1"/>
  <c r="G405" s="1"/>
  <c r="F406"/>
  <c r="G406" s="1"/>
  <c r="F407"/>
  <c r="G407" s="1"/>
  <c r="I407" s="1"/>
  <c r="F408"/>
  <c r="G408" s="1"/>
  <c r="F409"/>
  <c r="G409" s="1"/>
  <c r="I409" s="1"/>
  <c r="F410"/>
  <c r="G410" s="1"/>
  <c r="AB412" i="25"/>
  <c r="F411" i="1"/>
  <c r="G411" s="1"/>
  <c r="F412"/>
  <c r="G412" s="1"/>
  <c r="I412" s="1"/>
  <c r="AB414" i="25"/>
  <c r="F413" i="1"/>
  <c r="G413" s="1"/>
  <c r="F414"/>
  <c r="G414" s="1"/>
  <c r="I414" s="1"/>
  <c r="F415"/>
  <c r="G415" s="1"/>
  <c r="F416"/>
  <c r="G416" s="1"/>
  <c r="I416" s="1"/>
  <c r="F417"/>
  <c r="G417" s="1"/>
  <c r="I417" s="1"/>
  <c r="F418"/>
  <c r="G418" s="1"/>
  <c r="F419"/>
  <c r="G419" s="1"/>
  <c r="F420"/>
  <c r="G420" s="1"/>
  <c r="F421"/>
  <c r="G421" s="1"/>
  <c r="K309" l="1"/>
  <c r="D314" i="24"/>
  <c r="R314" s="1"/>
  <c r="K277" i="1"/>
  <c r="D282" i="24"/>
  <c r="K264" i="1"/>
  <c r="D269" i="24"/>
  <c r="R269" s="1"/>
  <c r="K412" i="1"/>
  <c r="D417" i="24"/>
  <c r="K407" i="1"/>
  <c r="D412" i="24"/>
  <c r="R412" s="1"/>
  <c r="K385" i="1"/>
  <c r="D390" i="24"/>
  <c r="K350" i="1"/>
  <c r="D355" i="24"/>
  <c r="R355" s="1"/>
  <c r="K347" i="1"/>
  <c r="D352" i="24"/>
  <c r="K334" i="1"/>
  <c r="D339" i="24"/>
  <c r="R339" s="1"/>
  <c r="K328" i="1"/>
  <c r="D333" i="24"/>
  <c r="K293" i="1"/>
  <c r="D298" i="24"/>
  <c r="R298" s="1"/>
  <c r="K270" i="1"/>
  <c r="D275" i="24"/>
  <c r="K236" i="1"/>
  <c r="D241" i="24"/>
  <c r="K230" i="1"/>
  <c r="D235" i="24"/>
  <c r="K216" i="1"/>
  <c r="D221" i="24"/>
  <c r="K206" i="1"/>
  <c r="D211" i="24"/>
  <c r="K143" i="1"/>
  <c r="D148" i="24"/>
  <c r="R148" s="1"/>
  <c r="K130" i="1"/>
  <c r="D135" i="24"/>
  <c r="K85" i="1"/>
  <c r="D90" i="24"/>
  <c r="R90" s="1"/>
  <c r="K28" i="1"/>
  <c r="D33" i="24"/>
  <c r="K414" i="1"/>
  <c r="D419" i="24"/>
  <c r="K409" i="1"/>
  <c r="D414" i="24"/>
  <c r="K403" i="1"/>
  <c r="D408" i="24"/>
  <c r="R408" s="1"/>
  <c r="K393" i="1"/>
  <c r="D398" i="24"/>
  <c r="K390" i="1"/>
  <c r="D395" i="24"/>
  <c r="K382" i="1"/>
  <c r="D387" i="24"/>
  <c r="K371" i="1"/>
  <c r="D376" i="24"/>
  <c r="R376" s="1"/>
  <c r="K356" i="1"/>
  <c r="D361" i="24"/>
  <c r="K346" i="1"/>
  <c r="D351" i="24"/>
  <c r="R351" s="1"/>
  <c r="K343" i="1"/>
  <c r="D348" i="24"/>
  <c r="K315" i="1"/>
  <c r="D320" i="24"/>
  <c r="R320" s="1"/>
  <c r="K312" i="1"/>
  <c r="D317" i="24"/>
  <c r="K299" i="1"/>
  <c r="D304" i="24"/>
  <c r="R304" s="1"/>
  <c r="K296" i="1"/>
  <c r="D301" i="24"/>
  <c r="K290" i="1"/>
  <c r="D295" i="24"/>
  <c r="R295" s="1"/>
  <c r="K267" i="1"/>
  <c r="D272" i="24"/>
  <c r="K253" i="1"/>
  <c r="D258" i="24"/>
  <c r="K248" i="1"/>
  <c r="D253" i="24"/>
  <c r="K235" i="1"/>
  <c r="D240" i="24"/>
  <c r="R240" s="1"/>
  <c r="K229" i="1"/>
  <c r="D234" i="24"/>
  <c r="K221" i="1"/>
  <c r="D226" i="24"/>
  <c r="K215" i="1"/>
  <c r="D220" i="24"/>
  <c r="K194" i="1"/>
  <c r="D199" i="24"/>
  <c r="R199" s="1"/>
  <c r="K185" i="1"/>
  <c r="D190" i="24"/>
  <c r="K182" i="1"/>
  <c r="D187" i="24"/>
  <c r="R187" s="1"/>
  <c r="K166" i="1"/>
  <c r="D171" i="24"/>
  <c r="K145" i="1"/>
  <c r="D150" i="24"/>
  <c r="R150" s="1"/>
  <c r="K129" i="1"/>
  <c r="D134" i="24"/>
  <c r="K120" i="1"/>
  <c r="D125" i="24"/>
  <c r="R125" s="1"/>
  <c r="K91" i="1"/>
  <c r="D96" i="24"/>
  <c r="K81" i="1"/>
  <c r="D86" i="24"/>
  <c r="R86" s="1"/>
  <c r="K400" i="2"/>
  <c r="E405" i="24"/>
  <c r="K396" i="2"/>
  <c r="E401" i="24"/>
  <c r="S401" s="1"/>
  <c r="K364" i="2"/>
  <c r="E369" i="24"/>
  <c r="K362" i="2"/>
  <c r="E367" i="24"/>
  <c r="S367" s="1"/>
  <c r="K336" i="2"/>
  <c r="E341" i="24"/>
  <c r="K320" i="2"/>
  <c r="E325" i="24"/>
  <c r="S325" s="1"/>
  <c r="K312" i="2"/>
  <c r="E317" i="24"/>
  <c r="K266" i="2"/>
  <c r="E271" i="24"/>
  <c r="S271" s="1"/>
  <c r="K158" i="2"/>
  <c r="E163" i="24"/>
  <c r="K134" i="2"/>
  <c r="E139" i="24"/>
  <c r="S139" s="1"/>
  <c r="K48" i="2"/>
  <c r="E53" i="24"/>
  <c r="K42" i="2"/>
  <c r="E47" i="24"/>
  <c r="S47" s="1"/>
  <c r="K34" i="2"/>
  <c r="E39" i="24"/>
  <c r="F424"/>
  <c r="T424" s="1"/>
  <c r="F420"/>
  <c r="T420" s="1"/>
  <c r="F418"/>
  <c r="T418" s="1"/>
  <c r="F416"/>
  <c r="T416" s="1"/>
  <c r="T404"/>
  <c r="F404"/>
  <c r="F402"/>
  <c r="T402" s="1"/>
  <c r="F392"/>
  <c r="T392" s="1"/>
  <c r="F388"/>
  <c r="T388" s="1"/>
  <c r="F386"/>
  <c r="T386" s="1"/>
  <c r="F384"/>
  <c r="T384" s="1"/>
  <c r="F356"/>
  <c r="T356" s="1"/>
  <c r="F350"/>
  <c r="T350" s="1"/>
  <c r="F348"/>
  <c r="T348" s="1"/>
  <c r="F326"/>
  <c r="T326" s="1"/>
  <c r="F324"/>
  <c r="T324" s="1"/>
  <c r="F322"/>
  <c r="T322" s="1"/>
  <c r="F318"/>
  <c r="T318" s="1"/>
  <c r="F310"/>
  <c r="F286"/>
  <c r="T286" s="1"/>
  <c r="F258"/>
  <c r="T258" s="1"/>
  <c r="T185"/>
  <c r="F185"/>
  <c r="F131"/>
  <c r="T131" s="1"/>
  <c r="F59"/>
  <c r="T59" s="1"/>
  <c r="F35"/>
  <c r="T35" s="1"/>
  <c r="G256"/>
  <c r="U256" s="1"/>
  <c r="G155"/>
  <c r="U155" s="1"/>
  <c r="G115"/>
  <c r="U115" s="1"/>
  <c r="G87"/>
  <c r="U87" s="1"/>
  <c r="G63"/>
  <c r="U63" s="1"/>
  <c r="G55"/>
  <c r="U55" s="1"/>
  <c r="G51"/>
  <c r="U51" s="1"/>
  <c r="G39"/>
  <c r="U39" s="1"/>
  <c r="G27"/>
  <c r="U27" s="1"/>
  <c r="K405" i="5"/>
  <c r="H410" i="24"/>
  <c r="V410" s="1"/>
  <c r="K286" i="5"/>
  <c r="H291" i="24"/>
  <c r="K236" i="5"/>
  <c r="H241" i="24"/>
  <c r="V241" s="1"/>
  <c r="K174" i="5"/>
  <c r="H179" i="24"/>
  <c r="V179" s="1"/>
  <c r="K158" i="5"/>
  <c r="H163" i="24"/>
  <c r="V163" s="1"/>
  <c r="K142" i="5"/>
  <c r="H147" i="24"/>
  <c r="V147" s="1"/>
  <c r="K62" i="5"/>
  <c r="H67" i="24"/>
  <c r="V67" s="1"/>
  <c r="K46" i="5"/>
  <c r="H51" i="24"/>
  <c r="V51" s="1"/>
  <c r="K30" i="5"/>
  <c r="H35" i="24"/>
  <c r="V35" s="1"/>
  <c r="L350"/>
  <c r="Z350" s="1"/>
  <c r="L342"/>
  <c r="Z342" s="1"/>
  <c r="L305"/>
  <c r="Z305" s="1"/>
  <c r="L298"/>
  <c r="Z298" s="1"/>
  <c r="L274"/>
  <c r="Z274" s="1"/>
  <c r="L239"/>
  <c r="Z239" s="1"/>
  <c r="L225"/>
  <c r="Z225" s="1"/>
  <c r="L218"/>
  <c r="Z218" s="1"/>
  <c r="Z213"/>
  <c r="L213"/>
  <c r="L189"/>
  <c r="Z189" s="1"/>
  <c r="L182"/>
  <c r="Z182" s="1"/>
  <c r="K416" i="1"/>
  <c r="D421" i="24"/>
  <c r="K237" i="1"/>
  <c r="D242" i="24"/>
  <c r="R242" s="1"/>
  <c r="K191" i="1"/>
  <c r="D196" i="24"/>
  <c r="K152" i="1"/>
  <c r="D157" i="24"/>
  <c r="R157" s="1"/>
  <c r="K12" i="1"/>
  <c r="D17" i="24"/>
  <c r="R17" s="1"/>
  <c r="K416" i="5"/>
  <c r="H421" i="24"/>
  <c r="V421" s="1"/>
  <c r="K400" i="5"/>
  <c r="H405" i="24"/>
  <c r="V405" s="1"/>
  <c r="K384" i="5"/>
  <c r="H389" i="24"/>
  <c r="V389" s="1"/>
  <c r="K368" i="5"/>
  <c r="H373" i="24"/>
  <c r="K352" i="5"/>
  <c r="H357" i="24"/>
  <c r="K345" i="5"/>
  <c r="H350" i="24"/>
  <c r="V350" s="1"/>
  <c r="K315" i="5"/>
  <c r="H320" i="24"/>
  <c r="V320" s="1"/>
  <c r="K251" i="5"/>
  <c r="H256" i="24"/>
  <c r="K242" i="5"/>
  <c r="H247" i="24"/>
  <c r="V247" s="1"/>
  <c r="K224" i="5"/>
  <c r="H229" i="24"/>
  <c r="V229" s="1"/>
  <c r="K187" i="5"/>
  <c r="H192" i="24"/>
  <c r="V192" s="1"/>
  <c r="K16" i="5"/>
  <c r="H21" i="24"/>
  <c r="I411"/>
  <c r="W411" s="1"/>
  <c r="I395"/>
  <c r="W395" s="1"/>
  <c r="W379"/>
  <c r="I379"/>
  <c r="I203"/>
  <c r="W203" s="1"/>
  <c r="I155"/>
  <c r="W155" s="1"/>
  <c r="I127"/>
  <c r="W127" s="1"/>
  <c r="I95"/>
  <c r="W95" s="1"/>
  <c r="I71"/>
  <c r="W71" s="1"/>
  <c r="I55"/>
  <c r="W55" s="1"/>
  <c r="I47"/>
  <c r="W47" s="1"/>
  <c r="I39"/>
  <c r="W39" s="1"/>
  <c r="I33"/>
  <c r="W33" s="1"/>
  <c r="I25"/>
  <c r="W25" s="1"/>
  <c r="I17"/>
  <c r="W17" s="1"/>
  <c r="J320"/>
  <c r="X320" s="1"/>
  <c r="J192"/>
  <c r="X192" s="1"/>
  <c r="J100"/>
  <c r="X100" s="1"/>
  <c r="K75" i="7"/>
  <c r="J80" i="24"/>
  <c r="J64"/>
  <c r="X64" s="1"/>
  <c r="L411"/>
  <c r="Z411" s="1"/>
  <c r="L384"/>
  <c r="Z384" s="1"/>
  <c r="L379"/>
  <c r="Z379" s="1"/>
  <c r="L371"/>
  <c r="Z371" s="1"/>
  <c r="L363"/>
  <c r="Z363" s="1"/>
  <c r="L355"/>
  <c r="Z355" s="1"/>
  <c r="L347"/>
  <c r="Z347" s="1"/>
  <c r="L344"/>
  <c r="Z344" s="1"/>
  <c r="L246"/>
  <c r="Z246" s="1"/>
  <c r="L238"/>
  <c r="Z238" s="1"/>
  <c r="L224"/>
  <c r="Z224" s="1"/>
  <c r="L186"/>
  <c r="Z186" s="1"/>
  <c r="L184"/>
  <c r="Z184" s="1"/>
  <c r="L167"/>
  <c r="Z167" s="1"/>
  <c r="L159"/>
  <c r="Z159" s="1"/>
  <c r="L121"/>
  <c r="Z121" s="1"/>
  <c r="L105"/>
  <c r="Z105" s="1"/>
  <c r="L103"/>
  <c r="Z103" s="1"/>
  <c r="K261" i="1"/>
  <c r="D266" i="24"/>
  <c r="R266" s="1"/>
  <c r="K244" i="1"/>
  <c r="D249" i="24"/>
  <c r="R249" s="1"/>
  <c r="K157" i="1"/>
  <c r="D162" i="24"/>
  <c r="K377" i="1"/>
  <c r="D382" i="24"/>
  <c r="R382" s="1"/>
  <c r="K366" i="1"/>
  <c r="D371" i="24"/>
  <c r="R371" s="1"/>
  <c r="K357" i="1"/>
  <c r="D362" i="24"/>
  <c r="R362" s="1"/>
  <c r="K341" i="1"/>
  <c r="D346" i="24"/>
  <c r="R346" s="1"/>
  <c r="K325" i="1"/>
  <c r="D330" i="24"/>
  <c r="R330" s="1"/>
  <c r="K322" i="1"/>
  <c r="D327" i="24"/>
  <c r="R327" s="1"/>
  <c r="K306" i="1"/>
  <c r="D311" i="24"/>
  <c r="R311" s="1"/>
  <c r="K298" i="1"/>
  <c r="D303" i="24"/>
  <c r="R303" s="1"/>
  <c r="K283" i="1"/>
  <c r="D288" i="24"/>
  <c r="R288" s="1"/>
  <c r="K280" i="1"/>
  <c r="D285" i="24"/>
  <c r="R285" s="1"/>
  <c r="K252" i="1"/>
  <c r="D257" i="24"/>
  <c r="K249" i="1"/>
  <c r="D254" i="24"/>
  <c r="R254" s="1"/>
  <c r="K207" i="1"/>
  <c r="D212" i="24"/>
  <c r="R212" s="1"/>
  <c r="K199" i="1"/>
  <c r="D204" i="24"/>
  <c r="R204" s="1"/>
  <c r="K193" i="1"/>
  <c r="D198" i="24"/>
  <c r="R198" s="1"/>
  <c r="K171" i="1"/>
  <c r="D176" i="24"/>
  <c r="R176" s="1"/>
  <c r="K165" i="1"/>
  <c r="D170" i="24"/>
  <c r="R170" s="1"/>
  <c r="K121" i="1"/>
  <c r="D126" i="24"/>
  <c r="R126" s="1"/>
  <c r="K67" i="1"/>
  <c r="D72" i="24"/>
  <c r="R72" s="1"/>
  <c r="K57" i="1"/>
  <c r="D62" i="24"/>
  <c r="R62" s="1"/>
  <c r="K51" i="1"/>
  <c r="D56" i="24"/>
  <c r="K48" i="1"/>
  <c r="D53" i="24"/>
  <c r="R53" s="1"/>
  <c r="K41" i="1"/>
  <c r="D46" i="24"/>
  <c r="K14" i="1"/>
  <c r="D19" i="24"/>
  <c r="R19" s="1"/>
  <c r="K403" i="2"/>
  <c r="E408" i="24"/>
  <c r="S408" s="1"/>
  <c r="K399" i="2"/>
  <c r="E404" i="24"/>
  <c r="S404" s="1"/>
  <c r="K371" i="2"/>
  <c r="E376" i="24"/>
  <c r="S376" s="1"/>
  <c r="K367" i="2"/>
  <c r="E372" i="24"/>
  <c r="S372" s="1"/>
  <c r="K353" i="2"/>
  <c r="E358" i="24"/>
  <c r="S358" s="1"/>
  <c r="K349" i="2"/>
  <c r="E354" i="24"/>
  <c r="S354" s="1"/>
  <c r="K339" i="2"/>
  <c r="E344" i="24"/>
  <c r="S344" s="1"/>
  <c r="K311" i="2"/>
  <c r="E316" i="24"/>
  <c r="K299" i="2"/>
  <c r="E304" i="24"/>
  <c r="S304" s="1"/>
  <c r="K295" i="2"/>
  <c r="E300" i="24"/>
  <c r="S300" s="1"/>
  <c r="K275" i="2"/>
  <c r="E280" i="24"/>
  <c r="S280" s="1"/>
  <c r="K259" i="2"/>
  <c r="E264" i="24"/>
  <c r="S264" s="1"/>
  <c r="K243" i="2"/>
  <c r="E248" i="24"/>
  <c r="S248" s="1"/>
  <c r="K207" i="2"/>
  <c r="E212" i="24"/>
  <c r="S212" s="1"/>
  <c r="K167" i="2"/>
  <c r="E172" i="24"/>
  <c r="S172" s="1"/>
  <c r="K121" i="2"/>
  <c r="E126" i="24"/>
  <c r="S126" s="1"/>
  <c r="K75" i="2"/>
  <c r="E80" i="24"/>
  <c r="S80" s="1"/>
  <c r="K49" i="2"/>
  <c r="E54" i="24"/>
  <c r="K19" i="2"/>
  <c r="E24" i="24"/>
  <c r="K11" i="2"/>
  <c r="E16" i="24"/>
  <c r="S16" s="1"/>
  <c r="F423"/>
  <c r="T423" s="1"/>
  <c r="F421"/>
  <c r="T421" s="1"/>
  <c r="F391"/>
  <c r="T391" s="1"/>
  <c r="F389"/>
  <c r="T389" s="1"/>
  <c r="F387"/>
  <c r="T387" s="1"/>
  <c r="F379"/>
  <c r="T379" s="1"/>
  <c r="F305"/>
  <c r="T305" s="1"/>
  <c r="F303"/>
  <c r="T303" s="1"/>
  <c r="F273"/>
  <c r="T273" s="1"/>
  <c r="F257"/>
  <c r="T257" s="1"/>
  <c r="G307"/>
  <c r="U307" s="1"/>
  <c r="G299"/>
  <c r="U299" s="1"/>
  <c r="G259"/>
  <c r="U259" s="1"/>
  <c r="G231"/>
  <c r="U231" s="1"/>
  <c r="G164"/>
  <c r="U164" s="1"/>
  <c r="G160"/>
  <c r="U160" s="1"/>
  <c r="G100"/>
  <c r="U100" s="1"/>
  <c r="G96"/>
  <c r="U96" s="1"/>
  <c r="G92"/>
  <c r="U92" s="1"/>
  <c r="G86"/>
  <c r="U86" s="1"/>
  <c r="G56"/>
  <c r="U56" s="1"/>
  <c r="G26"/>
  <c r="U26" s="1"/>
  <c r="G20"/>
  <c r="U20" s="1"/>
  <c r="K420" i="5"/>
  <c r="H425" i="24"/>
  <c r="V425" s="1"/>
  <c r="K413" i="5"/>
  <c r="H418" i="24"/>
  <c r="V418" s="1"/>
  <c r="K404" i="5"/>
  <c r="H409" i="24"/>
  <c r="K397" i="5"/>
  <c r="H402" i="24"/>
  <c r="V402" s="1"/>
  <c r="K381" i="5"/>
  <c r="H386" i="24"/>
  <c r="V386" s="1"/>
  <c r="K372" i="5"/>
  <c r="H377" i="24"/>
  <c r="K365" i="5"/>
  <c r="H370" i="24"/>
  <c r="V370" s="1"/>
  <c r="K356" i="5"/>
  <c r="H361" i="24"/>
  <c r="V361" s="1"/>
  <c r="K349" i="5"/>
  <c r="H354" i="24"/>
  <c r="V354" s="1"/>
  <c r="K326" i="5"/>
  <c r="H331" i="24"/>
  <c r="K303" i="5"/>
  <c r="H308" i="24"/>
  <c r="V308" s="1"/>
  <c r="K278" i="5"/>
  <c r="H283" i="24"/>
  <c r="V283" s="1"/>
  <c r="K262" i="5"/>
  <c r="H267" i="24"/>
  <c r="V267" s="1"/>
  <c r="K214" i="5"/>
  <c r="H219" i="24"/>
  <c r="V219" s="1"/>
  <c r="K198" i="5"/>
  <c r="H203" i="24"/>
  <c r="V203" s="1"/>
  <c r="K175" i="5"/>
  <c r="H180" i="24"/>
  <c r="V180" s="1"/>
  <c r="K159" i="5"/>
  <c r="H164" i="24"/>
  <c r="V164" s="1"/>
  <c r="K143" i="5"/>
  <c r="H148" i="24"/>
  <c r="V148" s="1"/>
  <c r="K63" i="5"/>
  <c r="H68" i="24"/>
  <c r="V68" s="1"/>
  <c r="K52" i="5"/>
  <c r="H57" i="24"/>
  <c r="V57" s="1"/>
  <c r="K47" i="5"/>
  <c r="H52" i="24"/>
  <c r="V52" s="1"/>
  <c r="K31" i="5"/>
  <c r="H36" i="24"/>
  <c r="V36" s="1"/>
  <c r="K13" i="5"/>
  <c r="H18" i="24"/>
  <c r="V18" s="1"/>
  <c r="L394"/>
  <c r="Z394" s="1"/>
  <c r="L386"/>
  <c r="Z386" s="1"/>
  <c r="L370"/>
  <c r="Z370" s="1"/>
  <c r="L362"/>
  <c r="Z362" s="1"/>
  <c r="L338"/>
  <c r="Z338" s="1"/>
  <c r="L327"/>
  <c r="L273"/>
  <c r="Z273" s="1"/>
  <c r="L261"/>
  <c r="Z261" s="1"/>
  <c r="L253"/>
  <c r="Z253" s="1"/>
  <c r="L209"/>
  <c r="Z209" s="1"/>
  <c r="L197"/>
  <c r="Z197" s="1"/>
  <c r="L179"/>
  <c r="Z179" s="1"/>
  <c r="L123"/>
  <c r="Z123" s="1"/>
  <c r="L93"/>
  <c r="Z93" s="1"/>
  <c r="L75"/>
  <c r="Z75" s="1"/>
  <c r="K361" i="1"/>
  <c r="D366" i="24"/>
  <c r="K329" i="1"/>
  <c r="D334" i="24"/>
  <c r="R334" s="1"/>
  <c r="K314" i="1"/>
  <c r="D319" i="24"/>
  <c r="R319" s="1"/>
  <c r="K258" i="1"/>
  <c r="D263" i="24"/>
  <c r="R263" s="1"/>
  <c r="K181" i="1"/>
  <c r="D186" i="24"/>
  <c r="K106" i="1"/>
  <c r="D111" i="24"/>
  <c r="K90" i="1"/>
  <c r="D95" i="24"/>
  <c r="R95" s="1"/>
  <c r="K32" i="1"/>
  <c r="D37" i="24"/>
  <c r="R37" s="1"/>
  <c r="K417" i="1"/>
  <c r="D422" i="24"/>
  <c r="R422" s="1"/>
  <c r="K404" i="1"/>
  <c r="D409" i="24"/>
  <c r="R409" s="1"/>
  <c r="K398" i="1"/>
  <c r="D403" i="24"/>
  <c r="K380" i="1"/>
  <c r="D385" i="24"/>
  <c r="K344" i="1"/>
  <c r="D349" i="24"/>
  <c r="K331" i="1"/>
  <c r="D336" i="24"/>
  <c r="R336" s="1"/>
  <c r="K308" i="1"/>
  <c r="D313" i="24"/>
  <c r="R313" s="1"/>
  <c r="K297" i="1"/>
  <c r="D302" i="24"/>
  <c r="R302" s="1"/>
  <c r="K282" i="1"/>
  <c r="D287" i="24"/>
  <c r="R287" s="1"/>
  <c r="K265" i="1"/>
  <c r="D270" i="24"/>
  <c r="R270" s="1"/>
  <c r="K251" i="1"/>
  <c r="D256" i="24"/>
  <c r="R256" s="1"/>
  <c r="K245" i="1"/>
  <c r="D250" i="24"/>
  <c r="K233" i="1"/>
  <c r="D238" i="24"/>
  <c r="K219" i="1"/>
  <c r="D224" i="24"/>
  <c r="R224" s="1"/>
  <c r="K209" i="1"/>
  <c r="D214" i="24"/>
  <c r="K133" i="1"/>
  <c r="D138" i="24"/>
  <c r="R138" s="1"/>
  <c r="K31" i="1"/>
  <c r="D36" i="24"/>
  <c r="R36" s="1"/>
  <c r="K298" i="5"/>
  <c r="H303" i="24"/>
  <c r="V303" s="1"/>
  <c r="K275" i="5"/>
  <c r="H280" i="24"/>
  <c r="V280" s="1"/>
  <c r="K264" i="5"/>
  <c r="H269" i="24"/>
  <c r="V269" s="1"/>
  <c r="K211" i="5"/>
  <c r="H216" i="24"/>
  <c r="V216" s="1"/>
  <c r="K19" i="5"/>
  <c r="H24" i="24"/>
  <c r="V24" s="1"/>
  <c r="I76"/>
  <c r="W76" s="1"/>
  <c r="J405"/>
  <c r="X405" s="1"/>
  <c r="J377"/>
  <c r="X377" s="1"/>
  <c r="J187"/>
  <c r="X187" s="1"/>
  <c r="J147"/>
  <c r="X147" s="1"/>
  <c r="J119"/>
  <c r="X119" s="1"/>
  <c r="J95"/>
  <c r="X95" s="1"/>
  <c r="J15"/>
  <c r="X15" s="1"/>
  <c r="L415"/>
  <c r="Z415" s="1"/>
  <c r="L383"/>
  <c r="Z383" s="1"/>
  <c r="L367"/>
  <c r="Z367" s="1"/>
  <c r="L319"/>
  <c r="L306"/>
  <c r="Z306" s="1"/>
  <c r="L250"/>
  <c r="Z250" s="1"/>
  <c r="L226"/>
  <c r="Z226" s="1"/>
  <c r="L214"/>
  <c r="Z214" s="1"/>
  <c r="L201"/>
  <c r="L199"/>
  <c r="Z199" s="1"/>
  <c r="L183"/>
  <c r="Z183" s="1"/>
  <c r="L171"/>
  <c r="Z171" s="1"/>
  <c r="L131"/>
  <c r="Z131" s="1"/>
  <c r="L111"/>
  <c r="Z111" s="1"/>
  <c r="L419"/>
  <c r="Z419" s="1"/>
  <c r="D422" i="25"/>
  <c r="I420" i="1"/>
  <c r="D420" i="25"/>
  <c r="R420" s="1"/>
  <c r="I418" i="1"/>
  <c r="D412" i="25"/>
  <c r="R412" s="1"/>
  <c r="I410" i="1"/>
  <c r="D410" i="25"/>
  <c r="I408" i="1"/>
  <c r="D408" i="25"/>
  <c r="R408" s="1"/>
  <c r="I406" i="1"/>
  <c r="D404" i="25"/>
  <c r="I402" i="1"/>
  <c r="D402" i="25"/>
  <c r="R402" s="1"/>
  <c r="I400" i="1"/>
  <c r="D398" i="25"/>
  <c r="R398" s="1"/>
  <c r="I396" i="1"/>
  <c r="D396" i="25"/>
  <c r="I394" i="1"/>
  <c r="D394" i="25"/>
  <c r="R394" s="1"/>
  <c r="I392" i="1"/>
  <c r="D390" i="25"/>
  <c r="R390" s="1"/>
  <c r="I388" i="1"/>
  <c r="D388" i="25"/>
  <c r="I386" i="1"/>
  <c r="D386" i="25"/>
  <c r="R386" s="1"/>
  <c r="I384" i="1"/>
  <c r="D380" i="25"/>
  <c r="I378" i="1"/>
  <c r="D378" i="25"/>
  <c r="R378" s="1"/>
  <c r="I376" i="1"/>
  <c r="D376" i="25"/>
  <c r="I374" i="1"/>
  <c r="D374" i="25"/>
  <c r="R374" s="1"/>
  <c r="I372" i="1"/>
  <c r="D372" i="25"/>
  <c r="I370" i="1"/>
  <c r="D370" i="25"/>
  <c r="R370" s="1"/>
  <c r="I368" i="1"/>
  <c r="D366" i="25"/>
  <c r="R366" s="1"/>
  <c r="I364" i="1"/>
  <c r="D364" i="25"/>
  <c r="R364" s="1"/>
  <c r="I362" i="1"/>
  <c r="D362" i="25"/>
  <c r="I360" i="1"/>
  <c r="D360" i="25"/>
  <c r="R360" s="1"/>
  <c r="I358" i="1"/>
  <c r="D356" i="25"/>
  <c r="I354" i="1"/>
  <c r="D354" i="25"/>
  <c r="I352" i="1"/>
  <c r="D350" i="25"/>
  <c r="R350" s="1"/>
  <c r="I348" i="1"/>
  <c r="D344" i="25"/>
  <c r="R344" s="1"/>
  <c r="I342" i="1"/>
  <c r="D342" i="25"/>
  <c r="I340" i="1"/>
  <c r="D340" i="25"/>
  <c r="R340" s="1"/>
  <c r="I338" i="1"/>
  <c r="D338" i="25"/>
  <c r="I336" i="1"/>
  <c r="D334" i="25"/>
  <c r="I332" i="1"/>
  <c r="D332" i="25"/>
  <c r="I330" i="1"/>
  <c r="D322" i="25"/>
  <c r="R322" s="1"/>
  <c r="I320" i="1"/>
  <c r="D320" i="25"/>
  <c r="I318" i="1"/>
  <c r="D318" i="25"/>
  <c r="I316" i="1"/>
  <c r="D312" i="25"/>
  <c r="R312" s="1"/>
  <c r="I310" i="1"/>
  <c r="D307" i="25"/>
  <c r="I304" i="1"/>
  <c r="D304" i="25"/>
  <c r="R304" s="1"/>
  <c r="I302" i="1"/>
  <c r="D302" i="25"/>
  <c r="I300" i="1"/>
  <c r="D296" i="25"/>
  <c r="I294" i="1"/>
  <c r="D294" i="25"/>
  <c r="R294" s="1"/>
  <c r="I292" i="1"/>
  <c r="D290" i="25"/>
  <c r="I288" i="1"/>
  <c r="D288" i="25"/>
  <c r="R288" s="1"/>
  <c r="I286" i="1"/>
  <c r="D286" i="25"/>
  <c r="I284" i="1"/>
  <c r="D280" i="25"/>
  <c r="I278" i="1"/>
  <c r="D278" i="25"/>
  <c r="I276" i="1"/>
  <c r="D276" i="25"/>
  <c r="R276" s="1"/>
  <c r="I274" i="1"/>
  <c r="D274" i="25"/>
  <c r="I272" i="1"/>
  <c r="D270" i="25"/>
  <c r="I268" i="1"/>
  <c r="D268" i="25"/>
  <c r="I266" i="1"/>
  <c r="D264" i="25"/>
  <c r="I262" i="1"/>
  <c r="D262" i="25"/>
  <c r="R262" s="1"/>
  <c r="I260" i="1"/>
  <c r="D258" i="25"/>
  <c r="R258" s="1"/>
  <c r="I256" i="1"/>
  <c r="D256" i="25"/>
  <c r="I254" i="1"/>
  <c r="D252" i="25"/>
  <c r="I250" i="1"/>
  <c r="D248" i="25"/>
  <c r="R248" s="1"/>
  <c r="I246" i="1"/>
  <c r="D244" i="25"/>
  <c r="R244" s="1"/>
  <c r="I242" i="1"/>
  <c r="D242" i="25"/>
  <c r="I240" i="1"/>
  <c r="D240" i="25"/>
  <c r="R240" s="1"/>
  <c r="I238" i="1"/>
  <c r="D236" i="25"/>
  <c r="I234" i="1"/>
  <c r="D234" i="25"/>
  <c r="I232" i="1"/>
  <c r="D230" i="25"/>
  <c r="R230" s="1"/>
  <c r="I228" i="1"/>
  <c r="D228" i="25"/>
  <c r="R228" s="1"/>
  <c r="I226" i="1"/>
  <c r="D226" i="25"/>
  <c r="R226" s="1"/>
  <c r="I224" i="1"/>
  <c r="D224" i="25"/>
  <c r="R224" s="1"/>
  <c r="I222" i="1"/>
  <c r="D222" i="25"/>
  <c r="I220" i="1"/>
  <c r="D220" i="25"/>
  <c r="R220" s="1"/>
  <c r="I218" i="1"/>
  <c r="D216" i="25"/>
  <c r="I214" i="1"/>
  <c r="D214" i="25"/>
  <c r="I212" i="1"/>
  <c r="D212" i="25"/>
  <c r="R212" s="1"/>
  <c r="I210" i="1"/>
  <c r="D210" i="25"/>
  <c r="R210" s="1"/>
  <c r="I208" i="1"/>
  <c r="D206" i="25"/>
  <c r="I204" i="1"/>
  <c r="D204" i="25"/>
  <c r="R204" s="1"/>
  <c r="I202" i="1"/>
  <c r="D202" i="25"/>
  <c r="I200" i="1"/>
  <c r="D200" i="25"/>
  <c r="R200" s="1"/>
  <c r="I198" i="1"/>
  <c r="D197" i="25"/>
  <c r="I196" i="1"/>
  <c r="D194" i="25"/>
  <c r="R194" s="1"/>
  <c r="I192" i="1"/>
  <c r="D192" i="25"/>
  <c r="I190" i="1"/>
  <c r="D190" i="25"/>
  <c r="R190" s="1"/>
  <c r="I188" i="1"/>
  <c r="D188" i="25"/>
  <c r="I186" i="1"/>
  <c r="D186" i="25"/>
  <c r="I184" i="1"/>
  <c r="D182" i="25"/>
  <c r="I180" i="1"/>
  <c r="D180" i="25"/>
  <c r="R180" s="1"/>
  <c r="I178" i="1"/>
  <c r="D178" i="25"/>
  <c r="R178" s="1"/>
  <c r="I176" i="1"/>
  <c r="D176" i="25"/>
  <c r="R176" s="1"/>
  <c r="I174" i="1"/>
  <c r="D174" i="25"/>
  <c r="R174" s="1"/>
  <c r="I172" i="1"/>
  <c r="D172" i="25"/>
  <c r="R172" s="1"/>
  <c r="I170" i="1"/>
  <c r="I168"/>
  <c r="D166" i="25"/>
  <c r="I164" i="1"/>
  <c r="D164" i="25"/>
  <c r="R164" s="1"/>
  <c r="I162" i="1"/>
  <c r="D162" i="25"/>
  <c r="I160" i="1"/>
  <c r="D160" i="25"/>
  <c r="R160" s="1"/>
  <c r="I158" i="1"/>
  <c r="D158" i="25"/>
  <c r="I156" i="1"/>
  <c r="D156" i="25"/>
  <c r="R156" s="1"/>
  <c r="I154" i="1"/>
  <c r="D152" i="25"/>
  <c r="I150" i="1"/>
  <c r="D150" i="25"/>
  <c r="R150" s="1"/>
  <c r="I148" i="1"/>
  <c r="D148" i="25"/>
  <c r="I146" i="1"/>
  <c r="D146" i="25"/>
  <c r="R146" s="1"/>
  <c r="I144" i="1"/>
  <c r="D144" i="25"/>
  <c r="I142" i="1"/>
  <c r="D142" i="25"/>
  <c r="R142" s="1"/>
  <c r="I140" i="1"/>
  <c r="D140" i="25"/>
  <c r="I138" i="1"/>
  <c r="D138" i="25"/>
  <c r="R138" s="1"/>
  <c r="I136" i="1"/>
  <c r="D136" i="25"/>
  <c r="I134" i="1"/>
  <c r="D134" i="25"/>
  <c r="R134" s="1"/>
  <c r="I132" i="1"/>
  <c r="D130" i="25"/>
  <c r="I128" i="1"/>
  <c r="D128" i="25"/>
  <c r="I126" i="1"/>
  <c r="I124"/>
  <c r="D124" i="25"/>
  <c r="I122" i="1"/>
  <c r="D120" i="25"/>
  <c r="I118" i="1"/>
  <c r="D118" i="25"/>
  <c r="R118" s="1"/>
  <c r="I116" i="1"/>
  <c r="I114"/>
  <c r="I112"/>
  <c r="D112" i="25"/>
  <c r="I110" i="1"/>
  <c r="D110" i="25"/>
  <c r="I108" i="1"/>
  <c r="D106" i="25"/>
  <c r="I104" i="1"/>
  <c r="D104" i="25"/>
  <c r="R104" s="1"/>
  <c r="I102" i="1"/>
  <c r="D102" i="25"/>
  <c r="I100" i="1"/>
  <c r="D100" i="25"/>
  <c r="I98" i="1"/>
  <c r="D98" i="25"/>
  <c r="I96" i="1"/>
  <c r="D96" i="25"/>
  <c r="I94" i="1"/>
  <c r="I92"/>
  <c r="D90" i="25"/>
  <c r="R90" s="1"/>
  <c r="I88" i="1"/>
  <c r="D88" i="25"/>
  <c r="I86" i="1"/>
  <c r="D86" i="25"/>
  <c r="I84" i="1"/>
  <c r="D84" i="25"/>
  <c r="I82" i="1"/>
  <c r="D82" i="25"/>
  <c r="R82" s="1"/>
  <c r="I80" i="1"/>
  <c r="D80" i="25"/>
  <c r="I78" i="1"/>
  <c r="D78" i="25"/>
  <c r="I76" i="1"/>
  <c r="D76" i="25"/>
  <c r="I74" i="1"/>
  <c r="D74" i="25"/>
  <c r="I72" i="1"/>
  <c r="D72" i="25"/>
  <c r="I70" i="1"/>
  <c r="D70" i="25"/>
  <c r="R70" s="1"/>
  <c r="I68" i="1"/>
  <c r="D68" i="25"/>
  <c r="I66" i="1"/>
  <c r="D66" i="25"/>
  <c r="R66" s="1"/>
  <c r="I64" i="1"/>
  <c r="D64" i="25"/>
  <c r="I62" i="1"/>
  <c r="D62" i="25"/>
  <c r="I60" i="1"/>
  <c r="D60" i="25"/>
  <c r="I58" i="1"/>
  <c r="D58" i="25"/>
  <c r="R58" s="1"/>
  <c r="I56" i="1"/>
  <c r="D56" i="25"/>
  <c r="I54" i="1"/>
  <c r="D54" i="25"/>
  <c r="R54" s="1"/>
  <c r="I52" i="1"/>
  <c r="D52" i="25"/>
  <c r="I50" i="1"/>
  <c r="D48" i="25"/>
  <c r="R48" s="1"/>
  <c r="I46" i="1"/>
  <c r="D46" i="25"/>
  <c r="I44" i="1"/>
  <c r="D44" i="25"/>
  <c r="R44" s="1"/>
  <c r="I42" i="1"/>
  <c r="D42" i="25"/>
  <c r="I40" i="1"/>
  <c r="D40" i="25"/>
  <c r="R40" s="1"/>
  <c r="I38" i="1"/>
  <c r="D38" i="25"/>
  <c r="I36" i="1"/>
  <c r="D36" i="25"/>
  <c r="R36" s="1"/>
  <c r="I34" i="1"/>
  <c r="D32" i="25"/>
  <c r="I30" i="1"/>
  <c r="D28" i="25"/>
  <c r="R28" s="1"/>
  <c r="I26" i="1"/>
  <c r="D26" i="25"/>
  <c r="I24" i="1"/>
  <c r="D24" i="25"/>
  <c r="I22" i="1"/>
  <c r="D22" i="25"/>
  <c r="I20" i="1"/>
  <c r="D20" i="25"/>
  <c r="R20" s="1"/>
  <c r="I18" i="1"/>
  <c r="D18" i="25"/>
  <c r="I16" i="1"/>
  <c r="D12" i="25"/>
  <c r="R12" s="1"/>
  <c r="I10" i="1"/>
  <c r="E423" i="25"/>
  <c r="I421" i="2"/>
  <c r="E421" i="25"/>
  <c r="S421" s="1"/>
  <c r="I419" i="2"/>
  <c r="E419" i="25"/>
  <c r="I417" i="2"/>
  <c r="E417" i="25"/>
  <c r="S417" s="1"/>
  <c r="I415" i="2"/>
  <c r="E415" i="25"/>
  <c r="I413" i="2"/>
  <c r="I411"/>
  <c r="E411" i="25"/>
  <c r="I409" i="2"/>
  <c r="I407"/>
  <c r="E407" i="25"/>
  <c r="S407" s="1"/>
  <c r="I405" i="2"/>
  <c r="E403" i="25"/>
  <c r="I401" i="2"/>
  <c r="E399" i="25"/>
  <c r="S399" s="1"/>
  <c r="I397" i="2"/>
  <c r="E397" i="25"/>
  <c r="I395" i="2"/>
  <c r="E395" i="25"/>
  <c r="S395" s="1"/>
  <c r="I393" i="2"/>
  <c r="E393" i="25"/>
  <c r="I391" i="2"/>
  <c r="I389"/>
  <c r="I387"/>
  <c r="E387" i="25"/>
  <c r="I385" i="2"/>
  <c r="I383"/>
  <c r="I381"/>
  <c r="E381" i="25"/>
  <c r="I379" i="2"/>
  <c r="E379" i="25"/>
  <c r="S379" s="1"/>
  <c r="I377" i="2"/>
  <c r="E377" i="25"/>
  <c r="I375" i="2"/>
  <c r="E375" i="25"/>
  <c r="I373" i="2"/>
  <c r="I369"/>
  <c r="E367" i="25"/>
  <c r="S367" s="1"/>
  <c r="I365" i="2"/>
  <c r="E365" i="25"/>
  <c r="S365" s="1"/>
  <c r="I363" i="2"/>
  <c r="I361"/>
  <c r="E361" i="25"/>
  <c r="S361" s="1"/>
  <c r="I359" i="2"/>
  <c r="E359" i="25"/>
  <c r="I357" i="2"/>
  <c r="I355"/>
  <c r="I351"/>
  <c r="E349" i="25"/>
  <c r="I347" i="2"/>
  <c r="E347" i="25"/>
  <c r="S347" s="1"/>
  <c r="I345" i="2"/>
  <c r="E345" i="25"/>
  <c r="I343" i="2"/>
  <c r="E343" i="25"/>
  <c r="S343" s="1"/>
  <c r="I341" i="2"/>
  <c r="I337"/>
  <c r="E337" i="25"/>
  <c r="S337" s="1"/>
  <c r="I335" i="2"/>
  <c r="E335" i="25"/>
  <c r="S335" s="1"/>
  <c r="I333" i="2"/>
  <c r="E333" i="25"/>
  <c r="S333" s="1"/>
  <c r="I331" i="2"/>
  <c r="E331" i="25"/>
  <c r="S331" s="1"/>
  <c r="I329" i="2"/>
  <c r="E329" i="25"/>
  <c r="S329" s="1"/>
  <c r="I327" i="2"/>
  <c r="E327" i="25"/>
  <c r="S327" s="1"/>
  <c r="I325" i="2"/>
  <c r="E325" i="25"/>
  <c r="S325" s="1"/>
  <c r="I323" i="2"/>
  <c r="I321"/>
  <c r="E321" i="25"/>
  <c r="I319" i="2"/>
  <c r="E319" i="25"/>
  <c r="S319" s="1"/>
  <c r="I317" i="2"/>
  <c r="I315"/>
  <c r="E315" i="25"/>
  <c r="S315" s="1"/>
  <c r="I313" i="2"/>
  <c r="E311" i="25"/>
  <c r="I309" i="2"/>
  <c r="E309" i="25"/>
  <c r="S309" s="1"/>
  <c r="I307" i="2"/>
  <c r="E306" i="25"/>
  <c r="S306" s="1"/>
  <c r="I305" i="2"/>
  <c r="E305" i="25"/>
  <c r="S305" s="1"/>
  <c r="I303" i="2"/>
  <c r="E303" i="25"/>
  <c r="S303" s="1"/>
  <c r="I301" i="2"/>
  <c r="I297"/>
  <c r="E295" i="25"/>
  <c r="S295" s="1"/>
  <c r="I293" i="2"/>
  <c r="E293" i="25"/>
  <c r="I291" i="2"/>
  <c r="I289"/>
  <c r="E289" i="25"/>
  <c r="S289" s="1"/>
  <c r="I287" i="2"/>
  <c r="E287" i="25"/>
  <c r="S287" s="1"/>
  <c r="I285" i="2"/>
  <c r="E285" i="25"/>
  <c r="S285" s="1"/>
  <c r="I283" i="2"/>
  <c r="E283" i="25"/>
  <c r="S283" s="1"/>
  <c r="I281" i="2"/>
  <c r="E281" i="25"/>
  <c r="S281" s="1"/>
  <c r="I279" i="2"/>
  <c r="E279" i="25"/>
  <c r="S279" s="1"/>
  <c r="I277" i="2"/>
  <c r="E275" i="25"/>
  <c r="I273" i="2"/>
  <c r="E273" i="25"/>
  <c r="S273" s="1"/>
  <c r="I271" i="2"/>
  <c r="E271" i="25"/>
  <c r="S271" s="1"/>
  <c r="I269" i="2"/>
  <c r="E269" i="25"/>
  <c r="S269" s="1"/>
  <c r="I267" i="2"/>
  <c r="E267" i="25"/>
  <c r="S267" s="1"/>
  <c r="I265" i="2"/>
  <c r="E265" i="25"/>
  <c r="S265" s="1"/>
  <c r="I263" i="2"/>
  <c r="E263" i="25"/>
  <c r="S263" s="1"/>
  <c r="I261" i="2"/>
  <c r="E259" i="25"/>
  <c r="S259" s="1"/>
  <c r="I257" i="2"/>
  <c r="E257" i="25"/>
  <c r="S257" s="1"/>
  <c r="I255" i="2"/>
  <c r="E255" i="25"/>
  <c r="S255" s="1"/>
  <c r="I253" i="2"/>
  <c r="E253" i="25"/>
  <c r="S253" s="1"/>
  <c r="I251" i="2"/>
  <c r="E251" i="25"/>
  <c r="S251" s="1"/>
  <c r="I249" i="2"/>
  <c r="E249" i="25"/>
  <c r="S249" s="1"/>
  <c r="I247" i="2"/>
  <c r="E247" i="25"/>
  <c r="S247" s="1"/>
  <c r="I245" i="2"/>
  <c r="E243" i="25"/>
  <c r="S243" s="1"/>
  <c r="I241" i="2"/>
  <c r="E241" i="25"/>
  <c r="I239" i="2"/>
  <c r="E239" i="25"/>
  <c r="S239" s="1"/>
  <c r="I237" i="2"/>
  <c r="E237" i="25"/>
  <c r="S237" s="1"/>
  <c r="I235" i="2"/>
  <c r="E235" i="25"/>
  <c r="I233" i="2"/>
  <c r="E233" i="25"/>
  <c r="S233" s="1"/>
  <c r="I231" i="2"/>
  <c r="E231" i="25"/>
  <c r="S231" s="1"/>
  <c r="I229" i="2"/>
  <c r="E229" i="25"/>
  <c r="S229" s="1"/>
  <c r="I227" i="2"/>
  <c r="I225"/>
  <c r="E225" i="25"/>
  <c r="I223" i="2"/>
  <c r="E223" i="25"/>
  <c r="S223" s="1"/>
  <c r="I221" i="2"/>
  <c r="E221" i="25"/>
  <c r="I219" i="2"/>
  <c r="E219" i="25"/>
  <c r="S219" s="1"/>
  <c r="I217" i="2"/>
  <c r="E217" i="25"/>
  <c r="I215" i="2"/>
  <c r="E215" i="25"/>
  <c r="S215" s="1"/>
  <c r="I213" i="2"/>
  <c r="E213" i="25"/>
  <c r="I211" i="2"/>
  <c r="I209"/>
  <c r="I205"/>
  <c r="E205" i="25"/>
  <c r="I203" i="2"/>
  <c r="E203" i="25"/>
  <c r="S203" s="1"/>
  <c r="I201" i="2"/>
  <c r="E201" i="25"/>
  <c r="I199" i="2"/>
  <c r="I197"/>
  <c r="E198" i="25"/>
  <c r="S198" s="1"/>
  <c r="I195" i="2"/>
  <c r="E195" i="25"/>
  <c r="S195" s="1"/>
  <c r="I193" i="2"/>
  <c r="E193" i="25"/>
  <c r="S193" s="1"/>
  <c r="I191" i="2"/>
  <c r="I189"/>
  <c r="E189" i="25"/>
  <c r="S189" s="1"/>
  <c r="I187" i="2"/>
  <c r="E187" i="25"/>
  <c r="I185" i="2"/>
  <c r="E185" i="25"/>
  <c r="S185" s="1"/>
  <c r="I183" i="2"/>
  <c r="E183" i="25"/>
  <c r="I181" i="2"/>
  <c r="E181" i="25"/>
  <c r="S181" s="1"/>
  <c r="I179" i="2"/>
  <c r="E179" i="25"/>
  <c r="I177" i="2"/>
  <c r="E177" i="25"/>
  <c r="S177" s="1"/>
  <c r="I175" i="2"/>
  <c r="E175" i="25"/>
  <c r="I173" i="2"/>
  <c r="E173" i="25"/>
  <c r="S173" s="1"/>
  <c r="I171" i="2"/>
  <c r="E171" i="25"/>
  <c r="I169" i="2"/>
  <c r="E167" i="25"/>
  <c r="S167" s="1"/>
  <c r="I165" i="2"/>
  <c r="E165" i="25"/>
  <c r="I163" i="2"/>
  <c r="E163" i="25"/>
  <c r="S163" s="1"/>
  <c r="I161" i="2"/>
  <c r="E161" i="25"/>
  <c r="I159" i="2"/>
  <c r="I157"/>
  <c r="E157" i="25"/>
  <c r="I155" i="2"/>
  <c r="E155" i="25"/>
  <c r="I153" i="2"/>
  <c r="E153" i="25"/>
  <c r="S153" s="1"/>
  <c r="I151" i="2"/>
  <c r="I149"/>
  <c r="E149" i="25"/>
  <c r="S149" s="1"/>
  <c r="I147" i="2"/>
  <c r="E147" i="25"/>
  <c r="I145" i="2"/>
  <c r="E145" i="25"/>
  <c r="S145" s="1"/>
  <c r="I143" i="2"/>
  <c r="I141"/>
  <c r="E141" i="25"/>
  <c r="S141" s="1"/>
  <c r="I139" i="2"/>
  <c r="I137"/>
  <c r="E137" i="25"/>
  <c r="I135" i="2"/>
  <c r="E135" i="25"/>
  <c r="S135" s="1"/>
  <c r="I133" i="2"/>
  <c r="E133" i="25"/>
  <c r="I131" i="2"/>
  <c r="E131" i="25"/>
  <c r="S131" s="1"/>
  <c r="I129" i="2"/>
  <c r="E129" i="25"/>
  <c r="I127" i="2"/>
  <c r="E127" i="25"/>
  <c r="S127" s="1"/>
  <c r="I125" i="2"/>
  <c r="E125" i="25"/>
  <c r="I123" i="2"/>
  <c r="E121" i="25"/>
  <c r="S121" s="1"/>
  <c r="I119" i="2"/>
  <c r="E119" i="25"/>
  <c r="I117" i="2"/>
  <c r="E117" i="25"/>
  <c r="S117" s="1"/>
  <c r="I115" i="2"/>
  <c r="E115" i="25"/>
  <c r="I113" i="2"/>
  <c r="E113" i="25"/>
  <c r="S113" s="1"/>
  <c r="I111" i="2"/>
  <c r="E111" i="25"/>
  <c r="I109" i="2"/>
  <c r="E109" i="25"/>
  <c r="S109" s="1"/>
  <c r="I107" i="2"/>
  <c r="E107" i="25"/>
  <c r="I105" i="2"/>
  <c r="E105" i="25"/>
  <c r="S105" s="1"/>
  <c r="I103" i="2"/>
  <c r="E103" i="25"/>
  <c r="I101" i="2"/>
  <c r="E101" i="25"/>
  <c r="S101" s="1"/>
  <c r="I99" i="2"/>
  <c r="I97"/>
  <c r="E97" i="25"/>
  <c r="S97" s="1"/>
  <c r="I95" i="2"/>
  <c r="E95" i="25"/>
  <c r="S95" s="1"/>
  <c r="I93" i="2"/>
  <c r="E93" i="25"/>
  <c r="S93" s="1"/>
  <c r="I91" i="2"/>
  <c r="E91" i="25"/>
  <c r="S91" s="1"/>
  <c r="I89" i="2"/>
  <c r="E89" i="25"/>
  <c r="S89" s="1"/>
  <c r="I87" i="2"/>
  <c r="E87" i="25"/>
  <c r="S87" s="1"/>
  <c r="I85" i="2"/>
  <c r="E85" i="25"/>
  <c r="S85" s="1"/>
  <c r="I83" i="2"/>
  <c r="E83" i="25"/>
  <c r="S83" s="1"/>
  <c r="I81" i="2"/>
  <c r="E81" i="25"/>
  <c r="S81" s="1"/>
  <c r="I79" i="2"/>
  <c r="E79" i="25"/>
  <c r="S79" s="1"/>
  <c r="I77" i="2"/>
  <c r="D423" i="25"/>
  <c r="I421" i="1"/>
  <c r="D421" i="25"/>
  <c r="I419" i="1"/>
  <c r="D417" i="25"/>
  <c r="R417" s="1"/>
  <c r="I415" i="1"/>
  <c r="D415" i="25"/>
  <c r="I413" i="1"/>
  <c r="D413" i="25"/>
  <c r="I411" i="1"/>
  <c r="D407" i="25"/>
  <c r="I405" i="1"/>
  <c r="D403" i="25"/>
  <c r="I401" i="1"/>
  <c r="D401" i="25"/>
  <c r="R401" s="1"/>
  <c r="I399" i="1"/>
  <c r="D399" i="25"/>
  <c r="R399" s="1"/>
  <c r="I397" i="1"/>
  <c r="D397" i="25"/>
  <c r="I395" i="1"/>
  <c r="D393" i="25"/>
  <c r="R393" s="1"/>
  <c r="I391" i="1"/>
  <c r="D391" i="25"/>
  <c r="I389" i="1"/>
  <c r="D389" i="25"/>
  <c r="R389" s="1"/>
  <c r="I387" i="1"/>
  <c r="D385" i="25"/>
  <c r="I383" i="1"/>
  <c r="D383" i="25"/>
  <c r="R383" s="1"/>
  <c r="I381" i="1"/>
  <c r="D381" i="25"/>
  <c r="I379" i="1"/>
  <c r="D377" i="25"/>
  <c r="R377" s="1"/>
  <c r="I375" i="1"/>
  <c r="D375" i="25"/>
  <c r="I373" i="1"/>
  <c r="D371" i="25"/>
  <c r="I369" i="1"/>
  <c r="D369" i="25"/>
  <c r="R369" s="1"/>
  <c r="I367" i="1"/>
  <c r="D367" i="25"/>
  <c r="R367" s="1"/>
  <c r="I365" i="1"/>
  <c r="D365" i="25"/>
  <c r="I363" i="1"/>
  <c r="D361" i="25"/>
  <c r="R361" s="1"/>
  <c r="I359" i="1"/>
  <c r="D357" i="25"/>
  <c r="I355" i="1"/>
  <c r="D355" i="25"/>
  <c r="R355" s="1"/>
  <c r="I353" i="1"/>
  <c r="D353" i="25"/>
  <c r="I351" i="1"/>
  <c r="D351" i="25"/>
  <c r="R351" s="1"/>
  <c r="I349" i="1"/>
  <c r="D347" i="25"/>
  <c r="I345" i="1"/>
  <c r="D341" i="25"/>
  <c r="R341" s="1"/>
  <c r="I339" i="1"/>
  <c r="D339" i="25"/>
  <c r="I337" i="1"/>
  <c r="D337" i="25"/>
  <c r="I335" i="1"/>
  <c r="D335" i="25"/>
  <c r="R335" s="1"/>
  <c r="I333" i="1"/>
  <c r="D329" i="25"/>
  <c r="I327" i="1"/>
  <c r="D325" i="25"/>
  <c r="I323" i="1"/>
  <c r="D323" i="25"/>
  <c r="R323" s="1"/>
  <c r="I321" i="1"/>
  <c r="D321" i="25"/>
  <c r="I319" i="1"/>
  <c r="D319" i="25"/>
  <c r="R319" s="1"/>
  <c r="I317" i="1"/>
  <c r="D315" i="25"/>
  <c r="I313" i="1"/>
  <c r="D313" i="25"/>
  <c r="R313" s="1"/>
  <c r="I311" i="1"/>
  <c r="D309" i="25"/>
  <c r="I307" i="1"/>
  <c r="D306" i="25"/>
  <c r="R306" s="1"/>
  <c r="I305" i="1"/>
  <c r="D305" i="25"/>
  <c r="I303" i="1"/>
  <c r="D303" i="25"/>
  <c r="R303" s="1"/>
  <c r="I301" i="1"/>
  <c r="D297" i="25"/>
  <c r="I295" i="1"/>
  <c r="D293" i="25"/>
  <c r="R293" s="1"/>
  <c r="I291" i="1"/>
  <c r="D291" i="25"/>
  <c r="I289" i="1"/>
  <c r="D289" i="25"/>
  <c r="R289" s="1"/>
  <c r="I287" i="1"/>
  <c r="D287" i="25"/>
  <c r="I285" i="1"/>
  <c r="D283" i="25"/>
  <c r="R283" s="1"/>
  <c r="I281" i="1"/>
  <c r="D281" i="25"/>
  <c r="R281" s="1"/>
  <c r="I279" i="1"/>
  <c r="D277" i="25"/>
  <c r="I275" i="1"/>
  <c r="D275" i="25"/>
  <c r="R275" s="1"/>
  <c r="I273" i="1"/>
  <c r="D273" i="25"/>
  <c r="I271" i="1"/>
  <c r="D271" i="25"/>
  <c r="I269" i="1"/>
  <c r="D265" i="25"/>
  <c r="R265" s="1"/>
  <c r="I263" i="1"/>
  <c r="D261" i="25"/>
  <c r="I259" i="1"/>
  <c r="D259" i="25"/>
  <c r="R259" s="1"/>
  <c r="I257" i="1"/>
  <c r="D257" i="25"/>
  <c r="I255" i="1"/>
  <c r="D249" i="25"/>
  <c r="I247" i="1"/>
  <c r="D245" i="25"/>
  <c r="I243" i="1"/>
  <c r="D243" i="25"/>
  <c r="R243" s="1"/>
  <c r="I241" i="1"/>
  <c r="D241" i="25"/>
  <c r="R241" s="1"/>
  <c r="I239" i="1"/>
  <c r="D233" i="25"/>
  <c r="R233" s="1"/>
  <c r="I231" i="1"/>
  <c r="D229" i="25"/>
  <c r="I227" i="1"/>
  <c r="D227" i="25"/>
  <c r="I225" i="1"/>
  <c r="D225" i="25"/>
  <c r="I223" i="1"/>
  <c r="D219" i="25"/>
  <c r="R219" s="1"/>
  <c r="I217" i="1"/>
  <c r="D215" i="25"/>
  <c r="I213" i="1"/>
  <c r="D213" i="25"/>
  <c r="I211" i="1"/>
  <c r="D207" i="25"/>
  <c r="I205" i="1"/>
  <c r="D205" i="25"/>
  <c r="I203" i="1"/>
  <c r="D203" i="25"/>
  <c r="R203" s="1"/>
  <c r="I201" i="1"/>
  <c r="D199" i="25"/>
  <c r="R199" s="1"/>
  <c r="I197" i="1"/>
  <c r="D191" i="25"/>
  <c r="I189" i="1"/>
  <c r="D189" i="25"/>
  <c r="R189" s="1"/>
  <c r="I187" i="1"/>
  <c r="D185" i="25"/>
  <c r="I183" i="1"/>
  <c r="D181" i="25"/>
  <c r="R181" s="1"/>
  <c r="I179" i="1"/>
  <c r="D179" i="25"/>
  <c r="I177" i="1"/>
  <c r="D177" i="25"/>
  <c r="I175" i="1"/>
  <c r="I173"/>
  <c r="I169"/>
  <c r="D169" i="25"/>
  <c r="R169" s="1"/>
  <c r="I167" i="1"/>
  <c r="D165" i="25"/>
  <c r="I163" i="1"/>
  <c r="D163" i="25"/>
  <c r="I161" i="1"/>
  <c r="D161" i="25"/>
  <c r="R161" s="1"/>
  <c r="I159" i="1"/>
  <c r="D157" i="25"/>
  <c r="R157" s="1"/>
  <c r="I155" i="1"/>
  <c r="D155" i="25"/>
  <c r="R155" s="1"/>
  <c r="I153" i="1"/>
  <c r="D153" i="25"/>
  <c r="I151" i="1"/>
  <c r="D151" i="25"/>
  <c r="R151" s="1"/>
  <c r="I149" i="1"/>
  <c r="D149" i="25"/>
  <c r="R149" s="1"/>
  <c r="I147" i="1"/>
  <c r="D143" i="25"/>
  <c r="I141" i="1"/>
  <c r="D141" i="25"/>
  <c r="I139" i="1"/>
  <c r="D139" i="25"/>
  <c r="I137" i="1"/>
  <c r="D137" i="25"/>
  <c r="I135" i="1"/>
  <c r="D133" i="25"/>
  <c r="R133" s="1"/>
  <c r="I131" i="1"/>
  <c r="I127"/>
  <c r="D127" i="25"/>
  <c r="I125" i="1"/>
  <c r="D125" i="25"/>
  <c r="I123" i="1"/>
  <c r="D121" i="25"/>
  <c r="R121" s="1"/>
  <c r="I119" i="1"/>
  <c r="D119" i="25"/>
  <c r="I117" i="1"/>
  <c r="D117" i="25"/>
  <c r="R117" s="1"/>
  <c r="I115" i="1"/>
  <c r="D115" i="25"/>
  <c r="I113" i="1"/>
  <c r="I111"/>
  <c r="D111" i="25"/>
  <c r="R111" s="1"/>
  <c r="I109" i="1"/>
  <c r="D109" i="25"/>
  <c r="R109" s="1"/>
  <c r="I107" i="1"/>
  <c r="D107" i="25"/>
  <c r="I105" i="1"/>
  <c r="D105" i="25"/>
  <c r="R105" s="1"/>
  <c r="I103" i="1"/>
  <c r="D103" i="25"/>
  <c r="I101" i="1"/>
  <c r="D101" i="25"/>
  <c r="I99" i="1"/>
  <c r="D99" i="25"/>
  <c r="I97" i="1"/>
  <c r="D97" i="25"/>
  <c r="R97" s="1"/>
  <c r="I95" i="1"/>
  <c r="D95" i="25"/>
  <c r="R95" s="1"/>
  <c r="I93" i="1"/>
  <c r="D91" i="25"/>
  <c r="R91" s="1"/>
  <c r="I89" i="1"/>
  <c r="D89" i="25"/>
  <c r="I87" i="1"/>
  <c r="D85" i="25"/>
  <c r="R85" s="1"/>
  <c r="I83" i="1"/>
  <c r="D81" i="25"/>
  <c r="I79" i="1"/>
  <c r="D79" i="25"/>
  <c r="R79" s="1"/>
  <c r="I77" i="1"/>
  <c r="D77" i="25"/>
  <c r="I75" i="1"/>
  <c r="D75" i="25"/>
  <c r="R75" s="1"/>
  <c r="I73" i="1"/>
  <c r="D73" i="25"/>
  <c r="R73" s="1"/>
  <c r="I71" i="1"/>
  <c r="D71" i="25"/>
  <c r="I69" i="1"/>
  <c r="D67" i="25"/>
  <c r="I65" i="1"/>
  <c r="D65" i="25"/>
  <c r="R65" s="1"/>
  <c r="I63" i="1"/>
  <c r="D63" i="25"/>
  <c r="I61" i="1"/>
  <c r="D61" i="25"/>
  <c r="I59" i="1"/>
  <c r="D57" i="25"/>
  <c r="I55" i="1"/>
  <c r="D55" i="25"/>
  <c r="I53" i="1"/>
  <c r="D51" i="25"/>
  <c r="I49" i="1"/>
  <c r="D49" i="25"/>
  <c r="R49" s="1"/>
  <c r="I47" i="1"/>
  <c r="D47" i="25"/>
  <c r="R47" s="1"/>
  <c r="I45" i="1"/>
  <c r="D45" i="25"/>
  <c r="R45" s="1"/>
  <c r="I43" i="1"/>
  <c r="D41" i="25"/>
  <c r="I39" i="1"/>
  <c r="D39" i="25"/>
  <c r="R39" s="1"/>
  <c r="I37" i="1"/>
  <c r="D37" i="25"/>
  <c r="I35" i="1"/>
  <c r="D35" i="25"/>
  <c r="R35" s="1"/>
  <c r="I33" i="1"/>
  <c r="D31" i="25"/>
  <c r="R31" s="1"/>
  <c r="I29" i="1"/>
  <c r="D29" i="25"/>
  <c r="R29" s="1"/>
  <c r="I27" i="1"/>
  <c r="D27" i="25"/>
  <c r="I25" i="1"/>
  <c r="D25" i="25"/>
  <c r="R25" s="1"/>
  <c r="I23" i="1"/>
  <c r="D23" i="25"/>
  <c r="R23" s="1"/>
  <c r="I21" i="1"/>
  <c r="D21" i="25"/>
  <c r="R21" s="1"/>
  <c r="I19" i="1"/>
  <c r="D19" i="25"/>
  <c r="R19" s="1"/>
  <c r="I17" i="1"/>
  <c r="D17" i="25"/>
  <c r="R17" s="1"/>
  <c r="I15" i="1"/>
  <c r="D15" i="25"/>
  <c r="I13" i="1"/>
  <c r="D13" i="25"/>
  <c r="R13" s="1"/>
  <c r="I11" i="1"/>
  <c r="D11" i="25"/>
  <c r="R11" s="1"/>
  <c r="I9" i="1"/>
  <c r="E422" i="25"/>
  <c r="S422" s="1"/>
  <c r="I420" i="2"/>
  <c r="E420" i="25"/>
  <c r="S420" s="1"/>
  <c r="I418" i="2"/>
  <c r="E418" i="25"/>
  <c r="S418" s="1"/>
  <c r="I416" i="2"/>
  <c r="E414" i="25"/>
  <c r="S414" s="1"/>
  <c r="I412" i="2"/>
  <c r="E412" i="25"/>
  <c r="S412" s="1"/>
  <c r="I410" i="2"/>
  <c r="E410" i="25"/>
  <c r="S410" s="1"/>
  <c r="I408" i="2"/>
  <c r="E408" i="25"/>
  <c r="S408" s="1"/>
  <c r="I406" i="2"/>
  <c r="E406" i="25"/>
  <c r="S406" s="1"/>
  <c r="I404" i="2"/>
  <c r="I402"/>
  <c r="E400" i="25"/>
  <c r="S400" s="1"/>
  <c r="I398" i="2"/>
  <c r="E396" i="25"/>
  <c r="I394" i="2"/>
  <c r="E394" i="25"/>
  <c r="S394" s="1"/>
  <c r="I392" i="2"/>
  <c r="E392" i="25"/>
  <c r="I390" i="2"/>
  <c r="E390" i="25"/>
  <c r="S390" s="1"/>
  <c r="I388" i="2"/>
  <c r="I386"/>
  <c r="I384"/>
  <c r="E384" i="25"/>
  <c r="S384" s="1"/>
  <c r="I382" i="2"/>
  <c r="E382" i="25"/>
  <c r="I380" i="2"/>
  <c r="I378"/>
  <c r="I376"/>
  <c r="E376" i="25"/>
  <c r="I374" i="2"/>
  <c r="E374" i="25"/>
  <c r="S374" s="1"/>
  <c r="I372" i="2"/>
  <c r="E372" i="25"/>
  <c r="I370" i="2"/>
  <c r="E370" i="25"/>
  <c r="S370" s="1"/>
  <c r="I368" i="2"/>
  <c r="E368" i="25"/>
  <c r="I366" i="2"/>
  <c r="E362" i="25"/>
  <c r="S362" s="1"/>
  <c r="I360" i="2"/>
  <c r="E360" i="25"/>
  <c r="I358" i="2"/>
  <c r="E358" i="25"/>
  <c r="S358" s="1"/>
  <c r="I356" i="2"/>
  <c r="E356" i="25"/>
  <c r="I354" i="2"/>
  <c r="E354" i="25"/>
  <c r="S354" s="1"/>
  <c r="I352" i="2"/>
  <c r="E352" i="25"/>
  <c r="I350" i="2"/>
  <c r="E350" i="25"/>
  <c r="S350" s="1"/>
  <c r="I348" i="2"/>
  <c r="E348" i="25"/>
  <c r="I346" i="2"/>
  <c r="E346" i="25"/>
  <c r="S346" s="1"/>
  <c r="I344" i="2"/>
  <c r="E344" i="25"/>
  <c r="I342" i="2"/>
  <c r="E342" i="25"/>
  <c r="S342" s="1"/>
  <c r="I340" i="2"/>
  <c r="E340" i="25"/>
  <c r="I338" i="2"/>
  <c r="E336" i="25"/>
  <c r="S336" s="1"/>
  <c r="I334" i="2"/>
  <c r="E334" i="25"/>
  <c r="I332" i="2"/>
  <c r="E332" i="25"/>
  <c r="S332" s="1"/>
  <c r="I330" i="2"/>
  <c r="E330" i="25"/>
  <c r="I328" i="2"/>
  <c r="I326"/>
  <c r="E324" i="25"/>
  <c r="S324" s="1"/>
  <c r="I322" i="2"/>
  <c r="I318"/>
  <c r="E318" i="25"/>
  <c r="S318" s="1"/>
  <c r="I316" i="2"/>
  <c r="E316" i="25"/>
  <c r="I314" i="2"/>
  <c r="E312" i="25"/>
  <c r="S312" s="1"/>
  <c r="I310" i="2"/>
  <c r="E310" i="25"/>
  <c r="I308" i="2"/>
  <c r="E308" i="25"/>
  <c r="S308" s="1"/>
  <c r="I306" i="2"/>
  <c r="I304"/>
  <c r="E304" i="25"/>
  <c r="S304" s="1"/>
  <c r="I302" i="2"/>
  <c r="E302" i="25"/>
  <c r="S302" s="1"/>
  <c r="I300" i="2"/>
  <c r="E300" i="25"/>
  <c r="S300" s="1"/>
  <c r="I298" i="2"/>
  <c r="E298" i="25"/>
  <c r="S298" s="1"/>
  <c r="I296" i="2"/>
  <c r="E296" i="25"/>
  <c r="S296" s="1"/>
  <c r="I294" i="2"/>
  <c r="I292"/>
  <c r="E292" i="25"/>
  <c r="I290" i="2"/>
  <c r="E290" i="25"/>
  <c r="S290" s="1"/>
  <c r="I288" i="2"/>
  <c r="E288" i="25"/>
  <c r="I286" i="2"/>
  <c r="E286" i="25"/>
  <c r="S286" s="1"/>
  <c r="I284" i="2"/>
  <c r="E284" i="25"/>
  <c r="I282" i="2"/>
  <c r="E282" i="25"/>
  <c r="S282" s="1"/>
  <c r="I280" i="2"/>
  <c r="E280" i="25"/>
  <c r="I278" i="2"/>
  <c r="I276"/>
  <c r="E276" i="25"/>
  <c r="S276" s="1"/>
  <c r="I274" i="2"/>
  <c r="E274" i="25"/>
  <c r="S274" s="1"/>
  <c r="I272" i="2"/>
  <c r="E272" i="25"/>
  <c r="S272" s="1"/>
  <c r="I270" i="2"/>
  <c r="E270" i="25"/>
  <c r="S270" s="1"/>
  <c r="I268" i="2"/>
  <c r="E266" i="25"/>
  <c r="S266" s="1"/>
  <c r="I264" i="2"/>
  <c r="E264" i="25"/>
  <c r="S264" s="1"/>
  <c r="I262" i="2"/>
  <c r="I260"/>
  <c r="E260" i="25"/>
  <c r="I258" i="2"/>
  <c r="E258" i="25"/>
  <c r="S258" s="1"/>
  <c r="I256" i="2"/>
  <c r="E256" i="25"/>
  <c r="I254" i="2"/>
  <c r="E254" i="25"/>
  <c r="S254" s="1"/>
  <c r="I252" i="2"/>
  <c r="E252" i="25"/>
  <c r="I250" i="2"/>
  <c r="E250" i="25"/>
  <c r="S250" s="1"/>
  <c r="I248" i="2"/>
  <c r="E248" i="25"/>
  <c r="I246" i="2"/>
  <c r="E246" i="25"/>
  <c r="S246" s="1"/>
  <c r="I244" i="2"/>
  <c r="E244" i="25"/>
  <c r="I242" i="2"/>
  <c r="E242" i="25"/>
  <c r="S242" s="1"/>
  <c r="I240" i="2"/>
  <c r="E240" i="25"/>
  <c r="I238" i="2"/>
  <c r="E238" i="25"/>
  <c r="S238" s="1"/>
  <c r="I236" i="2"/>
  <c r="E236" i="25"/>
  <c r="I234" i="2"/>
  <c r="E234" i="25"/>
  <c r="S234" s="1"/>
  <c r="I232" i="2"/>
  <c r="E232" i="25"/>
  <c r="I230" i="2"/>
  <c r="E230" i="25"/>
  <c r="S230" s="1"/>
  <c r="I228" i="2"/>
  <c r="E228" i="25"/>
  <c r="I226" i="2"/>
  <c r="E226" i="25"/>
  <c r="I224" i="2"/>
  <c r="E224" i="25"/>
  <c r="I222" i="2"/>
  <c r="I220"/>
  <c r="I218"/>
  <c r="E218" i="25"/>
  <c r="I216" i="2"/>
  <c r="E216" i="25"/>
  <c r="S216" s="1"/>
  <c r="I214" i="2"/>
  <c r="E214" i="25"/>
  <c r="I212" i="2"/>
  <c r="I210"/>
  <c r="E210" i="25"/>
  <c r="S210" s="1"/>
  <c r="I208" i="2"/>
  <c r="E208" i="25"/>
  <c r="S208" s="1"/>
  <c r="I206" i="2"/>
  <c r="E206" i="25"/>
  <c r="S206" s="1"/>
  <c r="I204" i="2"/>
  <c r="I202"/>
  <c r="E202" i="25"/>
  <c r="S202" s="1"/>
  <c r="I200" i="2"/>
  <c r="E200" i="25"/>
  <c r="I198" i="2"/>
  <c r="E197" i="25"/>
  <c r="S197" s="1"/>
  <c r="I196" i="2"/>
  <c r="I194"/>
  <c r="E194" i="25"/>
  <c r="S194" s="1"/>
  <c r="I192" i="2"/>
  <c r="E192" i="25"/>
  <c r="S192" s="1"/>
  <c r="I190" i="2"/>
  <c r="I188"/>
  <c r="E188" i="25"/>
  <c r="S188" s="1"/>
  <c r="I186" i="2"/>
  <c r="E186" i="25"/>
  <c r="I184" i="2"/>
  <c r="I182"/>
  <c r="E182" i="25"/>
  <c r="S182" s="1"/>
  <c r="I180" i="2"/>
  <c r="E180" i="25"/>
  <c r="S180" s="1"/>
  <c r="I178" i="2"/>
  <c r="E178" i="25"/>
  <c r="S178" s="1"/>
  <c r="I176" i="2"/>
  <c r="E176" i="25"/>
  <c r="S176" s="1"/>
  <c r="I174" i="2"/>
  <c r="I172"/>
  <c r="E172" i="25"/>
  <c r="I170" i="2"/>
  <c r="E170" i="25"/>
  <c r="S170" s="1"/>
  <c r="I168" i="2"/>
  <c r="E168" i="25"/>
  <c r="I166" i="2"/>
  <c r="I164"/>
  <c r="E164" i="25"/>
  <c r="S164" s="1"/>
  <c r="I162" i="2"/>
  <c r="I160"/>
  <c r="E158" i="25"/>
  <c r="S158" s="1"/>
  <c r="I156" i="2"/>
  <c r="I154"/>
  <c r="E154" i="25"/>
  <c r="S154" s="1"/>
  <c r="I152" i="2"/>
  <c r="E152" i="25"/>
  <c r="S152" s="1"/>
  <c r="I150" i="2"/>
  <c r="E150" i="25"/>
  <c r="S150" s="1"/>
  <c r="I148" i="2"/>
  <c r="E148" i="25"/>
  <c r="S148" s="1"/>
  <c r="I146" i="2"/>
  <c r="E146" i="25"/>
  <c r="S146" s="1"/>
  <c r="I144" i="2"/>
  <c r="E144" i="25"/>
  <c r="S144" s="1"/>
  <c r="I142" i="2"/>
  <c r="E142" i="25"/>
  <c r="S142" s="1"/>
  <c r="I140" i="2"/>
  <c r="E140" i="25"/>
  <c r="S140" s="1"/>
  <c r="I138" i="2"/>
  <c r="E138" i="25"/>
  <c r="S138" s="1"/>
  <c r="I136" i="2"/>
  <c r="I132"/>
  <c r="E132" i="25"/>
  <c r="I130" i="2"/>
  <c r="E130" i="25"/>
  <c r="S130" s="1"/>
  <c r="I128" i="2"/>
  <c r="I126"/>
  <c r="I124"/>
  <c r="E124" i="25"/>
  <c r="S124" s="1"/>
  <c r="I122" i="2"/>
  <c r="E122" i="25"/>
  <c r="I120" i="2"/>
  <c r="E120" i="25"/>
  <c r="S120" s="1"/>
  <c r="I118" i="2"/>
  <c r="E118" i="25"/>
  <c r="I116" i="2"/>
  <c r="I114"/>
  <c r="E114" i="25"/>
  <c r="I112" i="2"/>
  <c r="E112" i="25"/>
  <c r="S112" s="1"/>
  <c r="I110" i="2"/>
  <c r="E110" i="25"/>
  <c r="S110" s="1"/>
  <c r="I108" i="2"/>
  <c r="E108" i="25"/>
  <c r="S108" s="1"/>
  <c r="I106" i="2"/>
  <c r="E106" i="25"/>
  <c r="S106" s="1"/>
  <c r="I104" i="2"/>
  <c r="E104" i="25"/>
  <c r="S104" s="1"/>
  <c r="I102" i="2"/>
  <c r="E102" i="25"/>
  <c r="S102" s="1"/>
  <c r="I100" i="2"/>
  <c r="E100" i="25"/>
  <c r="S100" s="1"/>
  <c r="I98" i="2"/>
  <c r="E98" i="25"/>
  <c r="S98" s="1"/>
  <c r="I96" i="2"/>
  <c r="E96" i="25"/>
  <c r="S96" s="1"/>
  <c r="I94" i="2"/>
  <c r="E94" i="25"/>
  <c r="S94" s="1"/>
  <c r="I92" i="2"/>
  <c r="E92" i="25"/>
  <c r="S92" s="1"/>
  <c r="I90" i="2"/>
  <c r="E90" i="25"/>
  <c r="S90" s="1"/>
  <c r="I88" i="2"/>
  <c r="I86"/>
  <c r="E86" i="25"/>
  <c r="S86" s="1"/>
  <c r="I84" i="2"/>
  <c r="E84" i="25"/>
  <c r="I82" i="2"/>
  <c r="E82" i="25"/>
  <c r="S82" s="1"/>
  <c r="I80" i="2"/>
  <c r="E80" i="25"/>
  <c r="I78" i="2"/>
  <c r="E78" i="25"/>
  <c r="S78" s="1"/>
  <c r="I76" i="2"/>
  <c r="E76" i="25"/>
  <c r="I74" i="2"/>
  <c r="E74" i="25"/>
  <c r="S74" s="1"/>
  <c r="I72" i="2"/>
  <c r="E72" i="25"/>
  <c r="I70" i="2"/>
  <c r="E70" i="25"/>
  <c r="S70" s="1"/>
  <c r="I68" i="2"/>
  <c r="E68" i="25"/>
  <c r="I66" i="2"/>
  <c r="E66" i="25"/>
  <c r="S66" s="1"/>
  <c r="I64" i="2"/>
  <c r="E64" i="25"/>
  <c r="I62" i="2"/>
  <c r="E62" i="25"/>
  <c r="S62" s="1"/>
  <c r="I60" i="2"/>
  <c r="E60" i="25"/>
  <c r="S60" s="1"/>
  <c r="I58" i="2"/>
  <c r="E58" i="25"/>
  <c r="S58" s="1"/>
  <c r="I56" i="2"/>
  <c r="E56" i="25"/>
  <c r="I54" i="2"/>
  <c r="E54" i="25"/>
  <c r="S54" s="1"/>
  <c r="I52" i="2"/>
  <c r="E52" i="25"/>
  <c r="I50" i="2"/>
  <c r="E48" i="25"/>
  <c r="S48" s="1"/>
  <c r="I46" i="2"/>
  <c r="E46" i="25"/>
  <c r="I44" i="2"/>
  <c r="E42" i="25"/>
  <c r="S42" s="1"/>
  <c r="I40" i="2"/>
  <c r="E40" i="25"/>
  <c r="I38" i="2"/>
  <c r="E38" i="25"/>
  <c r="S38" s="1"/>
  <c r="I36" i="2"/>
  <c r="E34" i="25"/>
  <c r="I32" i="2"/>
  <c r="E32" i="25"/>
  <c r="S32" s="1"/>
  <c r="I30" i="2"/>
  <c r="E30" i="25"/>
  <c r="I28" i="2"/>
  <c r="E28" i="25"/>
  <c r="S28" s="1"/>
  <c r="I26" i="2"/>
  <c r="E26" i="25"/>
  <c r="I24" i="2"/>
  <c r="E24" i="25"/>
  <c r="S24" s="1"/>
  <c r="I22" i="2"/>
  <c r="E22" i="25"/>
  <c r="I20" i="2"/>
  <c r="E20" i="25"/>
  <c r="S20" s="1"/>
  <c r="I18" i="2"/>
  <c r="E18" i="25"/>
  <c r="I16" i="2"/>
  <c r="E16" i="25"/>
  <c r="S16" s="1"/>
  <c r="I14" i="2"/>
  <c r="E14" i="25"/>
  <c r="I12" i="2"/>
  <c r="E12" i="25"/>
  <c r="S12" s="1"/>
  <c r="I10" i="2"/>
  <c r="H423" i="25"/>
  <c r="I421" i="5"/>
  <c r="I419"/>
  <c r="H419" i="25"/>
  <c r="V419" s="1"/>
  <c r="I417" i="5"/>
  <c r="H417" i="25"/>
  <c r="V417" s="1"/>
  <c r="I415" i="5"/>
  <c r="H413" i="25"/>
  <c r="V413" s="1"/>
  <c r="I411" i="5"/>
  <c r="H409" i="25"/>
  <c r="V409" s="1"/>
  <c r="I407" i="5"/>
  <c r="H405" i="25"/>
  <c r="V405" s="1"/>
  <c r="I403" i="5"/>
  <c r="H403" i="25"/>
  <c r="V403" s="1"/>
  <c r="I401" i="5"/>
  <c r="H401" i="25"/>
  <c r="I399" i="5"/>
  <c r="I395"/>
  <c r="H395" i="25"/>
  <c r="V395" s="1"/>
  <c r="I393" i="5"/>
  <c r="H393" i="25"/>
  <c r="I391" i="5"/>
  <c r="I389"/>
  <c r="H389" i="25"/>
  <c r="V389" s="1"/>
  <c r="I387" i="5"/>
  <c r="H387" i="25"/>
  <c r="V387" s="1"/>
  <c r="I385" i="5"/>
  <c r="H385" i="25"/>
  <c r="V385" s="1"/>
  <c r="I383" i="5"/>
  <c r="H381" i="25"/>
  <c r="V381" s="1"/>
  <c r="I379" i="5"/>
  <c r="H379" i="25"/>
  <c r="V379" s="1"/>
  <c r="I377" i="5"/>
  <c r="H377" i="25"/>
  <c r="V377" s="1"/>
  <c r="I375" i="5"/>
  <c r="H375" i="25"/>
  <c r="I373" i="5"/>
  <c r="I371"/>
  <c r="H371" i="25"/>
  <c r="V371" s="1"/>
  <c r="I369" i="5"/>
  <c r="H369" i="25"/>
  <c r="I367" i="5"/>
  <c r="H365" i="25"/>
  <c r="V365" s="1"/>
  <c r="I363" i="5"/>
  <c r="H361" i="25"/>
  <c r="I359" i="5"/>
  <c r="H359" i="25"/>
  <c r="V359" s="1"/>
  <c r="I357" i="5"/>
  <c r="H357" i="25"/>
  <c r="I355" i="5"/>
  <c r="H355" i="25"/>
  <c r="V355" s="1"/>
  <c r="I353" i="5"/>
  <c r="H353" i="25"/>
  <c r="I351" i="5"/>
  <c r="H349" i="25"/>
  <c r="V349" s="1"/>
  <c r="I347" i="5"/>
  <c r="H345" i="25"/>
  <c r="I343" i="5"/>
  <c r="H343" i="25"/>
  <c r="V343" s="1"/>
  <c r="I341" i="5"/>
  <c r="I339"/>
  <c r="H339" i="25"/>
  <c r="V339" s="1"/>
  <c r="I337" i="5"/>
  <c r="H337" i="25"/>
  <c r="V337" s="1"/>
  <c r="I335" i="5"/>
  <c r="H335" i="25"/>
  <c r="V335" s="1"/>
  <c r="I333" i="5"/>
  <c r="H333" i="25"/>
  <c r="V333" s="1"/>
  <c r="I331" i="5"/>
  <c r="H331" i="25"/>
  <c r="V331" s="1"/>
  <c r="I329" i="5"/>
  <c r="H329" i="25"/>
  <c r="V329" s="1"/>
  <c r="I327" i="5"/>
  <c r="H327" i="25"/>
  <c r="V327" s="1"/>
  <c r="I325" i="5"/>
  <c r="H325" i="25"/>
  <c r="V325" s="1"/>
  <c r="I323" i="5"/>
  <c r="I321"/>
  <c r="I319"/>
  <c r="H319" i="25"/>
  <c r="I317" i="5"/>
  <c r="H315" i="25"/>
  <c r="V315" s="1"/>
  <c r="I313" i="5"/>
  <c r="H313" i="25"/>
  <c r="V313" s="1"/>
  <c r="I311" i="5"/>
  <c r="H311" i="25"/>
  <c r="V311" s="1"/>
  <c r="I309" i="5"/>
  <c r="H309" i="25"/>
  <c r="V309" s="1"/>
  <c r="I307" i="5"/>
  <c r="H306" i="25"/>
  <c r="V306" s="1"/>
  <c r="I305" i="5"/>
  <c r="H303" i="25"/>
  <c r="V303" s="1"/>
  <c r="I301" i="5"/>
  <c r="H301" i="25"/>
  <c r="V301" s="1"/>
  <c r="I299" i="5"/>
  <c r="H299" i="25"/>
  <c r="V299" s="1"/>
  <c r="I297" i="5"/>
  <c r="H297" i="25"/>
  <c r="V297" s="1"/>
  <c r="I295" i="5"/>
  <c r="H295" i="25"/>
  <c r="V295" s="1"/>
  <c r="I293" i="5"/>
  <c r="H293" i="25"/>
  <c r="V293" s="1"/>
  <c r="I291" i="5"/>
  <c r="I289"/>
  <c r="H289" i="25"/>
  <c r="I287" i="5"/>
  <c r="H287" i="25"/>
  <c r="I285" i="5"/>
  <c r="H285" i="25"/>
  <c r="I283" i="5"/>
  <c r="H283" i="25"/>
  <c r="V283" s="1"/>
  <c r="I281" i="5"/>
  <c r="H281" i="25"/>
  <c r="I279" i="5"/>
  <c r="H279" i="25"/>
  <c r="V279" s="1"/>
  <c r="I277" i="5"/>
  <c r="H275" i="25"/>
  <c r="I273" i="5"/>
  <c r="H273" i="25"/>
  <c r="V273" s="1"/>
  <c r="I271" i="5"/>
  <c r="H271" i="25"/>
  <c r="I269" i="5"/>
  <c r="H269" i="25"/>
  <c r="V269" s="1"/>
  <c r="I267" i="5"/>
  <c r="I265"/>
  <c r="I263"/>
  <c r="I261"/>
  <c r="H261" i="25"/>
  <c r="V261" s="1"/>
  <c r="I259" i="5"/>
  <c r="H259" i="25"/>
  <c r="V259" s="1"/>
  <c r="I257" i="5"/>
  <c r="H257" i="25"/>
  <c r="V257" s="1"/>
  <c r="I255" i="5"/>
  <c r="H255" i="25"/>
  <c r="V255" s="1"/>
  <c r="I253" i="5"/>
  <c r="H251" i="25"/>
  <c r="V251" s="1"/>
  <c r="I249" i="5"/>
  <c r="H249" i="25"/>
  <c r="V249" s="1"/>
  <c r="I247" i="5"/>
  <c r="H247" i="25"/>
  <c r="V247" s="1"/>
  <c r="I245" i="5"/>
  <c r="H245" i="25"/>
  <c r="V245" s="1"/>
  <c r="I243" i="5"/>
  <c r="I241"/>
  <c r="H241" i="25"/>
  <c r="V241" s="1"/>
  <c r="I239" i="5"/>
  <c r="H239" i="25"/>
  <c r="V239" s="1"/>
  <c r="I237" i="5"/>
  <c r="H237" i="25"/>
  <c r="I235" i="5"/>
  <c r="H235" i="25"/>
  <c r="I233" i="5"/>
  <c r="H233" i="25"/>
  <c r="I231" i="5"/>
  <c r="H231" i="25"/>
  <c r="V231" s="1"/>
  <c r="I229" i="5"/>
  <c r="H229" i="25"/>
  <c r="I227" i="5"/>
  <c r="H227" i="25"/>
  <c r="V227" s="1"/>
  <c r="I225" i="5"/>
  <c r="H225" i="25"/>
  <c r="I223" i="5"/>
  <c r="I221"/>
  <c r="H221" i="25"/>
  <c r="I219" i="5"/>
  <c r="I217"/>
  <c r="H217" i="25"/>
  <c r="V217" s="1"/>
  <c r="I215" i="5"/>
  <c r="H215" i="25"/>
  <c r="I213" i="5"/>
  <c r="I209"/>
  <c r="H209" i="25"/>
  <c r="I207" i="5"/>
  <c r="H207" i="25"/>
  <c r="V207" s="1"/>
  <c r="I205" i="5"/>
  <c r="H205" i="25"/>
  <c r="V205" s="1"/>
  <c r="I203" i="5"/>
  <c r="H203" i="25"/>
  <c r="V203" s="1"/>
  <c r="I201" i="5"/>
  <c r="H201" i="25"/>
  <c r="V201" s="1"/>
  <c r="I199" i="5"/>
  <c r="H199" i="25"/>
  <c r="V199" s="1"/>
  <c r="I197" i="5"/>
  <c r="H198" i="25"/>
  <c r="V198" s="1"/>
  <c r="I195" i="5"/>
  <c r="H195" i="25"/>
  <c r="V195" s="1"/>
  <c r="I193" i="5"/>
  <c r="H193" i="25"/>
  <c r="V193" s="1"/>
  <c r="I191" i="5"/>
  <c r="I189"/>
  <c r="H187" i="25"/>
  <c r="I185" i="5"/>
  <c r="H185" i="25"/>
  <c r="I183" i="5"/>
  <c r="H183" i="25"/>
  <c r="V183" s="1"/>
  <c r="I181" i="5"/>
  <c r="H181" i="25"/>
  <c r="I179" i="5"/>
  <c r="H179" i="25"/>
  <c r="V179" s="1"/>
  <c r="I177" i="5"/>
  <c r="H175" i="25"/>
  <c r="I173" i="5"/>
  <c r="H173" i="25"/>
  <c r="V173" s="1"/>
  <c r="I171" i="5"/>
  <c r="H171" i="25"/>
  <c r="I169" i="5"/>
  <c r="H169" i="25"/>
  <c r="V169" s="1"/>
  <c r="I167" i="5"/>
  <c r="I165"/>
  <c r="H165" i="25"/>
  <c r="V165" s="1"/>
  <c r="I163" i="5"/>
  <c r="H163" i="25"/>
  <c r="V163" s="1"/>
  <c r="I161" i="5"/>
  <c r="H159" i="25"/>
  <c r="V159" s="1"/>
  <c r="I157" i="5"/>
  <c r="H157" i="25"/>
  <c r="V157" s="1"/>
  <c r="I155" i="5"/>
  <c r="H155" i="25"/>
  <c r="V155" s="1"/>
  <c r="I153" i="5"/>
  <c r="H153" i="25"/>
  <c r="V153" s="1"/>
  <c r="I151" i="5"/>
  <c r="H151" i="25"/>
  <c r="I149" i="5"/>
  <c r="H149" i="25"/>
  <c r="V149" s="1"/>
  <c r="I147" i="5"/>
  <c r="H147" i="25"/>
  <c r="I145" i="5"/>
  <c r="I141"/>
  <c r="H141" i="25"/>
  <c r="I139" i="5"/>
  <c r="H139" i="25"/>
  <c r="V139" s="1"/>
  <c r="I137" i="5"/>
  <c r="H137" i="25"/>
  <c r="I135" i="5"/>
  <c r="H135" i="25"/>
  <c r="V135" s="1"/>
  <c r="I133" i="5"/>
  <c r="H133" i="25"/>
  <c r="I131" i="5"/>
  <c r="H131" i="25"/>
  <c r="V131" s="1"/>
  <c r="I129" i="5"/>
  <c r="H129" i="25"/>
  <c r="I127" i="5"/>
  <c r="H127" i="25"/>
  <c r="V127" s="1"/>
  <c r="I125" i="5"/>
  <c r="H125" i="25"/>
  <c r="I123" i="5"/>
  <c r="H123" i="25"/>
  <c r="V123" s="1"/>
  <c r="I121" i="5"/>
  <c r="H121" i="25"/>
  <c r="I119" i="5"/>
  <c r="H119" i="25"/>
  <c r="V119" s="1"/>
  <c r="I117" i="5"/>
  <c r="H117" i="25"/>
  <c r="I115" i="5"/>
  <c r="H115" i="25"/>
  <c r="V115" s="1"/>
  <c r="I113" i="5"/>
  <c r="H113" i="25"/>
  <c r="I111" i="5"/>
  <c r="H111" i="25"/>
  <c r="V111" s="1"/>
  <c r="I109" i="5"/>
  <c r="H109" i="25"/>
  <c r="I107" i="5"/>
  <c r="H107" i="25"/>
  <c r="V107" s="1"/>
  <c r="I105" i="5"/>
  <c r="H105" i="25"/>
  <c r="I103" i="5"/>
  <c r="H103" i="25"/>
  <c r="V103" s="1"/>
  <c r="I101" i="5"/>
  <c r="H101" i="25"/>
  <c r="I99" i="5"/>
  <c r="H99" i="25"/>
  <c r="V99" s="1"/>
  <c r="I97" i="5"/>
  <c r="H97" i="25"/>
  <c r="I95" i="5"/>
  <c r="H95" i="25"/>
  <c r="V95" s="1"/>
  <c r="I93" i="5"/>
  <c r="H93" i="25"/>
  <c r="I91" i="5"/>
  <c r="H91" i="25"/>
  <c r="V91" s="1"/>
  <c r="I89" i="5"/>
  <c r="H89" i="25"/>
  <c r="I87" i="5"/>
  <c r="H87" i="25"/>
  <c r="V87" s="1"/>
  <c r="I85" i="5"/>
  <c r="H85" i="25"/>
  <c r="I83" i="5"/>
  <c r="H83" i="25"/>
  <c r="I81" i="5"/>
  <c r="H81" i="25"/>
  <c r="I79" i="5"/>
  <c r="I77"/>
  <c r="H77" i="25"/>
  <c r="V77" s="1"/>
  <c r="I75" i="5"/>
  <c r="H75" i="25"/>
  <c r="V75" s="1"/>
  <c r="I73" i="5"/>
  <c r="H73" i="25"/>
  <c r="I71" i="5"/>
  <c r="H71" i="25"/>
  <c r="V71" s="1"/>
  <c r="I69" i="5"/>
  <c r="H69" i="25"/>
  <c r="I67" i="5"/>
  <c r="H67" i="25"/>
  <c r="V67" s="1"/>
  <c r="I65" i="5"/>
  <c r="H63" i="25"/>
  <c r="I61" i="5"/>
  <c r="H61" i="25"/>
  <c r="V61" s="1"/>
  <c r="I59" i="5"/>
  <c r="H59" i="25"/>
  <c r="V59" s="1"/>
  <c r="I57" i="5"/>
  <c r="H57" i="25"/>
  <c r="V57" s="1"/>
  <c r="I55" i="5"/>
  <c r="H55" i="25"/>
  <c r="I53" i="5"/>
  <c r="H53" i="25"/>
  <c r="V53" s="1"/>
  <c r="I51" i="5"/>
  <c r="I49"/>
  <c r="H47" i="25"/>
  <c r="I45" i="5"/>
  <c r="H45" i="25"/>
  <c r="V45" s="1"/>
  <c r="I43" i="5"/>
  <c r="H43" i="25"/>
  <c r="I41" i="5"/>
  <c r="H41" i="25"/>
  <c r="V41" s="1"/>
  <c r="I39" i="5"/>
  <c r="H39" i="25"/>
  <c r="I37" i="5"/>
  <c r="H37" i="25"/>
  <c r="V37" s="1"/>
  <c r="I35" i="5"/>
  <c r="I33"/>
  <c r="H31" i="25"/>
  <c r="V31" s="1"/>
  <c r="I29" i="5"/>
  <c r="H29" i="25"/>
  <c r="I27" i="5"/>
  <c r="H27" i="25"/>
  <c r="V27" s="1"/>
  <c r="I25" i="5"/>
  <c r="H25" i="25"/>
  <c r="I23" i="5"/>
  <c r="H23" i="25"/>
  <c r="V23" s="1"/>
  <c r="I21" i="5"/>
  <c r="H19" i="25"/>
  <c r="I17" i="5"/>
  <c r="H17" i="25"/>
  <c r="V17" s="1"/>
  <c r="I15" i="5"/>
  <c r="H13" i="25"/>
  <c r="I11" i="5"/>
  <c r="H11" i="25"/>
  <c r="V11" s="1"/>
  <c r="I9" i="5"/>
  <c r="AK229" i="25"/>
  <c r="AK177"/>
  <c r="Q177" s="1"/>
  <c r="AK153"/>
  <c r="AK418"/>
  <c r="AK406"/>
  <c r="AK398"/>
  <c r="AK394"/>
  <c r="AK390"/>
  <c r="AK386"/>
  <c r="AK382"/>
  <c r="Q382" s="1"/>
  <c r="AK362"/>
  <c r="AK354"/>
  <c r="AK350"/>
  <c r="AK346"/>
  <c r="AK342"/>
  <c r="AK338"/>
  <c r="AK334"/>
  <c r="AK330"/>
  <c r="AK322"/>
  <c r="AK318"/>
  <c r="AK314"/>
  <c r="AK310"/>
  <c r="AK303"/>
  <c r="AK299"/>
  <c r="AK295"/>
  <c r="AK287"/>
  <c r="AK283"/>
  <c r="AK279"/>
  <c r="AK271"/>
  <c r="AK263"/>
  <c r="AK251"/>
  <c r="AK243"/>
  <c r="AK223"/>
  <c r="AK199"/>
  <c r="AK175"/>
  <c r="AK167"/>
  <c r="Q167" s="1"/>
  <c r="AK143"/>
  <c r="Q143" s="1"/>
  <c r="AK95"/>
  <c r="AK55"/>
  <c r="AK232"/>
  <c r="AK221"/>
  <c r="AK193"/>
  <c r="Q193" s="1"/>
  <c r="AK141"/>
  <c r="AK128"/>
  <c r="AK113"/>
  <c r="AK77"/>
  <c r="Q77" s="1"/>
  <c r="AK65"/>
  <c r="AK421"/>
  <c r="AK417"/>
  <c r="AK413"/>
  <c r="AK405"/>
  <c r="AK397"/>
  <c r="AK385"/>
  <c r="AK381"/>
  <c r="AK369"/>
  <c r="AK345"/>
  <c r="AK341"/>
  <c r="AK337"/>
  <c r="AK333"/>
  <c r="AK321"/>
  <c r="AK317"/>
  <c r="Q317" s="1"/>
  <c r="AK306"/>
  <c r="AK302"/>
  <c r="AK294"/>
  <c r="AK290"/>
  <c r="Q290" s="1"/>
  <c r="AK278"/>
  <c r="AK274"/>
  <c r="AK270"/>
  <c r="Q270" s="1"/>
  <c r="AK266"/>
  <c r="Q266" s="1"/>
  <c r="AK214"/>
  <c r="AK182"/>
  <c r="AK158"/>
  <c r="AK150"/>
  <c r="AK134"/>
  <c r="AK126"/>
  <c r="AK102"/>
  <c r="Q102" s="1"/>
  <c r="AK86"/>
  <c r="AK62"/>
  <c r="E75"/>
  <c r="I73" i="2"/>
  <c r="E73" i="25"/>
  <c r="S73" s="1"/>
  <c r="I71" i="2"/>
  <c r="E71" i="25"/>
  <c r="I69" i="2"/>
  <c r="E69" i="25"/>
  <c r="S69" s="1"/>
  <c r="I67" i="2"/>
  <c r="I65"/>
  <c r="E65" i="25"/>
  <c r="S65" s="1"/>
  <c r="I63" i="2"/>
  <c r="E63" i="25"/>
  <c r="S63" s="1"/>
  <c r="I61" i="2"/>
  <c r="E61" i="25"/>
  <c r="S61" s="1"/>
  <c r="I59" i="2"/>
  <c r="E59" i="25"/>
  <c r="S59" s="1"/>
  <c r="I57" i="2"/>
  <c r="E57" i="25"/>
  <c r="S57" s="1"/>
  <c r="I55" i="2"/>
  <c r="E55" i="25"/>
  <c r="S55" s="1"/>
  <c r="I53" i="2"/>
  <c r="E53" i="25"/>
  <c r="S53" s="1"/>
  <c r="I51" i="2"/>
  <c r="E49" i="25"/>
  <c r="S49" s="1"/>
  <c r="I47" i="2"/>
  <c r="E47" i="25"/>
  <c r="I45" i="2"/>
  <c r="E45" i="25"/>
  <c r="S45" s="1"/>
  <c r="I43" i="2"/>
  <c r="E43" i="25"/>
  <c r="S43" s="1"/>
  <c r="I41" i="2"/>
  <c r="E41" i="25"/>
  <c r="S41" s="1"/>
  <c r="I39" i="2"/>
  <c r="E39" i="25"/>
  <c r="S39" s="1"/>
  <c r="I37" i="2"/>
  <c r="E37" i="25"/>
  <c r="S37" s="1"/>
  <c r="I35" i="2"/>
  <c r="E35" i="25"/>
  <c r="S35" s="1"/>
  <c r="I33" i="2"/>
  <c r="E33" i="25"/>
  <c r="S33" s="1"/>
  <c r="I31" i="2"/>
  <c r="E31" i="25"/>
  <c r="S31" s="1"/>
  <c r="I29" i="2"/>
  <c r="E29" i="25"/>
  <c r="S29" s="1"/>
  <c r="I27" i="2"/>
  <c r="E27" i="25"/>
  <c r="S27" s="1"/>
  <c r="I25" i="2"/>
  <c r="E25" i="25"/>
  <c r="S25" s="1"/>
  <c r="I23" i="2"/>
  <c r="E23" i="25"/>
  <c r="S23" s="1"/>
  <c r="I21" i="2"/>
  <c r="E19" i="25"/>
  <c r="S19" s="1"/>
  <c r="I17" i="2"/>
  <c r="E17" i="25"/>
  <c r="S17" s="1"/>
  <c r="I15" i="2"/>
  <c r="E15" i="25"/>
  <c r="S15" s="1"/>
  <c r="I13" i="2"/>
  <c r="E11" i="25"/>
  <c r="S11" s="1"/>
  <c r="I9" i="2"/>
  <c r="H420" i="25"/>
  <c r="V420" s="1"/>
  <c r="I418" i="5"/>
  <c r="H414" i="25"/>
  <c r="V414" s="1"/>
  <c r="I412" i="5"/>
  <c r="H412" i="25"/>
  <c r="V412" s="1"/>
  <c r="I410" i="5"/>
  <c r="H410" i="25"/>
  <c r="V410" s="1"/>
  <c r="I408" i="5"/>
  <c r="H408" i="25"/>
  <c r="V408" s="1"/>
  <c r="I406" i="5"/>
  <c r="H404" i="25"/>
  <c r="V404" s="1"/>
  <c r="I402" i="5"/>
  <c r="H400" i="25"/>
  <c r="V400" s="1"/>
  <c r="I398" i="5"/>
  <c r="H398" i="25"/>
  <c r="V398" s="1"/>
  <c r="I396" i="5"/>
  <c r="H396" i="25"/>
  <c r="V396" s="1"/>
  <c r="I394" i="5"/>
  <c r="H394" i="25"/>
  <c r="V394" s="1"/>
  <c r="I392" i="5"/>
  <c r="H392" i="25"/>
  <c r="V392" s="1"/>
  <c r="I390" i="5"/>
  <c r="I388"/>
  <c r="H388" i="25"/>
  <c r="V388" s="1"/>
  <c r="I386" i="5"/>
  <c r="H384" i="25"/>
  <c r="V384" s="1"/>
  <c r="I382" i="5"/>
  <c r="H382" i="25"/>
  <c r="I380" i="5"/>
  <c r="H380" i="25"/>
  <c r="V380" s="1"/>
  <c r="I378" i="5"/>
  <c r="H378" i="25"/>
  <c r="V378" s="1"/>
  <c r="I376" i="5"/>
  <c r="H376" i="25"/>
  <c r="V376" s="1"/>
  <c r="I374" i="5"/>
  <c r="H372" i="25"/>
  <c r="V372" s="1"/>
  <c r="I370" i="5"/>
  <c r="I366"/>
  <c r="H366" i="25"/>
  <c r="V366" s="1"/>
  <c r="I364" i="5"/>
  <c r="H364" i="25"/>
  <c r="V364" s="1"/>
  <c r="I362" i="5"/>
  <c r="H362" i="25"/>
  <c r="V362" s="1"/>
  <c r="I360" i="5"/>
  <c r="H360" i="25"/>
  <c r="V360" s="1"/>
  <c r="I358" i="5"/>
  <c r="I354"/>
  <c r="H352" i="25"/>
  <c r="V352" s="1"/>
  <c r="I350" i="5"/>
  <c r="H350" i="25"/>
  <c r="V350" s="1"/>
  <c r="I348" i="5"/>
  <c r="H348" i="25"/>
  <c r="V348" s="1"/>
  <c r="I346" i="5"/>
  <c r="H346" i="25"/>
  <c r="V346" s="1"/>
  <c r="I344" i="5"/>
  <c r="H344" i="25"/>
  <c r="V344" s="1"/>
  <c r="I342" i="5"/>
  <c r="H342" i="25"/>
  <c r="I340" i="5"/>
  <c r="H340" i="25"/>
  <c r="V340" s="1"/>
  <c r="I338" i="5"/>
  <c r="H338" i="25"/>
  <c r="V338" s="1"/>
  <c r="I336" i="5"/>
  <c r="H336" i="25"/>
  <c r="V336" s="1"/>
  <c r="I334" i="5"/>
  <c r="H334" i="25"/>
  <c r="V334" s="1"/>
  <c r="I332" i="5"/>
  <c r="H332" i="25"/>
  <c r="V332" s="1"/>
  <c r="I330" i="5"/>
  <c r="H330" i="25"/>
  <c r="V330" s="1"/>
  <c r="I328" i="5"/>
  <c r="H324" i="25"/>
  <c r="V324" s="1"/>
  <c r="I322" i="5"/>
  <c r="H322" i="25"/>
  <c r="V322" s="1"/>
  <c r="I320" i="5"/>
  <c r="H320" i="25"/>
  <c r="V320" s="1"/>
  <c r="I318" i="5"/>
  <c r="H318" i="25"/>
  <c r="V318" s="1"/>
  <c r="I316" i="5"/>
  <c r="H316" i="25"/>
  <c r="V316" s="1"/>
  <c r="I314" i="5"/>
  <c r="H314" i="25"/>
  <c r="V314" s="1"/>
  <c r="I312" i="5"/>
  <c r="H312" i="25"/>
  <c r="V312" s="1"/>
  <c r="I310" i="5"/>
  <c r="H310" i="25"/>
  <c r="V310" s="1"/>
  <c r="I308" i="5"/>
  <c r="H308" i="25"/>
  <c r="V308" s="1"/>
  <c r="I306" i="5"/>
  <c r="H307" i="25"/>
  <c r="V307" s="1"/>
  <c r="I304" i="5"/>
  <c r="H304" i="25"/>
  <c r="V304" s="1"/>
  <c r="I302" i="5"/>
  <c r="H302" i="25"/>
  <c r="V302" s="1"/>
  <c r="I300" i="5"/>
  <c r="H298" i="25"/>
  <c r="V298" s="1"/>
  <c r="I296" i="5"/>
  <c r="H296" i="25"/>
  <c r="V296" s="1"/>
  <c r="I294" i="5"/>
  <c r="H294" i="25"/>
  <c r="V294" s="1"/>
  <c r="I292" i="5"/>
  <c r="H292" i="25"/>
  <c r="V292" s="1"/>
  <c r="I290" i="5"/>
  <c r="H290" i="25"/>
  <c r="V290" s="1"/>
  <c r="I288" i="5"/>
  <c r="H286" i="25"/>
  <c r="I284" i="5"/>
  <c r="H284" i="25"/>
  <c r="V284" s="1"/>
  <c r="I282" i="5"/>
  <c r="H282" i="25"/>
  <c r="V282" s="1"/>
  <c r="I280" i="5"/>
  <c r="H278" i="25"/>
  <c r="V278" s="1"/>
  <c r="I276" i="5"/>
  <c r="H276" i="25"/>
  <c r="I274" i="5"/>
  <c r="H274" i="25"/>
  <c r="V274" s="1"/>
  <c r="I272" i="5"/>
  <c r="H272" i="25"/>
  <c r="V272" s="1"/>
  <c r="I270" i="5"/>
  <c r="H270" i="25"/>
  <c r="V270" s="1"/>
  <c r="I268" i="5"/>
  <c r="H268" i="25"/>
  <c r="V268" s="1"/>
  <c r="I266" i="5"/>
  <c r="H262" i="25"/>
  <c r="V262" s="1"/>
  <c r="I260" i="5"/>
  <c r="H260" i="25"/>
  <c r="I258" i="5"/>
  <c r="H258" i="25"/>
  <c r="V258" s="1"/>
  <c r="I256" i="5"/>
  <c r="H256" i="25"/>
  <c r="I254" i="5"/>
  <c r="H254" i="25"/>
  <c r="V254" s="1"/>
  <c r="I252" i="5"/>
  <c r="H252" i="25"/>
  <c r="I250" i="5"/>
  <c r="H250" i="25"/>
  <c r="V250" s="1"/>
  <c r="I248" i="5"/>
  <c r="H248" i="25"/>
  <c r="I246" i="5"/>
  <c r="H246" i="25"/>
  <c r="V246" s="1"/>
  <c r="I244" i="5"/>
  <c r="H242" i="25"/>
  <c r="V242" s="1"/>
  <c r="I240" i="5"/>
  <c r="H240" i="25"/>
  <c r="V240" s="1"/>
  <c r="I238" i="5"/>
  <c r="H236" i="25"/>
  <c r="V236" s="1"/>
  <c r="I234" i="5"/>
  <c r="H234" i="25"/>
  <c r="V234" s="1"/>
  <c r="I232" i="5"/>
  <c r="H232" i="25"/>
  <c r="V232" s="1"/>
  <c r="I230" i="5"/>
  <c r="I228"/>
  <c r="H228" i="25"/>
  <c r="I226" i="5"/>
  <c r="H224" i="25"/>
  <c r="V224" s="1"/>
  <c r="I222" i="5"/>
  <c r="H222" i="25"/>
  <c r="V222" s="1"/>
  <c r="I220" i="5"/>
  <c r="H220" i="25"/>
  <c r="V220" s="1"/>
  <c r="I218" i="5"/>
  <c r="H218" i="25"/>
  <c r="V218" s="1"/>
  <c r="I216" i="5"/>
  <c r="H214" i="25"/>
  <c r="V214" s="1"/>
  <c r="I212" i="5"/>
  <c r="H212" i="25"/>
  <c r="V212" s="1"/>
  <c r="I210" i="5"/>
  <c r="H210" i="25"/>
  <c r="V210" s="1"/>
  <c r="I208" i="5"/>
  <c r="H208" i="25"/>
  <c r="V208" s="1"/>
  <c r="I206" i="5"/>
  <c r="H206" i="25"/>
  <c r="V206" s="1"/>
  <c r="I204" i="5"/>
  <c r="H204" i="25"/>
  <c r="V204" s="1"/>
  <c r="I202" i="5"/>
  <c r="H202" i="25"/>
  <c r="V202" s="1"/>
  <c r="I200" i="5"/>
  <c r="H197" i="25"/>
  <c r="V197" s="1"/>
  <c r="I196" i="5"/>
  <c r="H196" i="25"/>
  <c r="V196" s="1"/>
  <c r="I194" i="5"/>
  <c r="H194" i="25"/>
  <c r="I192" i="5"/>
  <c r="H192" i="25"/>
  <c r="V192" s="1"/>
  <c r="I190" i="5"/>
  <c r="H190" i="25"/>
  <c r="V190" s="1"/>
  <c r="I188" i="5"/>
  <c r="H188" i="25"/>
  <c r="V188" s="1"/>
  <c r="I186" i="5"/>
  <c r="H186" i="25"/>
  <c r="V186" s="1"/>
  <c r="I184" i="5"/>
  <c r="H184" i="25"/>
  <c r="V184" s="1"/>
  <c r="I182" i="5"/>
  <c r="H182" i="25"/>
  <c r="V182" s="1"/>
  <c r="I180" i="5"/>
  <c r="H180" i="25"/>
  <c r="V180" s="1"/>
  <c r="I178" i="5"/>
  <c r="H178" i="25"/>
  <c r="V178" s="1"/>
  <c r="I176" i="5"/>
  <c r="H174" i="25"/>
  <c r="V174" s="1"/>
  <c r="I172" i="5"/>
  <c r="H172" i="25"/>
  <c r="V172" s="1"/>
  <c r="I170" i="5"/>
  <c r="H170" i="25"/>
  <c r="V170" s="1"/>
  <c r="I168" i="5"/>
  <c r="H168" i="25"/>
  <c r="V168" s="1"/>
  <c r="I166" i="5"/>
  <c r="H166" i="25"/>
  <c r="V166" s="1"/>
  <c r="I164" i="5"/>
  <c r="H164" i="25"/>
  <c r="V164" s="1"/>
  <c r="I162" i="5"/>
  <c r="H162" i="25"/>
  <c r="V162" s="1"/>
  <c r="I160" i="5"/>
  <c r="H158" i="25"/>
  <c r="V158" s="1"/>
  <c r="I156" i="5"/>
  <c r="H156" i="25"/>
  <c r="V156" s="1"/>
  <c r="I154" i="5"/>
  <c r="H154" i="25"/>
  <c r="V154" s="1"/>
  <c r="I152" i="5"/>
  <c r="H152" i="25"/>
  <c r="V152" s="1"/>
  <c r="I150" i="5"/>
  <c r="H150" i="25"/>
  <c r="I148" i="5"/>
  <c r="H148" i="25"/>
  <c r="V148" s="1"/>
  <c r="I146" i="5"/>
  <c r="I144"/>
  <c r="H142" i="25"/>
  <c r="V142" s="1"/>
  <c r="I140" i="5"/>
  <c r="H140" i="25"/>
  <c r="V140" s="1"/>
  <c r="I138" i="5"/>
  <c r="I136"/>
  <c r="H136" i="25"/>
  <c r="V136" s="1"/>
  <c r="I134" i="5"/>
  <c r="I132"/>
  <c r="H132" i="25"/>
  <c r="V132" s="1"/>
  <c r="I130" i="5"/>
  <c r="H130" i="25"/>
  <c r="V130" s="1"/>
  <c r="I128" i="5"/>
  <c r="H128" i="25"/>
  <c r="V128" s="1"/>
  <c r="I126" i="5"/>
  <c r="H126" i="25"/>
  <c r="V126" s="1"/>
  <c r="I124" i="5"/>
  <c r="H124" i="25"/>
  <c r="V124" s="1"/>
  <c r="I122" i="5"/>
  <c r="I120"/>
  <c r="H120" i="25"/>
  <c r="V120" s="1"/>
  <c r="I118" i="5"/>
  <c r="H118" i="25"/>
  <c r="V118" s="1"/>
  <c r="I116" i="5"/>
  <c r="H116" i="25"/>
  <c r="V116" s="1"/>
  <c r="I114" i="5"/>
  <c r="H114" i="25"/>
  <c r="V114" s="1"/>
  <c r="I112" i="5"/>
  <c r="H112" i="25"/>
  <c r="V112" s="1"/>
  <c r="I110" i="5"/>
  <c r="H110" i="25"/>
  <c r="V110" s="1"/>
  <c r="I108" i="5"/>
  <c r="H108" i="25"/>
  <c r="V108" s="1"/>
  <c r="I106" i="5"/>
  <c r="H106" i="25"/>
  <c r="V106" s="1"/>
  <c r="I104" i="5"/>
  <c r="H104" i="25"/>
  <c r="V104" s="1"/>
  <c r="I102" i="5"/>
  <c r="H102" i="25"/>
  <c r="V102" s="1"/>
  <c r="I100" i="5"/>
  <c r="H100" i="25"/>
  <c r="V100" s="1"/>
  <c r="I98" i="5"/>
  <c r="H98" i="25"/>
  <c r="V98" s="1"/>
  <c r="I96" i="5"/>
  <c r="H96" i="25"/>
  <c r="V96" s="1"/>
  <c r="I94" i="5"/>
  <c r="H94" i="25"/>
  <c r="V94" s="1"/>
  <c r="I92" i="5"/>
  <c r="H92" i="25"/>
  <c r="V92" s="1"/>
  <c r="I90" i="5"/>
  <c r="I88"/>
  <c r="H88" i="25"/>
  <c r="V88" s="1"/>
  <c r="I86" i="5"/>
  <c r="I84"/>
  <c r="H84" i="25"/>
  <c r="V84" s="1"/>
  <c r="I82" i="5"/>
  <c r="H82" i="25"/>
  <c r="I80" i="5"/>
  <c r="H80" i="25"/>
  <c r="V80" s="1"/>
  <c r="I78" i="5"/>
  <c r="H78" i="25"/>
  <c r="V78" s="1"/>
  <c r="I76" i="5"/>
  <c r="H76" i="25"/>
  <c r="I74" i="5"/>
  <c r="H74" i="25"/>
  <c r="V74" s="1"/>
  <c r="I72" i="5"/>
  <c r="H72" i="25"/>
  <c r="V72" s="1"/>
  <c r="I70" i="5"/>
  <c r="H70" i="25"/>
  <c r="V70" s="1"/>
  <c r="I68" i="5"/>
  <c r="H68" i="25"/>
  <c r="V68" s="1"/>
  <c r="I66" i="5"/>
  <c r="H66" i="25"/>
  <c r="I64" i="5"/>
  <c r="H62" i="25"/>
  <c r="V62" s="1"/>
  <c r="I60" i="5"/>
  <c r="H60" i="25"/>
  <c r="V60" s="1"/>
  <c r="I58" i="5"/>
  <c r="H58" i="25"/>
  <c r="V58" s="1"/>
  <c r="I56" i="5"/>
  <c r="H56" i="25"/>
  <c r="V56" s="1"/>
  <c r="I54" i="5"/>
  <c r="H52" i="25"/>
  <c r="V52" s="1"/>
  <c r="I50" i="5"/>
  <c r="H50" i="25"/>
  <c r="V50" s="1"/>
  <c r="I48" i="5"/>
  <c r="H46" i="25"/>
  <c r="V46" s="1"/>
  <c r="I44" i="5"/>
  <c r="H44" i="25"/>
  <c r="I42" i="5"/>
  <c r="H42" i="25"/>
  <c r="V42" s="1"/>
  <c r="I40" i="5"/>
  <c r="H40" i="25"/>
  <c r="V40" s="1"/>
  <c r="I38" i="5"/>
  <c r="I36"/>
  <c r="H36" i="25"/>
  <c r="V36" s="1"/>
  <c r="I34" i="5"/>
  <c r="I32"/>
  <c r="H30" i="25"/>
  <c r="V30" s="1"/>
  <c r="I28" i="5"/>
  <c r="H28" i="25"/>
  <c r="I26" i="5"/>
  <c r="H26" i="25"/>
  <c r="V26" s="1"/>
  <c r="I24" i="5"/>
  <c r="H24" i="25"/>
  <c r="I22" i="5"/>
  <c r="H22" i="25"/>
  <c r="V22" s="1"/>
  <c r="I20" i="5"/>
  <c r="H20" i="25"/>
  <c r="I18" i="5"/>
  <c r="H16" i="25"/>
  <c r="V16" s="1"/>
  <c r="I14" i="5"/>
  <c r="H14" i="25"/>
  <c r="V14" s="1"/>
  <c r="I12" i="5"/>
  <c r="H12" i="25"/>
  <c r="V12" s="1"/>
  <c r="I10" i="5"/>
  <c r="AK217" i="25"/>
  <c r="AK196"/>
  <c r="AK185"/>
  <c r="AK108"/>
  <c r="AK104"/>
  <c r="AK88"/>
  <c r="Q88" s="1"/>
  <c r="AK84"/>
  <c r="AK72"/>
  <c r="AK52"/>
  <c r="AK40"/>
  <c r="Q40" s="1"/>
  <c r="AK416"/>
  <c r="AK408"/>
  <c r="AK400"/>
  <c r="AK392"/>
  <c r="AK388"/>
  <c r="AK384"/>
  <c r="AK380"/>
  <c r="Q380" s="1"/>
  <c r="AK376"/>
  <c r="Q376" s="1"/>
  <c r="AK372"/>
  <c r="Q372" s="1"/>
  <c r="AK368"/>
  <c r="AK364"/>
  <c r="Q364" s="1"/>
  <c r="AK360"/>
  <c r="AK332"/>
  <c r="AK324"/>
  <c r="AK320"/>
  <c r="AK316"/>
  <c r="AK305"/>
  <c r="AK301"/>
  <c r="AK293"/>
  <c r="AK289"/>
  <c r="AK203"/>
  <c r="Q203" s="1"/>
  <c r="AK187"/>
  <c r="AK155"/>
  <c r="Q155" s="1"/>
  <c r="AK139"/>
  <c r="Q139" s="1"/>
  <c r="AK115"/>
  <c r="AK67"/>
  <c r="AK237"/>
  <c r="Q237" s="1"/>
  <c r="AK212"/>
  <c r="AK208"/>
  <c r="Q208" s="1"/>
  <c r="AK205"/>
  <c r="AK165"/>
  <c r="Q165" s="1"/>
  <c r="AK415"/>
  <c r="AK407"/>
  <c r="AK399"/>
  <c r="Q399" s="1"/>
  <c r="AK391"/>
  <c r="AK387"/>
  <c r="AK379"/>
  <c r="AK375"/>
  <c r="AK371"/>
  <c r="AK367"/>
  <c r="AK363"/>
  <c r="AK359"/>
  <c r="AK351"/>
  <c r="Q351" s="1"/>
  <c r="AK335"/>
  <c r="AK331"/>
  <c r="AK323"/>
  <c r="Q323" s="1"/>
  <c r="AK319"/>
  <c r="AK315"/>
  <c r="AK311"/>
  <c r="AK307"/>
  <c r="Q307" s="1"/>
  <c r="AK304"/>
  <c r="AK292"/>
  <c r="AK288"/>
  <c r="AK284"/>
  <c r="AK276"/>
  <c r="Q276" s="1"/>
  <c r="AK272"/>
  <c r="AK256"/>
  <c r="AK248"/>
  <c r="AK240"/>
  <c r="AK106"/>
  <c r="AK90"/>
  <c r="AK82"/>
  <c r="Q82" s="1"/>
  <c r="I409" i="5"/>
  <c r="I414"/>
  <c r="I361"/>
  <c r="I324"/>
  <c r="I414" i="2"/>
  <c r="I324"/>
  <c r="I326" i="1"/>
  <c r="I195"/>
  <c r="I324"/>
  <c r="I421" i="8"/>
  <c r="I419"/>
  <c r="I415"/>
  <c r="I413"/>
  <c r="K418" i="24" s="1"/>
  <c r="Y418" s="1"/>
  <c r="I411" i="8"/>
  <c r="I406"/>
  <c r="K411" i="24" s="1"/>
  <c r="I404" i="8"/>
  <c r="K409" i="24" s="1"/>
  <c r="Y409" s="1"/>
  <c r="I402" i="8"/>
  <c r="K407" i="24" s="1"/>
  <c r="Y407" s="1"/>
  <c r="I400" i="8"/>
  <c r="I396"/>
  <c r="K401" i="24" s="1"/>
  <c r="I394" i="8"/>
  <c r="K399" i="24" s="1"/>
  <c r="Y399" s="1"/>
  <c r="I392" i="8"/>
  <c r="K397" i="24" s="1"/>
  <c r="I390" i="8"/>
  <c r="K395" i="24" s="1"/>
  <c r="I388" i="8"/>
  <c r="K393" i="24" s="1"/>
  <c r="I386" i="8"/>
  <c r="K391" i="24" s="1"/>
  <c r="I384" i="8"/>
  <c r="K389" i="24" s="1"/>
  <c r="Y389" s="1"/>
  <c r="I380" i="8"/>
  <c r="K385" i="24" s="1"/>
  <c r="Y385" s="1"/>
  <c r="I378" i="8"/>
  <c r="I376"/>
  <c r="K381" i="24" s="1"/>
  <c r="I374" i="8"/>
  <c r="K379" i="24" s="1"/>
  <c r="Y379" s="1"/>
  <c r="I372" i="8"/>
  <c r="I370"/>
  <c r="I364"/>
  <c r="K369" i="24" s="1"/>
  <c r="Y369" s="1"/>
  <c r="I362" i="8"/>
  <c r="K362" s="1"/>
  <c r="I360"/>
  <c r="I358"/>
  <c r="K363" i="24" s="1"/>
  <c r="I354" i="8"/>
  <c r="K359" i="24" s="1"/>
  <c r="Y359" s="1"/>
  <c r="I352" i="8"/>
  <c r="I348"/>
  <c r="I346"/>
  <c r="I344"/>
  <c r="K344" s="1"/>
  <c r="I342"/>
  <c r="K347" i="24" s="1"/>
  <c r="Y347" s="1"/>
  <c r="I340" i="8"/>
  <c r="I338"/>
  <c r="K343" i="24" s="1"/>
  <c r="I336" i="8"/>
  <c r="K341" i="24" s="1"/>
  <c r="Y341" s="1"/>
  <c r="I334" i="8"/>
  <c r="K339" i="24" s="1"/>
  <c r="Y339" s="1"/>
  <c r="I332" i="8"/>
  <c r="I328"/>
  <c r="I260"/>
  <c r="K265" i="24" s="1"/>
  <c r="Y265" s="1"/>
  <c r="I258" i="8"/>
  <c r="K263" i="24" s="1"/>
  <c r="Y263" s="1"/>
  <c r="I256" i="8"/>
  <c r="I254"/>
  <c r="K259" i="24" s="1"/>
  <c r="I252" i="8"/>
  <c r="K257" i="24" s="1"/>
  <c r="Y257" s="1"/>
  <c r="I250" i="8"/>
  <c r="I248"/>
  <c r="K253" i="24" s="1"/>
  <c r="Y253" s="1"/>
  <c r="I244" i="8"/>
  <c r="K249" i="24" s="1"/>
  <c r="I242" i="8"/>
  <c r="K247" i="24" s="1"/>
  <c r="Y247" s="1"/>
  <c r="I240" i="8"/>
  <c r="K245" i="24" s="1"/>
  <c r="Y245" s="1"/>
  <c r="I238" i="8"/>
  <c r="I236"/>
  <c r="I234"/>
  <c r="K239" i="24" s="1"/>
  <c r="Y239" s="1"/>
  <c r="I232" i="8"/>
  <c r="K237" i="24" s="1"/>
  <c r="Y237" s="1"/>
  <c r="I230" i="8"/>
  <c r="K235" i="24" s="1"/>
  <c r="I226" i="8"/>
  <c r="K231" i="24" s="1"/>
  <c r="I224" i="8"/>
  <c r="K229" i="24" s="1"/>
  <c r="Y229" s="1"/>
  <c r="I220" i="8"/>
  <c r="K225" i="24" s="1"/>
  <c r="Y225" s="1"/>
  <c r="I218" i="8"/>
  <c r="K223" i="24" s="1"/>
  <c r="Y223" s="1"/>
  <c r="I216" i="8"/>
  <c r="I214"/>
  <c r="K219" i="24" s="1"/>
  <c r="Y219" s="1"/>
  <c r="I212" i="8"/>
  <c r="K217" i="24" s="1"/>
  <c r="Y217" s="1"/>
  <c r="I210" i="8"/>
  <c r="K215" i="24" s="1"/>
  <c r="I208" i="8"/>
  <c r="K213" i="24" s="1"/>
  <c r="I206" i="8"/>
  <c r="K211" i="24" s="1"/>
  <c r="Y211" s="1"/>
  <c r="I204" i="8"/>
  <c r="K209" i="24" s="1"/>
  <c r="Y209" s="1"/>
  <c r="I202" i="8"/>
  <c r="I200"/>
  <c r="K205" i="24" s="1"/>
  <c r="I198" i="8"/>
  <c r="K203" i="24" s="1"/>
  <c r="Y203" s="1"/>
  <c r="I196" i="8"/>
  <c r="K201" i="24" s="1"/>
  <c r="I194" i="8"/>
  <c r="K199" i="24" s="1"/>
  <c r="Y199" s="1"/>
  <c r="I192" i="8"/>
  <c r="I188"/>
  <c r="K193" i="24" s="1"/>
  <c r="Y193" s="1"/>
  <c r="I184" i="8"/>
  <c r="K189" i="24" s="1"/>
  <c r="Y189" s="1"/>
  <c r="I182" i="8"/>
  <c r="K187" i="24" s="1"/>
  <c r="Y187" s="1"/>
  <c r="I180" i="8"/>
  <c r="I178"/>
  <c r="I176"/>
  <c r="K181" i="24" s="1"/>
  <c r="Y181" s="1"/>
  <c r="I174" i="8"/>
  <c r="I170"/>
  <c r="I168"/>
  <c r="K173" i="24" s="1"/>
  <c r="Y173" s="1"/>
  <c r="I164" i="8"/>
  <c r="K169" i="24" s="1"/>
  <c r="Y169" s="1"/>
  <c r="I162" i="8"/>
  <c r="I160"/>
  <c r="K165" i="24" s="1"/>
  <c r="I158" i="8"/>
  <c r="K163" i="24" s="1"/>
  <c r="Y163" s="1"/>
  <c r="I156" i="8"/>
  <c r="K161" i="24" s="1"/>
  <c r="Y161" s="1"/>
  <c r="I154" i="8"/>
  <c r="K159" i="24" s="1"/>
  <c r="I152" i="8"/>
  <c r="K157" i="24" s="1"/>
  <c r="I150" i="8"/>
  <c r="K155" i="24" s="1"/>
  <c r="Y155" s="1"/>
  <c r="I145" i="8"/>
  <c r="K150" i="24" s="1"/>
  <c r="Y150" s="1"/>
  <c r="I143" i="8"/>
  <c r="I141"/>
  <c r="K146" i="24" s="1"/>
  <c r="Y146" s="1"/>
  <c r="I139" i="8"/>
  <c r="K139" s="1"/>
  <c r="I137"/>
  <c r="K142" i="24" s="1"/>
  <c r="Y142" s="1"/>
  <c r="I131" i="8"/>
  <c r="I129"/>
  <c r="I127"/>
  <c r="K132" i="24" s="1"/>
  <c r="Y132" s="1"/>
  <c r="I125" i="8"/>
  <c r="K130" i="24" s="1"/>
  <c r="Y130" s="1"/>
  <c r="I123" i="8"/>
  <c r="I121"/>
  <c r="K126" i="24" s="1"/>
  <c r="I119" i="8"/>
  <c r="I117"/>
  <c r="K122" i="24" s="1"/>
  <c r="Y122" s="1"/>
  <c r="I115" i="8"/>
  <c r="I113"/>
  <c r="K118" i="24" s="1"/>
  <c r="I111" i="8"/>
  <c r="K116" i="24" s="1"/>
  <c r="Y116" s="1"/>
  <c r="I109" i="8"/>
  <c r="K114" i="24" s="1"/>
  <c r="Y114" s="1"/>
  <c r="I103" i="8"/>
  <c r="I101"/>
  <c r="I99"/>
  <c r="K104" i="24" s="1"/>
  <c r="Y104" s="1"/>
  <c r="I97" i="8"/>
  <c r="K102" i="24" s="1"/>
  <c r="Y102" s="1"/>
  <c r="I95" i="8"/>
  <c r="K100" i="24" s="1"/>
  <c r="Y100" s="1"/>
  <c r="I93" i="8"/>
  <c r="I91"/>
  <c r="K96" i="24" s="1"/>
  <c r="Y96" s="1"/>
  <c r="I89" i="8"/>
  <c r="K94" i="24" s="1"/>
  <c r="Y94" s="1"/>
  <c r="I87" i="8"/>
  <c r="I85"/>
  <c r="I83"/>
  <c r="K88" i="24" s="1"/>
  <c r="Y88" s="1"/>
  <c r="I81" i="8"/>
  <c r="K86" i="24" s="1"/>
  <c r="Y86" s="1"/>
  <c r="I79" i="8"/>
  <c r="I77"/>
  <c r="K82" i="24" s="1"/>
  <c r="I75" i="8"/>
  <c r="K75" s="1"/>
  <c r="I73"/>
  <c r="K78" i="24" s="1"/>
  <c r="Y78" s="1"/>
  <c r="I71" i="8"/>
  <c r="K76" i="24" s="1"/>
  <c r="Y76" s="1"/>
  <c r="I69" i="8"/>
  <c r="I67"/>
  <c r="K72" i="24" s="1"/>
  <c r="Y72" s="1"/>
  <c r="I65" i="8"/>
  <c r="K70" i="24" s="1"/>
  <c r="Y70" s="1"/>
  <c r="I63" i="8"/>
  <c r="K68" i="24" s="1"/>
  <c r="Y68" s="1"/>
  <c r="I61" i="8"/>
  <c r="I59"/>
  <c r="K64" i="24" s="1"/>
  <c r="Y64" s="1"/>
  <c r="I57" i="8"/>
  <c r="K62" i="24" s="1"/>
  <c r="Y62" s="1"/>
  <c r="I55" i="8"/>
  <c r="I53"/>
  <c r="K58" i="24" s="1"/>
  <c r="I51" i="8"/>
  <c r="K56" i="24" s="1"/>
  <c r="Y56" s="1"/>
  <c r="I49" i="8"/>
  <c r="K54" i="24" s="1"/>
  <c r="Y54" s="1"/>
  <c r="I47" i="8"/>
  <c r="I45"/>
  <c r="K50" i="24" s="1"/>
  <c r="I43" i="8"/>
  <c r="K43" s="1"/>
  <c r="I41"/>
  <c r="K46" i="24" s="1"/>
  <c r="Y46" s="1"/>
  <c r="I39" i="8"/>
  <c r="I37"/>
  <c r="I35"/>
  <c r="K40" i="24" s="1"/>
  <c r="Y40" s="1"/>
  <c r="I33" i="8"/>
  <c r="K38" i="24" s="1"/>
  <c r="Y38" s="1"/>
  <c r="I31" i="8"/>
  <c r="K36" i="24" s="1"/>
  <c r="Y36" s="1"/>
  <c r="I29" i="8"/>
  <c r="I27"/>
  <c r="K32" i="24" s="1"/>
  <c r="Y32" s="1"/>
  <c r="I25" i="8"/>
  <c r="K30" i="24" s="1"/>
  <c r="Y30" s="1"/>
  <c r="I21" i="8"/>
  <c r="I19"/>
  <c r="K24" i="24" s="1"/>
  <c r="I17" i="8"/>
  <c r="I13"/>
  <c r="K18" i="24" s="1"/>
  <c r="Y18" s="1"/>
  <c r="I9" i="8"/>
  <c r="K14" i="24" s="1"/>
  <c r="I418" i="8"/>
  <c r="I416"/>
  <c r="K421" i="24" s="1"/>
  <c r="Y421" s="1"/>
  <c r="I412" i="8"/>
  <c r="K417" i="24" s="1"/>
  <c r="Y417" s="1"/>
  <c r="I410" i="8"/>
  <c r="I407"/>
  <c r="K412" i="24" s="1"/>
  <c r="I405" i="8"/>
  <c r="K410" i="24" s="1"/>
  <c r="Y410" s="1"/>
  <c r="I403" i="8"/>
  <c r="K408" i="24" s="1"/>
  <c r="Y408" s="1"/>
  <c r="I401" i="8"/>
  <c r="I399"/>
  <c r="K404" i="24" s="1"/>
  <c r="I397" i="8"/>
  <c r="K402" i="24" s="1"/>
  <c r="Y402" s="1"/>
  <c r="I395" i="8"/>
  <c r="K400" i="24" s="1"/>
  <c r="Y400" s="1"/>
  <c r="I393" i="8"/>
  <c r="I391"/>
  <c r="K396" i="24" s="1"/>
  <c r="I389" i="8"/>
  <c r="K394" i="24" s="1"/>
  <c r="Y394" s="1"/>
  <c r="I387" i="8"/>
  <c r="K392" i="24" s="1"/>
  <c r="Y392" s="1"/>
  <c r="I385" i="8"/>
  <c r="K390" i="24" s="1"/>
  <c r="I383" i="8"/>
  <c r="K388" i="24" s="1"/>
  <c r="I381" i="8"/>
  <c r="K386" i="24" s="1"/>
  <c r="Y386" s="1"/>
  <c r="I379" i="8"/>
  <c r="K384" i="24" s="1"/>
  <c r="Y384" s="1"/>
  <c r="I377" i="8"/>
  <c r="I373"/>
  <c r="I371"/>
  <c r="K376" i="24" s="1"/>
  <c r="Y376" s="1"/>
  <c r="I369" i="8"/>
  <c r="I367"/>
  <c r="I365"/>
  <c r="K370" i="24" s="1"/>
  <c r="I363" i="8"/>
  <c r="K363" s="1"/>
  <c r="I361"/>
  <c r="K361" s="1"/>
  <c r="I359"/>
  <c r="I357"/>
  <c r="K362" i="24" s="1"/>
  <c r="I353" i="8"/>
  <c r="K358" i="24" s="1"/>
  <c r="Y358" s="1"/>
  <c r="I351" i="8"/>
  <c r="K356" i="24" s="1"/>
  <c r="Y356" s="1"/>
  <c r="I349" i="8"/>
  <c r="I347"/>
  <c r="I345"/>
  <c r="K350" i="24" s="1"/>
  <c r="Y350" s="1"/>
  <c r="I341" i="8"/>
  <c r="K346" i="24" s="1"/>
  <c r="Y346" s="1"/>
  <c r="I339" i="8"/>
  <c r="I337"/>
  <c r="I335"/>
  <c r="K340" i="24" s="1"/>
  <c r="Y340" s="1"/>
  <c r="I333" i="8"/>
  <c r="K338" i="24" s="1"/>
  <c r="Y338" s="1"/>
  <c r="I331" i="8"/>
  <c r="I329"/>
  <c r="I263"/>
  <c r="K268" i="24" s="1"/>
  <c r="Y268" s="1"/>
  <c r="I259" i="8"/>
  <c r="K264" i="24" s="1"/>
  <c r="Y264" s="1"/>
  <c r="I257" i="8"/>
  <c r="I255"/>
  <c r="I253"/>
  <c r="K258" i="24" s="1"/>
  <c r="Y258" s="1"/>
  <c r="I251" i="8"/>
  <c r="K256" i="24" s="1"/>
  <c r="Y256" s="1"/>
  <c r="I249" i="8"/>
  <c r="I247"/>
  <c r="K252" i="24" s="1"/>
  <c r="I245" i="8"/>
  <c r="K250" i="24" s="1"/>
  <c r="Y250" s="1"/>
  <c r="I243" i="8"/>
  <c r="K248" i="24" s="1"/>
  <c r="Y248" s="1"/>
  <c r="I241" i="8"/>
  <c r="I239"/>
  <c r="I237"/>
  <c r="K242" i="24" s="1"/>
  <c r="Y242" s="1"/>
  <c r="I235" i="8"/>
  <c r="K240" i="24" s="1"/>
  <c r="Y240" s="1"/>
  <c r="I233" i="8"/>
  <c r="I231"/>
  <c r="I229"/>
  <c r="I225"/>
  <c r="K230" i="24" s="1"/>
  <c r="Y230" s="1"/>
  <c r="I223" i="8"/>
  <c r="I221"/>
  <c r="K226" i="24" s="1"/>
  <c r="I219" i="8"/>
  <c r="I217"/>
  <c r="I215"/>
  <c r="I213"/>
  <c r="I211"/>
  <c r="I209"/>
  <c r="K214" i="24" s="1"/>
  <c r="Y214" s="1"/>
  <c r="I207" i="8"/>
  <c r="K212" i="24" s="1"/>
  <c r="I205" i="8"/>
  <c r="I199"/>
  <c r="K204" i="24" s="1"/>
  <c r="Y204" s="1"/>
  <c r="I197" i="8"/>
  <c r="K202" i="24" s="1"/>
  <c r="Y202" s="1"/>
  <c r="I195" i="8"/>
  <c r="I193"/>
  <c r="K198" i="24" s="1"/>
  <c r="I189" i="8"/>
  <c r="K189" s="1"/>
  <c r="I187"/>
  <c r="K192" i="24" s="1"/>
  <c r="Y192" s="1"/>
  <c r="I185" i="8"/>
  <c r="K190" i="24" s="1"/>
  <c r="I183" i="8"/>
  <c r="I181"/>
  <c r="K186" i="24" s="1"/>
  <c r="Y186" s="1"/>
  <c r="I179" i="8"/>
  <c r="K184" i="24" s="1"/>
  <c r="Y184" s="1"/>
  <c r="I177" i="8"/>
  <c r="I175"/>
  <c r="K180" i="24" s="1"/>
  <c r="I173" i="8"/>
  <c r="K178" i="24" s="1"/>
  <c r="Y178" s="1"/>
  <c r="I171" i="8"/>
  <c r="K176" i="24" s="1"/>
  <c r="Y176" s="1"/>
  <c r="I169" i="8"/>
  <c r="I167"/>
  <c r="K172" i="24" s="1"/>
  <c r="I165" i="8"/>
  <c r="K170" i="24" s="1"/>
  <c r="Y170" s="1"/>
  <c r="I163" i="8"/>
  <c r="K168" i="24" s="1"/>
  <c r="Y168" s="1"/>
  <c r="I161" i="8"/>
  <c r="I159"/>
  <c r="I157"/>
  <c r="K162" i="24" s="1"/>
  <c r="Y162" s="1"/>
  <c r="I155" i="8"/>
  <c r="K160" i="24" s="1"/>
  <c r="Y160" s="1"/>
  <c r="I153" i="8"/>
  <c r="I151"/>
  <c r="I146"/>
  <c r="K151" i="24" s="1"/>
  <c r="I144" i="8"/>
  <c r="K149" i="24" s="1"/>
  <c r="Y149" s="1"/>
  <c r="I142" i="8"/>
  <c r="I140"/>
  <c r="I136"/>
  <c r="K141" i="24" s="1"/>
  <c r="Y141" s="1"/>
  <c r="I134" i="8"/>
  <c r="K139" i="24" s="1"/>
  <c r="Y139" s="1"/>
  <c r="I132" i="8"/>
  <c r="K137" i="24" s="1"/>
  <c r="Y137" s="1"/>
  <c r="I130" i="8"/>
  <c r="K135" i="24" s="1"/>
  <c r="I128" i="8"/>
  <c r="K128" s="1"/>
  <c r="I126"/>
  <c r="K131" i="24" s="1"/>
  <c r="Y131" s="1"/>
  <c r="I124" i="8"/>
  <c r="I122"/>
  <c r="I120"/>
  <c r="K125" i="24" s="1"/>
  <c r="Y125" s="1"/>
  <c r="I116" i="8"/>
  <c r="K121" i="24" s="1"/>
  <c r="Y121" s="1"/>
  <c r="I112" i="8"/>
  <c r="K117" i="24" s="1"/>
  <c r="I110" i="8"/>
  <c r="I108"/>
  <c r="K113" i="24" s="1"/>
  <c r="Y113" s="1"/>
  <c r="I106" i="8"/>
  <c r="K111" i="24" s="1"/>
  <c r="I104" i="8"/>
  <c r="I102"/>
  <c r="K107" i="24" s="1"/>
  <c r="I100" i="8"/>
  <c r="K105" i="24" s="1"/>
  <c r="Y105" s="1"/>
  <c r="I96" i="8"/>
  <c r="K101" i="24" s="1"/>
  <c r="Y101" s="1"/>
  <c r="I94" i="8"/>
  <c r="I92"/>
  <c r="I90"/>
  <c r="K95" i="24" s="1"/>
  <c r="Y95" s="1"/>
  <c r="I88" i="8"/>
  <c r="K93" i="24" s="1"/>
  <c r="Y93" s="1"/>
  <c r="I86" i="8"/>
  <c r="I84"/>
  <c r="I82"/>
  <c r="K87" i="24" s="1"/>
  <c r="Y87" s="1"/>
  <c r="I80" i="8"/>
  <c r="K85" i="24" s="1"/>
  <c r="Y85" s="1"/>
  <c r="I78" i="8"/>
  <c r="I72"/>
  <c r="K77" i="24" s="1"/>
  <c r="I70" i="8"/>
  <c r="K75" i="24" s="1"/>
  <c r="Y75" s="1"/>
  <c r="I68" i="8"/>
  <c r="K73" i="24" s="1"/>
  <c r="Y73" s="1"/>
  <c r="I64" i="8"/>
  <c r="I62"/>
  <c r="I60"/>
  <c r="K65" i="24" s="1"/>
  <c r="Y65" s="1"/>
  <c r="I58" i="8"/>
  <c r="K63" i="24" s="1"/>
  <c r="Y63" s="1"/>
  <c r="I56" i="8"/>
  <c r="I54"/>
  <c r="I52"/>
  <c r="K57" i="24" s="1"/>
  <c r="Y57" s="1"/>
  <c r="I48" i="8"/>
  <c r="K53" i="24" s="1"/>
  <c r="Y53" s="1"/>
  <c r="I46" i="8"/>
  <c r="I44"/>
  <c r="I40"/>
  <c r="K45" i="24" s="1"/>
  <c r="Y45" s="1"/>
  <c r="I38" i="8"/>
  <c r="K43" i="24" s="1"/>
  <c r="Y43" s="1"/>
  <c r="I36" i="8"/>
  <c r="I32"/>
  <c r="I30"/>
  <c r="I28"/>
  <c r="K33" i="24" s="1"/>
  <c r="Y33" s="1"/>
  <c r="I26" i="8"/>
  <c r="I24"/>
  <c r="I22"/>
  <c r="K27" i="24" s="1"/>
  <c r="Y27" s="1"/>
  <c r="I20" i="8"/>
  <c r="K25" i="24" s="1"/>
  <c r="Y25" s="1"/>
  <c r="I18" i="8"/>
  <c r="K23" i="24" s="1"/>
  <c r="Y23" s="1"/>
  <c r="I16" i="8"/>
  <c r="I14"/>
  <c r="K19" i="24" s="1"/>
  <c r="Y19" s="1"/>
  <c r="I12" i="8"/>
  <c r="K17" i="24" s="1"/>
  <c r="Y17" s="1"/>
  <c r="I10" i="8"/>
  <c r="I320"/>
  <c r="K325" i="24" s="1"/>
  <c r="I318" i="8"/>
  <c r="K323" i="24" s="1"/>
  <c r="Y323" s="1"/>
  <c r="I316" i="8"/>
  <c r="K321" i="24" s="1"/>
  <c r="Y321" s="1"/>
  <c r="I312" i="8"/>
  <c r="K317" i="24" s="1"/>
  <c r="Y317" s="1"/>
  <c r="I308" i="8"/>
  <c r="I304"/>
  <c r="K309" i="24" s="1"/>
  <c r="I302" i="8"/>
  <c r="K307" i="24" s="1"/>
  <c r="Y307" s="1"/>
  <c r="I300" i="8"/>
  <c r="I298"/>
  <c r="K303" i="24" s="1"/>
  <c r="I296" i="8"/>
  <c r="K301" i="24" s="1"/>
  <c r="Y301" s="1"/>
  <c r="I294" i="8"/>
  <c r="K299" i="24" s="1"/>
  <c r="Y299" s="1"/>
  <c r="I292" i="8"/>
  <c r="K297" i="24" s="1"/>
  <c r="Y297" s="1"/>
  <c r="I290" i="8"/>
  <c r="I284"/>
  <c r="K289" i="24" s="1"/>
  <c r="Y289" s="1"/>
  <c r="I282" i="8"/>
  <c r="K287" i="24" s="1"/>
  <c r="Y287" s="1"/>
  <c r="I280" i="8"/>
  <c r="I278"/>
  <c r="K283" i="24" s="1"/>
  <c r="I276" i="8"/>
  <c r="K281" i="24" s="1"/>
  <c r="Y281" s="1"/>
  <c r="I274" i="8"/>
  <c r="K279" i="24" s="1"/>
  <c r="Y279" s="1"/>
  <c r="I272" i="8"/>
  <c r="I270"/>
  <c r="K275" i="24" s="1"/>
  <c r="I268" i="8"/>
  <c r="K273" i="24" s="1"/>
  <c r="Y273" s="1"/>
  <c r="I266" i="8"/>
  <c r="K271" i="24" s="1"/>
  <c r="Y271" s="1"/>
  <c r="I264" i="8"/>
  <c r="K269" i="24" s="1"/>
  <c r="K322" i="8"/>
  <c r="Y315" i="24"/>
  <c r="Y311"/>
  <c r="Y293"/>
  <c r="I326" i="8"/>
  <c r="K331" i="24" s="1"/>
  <c r="I321" i="8"/>
  <c r="K326" i="24" s="1"/>
  <c r="Y326" s="1"/>
  <c r="I319" i="8"/>
  <c r="K324" i="24" s="1"/>
  <c r="Y324" s="1"/>
  <c r="I317" i="8"/>
  <c r="I315"/>
  <c r="K320" i="24" s="1"/>
  <c r="I313" i="8"/>
  <c r="K318" i="24" s="1"/>
  <c r="Y318" s="1"/>
  <c r="I311" i="8"/>
  <c r="I307"/>
  <c r="I305"/>
  <c r="I301"/>
  <c r="K306" i="24" s="1"/>
  <c r="Y306" s="1"/>
  <c r="I299" i="8"/>
  <c r="K304" i="24" s="1"/>
  <c r="Y304" s="1"/>
  <c r="I297" i="8"/>
  <c r="I295"/>
  <c r="K300" i="24" s="1"/>
  <c r="I291" i="8"/>
  <c r="I289"/>
  <c r="K294" i="24" s="1"/>
  <c r="Y294" s="1"/>
  <c r="I287" i="8"/>
  <c r="I283"/>
  <c r="I281"/>
  <c r="K286" i="24" s="1"/>
  <c r="Y286" s="1"/>
  <c r="I277" i="8"/>
  <c r="K282" i="24" s="1"/>
  <c r="Y282" s="1"/>
  <c r="I275" i="8"/>
  <c r="K280" i="24" s="1"/>
  <c r="Y280" s="1"/>
  <c r="I271" i="8"/>
  <c r="I269"/>
  <c r="K274" i="24" s="1"/>
  <c r="Y274" s="1"/>
  <c r="I267" i="8"/>
  <c r="K267" s="1"/>
  <c r="I265"/>
  <c r="I409"/>
  <c r="I324"/>
  <c r="K329" i="24" s="1"/>
  <c r="Y329" s="1"/>
  <c r="AI422" i="25"/>
  <c r="AI418"/>
  <c r="AI414"/>
  <c r="AI406"/>
  <c r="AI402"/>
  <c r="AI390"/>
  <c r="AI386"/>
  <c r="AI378"/>
  <c r="AI374"/>
  <c r="Q374" s="1"/>
  <c r="AI370"/>
  <c r="Q370" s="1"/>
  <c r="AI366"/>
  <c r="Q366" s="1"/>
  <c r="AI362"/>
  <c r="Q362" s="1"/>
  <c r="AI358"/>
  <c r="Q358" s="1"/>
  <c r="AI354"/>
  <c r="AI350"/>
  <c r="AI346"/>
  <c r="AI338"/>
  <c r="AI334"/>
  <c r="AI330"/>
  <c r="AI326"/>
  <c r="AI322"/>
  <c r="AI318"/>
  <c r="AI310"/>
  <c r="AI305"/>
  <c r="Q305" s="1"/>
  <c r="AI301"/>
  <c r="Q301" s="1"/>
  <c r="AI297"/>
  <c r="AI293"/>
  <c r="AI285"/>
  <c r="AI277"/>
  <c r="AI273"/>
  <c r="AI269"/>
  <c r="AI261"/>
  <c r="Q261" s="1"/>
  <c r="AI257"/>
  <c r="AI249"/>
  <c r="AI225"/>
  <c r="AI217"/>
  <c r="AI213"/>
  <c r="Q213" s="1"/>
  <c r="AI197"/>
  <c r="Q197" s="1"/>
  <c r="AI189"/>
  <c r="AI173"/>
  <c r="Q173" s="1"/>
  <c r="AI161"/>
  <c r="AI153"/>
  <c r="AI145"/>
  <c r="Q145" s="1"/>
  <c r="AI141"/>
  <c r="AI125"/>
  <c r="AI117"/>
  <c r="Q117" s="1"/>
  <c r="AI113"/>
  <c r="AI423"/>
  <c r="AI421"/>
  <c r="AI419"/>
  <c r="AI417"/>
  <c r="AI413"/>
  <c r="AI409"/>
  <c r="AI407"/>
  <c r="Q407" s="1"/>
  <c r="AI405"/>
  <c r="AI403"/>
  <c r="Q403" s="1"/>
  <c r="AI401"/>
  <c r="Q401" s="1"/>
  <c r="AI397"/>
  <c r="Q397" s="1"/>
  <c r="AI393"/>
  <c r="Q393" s="1"/>
  <c r="AI391"/>
  <c r="AI389"/>
  <c r="Q389" s="1"/>
  <c r="AI387"/>
  <c r="AI385"/>
  <c r="AI379"/>
  <c r="AI380" i="24"/>
  <c r="AI377" i="25"/>
  <c r="AI378" i="24"/>
  <c r="AI375" i="25"/>
  <c r="AI376" i="24"/>
  <c r="AI373" i="25"/>
  <c r="AI371"/>
  <c r="AI369"/>
  <c r="AI363"/>
  <c r="AI361"/>
  <c r="AI359"/>
  <c r="AI360" i="24"/>
  <c r="AI357" i="25"/>
  <c r="Q357" s="1"/>
  <c r="AI355"/>
  <c r="AI356" i="24"/>
  <c r="AI353" i="25"/>
  <c r="Q353" s="1"/>
  <c r="AI349"/>
  <c r="Q349" s="1"/>
  <c r="AI347"/>
  <c r="AI341"/>
  <c r="AI335"/>
  <c r="AI333"/>
  <c r="Q333" s="1"/>
  <c r="AI331"/>
  <c r="AI329"/>
  <c r="Q329" s="1"/>
  <c r="AI327"/>
  <c r="Q327" s="1"/>
  <c r="AI325"/>
  <c r="Q325" s="1"/>
  <c r="AI321"/>
  <c r="AI319"/>
  <c r="AI315"/>
  <c r="AI313"/>
  <c r="Q313" s="1"/>
  <c r="AI311"/>
  <c r="AI309"/>
  <c r="Q309" s="1"/>
  <c r="AI304"/>
  <c r="AI302"/>
  <c r="AI298"/>
  <c r="Q298" s="1"/>
  <c r="AI296"/>
  <c r="Q296" s="1"/>
  <c r="AI294"/>
  <c r="AI292"/>
  <c r="AI288"/>
  <c r="AI286"/>
  <c r="Q286" s="1"/>
  <c r="AI284"/>
  <c r="AI285" i="24"/>
  <c r="AI282" i="25"/>
  <c r="Q282" s="1"/>
  <c r="AI274"/>
  <c r="Q274" s="1"/>
  <c r="AI272"/>
  <c r="Q272" s="1"/>
  <c r="AI264"/>
  <c r="Q264" s="1"/>
  <c r="AI262"/>
  <c r="Q262" s="1"/>
  <c r="AI260"/>
  <c r="AI258"/>
  <c r="Q258" s="1"/>
  <c r="AI256"/>
  <c r="Q256" s="1"/>
  <c r="AI254"/>
  <c r="AI252"/>
  <c r="Q252" s="1"/>
  <c r="AI250"/>
  <c r="Q250" s="1"/>
  <c r="AI248"/>
  <c r="AI246"/>
  <c r="Q246" s="1"/>
  <c r="AI242"/>
  <c r="Q242" s="1"/>
  <c r="AI240"/>
  <c r="AI236"/>
  <c r="Q236" s="1"/>
  <c r="AI232"/>
  <c r="AI226"/>
  <c r="Q226" s="1"/>
  <c r="AI224"/>
  <c r="AI218"/>
  <c r="AI210"/>
  <c r="Q210" s="1"/>
  <c r="AI202"/>
  <c r="Q202" s="1"/>
  <c r="AI200"/>
  <c r="Q200" s="1"/>
  <c r="AI196"/>
  <c r="AI194"/>
  <c r="Q194" s="1"/>
  <c r="AI176"/>
  <c r="Q176" s="1"/>
  <c r="AI172"/>
  <c r="Q172" s="1"/>
  <c r="AI160"/>
  <c r="AI158"/>
  <c r="AI155" i="24"/>
  <c r="AI152" i="25"/>
  <c r="Q152" s="1"/>
  <c r="AI153" i="24"/>
  <c r="AI150" i="25"/>
  <c r="Q150" s="1"/>
  <c r="AI144"/>
  <c r="Q144" s="1"/>
  <c r="AI142"/>
  <c r="Q142" s="1"/>
  <c r="AI140"/>
  <c r="Q140" s="1"/>
  <c r="AI134"/>
  <c r="AI128"/>
  <c r="AI126"/>
  <c r="Q126" s="1"/>
  <c r="AI119" i="24"/>
  <c r="AI116" i="25"/>
  <c r="Q116" s="1"/>
  <c r="AI112"/>
  <c r="Q112" s="1"/>
  <c r="AI110"/>
  <c r="Q110" s="1"/>
  <c r="AI108"/>
  <c r="AI107"/>
  <c r="Q107" s="1"/>
  <c r="AI109" i="24"/>
  <c r="AI106" i="25"/>
  <c r="AI96"/>
  <c r="Q96" s="1"/>
  <c r="AI95"/>
  <c r="AI94"/>
  <c r="Q94" s="1"/>
  <c r="AI69"/>
  <c r="AI65"/>
  <c r="Q65" s="1"/>
  <c r="AI37"/>
  <c r="Q37" s="1"/>
  <c r="AI33"/>
  <c r="AI25"/>
  <c r="AI18"/>
  <c r="AI16"/>
  <c r="AI15"/>
  <c r="AI14"/>
  <c r="AI420"/>
  <c r="AI416"/>
  <c r="AI388"/>
  <c r="AI384"/>
  <c r="Q384" s="1"/>
  <c r="AI360"/>
  <c r="AI356"/>
  <c r="AI348"/>
  <c r="Q348" s="1"/>
  <c r="AI340"/>
  <c r="Q340" s="1"/>
  <c r="AI328"/>
  <c r="AI320"/>
  <c r="AI316"/>
  <c r="AI308"/>
  <c r="Q308" s="1"/>
  <c r="AI303"/>
  <c r="AI299"/>
  <c r="AI295"/>
  <c r="AI287"/>
  <c r="AI283"/>
  <c r="AI263"/>
  <c r="AI255"/>
  <c r="Q255" s="1"/>
  <c r="AI251"/>
  <c r="Q251" s="1"/>
  <c r="AI247"/>
  <c r="Q247" s="1"/>
  <c r="AI243"/>
  <c r="AI239"/>
  <c r="Q239" s="1"/>
  <c r="AI235"/>
  <c r="AI231"/>
  <c r="AI227"/>
  <c r="Q227" s="1"/>
  <c r="AI207"/>
  <c r="Q207" s="1"/>
  <c r="AI199"/>
  <c r="AI195"/>
  <c r="Q195" s="1"/>
  <c r="AI159"/>
  <c r="AI151"/>
  <c r="Q151" s="1"/>
  <c r="AI147"/>
  <c r="Q147" s="1"/>
  <c r="AI135"/>
  <c r="Q135" s="1"/>
  <c r="AI127"/>
  <c r="AI115"/>
  <c r="Q115" s="1"/>
  <c r="AI111"/>
  <c r="Q111" s="1"/>
  <c r="I283" i="7"/>
  <c r="I203"/>
  <c r="I198"/>
  <c r="I162"/>
  <c r="K162" s="1"/>
  <c r="I139"/>
  <c r="I110"/>
  <c r="I94"/>
  <c r="I51"/>
  <c r="K51" s="1"/>
  <c r="I49"/>
  <c r="AH265" i="25"/>
  <c r="Q265" s="1"/>
  <c r="AH260"/>
  <c r="AH259"/>
  <c r="Q259" s="1"/>
  <c r="AH257"/>
  <c r="AH253"/>
  <c r="Q253" s="1"/>
  <c r="AH249"/>
  <c r="Q249" s="1"/>
  <c r="AH248" i="24"/>
  <c r="AH245" i="25"/>
  <c r="Q245" s="1"/>
  <c r="AH241"/>
  <c r="Q241" s="1"/>
  <c r="AH235"/>
  <c r="AH231"/>
  <c r="Q231" s="1"/>
  <c r="AH230"/>
  <c r="Q230" s="1"/>
  <c r="AH225"/>
  <c r="AH224"/>
  <c r="AH223"/>
  <c r="AH222"/>
  <c r="Q222" s="1"/>
  <c r="AH219"/>
  <c r="Q219" s="1"/>
  <c r="AH218"/>
  <c r="AH212"/>
  <c r="Q212" s="1"/>
  <c r="AH211"/>
  <c r="Q211" s="1"/>
  <c r="AH204"/>
  <c r="Q204" s="1"/>
  <c r="AH196"/>
  <c r="AH192"/>
  <c r="Q192" s="1"/>
  <c r="AH191"/>
  <c r="Q191" s="1"/>
  <c r="AH190"/>
  <c r="Q190" s="1"/>
  <c r="AH189"/>
  <c r="AH184"/>
  <c r="Q184" s="1"/>
  <c r="AH183"/>
  <c r="Q183" s="1"/>
  <c r="AH182"/>
  <c r="Q182" s="1"/>
  <c r="AH175"/>
  <c r="Q175" s="1"/>
  <c r="AH174"/>
  <c r="Q174" s="1"/>
  <c r="AH161"/>
  <c r="AH160"/>
  <c r="AH159"/>
  <c r="AH134"/>
  <c r="AH133"/>
  <c r="Q133" s="1"/>
  <c r="AH131"/>
  <c r="Q131" s="1"/>
  <c r="AH129"/>
  <c r="Q129" s="1"/>
  <c r="AH125"/>
  <c r="AH123"/>
  <c r="Q123" s="1"/>
  <c r="AH121"/>
  <c r="Q121" s="1"/>
  <c r="AH75"/>
  <c r="Q75" s="1"/>
  <c r="AH72"/>
  <c r="AH69"/>
  <c r="AH69" i="24"/>
  <c r="AH66" i="25"/>
  <c r="Q66" s="1"/>
  <c r="AH65" i="24"/>
  <c r="AH62" i="25"/>
  <c r="Q62" s="1"/>
  <c r="AH56"/>
  <c r="Q56" s="1"/>
  <c r="AH53"/>
  <c r="Q53" s="1"/>
  <c r="AH55" i="24"/>
  <c r="AH52" i="25"/>
  <c r="Q52" s="1"/>
  <c r="AH45"/>
  <c r="Q45" s="1"/>
  <c r="AH47" i="24"/>
  <c r="AH44" i="25"/>
  <c r="Q44" s="1"/>
  <c r="AH43"/>
  <c r="Q43" s="1"/>
  <c r="AH45" i="24"/>
  <c r="AH42" i="25"/>
  <c r="Q42" s="1"/>
  <c r="AH28"/>
  <c r="AH27"/>
  <c r="AH25"/>
  <c r="AH23"/>
  <c r="AH22"/>
  <c r="AH24" i="24"/>
  <c r="AH21" i="25"/>
  <c r="AH22" i="24"/>
  <c r="AH19" i="25"/>
  <c r="AH20" i="24"/>
  <c r="AH17" i="25"/>
  <c r="AH19" i="24"/>
  <c r="AH16" i="25"/>
  <c r="AH18" i="24"/>
  <c r="AH15" i="25"/>
  <c r="AH306"/>
  <c r="AH304"/>
  <c r="AH303"/>
  <c r="AH302"/>
  <c r="AH300"/>
  <c r="Q300" s="1"/>
  <c r="AH299"/>
  <c r="AH297"/>
  <c r="AH293"/>
  <c r="AH289"/>
  <c r="AH285"/>
  <c r="Q285" s="1"/>
  <c r="AH283"/>
  <c r="AH281"/>
  <c r="Q281" s="1"/>
  <c r="AH279"/>
  <c r="AH277"/>
  <c r="AH275"/>
  <c r="Q275" s="1"/>
  <c r="AH273"/>
  <c r="Q273" s="1"/>
  <c r="AH269"/>
  <c r="Q269" s="1"/>
  <c r="AH422"/>
  <c r="AH418"/>
  <c r="AH416"/>
  <c r="AH414"/>
  <c r="AH412"/>
  <c r="AH410"/>
  <c r="AH406"/>
  <c r="AH402"/>
  <c r="AH400"/>
  <c r="AH398"/>
  <c r="Q398" s="1"/>
  <c r="AH396"/>
  <c r="Q396" s="1"/>
  <c r="AH394"/>
  <c r="Q394" s="1"/>
  <c r="AH392"/>
  <c r="AH390"/>
  <c r="AH388"/>
  <c r="AH386"/>
  <c r="AH381"/>
  <c r="Q381" s="1"/>
  <c r="AH379"/>
  <c r="Q379" s="1"/>
  <c r="AH377"/>
  <c r="AH373"/>
  <c r="AH371"/>
  <c r="AH369"/>
  <c r="AH367"/>
  <c r="Q367" s="1"/>
  <c r="AH363"/>
  <c r="AH361"/>
  <c r="AH359"/>
  <c r="Q359" s="1"/>
  <c r="AH356"/>
  <c r="AH354"/>
  <c r="AH352"/>
  <c r="Q352" s="1"/>
  <c r="AH350"/>
  <c r="AH347"/>
  <c r="AH345"/>
  <c r="AH343"/>
  <c r="Q343" s="1"/>
  <c r="AH339"/>
  <c r="Q339" s="1"/>
  <c r="AH337"/>
  <c r="Q337" s="1"/>
  <c r="AH335"/>
  <c r="AH334"/>
  <c r="AH332"/>
  <c r="AH331"/>
  <c r="AH328"/>
  <c r="AH322"/>
  <c r="AH320"/>
  <c r="AH318"/>
  <c r="Q318" s="1"/>
  <c r="AH316"/>
  <c r="AH314"/>
  <c r="AH310"/>
  <c r="AJ423"/>
  <c r="AJ421"/>
  <c r="AJ419"/>
  <c r="AJ417"/>
  <c r="AJ415"/>
  <c r="AJ413"/>
  <c r="AJ411"/>
  <c r="AJ409"/>
  <c r="Q409" s="1"/>
  <c r="L391"/>
  <c r="Z391" s="1"/>
  <c r="L383"/>
  <c r="Z383" s="1"/>
  <c r="L381"/>
  <c r="Z381" s="1"/>
  <c r="L367"/>
  <c r="Z367" s="1"/>
  <c r="L359"/>
  <c r="Z359" s="1"/>
  <c r="L347"/>
  <c r="L341"/>
  <c r="Z341" s="1"/>
  <c r="L339"/>
  <c r="Z339" s="1"/>
  <c r="L335"/>
  <c r="Z335" s="1"/>
  <c r="L321"/>
  <c r="L303"/>
  <c r="Z303" s="1"/>
  <c r="L295"/>
  <c r="Z295" s="1"/>
  <c r="L271"/>
  <c r="L247"/>
  <c r="L243"/>
  <c r="L235"/>
  <c r="Z235" s="1"/>
  <c r="L223"/>
  <c r="Z223" s="1"/>
  <c r="L221"/>
  <c r="L215"/>
  <c r="Z215" s="1"/>
  <c r="L211"/>
  <c r="Z211" s="1"/>
  <c r="L183"/>
  <c r="Z183" s="1"/>
  <c r="L181"/>
  <c r="Z181" s="1"/>
  <c r="L179"/>
  <c r="L176"/>
  <c r="Z176" s="1"/>
  <c r="L168"/>
  <c r="Z168" s="1"/>
  <c r="L164"/>
  <c r="L156"/>
  <c r="Z156" s="1"/>
  <c r="L128"/>
  <c r="L120"/>
  <c r="Z120" s="1"/>
  <c r="L108"/>
  <c r="L100"/>
  <c r="Z100" s="1"/>
  <c r="L84"/>
  <c r="Z84" s="1"/>
  <c r="L72"/>
  <c r="L68"/>
  <c r="AJ422"/>
  <c r="AJ418"/>
  <c r="AJ414"/>
  <c r="AJ410"/>
  <c r="I157" i="9"/>
  <c r="K157" s="1"/>
  <c r="L159" i="25"/>
  <c r="Z159" s="1"/>
  <c r="I145" i="9"/>
  <c r="L147" i="25"/>
  <c r="I141" i="9"/>
  <c r="L143" i="25"/>
  <c r="Z143" s="1"/>
  <c r="I127" i="9"/>
  <c r="L129" i="25"/>
  <c r="Z129" s="1"/>
  <c r="I125" i="9"/>
  <c r="L127" i="25"/>
  <c r="I97" i="9"/>
  <c r="L99" i="25"/>
  <c r="Z99" s="1"/>
  <c r="I81" i="9"/>
  <c r="L83" i="25"/>
  <c r="Z83" s="1"/>
  <c r="I61" i="9"/>
  <c r="L63" i="25"/>
  <c r="I39" i="9"/>
  <c r="L41" i="25"/>
  <c r="I37" i="9"/>
  <c r="L39" i="25"/>
  <c r="Z39" s="1"/>
  <c r="I33" i="9"/>
  <c r="K33" s="1"/>
  <c r="L35" i="25"/>
  <c r="Z35" s="1"/>
  <c r="L416"/>
  <c r="Z416" s="1"/>
  <c r="L412"/>
  <c r="L408"/>
  <c r="Z408" s="1"/>
  <c r="L404"/>
  <c r="Z404" s="1"/>
  <c r="L392"/>
  <c r="Z392" s="1"/>
  <c r="L380"/>
  <c r="Z380" s="1"/>
  <c r="L376"/>
  <c r="Z376" s="1"/>
  <c r="L368"/>
  <c r="Z368" s="1"/>
  <c r="L364"/>
  <c r="L360"/>
  <c r="Z360" s="1"/>
  <c r="L352"/>
  <c r="Z352" s="1"/>
  <c r="L344"/>
  <c r="Z344" s="1"/>
  <c r="L338"/>
  <c r="L328"/>
  <c r="L324"/>
  <c r="L316"/>
  <c r="Z316" s="1"/>
  <c r="L302"/>
  <c r="Z302" s="1"/>
  <c r="L270"/>
  <c r="Z270" s="1"/>
  <c r="L258"/>
  <c r="L250"/>
  <c r="Z250" s="1"/>
  <c r="L236"/>
  <c r="N236" s="1"/>
  <c r="O236" s="1"/>
  <c r="L222"/>
  <c r="Z222" s="1"/>
  <c r="L210"/>
  <c r="L206"/>
  <c r="Z206" s="1"/>
  <c r="L198"/>
  <c r="Z198" s="1"/>
  <c r="L196"/>
  <c r="Z196" s="1"/>
  <c r="L194"/>
  <c r="L186"/>
  <c r="Z186" s="1"/>
  <c r="L180"/>
  <c r="Z180" s="1"/>
  <c r="L142"/>
  <c r="L118"/>
  <c r="Z118" s="1"/>
  <c r="L102"/>
  <c r="Z102" s="1"/>
  <c r="L90"/>
  <c r="Z90" s="1"/>
  <c r="AJ420"/>
  <c r="AJ416"/>
  <c r="AJ412"/>
  <c r="G199"/>
  <c r="I197" i="4"/>
  <c r="Z312" i="25"/>
  <c r="Z184"/>
  <c r="Z104"/>
  <c r="Z56"/>
  <c r="Z32"/>
  <c r="AB421"/>
  <c r="AB419"/>
  <c r="AB413"/>
  <c r="AB411"/>
  <c r="Q271"/>
  <c r="Q220"/>
  <c r="Q188"/>
  <c r="Q146"/>
  <c r="Q114"/>
  <c r="Q60"/>
  <c r="AB418"/>
  <c r="I196" i="3"/>
  <c r="F197" i="25"/>
  <c r="T197" s="1"/>
  <c r="Q279"/>
  <c r="Q244"/>
  <c r="Q228"/>
  <c r="Q180"/>
  <c r="Q162"/>
  <c r="Q130"/>
  <c r="Q98"/>
  <c r="Q68"/>
  <c r="Q291"/>
  <c r="Q216"/>
  <c r="Q168"/>
  <c r="Q154"/>
  <c r="Q138"/>
  <c r="Q122"/>
  <c r="Q90"/>
  <c r="Q74"/>
  <c r="Q64"/>
  <c r="Q48"/>
  <c r="Q385"/>
  <c r="Q365"/>
  <c r="Q254"/>
  <c r="Q238"/>
  <c r="Q234"/>
  <c r="Q214"/>
  <c r="Q206"/>
  <c r="Q198"/>
  <c r="Q186"/>
  <c r="Q178"/>
  <c r="Q170"/>
  <c r="Q166"/>
  <c r="Q118"/>
  <c r="Q86"/>
  <c r="Q78"/>
  <c r="Q70"/>
  <c r="Q58"/>
  <c r="Q54"/>
  <c r="Q50"/>
  <c r="Q46"/>
  <c r="Q38"/>
  <c r="Q368"/>
  <c r="Q336"/>
  <c r="Q408"/>
  <c r="Q344"/>
  <c r="Q423"/>
  <c r="Q404"/>
  <c r="Q395"/>
  <c r="Q383"/>
  <c r="Q355"/>
  <c r="Q326"/>
  <c r="Q324"/>
  <c r="Q312"/>
  <c r="Q292"/>
  <c r="Q280"/>
  <c r="Q278"/>
  <c r="Q268"/>
  <c r="Q267"/>
  <c r="Q233"/>
  <c r="Q229"/>
  <c r="Q221"/>
  <c r="Q215"/>
  <c r="Q209"/>
  <c r="Q205"/>
  <c r="Q201"/>
  <c r="Q187"/>
  <c r="Q185"/>
  <c r="Q181"/>
  <c r="Q179"/>
  <c r="Q171"/>
  <c r="Q169"/>
  <c r="Q164"/>
  <c r="Q156"/>
  <c r="Q148"/>
  <c r="Q136"/>
  <c r="Q132"/>
  <c r="Q124"/>
  <c r="Q120"/>
  <c r="Q104"/>
  <c r="Q100"/>
  <c r="Q92"/>
  <c r="Q84"/>
  <c r="Q80"/>
  <c r="Q76"/>
  <c r="Q49"/>
  <c r="Q47"/>
  <c r="Q41"/>
  <c r="Q39"/>
  <c r="N225"/>
  <c r="O225" s="1"/>
  <c r="Q378"/>
  <c r="Q346"/>
  <c r="Q342"/>
  <c r="Q330"/>
  <c r="Q163"/>
  <c r="Q157"/>
  <c r="Q149"/>
  <c r="Q137"/>
  <c r="Q127"/>
  <c r="Q119"/>
  <c r="Q113"/>
  <c r="Q109"/>
  <c r="Q105"/>
  <c r="Q103"/>
  <c r="Q101"/>
  <c r="Q99"/>
  <c r="Q97"/>
  <c r="Q93"/>
  <c r="Q91"/>
  <c r="Q89"/>
  <c r="Q87"/>
  <c r="Q85"/>
  <c r="Q83"/>
  <c r="Q81"/>
  <c r="Q79"/>
  <c r="Q73"/>
  <c r="Q71"/>
  <c r="Q67"/>
  <c r="Q63"/>
  <c r="Q61"/>
  <c r="Q59"/>
  <c r="Q57"/>
  <c r="Q55"/>
  <c r="Q51"/>
  <c r="I74" i="4"/>
  <c r="G393" i="25"/>
  <c r="U393" s="1"/>
  <c r="G253"/>
  <c r="U253" s="1"/>
  <c r="G384"/>
  <c r="U384" s="1"/>
  <c r="G312"/>
  <c r="U312" s="1"/>
  <c r="G304"/>
  <c r="U304" s="1"/>
  <c r="G296"/>
  <c r="U296" s="1"/>
  <c r="G276"/>
  <c r="U276" s="1"/>
  <c r="G256"/>
  <c r="U256" s="1"/>
  <c r="G240"/>
  <c r="U240" s="1"/>
  <c r="G228"/>
  <c r="U228" s="1"/>
  <c r="Z407"/>
  <c r="Z357"/>
  <c r="Z366"/>
  <c r="Z358"/>
  <c r="Z346"/>
  <c r="L302" i="22"/>
  <c r="M252" i="25"/>
  <c r="AK408" i="24"/>
  <c r="AK180"/>
  <c r="M364" i="25"/>
  <c r="AA364" s="1"/>
  <c r="AK310" i="24"/>
  <c r="AK146"/>
  <c r="J382" i="22"/>
  <c r="M385" i="24" s="1"/>
  <c r="AA385" s="1"/>
  <c r="L287" i="22"/>
  <c r="J131"/>
  <c r="M134" i="24" s="1"/>
  <c r="AA134" s="1"/>
  <c r="M360" i="25"/>
  <c r="AA360" s="1"/>
  <c r="M260"/>
  <c r="AA260" s="1"/>
  <c r="M162"/>
  <c r="AA162" s="1"/>
  <c r="M50"/>
  <c r="AA50" s="1"/>
  <c r="AK401" i="24"/>
  <c r="AK353"/>
  <c r="AK305"/>
  <c r="AK226"/>
  <c r="AK156"/>
  <c r="AK98"/>
  <c r="M234" i="25"/>
  <c r="AA234" s="1"/>
  <c r="AK389" i="24"/>
  <c r="AK325"/>
  <c r="AK292"/>
  <c r="AK70"/>
  <c r="M416" i="25"/>
  <c r="AA416" s="1"/>
  <c r="M412"/>
  <c r="AA412" s="1"/>
  <c r="M340"/>
  <c r="AA340" s="1"/>
  <c r="M302"/>
  <c r="AA302" s="1"/>
  <c r="M262"/>
  <c r="AA262" s="1"/>
  <c r="M242"/>
  <c r="M238"/>
  <c r="AA238" s="1"/>
  <c r="M197"/>
  <c r="M54"/>
  <c r="AA54" s="1"/>
  <c r="AK403" i="24"/>
  <c r="AK391"/>
  <c r="AK371"/>
  <c r="AK348"/>
  <c r="AK335"/>
  <c r="AK323"/>
  <c r="AK317"/>
  <c r="AK307"/>
  <c r="AK290"/>
  <c r="AK232"/>
  <c r="AK217"/>
  <c r="AK208"/>
  <c r="AK170"/>
  <c r="AK153"/>
  <c r="AK91"/>
  <c r="AK80"/>
  <c r="M422" i="25"/>
  <c r="AA422" s="1"/>
  <c r="M418"/>
  <c r="AA418" s="1"/>
  <c r="M414"/>
  <c r="M410"/>
  <c r="AA410" s="1"/>
  <c r="M342"/>
  <c r="AA342" s="1"/>
  <c r="M308"/>
  <c r="AA308" s="1"/>
  <c r="M298"/>
  <c r="AA298" s="1"/>
  <c r="M294"/>
  <c r="AA294" s="1"/>
  <c r="AK337" i="24"/>
  <c r="AK274"/>
  <c r="AK211"/>
  <c r="AK87"/>
  <c r="J391" i="22"/>
  <c r="M394" i="24" s="1"/>
  <c r="AA394" s="1"/>
  <c r="M391" i="25"/>
  <c r="AA391" s="1"/>
  <c r="M371"/>
  <c r="AA371" s="1"/>
  <c r="M306"/>
  <c r="AA306" s="1"/>
  <c r="M291"/>
  <c r="AA291" s="1"/>
  <c r="J291" i="22"/>
  <c r="M294" i="24" s="1"/>
  <c r="AA294" s="1"/>
  <c r="J267" i="22"/>
  <c r="M270" i="24" s="1"/>
  <c r="AA270" s="1"/>
  <c r="M267" i="25"/>
  <c r="AA267" s="1"/>
  <c r="AK426" i="24"/>
  <c r="J359" i="22"/>
  <c r="M362" i="24" s="1"/>
  <c r="AA362" s="1"/>
  <c r="M359" i="25"/>
  <c r="AA359" s="1"/>
  <c r="J347" i="22"/>
  <c r="M350" i="24" s="1"/>
  <c r="AA350" s="1"/>
  <c r="M347" i="25"/>
  <c r="AA347" s="1"/>
  <c r="M211"/>
  <c r="AA211" s="1"/>
  <c r="J211" i="22"/>
  <c r="M214" i="24" s="1"/>
  <c r="AA214" s="1"/>
  <c r="M208" i="25"/>
  <c r="AA208" s="1"/>
  <c r="J208" i="22"/>
  <c r="M211" i="24" s="1"/>
  <c r="AA211" s="1"/>
  <c r="M160" i="25"/>
  <c r="J160" i="22"/>
  <c r="M163" i="24" s="1"/>
  <c r="AA163" s="1"/>
  <c r="AK425"/>
  <c r="AK423"/>
  <c r="AK422"/>
  <c r="AK417"/>
  <c r="AK415"/>
  <c r="AK414"/>
  <c r="AK413"/>
  <c r="AK412"/>
  <c r="AK396"/>
  <c r="AK381"/>
  <c r="AK377"/>
  <c r="AK376"/>
  <c r="AK364"/>
  <c r="AK351"/>
  <c r="AK350"/>
  <c r="AK346"/>
  <c r="AK343"/>
  <c r="AK342"/>
  <c r="AK339"/>
  <c r="AK329"/>
  <c r="AK328"/>
  <c r="AK312"/>
  <c r="AK311"/>
  <c r="AK301"/>
  <c r="AK300"/>
  <c r="AK299"/>
  <c r="AK289"/>
  <c r="AK280"/>
  <c r="AK278"/>
  <c r="L274" i="22"/>
  <c r="M277" i="24"/>
  <c r="AA277" s="1"/>
  <c r="AK270"/>
  <c r="AK265"/>
  <c r="AK264"/>
  <c r="AK263"/>
  <c r="AK262"/>
  <c r="AK261"/>
  <c r="AK260"/>
  <c r="L254" i="22"/>
  <c r="M257" i="24"/>
  <c r="AA257" s="1"/>
  <c r="AK255"/>
  <c r="AK253"/>
  <c r="AK252"/>
  <c r="AK250"/>
  <c r="L245" i="22"/>
  <c r="M248" i="24"/>
  <c r="AA248" s="1"/>
  <c r="AK245"/>
  <c r="AK244"/>
  <c r="AK242"/>
  <c r="AK241"/>
  <c r="L235" i="22"/>
  <c r="M238" i="24"/>
  <c r="AA238" s="1"/>
  <c r="AK237"/>
  <c r="AK236"/>
  <c r="AK229"/>
  <c r="AK228"/>
  <c r="AK227"/>
  <c r="AK223"/>
  <c r="AK222"/>
  <c r="AK221"/>
  <c r="AK219"/>
  <c r="AK205"/>
  <c r="AK204"/>
  <c r="AK203"/>
  <c r="AK200"/>
  <c r="AK201"/>
  <c r="AK198"/>
  <c r="AK197"/>
  <c r="AK194"/>
  <c r="AK193"/>
  <c r="AK191"/>
  <c r="AK189"/>
  <c r="AK187"/>
  <c r="AK186"/>
  <c r="AK177"/>
  <c r="AK176"/>
  <c r="AK169"/>
  <c r="AK167"/>
  <c r="AK165"/>
  <c r="AK164"/>
  <c r="AK159"/>
  <c r="J145" i="22"/>
  <c r="M148" i="24" s="1"/>
  <c r="AA148" s="1"/>
  <c r="M145" i="25"/>
  <c r="AA145" s="1"/>
  <c r="AK134" i="24"/>
  <c r="AK132"/>
  <c r="AK127"/>
  <c r="AK126"/>
  <c r="AK125"/>
  <c r="AK124"/>
  <c r="AK123"/>
  <c r="AK122"/>
  <c r="AK121"/>
  <c r="AK120"/>
  <c r="AK119"/>
  <c r="AK117"/>
  <c r="AK115"/>
  <c r="AK114"/>
  <c r="AK113"/>
  <c r="AK112"/>
  <c r="AK110"/>
  <c r="AK108"/>
  <c r="AK106"/>
  <c r="AK104"/>
  <c r="AK103"/>
  <c r="AK102"/>
  <c r="M99" i="25"/>
  <c r="AA99" s="1"/>
  <c r="AK94" i="24"/>
  <c r="M91" i="25"/>
  <c r="AA91" s="1"/>
  <c r="J85" i="22"/>
  <c r="M85" i="25"/>
  <c r="AA85" s="1"/>
  <c r="J81" i="22"/>
  <c r="M84" i="24" s="1"/>
  <c r="AA84" s="1"/>
  <c r="M81" i="25"/>
  <c r="AA81" s="1"/>
  <c r="J75" i="22"/>
  <c r="M78" i="24" s="1"/>
  <c r="AA78" s="1"/>
  <c r="M75" i="25"/>
  <c r="AA75" s="1"/>
  <c r="AK74" i="24"/>
  <c r="M71" i="25"/>
  <c r="AA71" s="1"/>
  <c r="AK62" i="24"/>
  <c r="AK61"/>
  <c r="AK60"/>
  <c r="AK59"/>
  <c r="AK57"/>
  <c r="AK56"/>
  <c r="AK54"/>
  <c r="AK52"/>
  <c r="AK51"/>
  <c r="AK50"/>
  <c r="AK49"/>
  <c r="AK42"/>
  <c r="AK41"/>
  <c r="AK40"/>
  <c r="L416" i="22"/>
  <c r="M419" i="24"/>
  <c r="AA419" s="1"/>
  <c r="AK407"/>
  <c r="AK406"/>
  <c r="AK405"/>
  <c r="AK404"/>
  <c r="AK399"/>
  <c r="AK398"/>
  <c r="AK392"/>
  <c r="AK386"/>
  <c r="AK380"/>
  <c r="AK373"/>
  <c r="AK369"/>
  <c r="AK368"/>
  <c r="AK361"/>
  <c r="AK360"/>
  <c r="AK359"/>
  <c r="AK356"/>
  <c r="AK355"/>
  <c r="AK352"/>
  <c r="AK347"/>
  <c r="AK332"/>
  <c r="AK331"/>
  <c r="AK330"/>
  <c r="AK316"/>
  <c r="AK315"/>
  <c r="AK303"/>
  <c r="AK294"/>
  <c r="AK288"/>
  <c r="AK285"/>
  <c r="AK284"/>
  <c r="AK283"/>
  <c r="AK276"/>
  <c r="AK272"/>
  <c r="AK268"/>
  <c r="AK267"/>
  <c r="AK258"/>
  <c r="AK257"/>
  <c r="AK256"/>
  <c r="AK249"/>
  <c r="AK248"/>
  <c r="AK247"/>
  <c r="AK239"/>
  <c r="AK238"/>
  <c r="AK234"/>
  <c r="AK233"/>
  <c r="AK231"/>
  <c r="AK230"/>
  <c r="AK225"/>
  <c r="AK218"/>
  <c r="AK216"/>
  <c r="AK214"/>
  <c r="AK213"/>
  <c r="AK212"/>
  <c r="AK210"/>
  <c r="AK209"/>
  <c r="AK207"/>
  <c r="J195" i="22"/>
  <c r="M198" i="24" s="1"/>
  <c r="AA198" s="1"/>
  <c r="M195" i="25"/>
  <c r="AA195" s="1"/>
  <c r="AK195" i="24"/>
  <c r="J191" i="22"/>
  <c r="M194" i="24" s="1"/>
  <c r="AA194" s="1"/>
  <c r="M191" i="25"/>
  <c r="AA191" s="1"/>
  <c r="AK192" i="24"/>
  <c r="AK184"/>
  <c r="AK183"/>
  <c r="AK182"/>
  <c r="AK181"/>
  <c r="AK179"/>
  <c r="AK174"/>
  <c r="AK173"/>
  <c r="AK172"/>
  <c r="AK171"/>
  <c r="AK166"/>
  <c r="AK163"/>
  <c r="AK162"/>
  <c r="AK160"/>
  <c r="AK157"/>
  <c r="AK155"/>
  <c r="AK154"/>
  <c r="AK152"/>
  <c r="AK151"/>
  <c r="AK150"/>
  <c r="AK149"/>
  <c r="AK148"/>
  <c r="AK147"/>
  <c r="AK145"/>
  <c r="AK143"/>
  <c r="AK141"/>
  <c r="AK140"/>
  <c r="AK139"/>
  <c r="AK138"/>
  <c r="AK136"/>
  <c r="AK130"/>
  <c r="AK128"/>
  <c r="J123" i="22"/>
  <c r="M126" i="24" s="1"/>
  <c r="AA126" s="1"/>
  <c r="M123" i="25"/>
  <c r="AA123" s="1"/>
  <c r="J111" i="22"/>
  <c r="M114" i="24" s="1"/>
  <c r="AA114" s="1"/>
  <c r="M111" i="25"/>
  <c r="AA111" s="1"/>
  <c r="J107" i="22"/>
  <c r="M110" i="24" s="1"/>
  <c r="AA110" s="1"/>
  <c r="M107" i="25"/>
  <c r="AA107" s="1"/>
  <c r="AK101" i="24"/>
  <c r="AK100"/>
  <c r="AK99"/>
  <c r="AK97"/>
  <c r="AK96"/>
  <c r="AK95"/>
  <c r="AK92"/>
  <c r="AK90"/>
  <c r="AK88"/>
  <c r="AK86"/>
  <c r="AK84"/>
  <c r="AK83"/>
  <c r="AK82"/>
  <c r="AK81"/>
  <c r="AK79"/>
  <c r="AK78"/>
  <c r="AK77"/>
  <c r="AK76"/>
  <c r="AK73"/>
  <c r="AK72"/>
  <c r="AK71"/>
  <c r="AK69"/>
  <c r="AK67"/>
  <c r="AK66"/>
  <c r="AK64"/>
  <c r="AK63"/>
  <c r="L52" i="22"/>
  <c r="M55" i="24"/>
  <c r="AA55" s="1"/>
  <c r="AK47"/>
  <c r="AK46"/>
  <c r="AK45"/>
  <c r="AK44"/>
  <c r="M39" i="25"/>
  <c r="AA39" s="1"/>
  <c r="M406"/>
  <c r="AA406" s="1"/>
  <c r="M404"/>
  <c r="AA404" s="1"/>
  <c r="M400"/>
  <c r="AA400" s="1"/>
  <c r="M398"/>
  <c r="AA398" s="1"/>
  <c r="M394"/>
  <c r="AA394" s="1"/>
  <c r="M356"/>
  <c r="AA356" s="1"/>
  <c r="M354"/>
  <c r="AA354" s="1"/>
  <c r="M350"/>
  <c r="AA350" s="1"/>
  <c r="M336"/>
  <c r="AA336" s="1"/>
  <c r="M334"/>
  <c r="AA334" s="1"/>
  <c r="M322"/>
  <c r="AA322" s="1"/>
  <c r="M320"/>
  <c r="AA320" s="1"/>
  <c r="M304"/>
  <c r="AA304" s="1"/>
  <c r="M286"/>
  <c r="AA286" s="1"/>
  <c r="M274"/>
  <c r="AA274" s="1"/>
  <c r="M256"/>
  <c r="AA256" s="1"/>
  <c r="M254"/>
  <c r="AA254" s="1"/>
  <c r="M212"/>
  <c r="AA212" s="1"/>
  <c r="M204"/>
  <c r="AA204" s="1"/>
  <c r="M190"/>
  <c r="AA190" s="1"/>
  <c r="M154"/>
  <c r="AA154" s="1"/>
  <c r="M134"/>
  <c r="AA134" s="1"/>
  <c r="M126"/>
  <c r="AA126" s="1"/>
  <c r="M74"/>
  <c r="AA74" s="1"/>
  <c r="M46"/>
  <c r="AA46" s="1"/>
  <c r="AK421" i="24"/>
  <c r="AK419"/>
  <c r="AK410"/>
  <c r="AK394"/>
  <c r="AK384"/>
  <c r="AK382"/>
  <c r="AK379"/>
  <c r="AK374"/>
  <c r="AK366"/>
  <c r="AK363"/>
  <c r="M360"/>
  <c r="AA360" s="1"/>
  <c r="AK358"/>
  <c r="AK345"/>
  <c r="AK340"/>
  <c r="AK319"/>
  <c r="M316"/>
  <c r="AA316" s="1"/>
  <c r="AK314"/>
  <c r="AK302"/>
  <c r="AK297"/>
  <c r="AK287"/>
  <c r="AK271"/>
  <c r="AK254"/>
  <c r="AK251"/>
  <c r="AK235"/>
  <c r="AK220"/>
  <c r="AK202"/>
  <c r="AK199"/>
  <c r="AK196"/>
  <c r="AK190"/>
  <c r="AK135"/>
  <c r="AK131"/>
  <c r="AK116"/>
  <c r="AK109"/>
  <c r="AK105"/>
  <c r="AK53"/>
  <c r="AK43"/>
  <c r="J394" i="22"/>
  <c r="M397" i="24" s="1"/>
  <c r="AA397" s="1"/>
  <c r="J339" i="22"/>
  <c r="M342" i="24" s="1"/>
  <c r="AA342" s="1"/>
  <c r="J336" i="22"/>
  <c r="M339" i="24" s="1"/>
  <c r="AA339" s="1"/>
  <c r="L286" i="22"/>
  <c r="J259"/>
  <c r="M262" i="24" s="1"/>
  <c r="AA262" s="1"/>
  <c r="L190" i="22"/>
  <c r="J132"/>
  <c r="M135" i="24" s="1"/>
  <c r="AA135" s="1"/>
  <c r="L131" i="22"/>
  <c r="J99"/>
  <c r="M102" i="24" s="1"/>
  <c r="AA102" s="1"/>
  <c r="J91" i="22"/>
  <c r="M94" i="24" s="1"/>
  <c r="AA94" s="1"/>
  <c r="J71" i="22"/>
  <c r="M74" i="24" s="1"/>
  <c r="AA74" s="1"/>
  <c r="L46" i="22"/>
  <c r="M423" i="25"/>
  <c r="AA423" s="1"/>
  <c r="M421"/>
  <c r="AA421" s="1"/>
  <c r="M415"/>
  <c r="AA415" s="1"/>
  <c r="M413"/>
  <c r="AA413" s="1"/>
  <c r="M411"/>
  <c r="AA411" s="1"/>
  <c r="M385"/>
  <c r="AA385" s="1"/>
  <c r="M383"/>
  <c r="AA383" s="1"/>
  <c r="M361"/>
  <c r="AA361" s="1"/>
  <c r="M357"/>
  <c r="AA357" s="1"/>
  <c r="M339"/>
  <c r="AA339" s="1"/>
  <c r="M337"/>
  <c r="AA337" s="1"/>
  <c r="M325"/>
  <c r="AA325" s="1"/>
  <c r="M319"/>
  <c r="AA319" s="1"/>
  <c r="M313"/>
  <c r="AA313" s="1"/>
  <c r="M289"/>
  <c r="M287"/>
  <c r="AA287" s="1"/>
  <c r="M281"/>
  <c r="AA281" s="1"/>
  <c r="M273"/>
  <c r="AA273" s="1"/>
  <c r="M265"/>
  <c r="M259"/>
  <c r="AA259" s="1"/>
  <c r="M253"/>
  <c r="AA253" s="1"/>
  <c r="M251"/>
  <c r="AA251" s="1"/>
  <c r="M245"/>
  <c r="AA245" s="1"/>
  <c r="M235"/>
  <c r="AA235" s="1"/>
  <c r="M233"/>
  <c r="AA233" s="1"/>
  <c r="M231"/>
  <c r="AA231" s="1"/>
  <c r="M227"/>
  <c r="AA227" s="1"/>
  <c r="M213"/>
  <c r="M200"/>
  <c r="AA200" s="1"/>
  <c r="M168"/>
  <c r="M92"/>
  <c r="AA92" s="1"/>
  <c r="M56"/>
  <c r="AA56" s="1"/>
  <c r="M52"/>
  <c r="AA52" s="1"/>
  <c r="AK420" i="24"/>
  <c r="AK418"/>
  <c r="AK409"/>
  <c r="AK402"/>
  <c r="AK400"/>
  <c r="AK395"/>
  <c r="AK390"/>
  <c r="AK388"/>
  <c r="AK383"/>
  <c r="AK378"/>
  <c r="AK375"/>
  <c r="AK370"/>
  <c r="AK362"/>
  <c r="AK357"/>
  <c r="AK354"/>
  <c r="AK349"/>
  <c r="AK344"/>
  <c r="AK341"/>
  <c r="AK333"/>
  <c r="AK326"/>
  <c r="AK324"/>
  <c r="AK322"/>
  <c r="AK320"/>
  <c r="AK318"/>
  <c r="AK313"/>
  <c r="AK309"/>
  <c r="AK308"/>
  <c r="AK304"/>
  <c r="AK298"/>
  <c r="AK296"/>
  <c r="AK293"/>
  <c r="AK282"/>
  <c r="AK279"/>
  <c r="AK266"/>
  <c r="AK259"/>
  <c r="AK246"/>
  <c r="AK243"/>
  <c r="AK240"/>
  <c r="AK224"/>
  <c r="AK215"/>
  <c r="AK206"/>
  <c r="AK188"/>
  <c r="AK185"/>
  <c r="AK178"/>
  <c r="AK175"/>
  <c r="AK168"/>
  <c r="AK161"/>
  <c r="AK158"/>
  <c r="AK144"/>
  <c r="AK137"/>
  <c r="AK133"/>
  <c r="AK129"/>
  <c r="AK118"/>
  <c r="AK111"/>
  <c r="AK107"/>
  <c r="AK93"/>
  <c r="AK89"/>
  <c r="AK85"/>
  <c r="AK75"/>
  <c r="AK68"/>
  <c r="AK65"/>
  <c r="AK58"/>
  <c r="AK55"/>
  <c r="AK48"/>
  <c r="D175" i="25"/>
  <c r="N175" s="1"/>
  <c r="O175" s="1"/>
  <c r="D171"/>
  <c r="D170"/>
  <c r="R170" s="1"/>
  <c r="D129"/>
  <c r="R129" s="1"/>
  <c r="D126"/>
  <c r="R126" s="1"/>
  <c r="D116"/>
  <c r="D114"/>
  <c r="D113"/>
  <c r="AB422" i="24"/>
  <c r="AB421"/>
  <c r="AB414"/>
  <c r="AB217"/>
  <c r="D201" i="25"/>
  <c r="AB199" i="24"/>
  <c r="AB198"/>
  <c r="AB197"/>
  <c r="AB196"/>
  <c r="AB179"/>
  <c r="AB178"/>
  <c r="AB177"/>
  <c r="AB176"/>
  <c r="R171"/>
  <c r="D168" i="25"/>
  <c r="D167"/>
  <c r="AB166" i="24"/>
  <c r="AB165"/>
  <c r="AB164"/>
  <c r="AB163"/>
  <c r="AB162"/>
  <c r="D147" i="25"/>
  <c r="D145"/>
  <c r="R145" s="1"/>
  <c r="AB147" i="24"/>
  <c r="R135"/>
  <c r="D132" i="25"/>
  <c r="R134" i="24"/>
  <c r="D131" i="25"/>
  <c r="AB132" i="24"/>
  <c r="AB131"/>
  <c r="AB130"/>
  <c r="AB129"/>
  <c r="AB128"/>
  <c r="D108" i="25"/>
  <c r="AB110" i="24"/>
  <c r="AB109"/>
  <c r="AB108"/>
  <c r="R96"/>
  <c r="D93" i="25"/>
  <c r="D92"/>
  <c r="D87"/>
  <c r="AB87" i="24"/>
  <c r="AB86"/>
  <c r="AB85"/>
  <c r="AB84"/>
  <c r="AB83"/>
  <c r="AB82"/>
  <c r="AB81"/>
  <c r="AB80"/>
  <c r="D419" i="25"/>
  <c r="D418"/>
  <c r="R418" s="1"/>
  <c r="AB419" i="24"/>
  <c r="AB418"/>
  <c r="AB417"/>
  <c r="D405" i="25"/>
  <c r="D400"/>
  <c r="R398" i="24"/>
  <c r="D395" i="25"/>
  <c r="D392"/>
  <c r="R392" s="1"/>
  <c r="R390" i="24"/>
  <c r="D387" i="25"/>
  <c r="AB387" i="24"/>
  <c r="AB386"/>
  <c r="AB385"/>
  <c r="D373" i="25"/>
  <c r="R373" s="1"/>
  <c r="D368"/>
  <c r="R366" i="24"/>
  <c r="D363" i="25"/>
  <c r="AB363" i="24"/>
  <c r="AB362"/>
  <c r="AB361"/>
  <c r="AB360"/>
  <c r="AB359"/>
  <c r="AB358"/>
  <c r="AB357"/>
  <c r="AB356"/>
  <c r="D348" i="25"/>
  <c r="R349" i="24"/>
  <c r="D346" i="25"/>
  <c r="R348" i="24"/>
  <c r="D345" i="25"/>
  <c r="AB347" i="24"/>
  <c r="AB346"/>
  <c r="AB345"/>
  <c r="AB344"/>
  <c r="AB343"/>
  <c r="AB342"/>
  <c r="AB341"/>
  <c r="AB340"/>
  <c r="D324" i="25"/>
  <c r="AB326" i="24"/>
  <c r="AB325"/>
  <c r="AB324"/>
  <c r="AB323"/>
  <c r="AB322"/>
  <c r="AB321"/>
  <c r="AB320"/>
  <c r="D311" i="25"/>
  <c r="D310"/>
  <c r="R310" s="1"/>
  <c r="D308"/>
  <c r="AB309" i="24"/>
  <c r="AB310"/>
  <c r="AB308"/>
  <c r="AB307"/>
  <c r="AB306"/>
  <c r="AB305"/>
  <c r="AB304"/>
  <c r="D295" i="25"/>
  <c r="R295" s="1"/>
  <c r="D292"/>
  <c r="AB294" i="24"/>
  <c r="AB293"/>
  <c r="AB292"/>
  <c r="AB291"/>
  <c r="AB290"/>
  <c r="AB289"/>
  <c r="AB288"/>
  <c r="R282"/>
  <c r="D279" i="25"/>
  <c r="R279" s="1"/>
  <c r="AB275" i="24"/>
  <c r="D260" i="25"/>
  <c r="AB257" i="24"/>
  <c r="AB256"/>
  <c r="AB255"/>
  <c r="AB254"/>
  <c r="AB253"/>
  <c r="AB252"/>
  <c r="AB251"/>
  <c r="AB250"/>
  <c r="AB249"/>
  <c r="D239" i="25"/>
  <c r="R241" i="24"/>
  <c r="D238" i="25"/>
  <c r="D237"/>
  <c r="AB239" i="24"/>
  <c r="AB225"/>
  <c r="AB224"/>
  <c r="AB223"/>
  <c r="AB222"/>
  <c r="AB221"/>
  <c r="AB220"/>
  <c r="AB219"/>
  <c r="AB218"/>
  <c r="R417"/>
  <c r="D414" i="25"/>
  <c r="R414" i="24"/>
  <c r="D411" i="25"/>
  <c r="AB412" i="24"/>
  <c r="AB411"/>
  <c r="AB410"/>
  <c r="AB409"/>
  <c r="AB408"/>
  <c r="R385"/>
  <c r="D382" i="25"/>
  <c r="D379"/>
  <c r="AB380" i="24"/>
  <c r="AB379"/>
  <c r="AB378"/>
  <c r="AB377"/>
  <c r="AB376"/>
  <c r="D352" i="25"/>
  <c r="R352" i="24"/>
  <c r="D349" i="25"/>
  <c r="AB351" i="24"/>
  <c r="D336" i="25"/>
  <c r="R336" s="1"/>
  <c r="AB338" i="24"/>
  <c r="AB337"/>
  <c r="AB336"/>
  <c r="AB335"/>
  <c r="AB334"/>
  <c r="AB333"/>
  <c r="AB332"/>
  <c r="AB331"/>
  <c r="AB330"/>
  <c r="AB329"/>
  <c r="D317" i="25"/>
  <c r="R317" s="1"/>
  <c r="D316"/>
  <c r="R316" s="1"/>
  <c r="AB318" i="24"/>
  <c r="AB317"/>
  <c r="AB316"/>
  <c r="D301" i="25"/>
  <c r="D300"/>
  <c r="AB302" i="24"/>
  <c r="AB301"/>
  <c r="AB300"/>
  <c r="D285" i="25"/>
  <c r="R285" s="1"/>
  <c r="D284"/>
  <c r="AB286" i="24"/>
  <c r="AB285"/>
  <c r="AB284"/>
  <c r="D272" i="25"/>
  <c r="R272" i="24"/>
  <c r="D269" i="25"/>
  <c r="R269" s="1"/>
  <c r="D267"/>
  <c r="D266"/>
  <c r="R266" s="1"/>
  <c r="D263"/>
  <c r="R263" s="1"/>
  <c r="AB264" i="24"/>
  <c r="AB263"/>
  <c r="D246" i="25"/>
  <c r="R246" s="1"/>
  <c r="AB243" i="24"/>
  <c r="D235" i="25"/>
  <c r="AB235" i="24"/>
  <c r="AB234"/>
  <c r="AB233"/>
  <c r="AB232"/>
  <c r="AB231"/>
  <c r="AB214"/>
  <c r="AB213"/>
  <c r="AB212"/>
  <c r="AB211"/>
  <c r="AB210"/>
  <c r="AB209"/>
  <c r="AB208"/>
  <c r="AB207"/>
  <c r="AB206"/>
  <c r="AB205"/>
  <c r="AB204"/>
  <c r="D193" i="25"/>
  <c r="R193" s="1"/>
  <c r="AB194" i="24"/>
  <c r="AB193"/>
  <c r="AB192"/>
  <c r="AB191"/>
  <c r="AB190"/>
  <c r="AB189"/>
  <c r="AB188"/>
  <c r="AB187"/>
  <c r="AB186"/>
  <c r="AB185"/>
  <c r="D173" i="25"/>
  <c r="AB174" i="24"/>
  <c r="AB173"/>
  <c r="AB172"/>
  <c r="D159" i="25"/>
  <c r="R159" s="1"/>
  <c r="D154"/>
  <c r="AB151" i="24"/>
  <c r="D135" i="25"/>
  <c r="R135" s="1"/>
  <c r="AB136" i="24"/>
  <c r="D123" i="25"/>
  <c r="R123" s="1"/>
  <c r="D122"/>
  <c r="AB124" i="24"/>
  <c r="AB123"/>
  <c r="AB122"/>
  <c r="AB121"/>
  <c r="AB120"/>
  <c r="AB119"/>
  <c r="AB118"/>
  <c r="AB117"/>
  <c r="AB116"/>
  <c r="AB115"/>
  <c r="AB114"/>
  <c r="AB113"/>
  <c r="AB112"/>
  <c r="AB98"/>
  <c r="AB97"/>
  <c r="AB96"/>
  <c r="AB77"/>
  <c r="D14" i="25"/>
  <c r="AB78" i="24"/>
  <c r="AB76"/>
  <c r="AB75"/>
  <c r="AB74"/>
  <c r="AB73"/>
  <c r="AB72"/>
  <c r="AB71"/>
  <c r="AB62"/>
  <c r="AB61"/>
  <c r="AB60"/>
  <c r="AB58"/>
  <c r="AB56"/>
  <c r="AB54"/>
  <c r="AB52"/>
  <c r="AB49"/>
  <c r="AB47"/>
  <c r="D43" i="25"/>
  <c r="D33"/>
  <c r="D30"/>
  <c r="AB31" i="24"/>
  <c r="AB29"/>
  <c r="AB20"/>
  <c r="AB18"/>
  <c r="AB59"/>
  <c r="AB57"/>
  <c r="AB55"/>
  <c r="AB53"/>
  <c r="AB51"/>
  <c r="AB50"/>
  <c r="AB48"/>
  <c r="D34" i="25"/>
  <c r="AB32" i="24"/>
  <c r="AB30"/>
  <c r="AB19"/>
  <c r="AB17"/>
  <c r="AB426"/>
  <c r="AB425"/>
  <c r="AB423"/>
  <c r="AB420"/>
  <c r="D416" i="25"/>
  <c r="AB415" i="24"/>
  <c r="AB413"/>
  <c r="D409" i="25"/>
  <c r="R409" s="1"/>
  <c r="D406"/>
  <c r="R406" s="1"/>
  <c r="AB407" i="24"/>
  <c r="AB406"/>
  <c r="AB405"/>
  <c r="AB404"/>
  <c r="AB403"/>
  <c r="AB402"/>
  <c r="AB401"/>
  <c r="AB400"/>
  <c r="AB399"/>
  <c r="AB398"/>
  <c r="AB397"/>
  <c r="AB396"/>
  <c r="AB395"/>
  <c r="AB394"/>
  <c r="AB393"/>
  <c r="AB392"/>
  <c r="AB391"/>
  <c r="AB390"/>
  <c r="AB389"/>
  <c r="AB388"/>
  <c r="D384" i="25"/>
  <c r="R384" s="1"/>
  <c r="AB384" i="24"/>
  <c r="AB383"/>
  <c r="AB382"/>
  <c r="AB381"/>
  <c r="AB375"/>
  <c r="AB374"/>
  <c r="AB373"/>
  <c r="AB372"/>
  <c r="AB371"/>
  <c r="AB370"/>
  <c r="AB369"/>
  <c r="AB368"/>
  <c r="AB367"/>
  <c r="AB366"/>
  <c r="AB365"/>
  <c r="AB364"/>
  <c r="D359" i="25"/>
  <c r="R361" i="24"/>
  <c r="D358" i="25"/>
  <c r="R358" s="1"/>
  <c r="AB355" i="24"/>
  <c r="AB354"/>
  <c r="AB353"/>
  <c r="AB352"/>
  <c r="AB350"/>
  <c r="AB349"/>
  <c r="AB348"/>
  <c r="D343" i="25"/>
  <c r="R343" s="1"/>
  <c r="AB339" i="24"/>
  <c r="D333" i="25"/>
  <c r="D331"/>
  <c r="R331" s="1"/>
  <c r="R333" i="24"/>
  <c r="D330" i="25"/>
  <c r="D327"/>
  <c r="R327" s="1"/>
  <c r="AB328" i="24"/>
  <c r="AB327"/>
  <c r="AB319"/>
  <c r="R317"/>
  <c r="D314" i="25"/>
  <c r="R314" s="1"/>
  <c r="AB315" i="24"/>
  <c r="AB314"/>
  <c r="AB313"/>
  <c r="AB312"/>
  <c r="AB311"/>
  <c r="AB303"/>
  <c r="D299" i="25"/>
  <c r="R301" i="24"/>
  <c r="D298" i="25"/>
  <c r="AB299" i="24"/>
  <c r="AB298"/>
  <c r="AB297"/>
  <c r="AB296"/>
  <c r="AB295"/>
  <c r="AB287"/>
  <c r="D282" i="25"/>
  <c r="AB283" i="24"/>
  <c r="AB282"/>
  <c r="AB281"/>
  <c r="AB280"/>
  <c r="AB279"/>
  <c r="AB278"/>
  <c r="AB277"/>
  <c r="AB276"/>
  <c r="AB274"/>
  <c r="AB273"/>
  <c r="AB272"/>
  <c r="AB271"/>
  <c r="AB270"/>
  <c r="AB269"/>
  <c r="AB268"/>
  <c r="AB267"/>
  <c r="AB266"/>
  <c r="AB265"/>
  <c r="AB262"/>
  <c r="AB261"/>
  <c r="AB260"/>
  <c r="AB259"/>
  <c r="AB258"/>
  <c r="D255" i="25"/>
  <c r="R255" s="1"/>
  <c r="R257" i="24"/>
  <c r="D254" i="25"/>
  <c r="D253"/>
  <c r="D251"/>
  <c r="R251" s="1"/>
  <c r="R253" i="24"/>
  <c r="D250" i="25"/>
  <c r="D247"/>
  <c r="AB248" i="24"/>
  <c r="AB247"/>
  <c r="AB246"/>
  <c r="AB245"/>
  <c r="AB244"/>
  <c r="AB242"/>
  <c r="AB241"/>
  <c r="AB240"/>
  <c r="AB238"/>
  <c r="AB237"/>
  <c r="AB236"/>
  <c r="R235"/>
  <c r="D232" i="25"/>
  <c r="R232" s="1"/>
  <c r="R234" i="24"/>
  <c r="D231" i="25"/>
  <c r="R231" s="1"/>
  <c r="AB230" i="24"/>
  <c r="AB229"/>
  <c r="AB228"/>
  <c r="AB227"/>
  <c r="AB226"/>
  <c r="D223" i="25"/>
  <c r="D221"/>
  <c r="D218"/>
  <c r="R218" s="1"/>
  <c r="D217"/>
  <c r="AB216" i="24"/>
  <c r="AB215"/>
  <c r="R214"/>
  <c r="D211" i="25"/>
  <c r="D209"/>
  <c r="R209" s="1"/>
  <c r="R211" i="24"/>
  <c r="D208" i="25"/>
  <c r="R208" s="1"/>
  <c r="AB203" i="24"/>
  <c r="AB202"/>
  <c r="AB200"/>
  <c r="AB201"/>
  <c r="D196" i="25"/>
  <c r="D195"/>
  <c r="AB195" i="24"/>
  <c r="R190"/>
  <c r="D187" i="25"/>
  <c r="D184"/>
  <c r="R184" s="1"/>
  <c r="D183"/>
  <c r="AB184" i="24"/>
  <c r="AB183"/>
  <c r="AB182"/>
  <c r="AB181"/>
  <c r="AB180"/>
  <c r="AB175"/>
  <c r="AB171"/>
  <c r="AB170"/>
  <c r="AB169"/>
  <c r="AB168"/>
  <c r="AB167"/>
  <c r="AB161"/>
  <c r="AB160"/>
  <c r="AB159"/>
  <c r="AB158"/>
  <c r="AB157"/>
  <c r="AB156"/>
  <c r="AB155"/>
  <c r="AB154"/>
  <c r="AB153"/>
  <c r="AB152"/>
  <c r="AB150"/>
  <c r="AB149"/>
  <c r="AB148"/>
  <c r="AB146"/>
  <c r="AB145"/>
  <c r="AB144"/>
  <c r="AB143"/>
  <c r="AB142"/>
  <c r="AB141"/>
  <c r="AB140"/>
  <c r="AB139"/>
  <c r="AB138"/>
  <c r="AB137"/>
  <c r="AB135"/>
  <c r="AB134"/>
  <c r="AB133"/>
  <c r="AB127"/>
  <c r="AB126"/>
  <c r="AB125"/>
  <c r="AB111"/>
  <c r="AB107"/>
  <c r="AB106"/>
  <c r="AB105"/>
  <c r="AB104"/>
  <c r="AB103"/>
  <c r="AB102"/>
  <c r="AB101"/>
  <c r="AB100"/>
  <c r="AB99"/>
  <c r="AB95"/>
  <c r="AB94"/>
  <c r="AB93"/>
  <c r="AB92"/>
  <c r="AB91"/>
  <c r="AB90"/>
  <c r="AB89"/>
  <c r="AB88"/>
  <c r="D83" i="25"/>
  <c r="AB79" i="24"/>
  <c r="D69" i="25"/>
  <c r="AB70" i="24"/>
  <c r="AB69"/>
  <c r="AB68"/>
  <c r="AB67"/>
  <c r="AB66"/>
  <c r="AB65"/>
  <c r="AB64"/>
  <c r="AB63"/>
  <c r="D59" i="25"/>
  <c r="R59" s="1"/>
  <c r="R56" i="24"/>
  <c r="D53" i="25"/>
  <c r="R53" s="1"/>
  <c r="D50"/>
  <c r="R50" s="1"/>
  <c r="AB46" i="24"/>
  <c r="AB45"/>
  <c r="AB44"/>
  <c r="AB43"/>
  <c r="AB42"/>
  <c r="AB41"/>
  <c r="AB40"/>
  <c r="AB39"/>
  <c r="AB38"/>
  <c r="AB37"/>
  <c r="AB36"/>
  <c r="AB35"/>
  <c r="AB34"/>
  <c r="AB33"/>
  <c r="AB28"/>
  <c r="AB27"/>
  <c r="AB26"/>
  <c r="AB25"/>
  <c r="AB24"/>
  <c r="AB23"/>
  <c r="AB22"/>
  <c r="AB21"/>
  <c r="D16" i="25"/>
  <c r="AB16" i="24"/>
  <c r="AB15"/>
  <c r="AB14"/>
  <c r="AB424"/>
  <c r="AB416"/>
  <c r="D94" i="25"/>
  <c r="I334" i="3"/>
  <c r="I405"/>
  <c r="I323"/>
  <c r="K399"/>
  <c r="K351"/>
  <c r="K305"/>
  <c r="K415"/>
  <c r="K383"/>
  <c r="I352"/>
  <c r="K345"/>
  <c r="K321"/>
  <c r="K317"/>
  <c r="I174"/>
  <c r="I146"/>
  <c r="I34"/>
  <c r="F406" i="25"/>
  <c r="T406" s="1"/>
  <c r="I404" i="3"/>
  <c r="F409" i="24" s="1"/>
  <c r="AD408"/>
  <c r="AD407"/>
  <c r="AD406"/>
  <c r="F374" i="25"/>
  <c r="T374" s="1"/>
  <c r="I372" i="3"/>
  <c r="I370"/>
  <c r="F372" i="25"/>
  <c r="I369" i="3"/>
  <c r="F371" i="25"/>
  <c r="T371" s="1"/>
  <c r="AD373" i="24"/>
  <c r="I367" i="3"/>
  <c r="F372" i="24" s="1"/>
  <c r="F369" i="25"/>
  <c r="T369" s="1"/>
  <c r="I366" i="3"/>
  <c r="F368" i="25"/>
  <c r="T368" s="1"/>
  <c r="I365" i="3"/>
  <c r="F367" i="25"/>
  <c r="T367" s="1"/>
  <c r="I363" i="3"/>
  <c r="F365" i="25"/>
  <c r="T365" s="1"/>
  <c r="AD366" i="24"/>
  <c r="AD365"/>
  <c r="F341" i="25"/>
  <c r="T341" s="1"/>
  <c r="I339" i="3"/>
  <c r="I338"/>
  <c r="F340" i="25"/>
  <c r="T340" s="1"/>
  <c r="I337" i="3"/>
  <c r="F339" i="25"/>
  <c r="T339" s="1"/>
  <c r="I336" i="3"/>
  <c r="F338" i="25"/>
  <c r="T338" s="1"/>
  <c r="F423"/>
  <c r="T423" s="1"/>
  <c r="I421" i="3"/>
  <c r="I417"/>
  <c r="F419" i="25"/>
  <c r="T419" s="1"/>
  <c r="I407" i="3"/>
  <c r="F409" i="25"/>
  <c r="T409" s="1"/>
  <c r="I406" i="3"/>
  <c r="F411" i="24" s="1"/>
  <c r="F408" i="25"/>
  <c r="F402"/>
  <c r="T402" s="1"/>
  <c r="I400" i="3"/>
  <c r="AD403" i="24"/>
  <c r="AD402"/>
  <c r="AD401"/>
  <c r="I390" i="3"/>
  <c r="F392" i="25"/>
  <c r="T392" s="1"/>
  <c r="AD393" i="24"/>
  <c r="I385" i="3"/>
  <c r="F387" i="25"/>
  <c r="T387" s="1"/>
  <c r="I378" i="3"/>
  <c r="F380" i="25"/>
  <c r="T380" s="1"/>
  <c r="AD380" i="24"/>
  <c r="AD379"/>
  <c r="AD378"/>
  <c r="F359" i="25"/>
  <c r="T359" s="1"/>
  <c r="I357" i="3"/>
  <c r="I353"/>
  <c r="F355" i="25"/>
  <c r="T355" s="1"/>
  <c r="I349" i="3"/>
  <c r="F351" i="25"/>
  <c r="T351" s="1"/>
  <c r="I346" i="3"/>
  <c r="F348" i="25"/>
  <c r="T348" s="1"/>
  <c r="AD349" i="24"/>
  <c r="AD348"/>
  <c r="AD347"/>
  <c r="AD340"/>
  <c r="AD338"/>
  <c r="F328" i="25"/>
  <c r="T328" s="1"/>
  <c r="I326" i="3"/>
  <c r="I325"/>
  <c r="F327" i="25"/>
  <c r="T327" s="1"/>
  <c r="I324" i="3"/>
  <c r="F326" i="25"/>
  <c r="N326" s="1"/>
  <c r="O326" s="1"/>
  <c r="I320" i="3"/>
  <c r="F322" i="25"/>
  <c r="T322" s="1"/>
  <c r="F320"/>
  <c r="T320" s="1"/>
  <c r="I318" i="3"/>
  <c r="F323" i="24" s="1"/>
  <c r="AD321"/>
  <c r="AD320"/>
  <c r="I312" i="3"/>
  <c r="F314" i="25"/>
  <c r="T314" s="1"/>
  <c r="AD315" i="24"/>
  <c r="F301" i="25"/>
  <c r="T301" s="1"/>
  <c r="I299" i="3"/>
  <c r="AD303" i="24"/>
  <c r="AD302"/>
  <c r="I293" i="3"/>
  <c r="F295" i="25"/>
  <c r="T295" s="1"/>
  <c r="I290" i="3"/>
  <c r="F292" i="25"/>
  <c r="T292" s="1"/>
  <c r="I288" i="3"/>
  <c r="F290" i="25"/>
  <c r="T290" s="1"/>
  <c r="I287" i="3"/>
  <c r="F289" i="25"/>
  <c r="T289" s="1"/>
  <c r="I286" i="3"/>
  <c r="F288" i="25"/>
  <c r="T288" s="1"/>
  <c r="AD290" i="24"/>
  <c r="AD289"/>
  <c r="F281" i="25"/>
  <c r="T281" s="1"/>
  <c r="AD283" i="24"/>
  <c r="F276" i="25"/>
  <c r="T276" s="1"/>
  <c r="I272" i="3"/>
  <c r="F277" i="24" s="1"/>
  <c r="F274" i="25"/>
  <c r="F273"/>
  <c r="T273" s="1"/>
  <c r="AD275" i="24"/>
  <c r="I264" i="3"/>
  <c r="F266" i="25"/>
  <c r="T266" s="1"/>
  <c r="I263" i="3"/>
  <c r="F265" i="25"/>
  <c r="T265" s="1"/>
  <c r="AD267" i="24"/>
  <c r="F260" i="25"/>
  <c r="T260" s="1"/>
  <c r="F257"/>
  <c r="T257" s="1"/>
  <c r="AD259" i="24"/>
  <c r="I250" i="3"/>
  <c r="F252" i="25"/>
  <c r="T252" s="1"/>
  <c r="I249" i="3"/>
  <c r="F251" i="25"/>
  <c r="T251" s="1"/>
  <c r="I248" i="3"/>
  <c r="F250" i="25"/>
  <c r="T250" s="1"/>
  <c r="AD252" i="24"/>
  <c r="AD246"/>
  <c r="AD245"/>
  <c r="AD244"/>
  <c r="F240" i="25"/>
  <c r="T240" s="1"/>
  <c r="I235" i="3"/>
  <c r="F237" i="25"/>
  <c r="T237" s="1"/>
  <c r="I232" i="3"/>
  <c r="F234" i="25"/>
  <c r="T234" s="1"/>
  <c r="AD236" i="24"/>
  <c r="F228" i="25"/>
  <c r="T228" s="1"/>
  <c r="AD230" i="24"/>
  <c r="AD229"/>
  <c r="AD228"/>
  <c r="F224" i="25"/>
  <c r="T224" s="1"/>
  <c r="I220" i="3"/>
  <c r="F222" i="25"/>
  <c r="T222" s="1"/>
  <c r="I219" i="3"/>
  <c r="F221" i="25"/>
  <c r="AD222" i="24"/>
  <c r="AD221"/>
  <c r="F216" i="25"/>
  <c r="T216" s="1"/>
  <c r="AD215" i="24"/>
  <c r="F208" i="25"/>
  <c r="T208" s="1"/>
  <c r="I206" i="3"/>
  <c r="AD210" i="24"/>
  <c r="AD209"/>
  <c r="AD208"/>
  <c r="AD207"/>
  <c r="AD206"/>
  <c r="AD205"/>
  <c r="F200" i="25"/>
  <c r="T200" s="1"/>
  <c r="AD199" i="24"/>
  <c r="F192" i="25"/>
  <c r="T192" s="1"/>
  <c r="I190" i="3"/>
  <c r="AD194" i="24"/>
  <c r="AD193"/>
  <c r="AD192"/>
  <c r="AD191"/>
  <c r="F184" i="25"/>
  <c r="T184" s="1"/>
  <c r="AD186" i="24"/>
  <c r="AD185"/>
  <c r="AD184"/>
  <c r="F177" i="25"/>
  <c r="T177" s="1"/>
  <c r="F168"/>
  <c r="T168" s="1"/>
  <c r="AD170" i="24"/>
  <c r="AD169"/>
  <c r="AD168"/>
  <c r="F160" i="25"/>
  <c r="T160" s="1"/>
  <c r="I152" i="3"/>
  <c r="F154" i="25"/>
  <c r="T154" s="1"/>
  <c r="AD156" i="24"/>
  <c r="F149" i="25"/>
  <c r="T149" s="1"/>
  <c r="AD150" i="24"/>
  <c r="AD149"/>
  <c r="AD148"/>
  <c r="AD139"/>
  <c r="F133" i="25"/>
  <c r="T133" s="1"/>
  <c r="AD132" i="24"/>
  <c r="AD124"/>
  <c r="AD123"/>
  <c r="AD122"/>
  <c r="AD121"/>
  <c r="AD120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F84" i="25"/>
  <c r="T84" s="1"/>
  <c r="I82" i="3"/>
  <c r="F72" i="25"/>
  <c r="T72" s="1"/>
  <c r="I70" i="3"/>
  <c r="F69" i="25"/>
  <c r="T69" s="1"/>
  <c r="I67" i="3"/>
  <c r="F422" i="25"/>
  <c r="T422" s="1"/>
  <c r="I420" i="3"/>
  <c r="F425" i="24" s="1"/>
  <c r="AD424"/>
  <c r="AD423"/>
  <c r="AD422"/>
  <c r="F418" i="25"/>
  <c r="T418" s="1"/>
  <c r="AD419" i="24"/>
  <c r="AD418"/>
  <c r="AD417"/>
  <c r="AD416"/>
  <c r="AD415"/>
  <c r="I401" i="3"/>
  <c r="F406" i="24" s="1"/>
  <c r="F403" i="25"/>
  <c r="T403" s="1"/>
  <c r="I395" i="3"/>
  <c r="F397" i="25"/>
  <c r="AD398" i="24"/>
  <c r="F390" i="25"/>
  <c r="T390" s="1"/>
  <c r="I388" i="3"/>
  <c r="AD392" i="24"/>
  <c r="AD391"/>
  <c r="AD390"/>
  <c r="F386" i="25"/>
  <c r="T386" s="1"/>
  <c r="AD387" i="24"/>
  <c r="AD386"/>
  <c r="AD385"/>
  <c r="AD384"/>
  <c r="AD383"/>
  <c r="F370" i="25"/>
  <c r="T370" s="1"/>
  <c r="I368" i="3"/>
  <c r="AD372" i="24"/>
  <c r="I360" i="3"/>
  <c r="F362" i="25"/>
  <c r="T362" s="1"/>
  <c r="I359" i="3"/>
  <c r="F361" i="25"/>
  <c r="I358" i="3"/>
  <c r="F360" i="25"/>
  <c r="F358"/>
  <c r="T358" s="1"/>
  <c r="I356" i="3"/>
  <c r="F361" i="24" s="1"/>
  <c r="AD360"/>
  <c r="AD359"/>
  <c r="AD358"/>
  <c r="AD355"/>
  <c r="AD354"/>
  <c r="F344" i="25"/>
  <c r="T344" s="1"/>
  <c r="I342" i="3"/>
  <c r="I340"/>
  <c r="F342" i="25"/>
  <c r="T342" s="1"/>
  <c r="F337"/>
  <c r="I335" i="3"/>
  <c r="AD339" i="24"/>
  <c r="I333" i="3"/>
  <c r="F338" i="24" s="1"/>
  <c r="F335" i="25"/>
  <c r="T335" s="1"/>
  <c r="I330" i="3"/>
  <c r="F332" i="25"/>
  <c r="T332" s="1"/>
  <c r="I329" i="3"/>
  <c r="F331" i="25"/>
  <c r="T331" s="1"/>
  <c r="I327" i="3"/>
  <c r="F329" i="25"/>
  <c r="T329" s="1"/>
  <c r="AD331" i="24"/>
  <c r="I322" i="3"/>
  <c r="F324" i="25"/>
  <c r="T324" s="1"/>
  <c r="AD325" i="24"/>
  <c r="F321" i="25"/>
  <c r="T321" s="1"/>
  <c r="F317"/>
  <c r="T317" s="1"/>
  <c r="I315" i="3"/>
  <c r="AD319" i="24"/>
  <c r="AD318"/>
  <c r="AD317"/>
  <c r="F312" i="25"/>
  <c r="T312" s="1"/>
  <c r="I310" i="3"/>
  <c r="I309"/>
  <c r="F311" i="25"/>
  <c r="T311" s="1"/>
  <c r="I308" i="3"/>
  <c r="F310" i="25"/>
  <c r="T310" s="1"/>
  <c r="I306" i="3"/>
  <c r="F308" i="25"/>
  <c r="T308" s="1"/>
  <c r="AD310" i="24"/>
  <c r="AD308"/>
  <c r="AD307"/>
  <c r="AD306"/>
  <c r="AD305"/>
  <c r="AD304"/>
  <c r="I297" i="3"/>
  <c r="F302" i="24" s="1"/>
  <c r="F299" i="25"/>
  <c r="T299" s="1"/>
  <c r="AD300" i="24"/>
  <c r="I284" i="3"/>
  <c r="F286" i="25"/>
  <c r="T286" s="1"/>
  <c r="AD287" i="24"/>
  <c r="AD286"/>
  <c r="AD285"/>
  <c r="F280" i="25"/>
  <c r="T280" s="1"/>
  <c r="I278" i="3"/>
  <c r="AD279" i="24"/>
  <c r="F272" i="25"/>
  <c r="T272" s="1"/>
  <c r="I270" i="3"/>
  <c r="AD274" i="24"/>
  <c r="AD273"/>
  <c r="AD272"/>
  <c r="AD271"/>
  <c r="AD270"/>
  <c r="AD269"/>
  <c r="F264" i="25"/>
  <c r="T264" s="1"/>
  <c r="I260" i="3"/>
  <c r="F262" i="25"/>
  <c r="T262" s="1"/>
  <c r="I259" i="3"/>
  <c r="F261" i="25"/>
  <c r="T261" s="1"/>
  <c r="AD263" i="24"/>
  <c r="F256" i="25"/>
  <c r="T256" s="1"/>
  <c r="I254" i="3"/>
  <c r="AD258" i="24"/>
  <c r="AD257"/>
  <c r="AD256"/>
  <c r="AD255"/>
  <c r="I246" i="3"/>
  <c r="F248" i="25"/>
  <c r="T248" s="1"/>
  <c r="AD250" i="24"/>
  <c r="AD249"/>
  <c r="AD248"/>
  <c r="I231" i="3"/>
  <c r="F233" i="25"/>
  <c r="T233" s="1"/>
  <c r="F232"/>
  <c r="T232" s="1"/>
  <c r="AD234" i="24"/>
  <c r="AD233"/>
  <c r="AD232"/>
  <c r="AD219"/>
  <c r="F212" i="25"/>
  <c r="T212" s="1"/>
  <c r="I208" i="3"/>
  <c r="F210" i="25"/>
  <c r="F209"/>
  <c r="T209" s="1"/>
  <c r="AD211" i="24"/>
  <c r="I200" i="3"/>
  <c r="F202" i="25"/>
  <c r="T202" s="1"/>
  <c r="AD203" i="24"/>
  <c r="F196" i="25"/>
  <c r="T196" s="1"/>
  <c r="F193"/>
  <c r="T193" s="1"/>
  <c r="AD195" i="24"/>
  <c r="AD188"/>
  <c r="I179" i="3"/>
  <c r="F181" i="25"/>
  <c r="T181" s="1"/>
  <c r="F180"/>
  <c r="T180" s="1"/>
  <c r="AD182" i="24"/>
  <c r="AD181"/>
  <c r="AD180"/>
  <c r="AD172"/>
  <c r="I163" i="3"/>
  <c r="F165" i="25"/>
  <c r="I159" i="3"/>
  <c r="F161" i="25"/>
  <c r="T161" s="1"/>
  <c r="AD163" i="24"/>
  <c r="F152" i="25"/>
  <c r="T152" s="1"/>
  <c r="I148" i="3"/>
  <c r="F150" i="25"/>
  <c r="T150" s="1"/>
  <c r="AD152" i="24"/>
  <c r="AD143"/>
  <c r="AD142"/>
  <c r="AD141"/>
  <c r="F136" i="25"/>
  <c r="T136" s="1"/>
  <c r="AD130" i="24"/>
  <c r="AD129"/>
  <c r="AD128"/>
  <c r="F117" i="25"/>
  <c r="T117" s="1"/>
  <c r="I115" i="3"/>
  <c r="AD119" i="24"/>
  <c r="AD118"/>
  <c r="AD117"/>
  <c r="F85" i="25"/>
  <c r="T85" s="1"/>
  <c r="AD87" i="24"/>
  <c r="F57" i="25"/>
  <c r="T57" s="1"/>
  <c r="F49"/>
  <c r="T49" s="1"/>
  <c r="F48"/>
  <c r="T48" s="1"/>
  <c r="I46" i="3"/>
  <c r="I238"/>
  <c r="I222"/>
  <c r="I131"/>
  <c r="AD83" i="24"/>
  <c r="AD82"/>
  <c r="AD81"/>
  <c r="AD80"/>
  <c r="AD79"/>
  <c r="F76" i="25"/>
  <c r="T76" s="1"/>
  <c r="AD76" i="24"/>
  <c r="AD67"/>
  <c r="F64" i="25"/>
  <c r="T64" s="1"/>
  <c r="AD64" i="24"/>
  <c r="I56" i="3"/>
  <c r="F58" i="25"/>
  <c r="T58" s="1"/>
  <c r="AD60" i="24"/>
  <c r="AD58"/>
  <c r="AD57"/>
  <c r="AD56"/>
  <c r="AD54"/>
  <c r="AD53"/>
  <c r="AD52"/>
  <c r="I36" i="3"/>
  <c r="F38" i="25"/>
  <c r="T38" s="1"/>
  <c r="AD40" i="24"/>
  <c r="F37" i="25"/>
  <c r="T37" s="1"/>
  <c r="AD39" i="24"/>
  <c r="AD38"/>
  <c r="AD37"/>
  <c r="AD34"/>
  <c r="AD33"/>
  <c r="AD32"/>
  <c r="AD31"/>
  <c r="AD30"/>
  <c r="AD29"/>
  <c r="AD21"/>
  <c r="AD20"/>
  <c r="AD19"/>
  <c r="AD18"/>
  <c r="AD17"/>
  <c r="F13" i="25"/>
  <c r="T13" s="1"/>
  <c r="AD426" i="24"/>
  <c r="AD425"/>
  <c r="AD421"/>
  <c r="AD420"/>
  <c r="AD414"/>
  <c r="AD413"/>
  <c r="AD412"/>
  <c r="AD411"/>
  <c r="AD410"/>
  <c r="AD409"/>
  <c r="AD405"/>
  <c r="AD404"/>
  <c r="AD400"/>
  <c r="AD399"/>
  <c r="AD397"/>
  <c r="AD396"/>
  <c r="AD395"/>
  <c r="AD394"/>
  <c r="AD389"/>
  <c r="AD388"/>
  <c r="AD382"/>
  <c r="AD381"/>
  <c r="AD377"/>
  <c r="AD376"/>
  <c r="AD375"/>
  <c r="AD374"/>
  <c r="AD371"/>
  <c r="AD370"/>
  <c r="AD369"/>
  <c r="AD368"/>
  <c r="AD367"/>
  <c r="AD364"/>
  <c r="AD363"/>
  <c r="AD362"/>
  <c r="AD361"/>
  <c r="AD357"/>
  <c r="AD356"/>
  <c r="AD353"/>
  <c r="AD352"/>
  <c r="AD351"/>
  <c r="AD350"/>
  <c r="AD346"/>
  <c r="AD345"/>
  <c r="AD344"/>
  <c r="AD343"/>
  <c r="AD342"/>
  <c r="AD341"/>
  <c r="AD337"/>
  <c r="AD336"/>
  <c r="AD335"/>
  <c r="AD334"/>
  <c r="AD333"/>
  <c r="AD332"/>
  <c r="AD330"/>
  <c r="AD329"/>
  <c r="AD328"/>
  <c r="AD327"/>
  <c r="AD326"/>
  <c r="AD324"/>
  <c r="AD323"/>
  <c r="AD322"/>
  <c r="AD316"/>
  <c r="AD314"/>
  <c r="AD313"/>
  <c r="AD312"/>
  <c r="AD311"/>
  <c r="AD309"/>
  <c r="AD301"/>
  <c r="AD299"/>
  <c r="AD298"/>
  <c r="AD297"/>
  <c r="AD296"/>
  <c r="AD295"/>
  <c r="AD294"/>
  <c r="AD293"/>
  <c r="AD292"/>
  <c r="AD291"/>
  <c r="AD288"/>
  <c r="AD284"/>
  <c r="AD282"/>
  <c r="AD281"/>
  <c r="AD280"/>
  <c r="AD278"/>
  <c r="AD277"/>
  <c r="AD276"/>
  <c r="AD268"/>
  <c r="AD266"/>
  <c r="AD265"/>
  <c r="AD264"/>
  <c r="AD262"/>
  <c r="AD261"/>
  <c r="AD260"/>
  <c r="AD254"/>
  <c r="AD253"/>
  <c r="AD251"/>
  <c r="AD247"/>
  <c r="AD243"/>
  <c r="AD242"/>
  <c r="AD241"/>
  <c r="AD240"/>
  <c r="AD239"/>
  <c r="AD238"/>
  <c r="AD237"/>
  <c r="AD235"/>
  <c r="AD231"/>
  <c r="K224" i="3"/>
  <c r="T229" i="24"/>
  <c r="AD227"/>
  <c r="AD226"/>
  <c r="AD225"/>
  <c r="AD224"/>
  <c r="AD223"/>
  <c r="AD220"/>
  <c r="AD218"/>
  <c r="AD217"/>
  <c r="AD216"/>
  <c r="AD214"/>
  <c r="AD213"/>
  <c r="AD212"/>
  <c r="AD204"/>
  <c r="AD202"/>
  <c r="AD200"/>
  <c r="AD201"/>
  <c r="AD198"/>
  <c r="AD197"/>
  <c r="AD196"/>
  <c r="AD190"/>
  <c r="AD189"/>
  <c r="AD187"/>
  <c r="AD183"/>
  <c r="AD179"/>
  <c r="AD178"/>
  <c r="AD177"/>
  <c r="AD176"/>
  <c r="AD175"/>
  <c r="AD174"/>
  <c r="AD173"/>
  <c r="AD171"/>
  <c r="I164" i="3"/>
  <c r="F166" i="25"/>
  <c r="T166" s="1"/>
  <c r="AD167" i="24"/>
  <c r="AD166"/>
  <c r="AD165"/>
  <c r="AD164"/>
  <c r="AD162"/>
  <c r="AD161"/>
  <c r="AD160"/>
  <c r="AD159"/>
  <c r="AD158"/>
  <c r="AD157"/>
  <c r="AD155"/>
  <c r="AD154"/>
  <c r="AD153"/>
  <c r="AD151"/>
  <c r="AD147"/>
  <c r="AD146"/>
  <c r="AD145"/>
  <c r="AD144"/>
  <c r="F140" i="25"/>
  <c r="T140" s="1"/>
  <c r="AD140" i="24"/>
  <c r="AD138"/>
  <c r="AD137"/>
  <c r="AD136"/>
  <c r="AD135"/>
  <c r="AD134"/>
  <c r="AD133"/>
  <c r="AD131"/>
  <c r="F128" i="25"/>
  <c r="T128" s="1"/>
  <c r="AD127" i="24"/>
  <c r="AD126"/>
  <c r="AD125"/>
  <c r="F120" i="25"/>
  <c r="T120" s="1"/>
  <c r="AD116" i="24"/>
  <c r="I100" i="3"/>
  <c r="F105" i="24" s="1"/>
  <c r="F102" i="25"/>
  <c r="AD88" i="24"/>
  <c r="AD86"/>
  <c r="AD85"/>
  <c r="AD84"/>
  <c r="AD78"/>
  <c r="AD77"/>
  <c r="AD75"/>
  <c r="AD74"/>
  <c r="AD73"/>
  <c r="AD72"/>
  <c r="AD71"/>
  <c r="AD70"/>
  <c r="AD69"/>
  <c r="AD68"/>
  <c r="AD66"/>
  <c r="AD65"/>
  <c r="AD63"/>
  <c r="AD62"/>
  <c r="AD61"/>
  <c r="AD59"/>
  <c r="F56" i="25"/>
  <c r="T56" s="1"/>
  <c r="I52" i="3"/>
  <c r="F54" i="25"/>
  <c r="T54" s="1"/>
  <c r="AD55" i="24"/>
  <c r="AD51"/>
  <c r="AD50"/>
  <c r="AD49"/>
  <c r="AD48"/>
  <c r="AD47"/>
  <c r="AD46"/>
  <c r="AD45"/>
  <c r="AD44"/>
  <c r="AD43"/>
  <c r="AD42"/>
  <c r="AD41"/>
  <c r="AD36"/>
  <c r="AD35"/>
  <c r="F32" i="25"/>
  <c r="T32" s="1"/>
  <c r="F29"/>
  <c r="T29" s="1"/>
  <c r="AD28" i="24"/>
  <c r="AD27"/>
  <c r="AD26"/>
  <c r="AD25"/>
  <c r="AD24"/>
  <c r="AD23"/>
  <c r="AD22"/>
  <c r="AD16"/>
  <c r="AD15"/>
  <c r="AD14"/>
  <c r="I74" i="3"/>
  <c r="I62"/>
  <c r="I35"/>
  <c r="F421" i="25"/>
  <c r="F417"/>
  <c r="F415"/>
  <c r="F413"/>
  <c r="T413" s="1"/>
  <c r="F401"/>
  <c r="T401" s="1"/>
  <c r="F399"/>
  <c r="T399" s="1"/>
  <c r="F389"/>
  <c r="T389" s="1"/>
  <c r="F385"/>
  <c r="T385" s="1"/>
  <c r="F383"/>
  <c r="T383" s="1"/>
  <c r="F381"/>
  <c r="F353"/>
  <c r="T353" s="1"/>
  <c r="F347"/>
  <c r="T347" s="1"/>
  <c r="F345"/>
  <c r="F323"/>
  <c r="T323" s="1"/>
  <c r="F319"/>
  <c r="F315"/>
  <c r="F306"/>
  <c r="T306" s="1"/>
  <c r="F283"/>
  <c r="T283" s="1"/>
  <c r="F255"/>
  <c r="T255" s="1"/>
  <c r="F420"/>
  <c r="F388"/>
  <c r="T388" s="1"/>
  <c r="F384"/>
  <c r="T384" s="1"/>
  <c r="F376"/>
  <c r="T376" s="1"/>
  <c r="F304"/>
  <c r="T304" s="1"/>
  <c r="F302"/>
  <c r="T302" s="1"/>
  <c r="F300"/>
  <c r="T300" s="1"/>
  <c r="F284"/>
  <c r="T284" s="1"/>
  <c r="F270"/>
  <c r="T270" s="1"/>
  <c r="F254"/>
  <c r="T254" s="1"/>
  <c r="F226"/>
  <c r="T226" s="1"/>
  <c r="F182"/>
  <c r="T182" s="1"/>
  <c r="K106" i="8"/>
  <c r="Y135" i="24"/>
  <c r="K137" i="8"/>
  <c r="AI424" i="24"/>
  <c r="AI421"/>
  <c r="AI396"/>
  <c r="AI390"/>
  <c r="AI388"/>
  <c r="AI377"/>
  <c r="AI373"/>
  <c r="AI357"/>
  <c r="AI353"/>
  <c r="AI344"/>
  <c r="AI332"/>
  <c r="AI312"/>
  <c r="AI311"/>
  <c r="AI263"/>
  <c r="AI258"/>
  <c r="AI254"/>
  <c r="AI246"/>
  <c r="AI242"/>
  <c r="AI229"/>
  <c r="AI205"/>
  <c r="AI198"/>
  <c r="AI197"/>
  <c r="AI192"/>
  <c r="AI163"/>
  <c r="AI144"/>
  <c r="AI114"/>
  <c r="AI72"/>
  <c r="AI36"/>
  <c r="AI21"/>
  <c r="AI19"/>
  <c r="AI425"/>
  <c r="AI420"/>
  <c r="AI412"/>
  <c r="AI408"/>
  <c r="AI404"/>
  <c r="AI392"/>
  <c r="AI389"/>
  <c r="AI374"/>
  <c r="AI364"/>
  <c r="AI358"/>
  <c r="AI330"/>
  <c r="AI313"/>
  <c r="AI300"/>
  <c r="AI261"/>
  <c r="AI257"/>
  <c r="AI253"/>
  <c r="AI245"/>
  <c r="AI239"/>
  <c r="AI228"/>
  <c r="AI220"/>
  <c r="AI201"/>
  <c r="AI176"/>
  <c r="AI162"/>
  <c r="AI143"/>
  <c r="AI128"/>
  <c r="AI115"/>
  <c r="AI113"/>
  <c r="AI68"/>
  <c r="AI40"/>
  <c r="AI18"/>
  <c r="Y425"/>
  <c r="K422" i="25"/>
  <c r="Y422" s="1"/>
  <c r="K416"/>
  <c r="Y416" s="1"/>
  <c r="Y419" i="24"/>
  <c r="AI418"/>
  <c r="AI414"/>
  <c r="AI413"/>
  <c r="AI407"/>
  <c r="K400" i="25"/>
  <c r="Y400" s="1"/>
  <c r="Y403" i="24"/>
  <c r="AI402"/>
  <c r="AI401"/>
  <c r="AI399"/>
  <c r="AI398"/>
  <c r="AI397"/>
  <c r="K384" i="25"/>
  <c r="Y384" s="1"/>
  <c r="Y387" i="24"/>
  <c r="AI386"/>
  <c r="AI385"/>
  <c r="AI383"/>
  <c r="AI375"/>
  <c r="K368" i="25"/>
  <c r="Y368" s="1"/>
  <c r="Y371" i="24"/>
  <c r="AI368"/>
  <c r="AI367"/>
  <c r="Y361"/>
  <c r="K358" i="25"/>
  <c r="Y358" s="1"/>
  <c r="Y360" i="24"/>
  <c r="K357" i="25"/>
  <c r="Y357" s="1"/>
  <c r="K352"/>
  <c r="Y352" s="1"/>
  <c r="Y355" i="24"/>
  <c r="AI354"/>
  <c r="AI348"/>
  <c r="AI340"/>
  <c r="AI339"/>
  <c r="AI335"/>
  <c r="K329" i="25"/>
  <c r="Y329" s="1"/>
  <c r="Y330" i="24"/>
  <c r="K327" i="25"/>
  <c r="Y327" s="1"/>
  <c r="K305"/>
  <c r="Y305" s="1"/>
  <c r="Y308" i="24"/>
  <c r="AI294"/>
  <c r="AI293"/>
  <c r="AI292"/>
  <c r="K288" i="25"/>
  <c r="Y288" s="1"/>
  <c r="Y290" i="24"/>
  <c r="K287" i="25"/>
  <c r="Y287" s="1"/>
  <c r="AI284" i="24"/>
  <c r="K275" i="25"/>
  <c r="Y275" s="1"/>
  <c r="AI274" i="24"/>
  <c r="AI273"/>
  <c r="K269" i="25"/>
  <c r="Y269" s="1"/>
  <c r="AI269" i="24"/>
  <c r="K264" i="25"/>
  <c r="Y264" s="1"/>
  <c r="Y267" i="24"/>
  <c r="AI237"/>
  <c r="AI236"/>
  <c r="AI233"/>
  <c r="AI208"/>
  <c r="K203" i="25"/>
  <c r="Y203" s="1"/>
  <c r="AI204" i="24"/>
  <c r="AI196"/>
  <c r="K192" i="25"/>
  <c r="Y192" s="1"/>
  <c r="AI193" i="24"/>
  <c r="K188" i="25"/>
  <c r="Y188" s="1"/>
  <c r="Y191" i="24"/>
  <c r="AI190"/>
  <c r="AI189"/>
  <c r="AI188"/>
  <c r="AI187"/>
  <c r="AI186"/>
  <c r="AI185"/>
  <c r="AI184"/>
  <c r="AI183"/>
  <c r="AI180"/>
  <c r="AI178"/>
  <c r="AI177"/>
  <c r="AI171"/>
  <c r="Y154"/>
  <c r="K151" i="25"/>
  <c r="Y153" i="24"/>
  <c r="K150" i="25"/>
  <c r="Y150" s="1"/>
  <c r="AI152" i="24"/>
  <c r="AI149"/>
  <c r="AI146"/>
  <c r="K141" i="25"/>
  <c r="Y141" s="1"/>
  <c r="Y140" i="24"/>
  <c r="K137" i="25"/>
  <c r="Y137" s="1"/>
  <c r="Y138" i="24"/>
  <c r="K135" i="25"/>
  <c r="AI136" i="24"/>
  <c r="Y123"/>
  <c r="K120" i="25"/>
  <c r="Y120" s="1"/>
  <c r="K116"/>
  <c r="Y116" s="1"/>
  <c r="AI112" i="24"/>
  <c r="AI103"/>
  <c r="Y81"/>
  <c r="K78" i="25"/>
  <c r="K76"/>
  <c r="Y76" s="1"/>
  <c r="AI75" i="24"/>
  <c r="AI74"/>
  <c r="AI73"/>
  <c r="K68" i="25"/>
  <c r="Y68" s="1"/>
  <c r="Y71" i="24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K45" i="25"/>
  <c r="Y45" s="1"/>
  <c r="AI39" i="24"/>
  <c r="AI31"/>
  <c r="AI30"/>
  <c r="AI29"/>
  <c r="AI423"/>
  <c r="AI417"/>
  <c r="AI416"/>
  <c r="AI415"/>
  <c r="AI359"/>
  <c r="AI352"/>
  <c r="AI350"/>
  <c r="AI349"/>
  <c r="AI343"/>
  <c r="AI342"/>
  <c r="AI341"/>
  <c r="AI325"/>
  <c r="AI324"/>
  <c r="AI321"/>
  <c r="AI320"/>
  <c r="AI317"/>
  <c r="AI316"/>
  <c r="AI307"/>
  <c r="AI305"/>
  <c r="AI296"/>
  <c r="AI221"/>
  <c r="AI182"/>
  <c r="AI181"/>
  <c r="AI179"/>
  <c r="AI175"/>
  <c r="AI156"/>
  <c r="AI150"/>
  <c r="AI148"/>
  <c r="AI147"/>
  <c r="AI145"/>
  <c r="Y422"/>
  <c r="K419" i="25"/>
  <c r="Y419" s="1"/>
  <c r="K410"/>
  <c r="Y410" s="1"/>
  <c r="AI411" i="24"/>
  <c r="AI403"/>
  <c r="AI395"/>
  <c r="Y380"/>
  <c r="K377" i="25"/>
  <c r="Y377" s="1"/>
  <c r="AI379" i="24"/>
  <c r="Y373"/>
  <c r="K370" i="25"/>
  <c r="Y370" s="1"/>
  <c r="AI371" i="24"/>
  <c r="AI355"/>
  <c r="K345" i="25"/>
  <c r="Y345" s="1"/>
  <c r="Y348" i="24"/>
  <c r="AI347"/>
  <c r="AI346"/>
  <c r="AI345"/>
  <c r="K332" i="25"/>
  <c r="Y332" s="1"/>
  <c r="Y335" i="24"/>
  <c r="K325" i="25"/>
  <c r="Y325" s="1"/>
  <c r="Y328" i="24"/>
  <c r="AI327"/>
  <c r="K311" i="25"/>
  <c r="Y311" s="1"/>
  <c r="AI310" i="24"/>
  <c r="Y298"/>
  <c r="K295" i="25"/>
  <c r="Y295" s="1"/>
  <c r="K281"/>
  <c r="Y281" s="1"/>
  <c r="Y284" i="24"/>
  <c r="AI283"/>
  <c r="AI282"/>
  <c r="AI281"/>
  <c r="K263" i="25"/>
  <c r="Y263" s="1"/>
  <c r="AI256" i="24"/>
  <c r="K252" i="25"/>
  <c r="Y252" s="1"/>
  <c r="Y251" i="24"/>
  <c r="K248" i="25"/>
  <c r="Y248" s="1"/>
  <c r="AI248" i="24"/>
  <c r="Y233"/>
  <c r="K230" i="25"/>
  <c r="Y230" s="1"/>
  <c r="Y232" i="24"/>
  <c r="K229" i="25"/>
  <c r="Y229" s="1"/>
  <c r="AI231" i="24"/>
  <c r="K224" i="25"/>
  <c r="Y224" s="1"/>
  <c r="Y227" i="24"/>
  <c r="AI226"/>
  <c r="AI225"/>
  <c r="AI224"/>
  <c r="AI223"/>
  <c r="AI222"/>
  <c r="K217" i="25"/>
  <c r="Y217" s="1"/>
  <c r="AI215" i="24"/>
  <c r="AI214"/>
  <c r="AI212"/>
  <c r="AI211"/>
  <c r="K205" i="25"/>
  <c r="Y205" s="1"/>
  <c r="Y208" i="24"/>
  <c r="AI207"/>
  <c r="AI206"/>
  <c r="K193" i="25"/>
  <c r="Y193" s="1"/>
  <c r="Y196" i="24"/>
  <c r="AI195"/>
  <c r="AI191"/>
  <c r="Y177"/>
  <c r="K174" i="25"/>
  <c r="Y174" s="1"/>
  <c r="K168"/>
  <c r="Y168" s="1"/>
  <c r="Y171" i="24"/>
  <c r="AI170"/>
  <c r="AI169"/>
  <c r="AI168"/>
  <c r="AI167"/>
  <c r="AI166"/>
  <c r="AI165"/>
  <c r="K161" i="25"/>
  <c r="Y161" s="1"/>
  <c r="AI160" i="24"/>
  <c r="AI159"/>
  <c r="AI158"/>
  <c r="AI157"/>
  <c r="K149" i="25"/>
  <c r="Y149" s="1"/>
  <c r="Y152" i="24"/>
  <c r="AI151"/>
  <c r="K140" i="25"/>
  <c r="Y140" s="1"/>
  <c r="AI141" i="24"/>
  <c r="AI140"/>
  <c r="AI134"/>
  <c r="AI133"/>
  <c r="AI132"/>
  <c r="K109" i="25"/>
  <c r="Y109" s="1"/>
  <c r="Y112" i="24"/>
  <c r="K107" i="25"/>
  <c r="Y107" s="1"/>
  <c r="AI107" i="24"/>
  <c r="AI106"/>
  <c r="AI105"/>
  <c r="K100" i="25"/>
  <c r="Y100" s="1"/>
  <c r="Y103" i="24"/>
  <c r="AI96"/>
  <c r="AI95"/>
  <c r="AI94"/>
  <c r="AI93"/>
  <c r="AI92"/>
  <c r="AI91"/>
  <c r="AI90"/>
  <c r="AI89"/>
  <c r="AI88"/>
  <c r="AI87"/>
  <c r="AI86"/>
  <c r="AI85"/>
  <c r="AI84"/>
  <c r="AI83"/>
  <c r="AI82"/>
  <c r="AI81"/>
  <c r="K77" i="25"/>
  <c r="Y77" s="1"/>
  <c r="AI71" i="24"/>
  <c r="K44" i="25"/>
  <c r="Y44" s="1"/>
  <c r="AI43" i="24"/>
  <c r="AI42"/>
  <c r="AI41"/>
  <c r="K36" i="25"/>
  <c r="Y36" s="1"/>
  <c r="Y39" i="24"/>
  <c r="AI35"/>
  <c r="AI34"/>
  <c r="AI33"/>
  <c r="Y28"/>
  <c r="K25" i="25"/>
  <c r="Y25" s="1"/>
  <c r="Y20" i="24"/>
  <c r="K17" i="25"/>
  <c r="Y17" s="1"/>
  <c r="K13"/>
  <c r="Y13" s="1"/>
  <c r="Y332" i="24"/>
  <c r="Y291"/>
  <c r="AI419"/>
  <c r="AI400"/>
  <c r="AI391"/>
  <c r="AI387"/>
  <c r="AI384"/>
  <c r="AI382"/>
  <c r="AI381"/>
  <c r="AI370"/>
  <c r="AI369"/>
  <c r="AI366"/>
  <c r="AI365"/>
  <c r="AI363"/>
  <c r="AI338"/>
  <c r="AI337"/>
  <c r="AI336"/>
  <c r="AI328"/>
  <c r="Y327"/>
  <c r="AI326"/>
  <c r="AI323"/>
  <c r="AI322"/>
  <c r="AI319"/>
  <c r="AI318"/>
  <c r="AI315"/>
  <c r="AI314"/>
  <c r="AI309"/>
  <c r="AI308"/>
  <c r="AI306"/>
  <c r="AI304"/>
  <c r="AI303"/>
  <c r="AI267"/>
  <c r="AI266"/>
  <c r="AI250"/>
  <c r="AI249"/>
  <c r="AI238"/>
  <c r="AI235"/>
  <c r="AI234"/>
  <c r="AI227"/>
  <c r="AI213"/>
  <c r="AI111"/>
  <c r="AI110"/>
  <c r="AI99"/>
  <c r="AI98"/>
  <c r="AI97"/>
  <c r="AI271"/>
  <c r="AI270"/>
  <c r="AI268"/>
  <c r="AI262"/>
  <c r="AI241"/>
  <c r="AI240"/>
  <c r="AI232"/>
  <c r="AI219"/>
  <c r="AI218"/>
  <c r="AI217"/>
  <c r="AI209"/>
  <c r="AI200"/>
  <c r="AI194"/>
  <c r="AI174"/>
  <c r="AI173"/>
  <c r="AI172"/>
  <c r="AI142"/>
  <c r="AI139"/>
  <c r="AI127"/>
  <c r="AI126"/>
  <c r="AI125"/>
  <c r="AI124"/>
  <c r="AI123"/>
  <c r="AI122"/>
  <c r="AI121"/>
  <c r="AI117"/>
  <c r="AI108"/>
  <c r="AI104"/>
  <c r="AI102"/>
  <c r="AI101"/>
  <c r="AI100"/>
  <c r="AI80"/>
  <c r="AI79"/>
  <c r="AI78"/>
  <c r="AI77"/>
  <c r="AI76"/>
  <c r="AI70"/>
  <c r="AI69"/>
  <c r="AI48"/>
  <c r="AI47"/>
  <c r="AI46"/>
  <c r="AI45"/>
  <c r="AI44"/>
  <c r="AI38"/>
  <c r="AI37"/>
  <c r="AI32"/>
  <c r="AI27"/>
  <c r="AI26"/>
  <c r="AI25"/>
  <c r="AI23"/>
  <c r="AI22"/>
  <c r="AI20"/>
  <c r="AI16"/>
  <c r="AI15"/>
  <c r="AI14"/>
  <c r="K412" i="25"/>
  <c r="Y412" s="1"/>
  <c r="K411"/>
  <c r="Y411" s="1"/>
  <c r="K380"/>
  <c r="Y380" s="1"/>
  <c r="K379"/>
  <c r="Y379" s="1"/>
  <c r="K365"/>
  <c r="K364"/>
  <c r="Y364" s="1"/>
  <c r="K363"/>
  <c r="Y363" s="1"/>
  <c r="K346"/>
  <c r="Y346" s="1"/>
  <c r="K324"/>
  <c r="Y324" s="1"/>
  <c r="K316"/>
  <c r="Y316" s="1"/>
  <c r="K313"/>
  <c r="Y313" s="1"/>
  <c r="K312"/>
  <c r="Y312" s="1"/>
  <c r="K308"/>
  <c r="Y308" s="1"/>
  <c r="K290"/>
  <c r="K267"/>
  <c r="Y267" s="1"/>
  <c r="K233"/>
  <c r="Y233" s="1"/>
  <c r="K231"/>
  <c r="Y231" s="1"/>
  <c r="K219"/>
  <c r="Y219" s="1"/>
  <c r="K191"/>
  <c r="Y191" s="1"/>
  <c r="K180"/>
  <c r="Y180" s="1"/>
  <c r="K143"/>
  <c r="Y143" s="1"/>
  <c r="K139"/>
  <c r="K130"/>
  <c r="Y130" s="1"/>
  <c r="K103"/>
  <c r="Y103" s="1"/>
  <c r="K96"/>
  <c r="K95"/>
  <c r="Y95" s="1"/>
  <c r="K71"/>
  <c r="Y71" s="1"/>
  <c r="K58"/>
  <c r="Y58" s="1"/>
  <c r="K52"/>
  <c r="Y52" s="1"/>
  <c r="K48"/>
  <c r="Y48" s="1"/>
  <c r="K32"/>
  <c r="Y32" s="1"/>
  <c r="K31"/>
  <c r="Y31" s="1"/>
  <c r="AI426" i="24"/>
  <c r="AI422"/>
  <c r="AI410"/>
  <c r="AI409"/>
  <c r="AI406"/>
  <c r="AI405"/>
  <c r="AI394"/>
  <c r="AI393"/>
  <c r="AI372"/>
  <c r="AI362"/>
  <c r="AI351"/>
  <c r="AI334"/>
  <c r="AI333"/>
  <c r="AI331"/>
  <c r="AI329"/>
  <c r="AI302"/>
  <c r="AI301"/>
  <c r="AI299"/>
  <c r="AI298"/>
  <c r="AI297"/>
  <c r="AI295"/>
  <c r="AI291"/>
  <c r="AI289"/>
  <c r="AI288"/>
  <c r="AI287"/>
  <c r="AI279"/>
  <c r="AI278"/>
  <c r="AI277"/>
  <c r="AI276"/>
  <c r="AI275"/>
  <c r="AI265"/>
  <c r="AI264"/>
  <c r="AI260"/>
  <c r="AI259"/>
  <c r="AI255"/>
  <c r="AI252"/>
  <c r="AI251"/>
  <c r="AI247"/>
  <c r="AI244"/>
  <c r="AI243"/>
  <c r="AI230"/>
  <c r="AI210"/>
  <c r="AI203"/>
  <c r="AI202"/>
  <c r="AI199"/>
  <c r="AI164"/>
  <c r="AI161"/>
  <c r="AI138"/>
  <c r="AI137"/>
  <c r="AI135"/>
  <c r="AI131"/>
  <c r="AI130"/>
  <c r="AI129"/>
  <c r="AI28"/>
  <c r="AI24"/>
  <c r="AI17"/>
  <c r="I194" i="6"/>
  <c r="I294"/>
  <c r="I202"/>
  <c r="I114"/>
  <c r="I326"/>
  <c r="I187"/>
  <c r="I365" i="25"/>
  <c r="W365" s="1"/>
  <c r="I333"/>
  <c r="W333" s="1"/>
  <c r="I297"/>
  <c r="W297" s="1"/>
  <c r="I280"/>
  <c r="W280" s="1"/>
  <c r="I272"/>
  <c r="W272" s="1"/>
  <c r="I260"/>
  <c r="W260" s="1"/>
  <c r="I237"/>
  <c r="W237" s="1"/>
  <c r="I166" i="6"/>
  <c r="I171" i="24" s="1"/>
  <c r="I168" i="25"/>
  <c r="W168" s="1"/>
  <c r="I397"/>
  <c r="W397" s="1"/>
  <c r="I377"/>
  <c r="W377" s="1"/>
  <c r="I329"/>
  <c r="W329" s="1"/>
  <c r="I301"/>
  <c r="W301" s="1"/>
  <c r="I277"/>
  <c r="W277" s="1"/>
  <c r="I233"/>
  <c r="W233" s="1"/>
  <c r="AG426" i="24"/>
  <c r="AG415"/>
  <c r="AG414"/>
  <c r="AG413"/>
  <c r="AG412"/>
  <c r="AG409"/>
  <c r="AG408"/>
  <c r="AG407"/>
  <c r="AG406"/>
  <c r="AG405"/>
  <c r="AG404"/>
  <c r="AG403"/>
  <c r="AG402"/>
  <c r="AG401"/>
  <c r="AG400"/>
  <c r="AG395"/>
  <c r="AG394"/>
  <c r="AG383"/>
  <c r="AG382"/>
  <c r="AG381"/>
  <c r="AG380"/>
  <c r="AG377"/>
  <c r="AG376"/>
  <c r="AG375"/>
  <c r="AG374"/>
  <c r="AG373"/>
  <c r="AG372"/>
  <c r="AG371"/>
  <c r="AG370"/>
  <c r="AG369"/>
  <c r="AG368"/>
  <c r="AG363"/>
  <c r="AG362"/>
  <c r="AG347"/>
  <c r="AG346"/>
  <c r="AG345"/>
  <c r="AG344"/>
  <c r="AG343"/>
  <c r="AG342"/>
  <c r="AG341"/>
  <c r="AG340"/>
  <c r="AG339"/>
  <c r="AG338"/>
  <c r="AG337"/>
  <c r="AG336"/>
  <c r="AG332"/>
  <c r="AG330"/>
  <c r="AG329"/>
  <c r="AG328"/>
  <c r="AG327"/>
  <c r="AG326"/>
  <c r="AG325"/>
  <c r="AG324"/>
  <c r="AG315"/>
  <c r="AG314"/>
  <c r="AG313"/>
  <c r="AG312"/>
  <c r="AG311"/>
  <c r="AG309"/>
  <c r="AG310"/>
  <c r="AG308"/>
  <c r="AG307"/>
  <c r="AG306"/>
  <c r="AG305"/>
  <c r="AG304"/>
  <c r="AG300"/>
  <c r="AG298"/>
  <c r="AG297"/>
  <c r="AG296"/>
  <c r="AG295"/>
  <c r="AG294"/>
  <c r="AG293"/>
  <c r="AG292"/>
  <c r="AG286"/>
  <c r="AG285"/>
  <c r="AG284"/>
  <c r="AG283"/>
  <c r="AG280"/>
  <c r="AG275"/>
  <c r="AG271"/>
  <c r="AG270"/>
  <c r="AG269"/>
  <c r="AG267"/>
  <c r="AG266"/>
  <c r="AG265"/>
  <c r="AG264"/>
  <c r="AG263"/>
  <c r="AG260"/>
  <c r="AG259"/>
  <c r="AG258"/>
  <c r="AG257"/>
  <c r="AG256"/>
  <c r="AG255"/>
  <c r="AG250"/>
  <c r="AG249"/>
  <c r="AG247"/>
  <c r="AG246"/>
  <c r="AG245"/>
  <c r="AG244"/>
  <c r="AG242"/>
  <c r="AG241"/>
  <c r="AG240"/>
  <c r="AG236"/>
  <c r="AG230"/>
  <c r="AG229"/>
  <c r="AG220"/>
  <c r="AG219"/>
  <c r="AG218"/>
  <c r="AG217"/>
  <c r="AG216"/>
  <c r="AG215"/>
  <c r="AG214"/>
  <c r="AG213"/>
  <c r="AG208"/>
  <c r="AG206"/>
  <c r="AG205"/>
  <c r="AG204"/>
  <c r="AG202"/>
  <c r="AG200"/>
  <c r="AG198"/>
  <c r="AG197"/>
  <c r="AG196"/>
  <c r="AG195"/>
  <c r="AG191"/>
  <c r="AG188"/>
  <c r="AG183"/>
  <c r="AG179"/>
  <c r="AG176"/>
  <c r="AG168"/>
  <c r="AG167"/>
  <c r="AG166"/>
  <c r="AG165"/>
  <c r="AG164"/>
  <c r="AG162"/>
  <c r="AG161"/>
  <c r="AG160"/>
  <c r="AG159"/>
  <c r="AG158"/>
  <c r="AG157"/>
  <c r="AG156"/>
  <c r="AG154"/>
  <c r="AG153"/>
  <c r="AG152"/>
  <c r="AG148"/>
  <c r="AG143"/>
  <c r="AG142"/>
  <c r="AG141"/>
  <c r="AG140"/>
  <c r="I137" i="25"/>
  <c r="W137" s="1"/>
  <c r="I134" i="6"/>
  <c r="I136" i="25"/>
  <c r="W136" s="1"/>
  <c r="AG135" i="24"/>
  <c r="AG134"/>
  <c r="AG133"/>
  <c r="AG132"/>
  <c r="I129" i="25"/>
  <c r="W129" s="1"/>
  <c r="AG126" i="24"/>
  <c r="AG125"/>
  <c r="AG124"/>
  <c r="I121" i="25"/>
  <c r="W121" s="1"/>
  <c r="I118" i="6"/>
  <c r="I120" i="25"/>
  <c r="W120" s="1"/>
  <c r="I116" i="6"/>
  <c r="I118" i="25"/>
  <c r="W118" s="1"/>
  <c r="AG118" i="24"/>
  <c r="AG117"/>
  <c r="AG116"/>
  <c r="I113" i="25"/>
  <c r="W113" s="1"/>
  <c r="AG111" i="24"/>
  <c r="AG110"/>
  <c r="AG109"/>
  <c r="AG108"/>
  <c r="I105" i="25"/>
  <c r="W105" s="1"/>
  <c r="I102" i="6"/>
  <c r="I104" i="25"/>
  <c r="W104" s="1"/>
  <c r="AG106" i="24"/>
  <c r="AG105"/>
  <c r="AG103"/>
  <c r="AG102"/>
  <c r="AG101"/>
  <c r="AG100"/>
  <c r="AG98"/>
  <c r="AG97"/>
  <c r="AG96"/>
  <c r="AG94"/>
  <c r="AG93"/>
  <c r="AG91"/>
  <c r="AG90"/>
  <c r="AG89"/>
  <c r="AG88"/>
  <c r="AG87"/>
  <c r="AG84"/>
  <c r="AG83"/>
  <c r="AG82"/>
  <c r="AG81"/>
  <c r="AG80"/>
  <c r="I77" i="25"/>
  <c r="W77" s="1"/>
  <c r="AG75" i="24"/>
  <c r="AG74"/>
  <c r="AG73"/>
  <c r="AG72"/>
  <c r="AG70"/>
  <c r="AG69"/>
  <c r="AG67"/>
  <c r="AG66"/>
  <c r="AG65"/>
  <c r="AG64"/>
  <c r="AG62"/>
  <c r="AG61"/>
  <c r="AG60"/>
  <c r="I54" i="6"/>
  <c r="I56" i="25"/>
  <c r="W56" s="1"/>
  <c r="AG56" i="24"/>
  <c r="AG54"/>
  <c r="AG53"/>
  <c r="AG52"/>
  <c r="AG48"/>
  <c r="AG46"/>
  <c r="AG45"/>
  <c r="I38" i="6"/>
  <c r="I40" i="25"/>
  <c r="W40" s="1"/>
  <c r="AG40" i="24"/>
  <c r="AG38"/>
  <c r="AG37"/>
  <c r="AG32"/>
  <c r="AG31"/>
  <c r="AG30"/>
  <c r="AG29"/>
  <c r="AG28"/>
  <c r="I25" i="25"/>
  <c r="W25" s="1"/>
  <c r="I21" i="6"/>
  <c r="I23" i="25"/>
  <c r="W23" s="1"/>
  <c r="AG24" i="24"/>
  <c r="AG23"/>
  <c r="AG22"/>
  <c r="AG21"/>
  <c r="AG20"/>
  <c r="AG16"/>
  <c r="AG15"/>
  <c r="AG14"/>
  <c r="I413" i="25"/>
  <c r="W413" s="1"/>
  <c r="I381"/>
  <c r="W381" s="1"/>
  <c r="I269"/>
  <c r="W269" s="1"/>
  <c r="I265"/>
  <c r="W265" s="1"/>
  <c r="I245"/>
  <c r="W245" s="1"/>
  <c r="I201"/>
  <c r="W201" s="1"/>
  <c r="I169"/>
  <c r="W169" s="1"/>
  <c r="I161"/>
  <c r="W161" s="1"/>
  <c r="AG425" i="24"/>
  <c r="AG424"/>
  <c r="AG423"/>
  <c r="AG422"/>
  <c r="AG421"/>
  <c r="AG420"/>
  <c r="AG419"/>
  <c r="AG418"/>
  <c r="AG417"/>
  <c r="AG416"/>
  <c r="AG411"/>
  <c r="AG410"/>
  <c r="AG399"/>
  <c r="AG398"/>
  <c r="AG397"/>
  <c r="AG396"/>
  <c r="AG393"/>
  <c r="AG392"/>
  <c r="AG391"/>
  <c r="AG390"/>
  <c r="AG389"/>
  <c r="AG388"/>
  <c r="AG387"/>
  <c r="AG386"/>
  <c r="AG385"/>
  <c r="AG384"/>
  <c r="AG379"/>
  <c r="AG378"/>
  <c r="AG367"/>
  <c r="AG366"/>
  <c r="AG365"/>
  <c r="AG364"/>
  <c r="K358" i="6"/>
  <c r="W363" i="24"/>
  <c r="AG361"/>
  <c r="AG360"/>
  <c r="AG359"/>
  <c r="AG358"/>
  <c r="AG357"/>
  <c r="AG356"/>
  <c r="AG355"/>
  <c r="AG354"/>
  <c r="AG353"/>
  <c r="AG352"/>
  <c r="AG351"/>
  <c r="AG350"/>
  <c r="AG349"/>
  <c r="AG348"/>
  <c r="AG335"/>
  <c r="AG334"/>
  <c r="AG333"/>
  <c r="AG331"/>
  <c r="AG323"/>
  <c r="AG322"/>
  <c r="AG321"/>
  <c r="AG320"/>
  <c r="AG319"/>
  <c r="AG318"/>
  <c r="AG317"/>
  <c r="AG316"/>
  <c r="AG303"/>
  <c r="AG302"/>
  <c r="AG301"/>
  <c r="AG299"/>
  <c r="AG291"/>
  <c r="AG290"/>
  <c r="AG289"/>
  <c r="AG288"/>
  <c r="AG287"/>
  <c r="AG282"/>
  <c r="AG281"/>
  <c r="AG279"/>
  <c r="AG278"/>
  <c r="AG277"/>
  <c r="AG276"/>
  <c r="AG274"/>
  <c r="AG273"/>
  <c r="AG272"/>
  <c r="AG268"/>
  <c r="AG262"/>
  <c r="AG261"/>
  <c r="AG254"/>
  <c r="AG253"/>
  <c r="AG252"/>
  <c r="AG251"/>
  <c r="AG248"/>
  <c r="AG243"/>
  <c r="AG239"/>
  <c r="AG238"/>
  <c r="AG237"/>
  <c r="AG235"/>
  <c r="AG234"/>
  <c r="AG233"/>
  <c r="AG232"/>
  <c r="AG231"/>
  <c r="AG228"/>
  <c r="AG227"/>
  <c r="AG226"/>
  <c r="AG225"/>
  <c r="AG224"/>
  <c r="AG223"/>
  <c r="AG222"/>
  <c r="AG221"/>
  <c r="AG212"/>
  <c r="AG211"/>
  <c r="AG210"/>
  <c r="AG209"/>
  <c r="AG207"/>
  <c r="AG203"/>
  <c r="AG201"/>
  <c r="AG199"/>
  <c r="AG194"/>
  <c r="AG193"/>
  <c r="AG192"/>
  <c r="AG190"/>
  <c r="AG189"/>
  <c r="AG187"/>
  <c r="AG186"/>
  <c r="AG185"/>
  <c r="AG184"/>
  <c r="AG182"/>
  <c r="AG181"/>
  <c r="AG180"/>
  <c r="AG178"/>
  <c r="AG177"/>
  <c r="AG175"/>
  <c r="AG174"/>
  <c r="AG173"/>
  <c r="AG172"/>
  <c r="AG171"/>
  <c r="AG170"/>
  <c r="AG169"/>
  <c r="AG163"/>
  <c r="AG155"/>
  <c r="K148" i="6"/>
  <c r="W153" i="24"/>
  <c r="AG151"/>
  <c r="AG150"/>
  <c r="AG149"/>
  <c r="AG147"/>
  <c r="AG146"/>
  <c r="AG145"/>
  <c r="AG144"/>
  <c r="AG139"/>
  <c r="AG138"/>
  <c r="AG137"/>
  <c r="AG136"/>
  <c r="AG131"/>
  <c r="AG130"/>
  <c r="AG129"/>
  <c r="AG128"/>
  <c r="AG127"/>
  <c r="I124" i="25"/>
  <c r="W124" s="1"/>
  <c r="AG123" i="24"/>
  <c r="AG122"/>
  <c r="AG121"/>
  <c r="AG120"/>
  <c r="AG119"/>
  <c r="AG115"/>
  <c r="AG114"/>
  <c r="AG113"/>
  <c r="AG112"/>
  <c r="AG107"/>
  <c r="AG104"/>
  <c r="I100" i="25"/>
  <c r="W100" s="1"/>
  <c r="AG99" i="24"/>
  <c r="AG95"/>
  <c r="I92" i="25"/>
  <c r="W92" s="1"/>
  <c r="AG92" i="24"/>
  <c r="I85" i="25"/>
  <c r="W85" s="1"/>
  <c r="AG86" i="24"/>
  <c r="AG85"/>
  <c r="I80" i="25"/>
  <c r="W80" s="1"/>
  <c r="AG79" i="24"/>
  <c r="AG78"/>
  <c r="AG77"/>
  <c r="AG76"/>
  <c r="I73" i="25"/>
  <c r="W73" s="1"/>
  <c r="I70" i="6"/>
  <c r="I72" i="25"/>
  <c r="W72" s="1"/>
  <c r="I68" i="6"/>
  <c r="I70" i="25"/>
  <c r="AG71" i="24"/>
  <c r="I68" i="25"/>
  <c r="W68" s="1"/>
  <c r="AG68" i="24"/>
  <c r="I64" i="25"/>
  <c r="W64" s="1"/>
  <c r="AG63" i="24"/>
  <c r="AG59"/>
  <c r="AG58"/>
  <c r="AG57"/>
  <c r="AG55"/>
  <c r="I52" i="25"/>
  <c r="W52" s="1"/>
  <c r="AG51" i="24"/>
  <c r="AG50"/>
  <c r="AG49"/>
  <c r="AG47"/>
  <c r="I44" i="25"/>
  <c r="W44" s="1"/>
  <c r="AG44" i="24"/>
  <c r="AG43"/>
  <c r="AG42"/>
  <c r="AG41"/>
  <c r="AG39"/>
  <c r="I36" i="25"/>
  <c r="W36" s="1"/>
  <c r="AG36" i="24"/>
  <c r="AG35"/>
  <c r="AG34"/>
  <c r="AG33"/>
  <c r="I30" i="25"/>
  <c r="W30" s="1"/>
  <c r="AG27" i="24"/>
  <c r="AG26"/>
  <c r="AG25"/>
  <c r="I22" i="25"/>
  <c r="W22" s="1"/>
  <c r="AG19" i="24"/>
  <c r="AG18"/>
  <c r="AG17"/>
  <c r="I14" i="25"/>
  <c r="W14" s="1"/>
  <c r="W213"/>
  <c r="I199" i="6"/>
  <c r="W193" i="25"/>
  <c r="W189"/>
  <c r="I174" i="6"/>
  <c r="I159"/>
  <c r="W157" i="25"/>
  <c r="I135" i="6"/>
  <c r="I127"/>
  <c r="I119"/>
  <c r="I111"/>
  <c r="I103"/>
  <c r="I75"/>
  <c r="I80" i="24" s="1"/>
  <c r="I23" i="6"/>
  <c r="I15"/>
  <c r="I408" i="25"/>
  <c r="W408" s="1"/>
  <c r="I392"/>
  <c r="W392" s="1"/>
  <c r="I376"/>
  <c r="W376" s="1"/>
  <c r="I360"/>
  <c r="W360" s="1"/>
  <c r="I344"/>
  <c r="W344" s="1"/>
  <c r="I336"/>
  <c r="W336" s="1"/>
  <c r="I320"/>
  <c r="W320" s="1"/>
  <c r="I312"/>
  <c r="W312" s="1"/>
  <c r="I304"/>
  <c r="W304" s="1"/>
  <c r="I288"/>
  <c r="W288" s="1"/>
  <c r="I284"/>
  <c r="W284" s="1"/>
  <c r="I248"/>
  <c r="W248" s="1"/>
  <c r="I240"/>
  <c r="W240" s="1"/>
  <c r="I220"/>
  <c r="W220" s="1"/>
  <c r="I200"/>
  <c r="W200" s="1"/>
  <c r="I184"/>
  <c r="W184" s="1"/>
  <c r="I176"/>
  <c r="W176" s="1"/>
  <c r="I172"/>
  <c r="W172" s="1"/>
  <c r="I164"/>
  <c r="W164" s="1"/>
  <c r="I152"/>
  <c r="W152" s="1"/>
  <c r="I150"/>
  <c r="W150" s="1"/>
  <c r="I144"/>
  <c r="W144" s="1"/>
  <c r="H418"/>
  <c r="V418" s="1"/>
  <c r="H415"/>
  <c r="V415" s="1"/>
  <c r="H386"/>
  <c r="H383"/>
  <c r="V383" s="1"/>
  <c r="H370"/>
  <c r="V370" s="1"/>
  <c r="V373" i="24"/>
  <c r="H367" i="25"/>
  <c r="V367" s="1"/>
  <c r="H317"/>
  <c r="V317" s="1"/>
  <c r="H300"/>
  <c r="V300" s="1"/>
  <c r="H280"/>
  <c r="V280" s="1"/>
  <c r="H277"/>
  <c r="V277" s="1"/>
  <c r="H264"/>
  <c r="V264" s="1"/>
  <c r="V256" i="24"/>
  <c r="H253" i="25"/>
  <c r="V253" s="1"/>
  <c r="H216"/>
  <c r="V216" s="1"/>
  <c r="H213"/>
  <c r="V213" s="1"/>
  <c r="H200"/>
  <c r="V200" s="1"/>
  <c r="H189"/>
  <c r="V189" s="1"/>
  <c r="H161"/>
  <c r="V161" s="1"/>
  <c r="H160"/>
  <c r="V160" s="1"/>
  <c r="H49"/>
  <c r="V49" s="1"/>
  <c r="H48"/>
  <c r="V48" s="1"/>
  <c r="H18"/>
  <c r="V18" s="1"/>
  <c r="V21" i="24"/>
  <c r="H422" i="25"/>
  <c r="V422" s="1"/>
  <c r="H407"/>
  <c r="V407" s="1"/>
  <c r="H406"/>
  <c r="V406" s="1"/>
  <c r="V409" i="24"/>
  <c r="H374" i="25"/>
  <c r="V374" s="1"/>
  <c r="V377" i="24"/>
  <c r="H358" i="25"/>
  <c r="V358" s="1"/>
  <c r="V357" i="24"/>
  <c r="H354" i="25"/>
  <c r="V354" s="1"/>
  <c r="H351"/>
  <c r="V351" s="1"/>
  <c r="V331" i="24"/>
  <c r="H328" i="25"/>
  <c r="V328" s="1"/>
  <c r="H305"/>
  <c r="V305" s="1"/>
  <c r="V291" i="24"/>
  <c r="H288" i="25"/>
  <c r="V288" s="1"/>
  <c r="H266"/>
  <c r="V266" s="1"/>
  <c r="H244"/>
  <c r="V244" s="1"/>
  <c r="H238"/>
  <c r="V238" s="1"/>
  <c r="H226"/>
  <c r="V226" s="1"/>
  <c r="H177"/>
  <c r="V177" s="1"/>
  <c r="H176"/>
  <c r="V176" s="1"/>
  <c r="H145"/>
  <c r="V145" s="1"/>
  <c r="H144"/>
  <c r="V144" s="1"/>
  <c r="H65"/>
  <c r="V65" s="1"/>
  <c r="H64"/>
  <c r="V64" s="1"/>
  <c r="H33"/>
  <c r="V33" s="1"/>
  <c r="H32"/>
  <c r="V32" s="1"/>
  <c r="AF426" i="24"/>
  <c r="AF423"/>
  <c r="AF422"/>
  <c r="AF412"/>
  <c r="AF411"/>
  <c r="AF410"/>
  <c r="AF405"/>
  <c r="AF404"/>
  <c r="AF403"/>
  <c r="AF402"/>
  <c r="AF401"/>
  <c r="AF400"/>
  <c r="AF399"/>
  <c r="AF398"/>
  <c r="AF397"/>
  <c r="AF393"/>
  <c r="AF392"/>
  <c r="AF391"/>
  <c r="AF390"/>
  <c r="AF380"/>
  <c r="AF379"/>
  <c r="AF378"/>
  <c r="AF375"/>
  <c r="AF374"/>
  <c r="AF364"/>
  <c r="AF363"/>
  <c r="AF362"/>
  <c r="AF357"/>
  <c r="AF356"/>
  <c r="AF355"/>
  <c r="AF354"/>
  <c r="AF353"/>
  <c r="AF342"/>
  <c r="AF341"/>
  <c r="AF340"/>
  <c r="AF339"/>
  <c r="AF338"/>
  <c r="AF337"/>
  <c r="AF336"/>
  <c r="AF335"/>
  <c r="AF333"/>
  <c r="AF331"/>
  <c r="AF330"/>
  <c r="AF329"/>
  <c r="AF328"/>
  <c r="AF327"/>
  <c r="AF326"/>
  <c r="AF320"/>
  <c r="AF319"/>
  <c r="AF318"/>
  <c r="AF317"/>
  <c r="AF316"/>
  <c r="AF315"/>
  <c r="AF314"/>
  <c r="AF313"/>
  <c r="AF312"/>
  <c r="AF311"/>
  <c r="AF308"/>
  <c r="AF307"/>
  <c r="AF306"/>
  <c r="AF305"/>
  <c r="AF303"/>
  <c r="AF302"/>
  <c r="AF301"/>
  <c r="AF300"/>
  <c r="AF299"/>
  <c r="AF298"/>
  <c r="AF297"/>
  <c r="AF296"/>
  <c r="AF295"/>
  <c r="AF294"/>
  <c r="AF293"/>
  <c r="AF291"/>
  <c r="AF290"/>
  <c r="AF289"/>
  <c r="AF288"/>
  <c r="AF287"/>
  <c r="AF283"/>
  <c r="AF282"/>
  <c r="AF281"/>
  <c r="AF280"/>
  <c r="AF279"/>
  <c r="AF278"/>
  <c r="AF277"/>
  <c r="AF276"/>
  <c r="AF275"/>
  <c r="AF268"/>
  <c r="AF266"/>
  <c r="AF265"/>
  <c r="AF264"/>
  <c r="AF256"/>
  <c r="AF255"/>
  <c r="AF254"/>
  <c r="AF253"/>
  <c r="AF246"/>
  <c r="AF245"/>
  <c r="AF240"/>
  <c r="AF228"/>
  <c r="AF225"/>
  <c r="AF224"/>
  <c r="AF223"/>
  <c r="AF219"/>
  <c r="AF218"/>
  <c r="AF217"/>
  <c r="AF216"/>
  <c r="AF215"/>
  <c r="AF214"/>
  <c r="AF213"/>
  <c r="AF212"/>
  <c r="AF211"/>
  <c r="AF204"/>
  <c r="AF202"/>
  <c r="AF200"/>
  <c r="AF201"/>
  <c r="AF192"/>
  <c r="AF191"/>
  <c r="AF190"/>
  <c r="AF189"/>
  <c r="AF188"/>
  <c r="AF187"/>
  <c r="AF186"/>
  <c r="AF185"/>
  <c r="AF184"/>
  <c r="AF183"/>
  <c r="AF182"/>
  <c r="AF181"/>
  <c r="AF179"/>
  <c r="AF178"/>
  <c r="AF177"/>
  <c r="AF176"/>
  <c r="AF175"/>
  <c r="AF174"/>
  <c r="AF173"/>
  <c r="AF172"/>
  <c r="AF171"/>
  <c r="AF170"/>
  <c r="AF169"/>
  <c r="AF168"/>
  <c r="AF167"/>
  <c r="AF166"/>
  <c r="AF165"/>
  <c r="AF163"/>
  <c r="AF162"/>
  <c r="AF161"/>
  <c r="AF160"/>
  <c r="AF159"/>
  <c r="AF158"/>
  <c r="AF157"/>
  <c r="AF156"/>
  <c r="AF155"/>
  <c r="AF154"/>
  <c r="AF153"/>
  <c r="AF152"/>
  <c r="AF151"/>
  <c r="AF150"/>
  <c r="AF149"/>
  <c r="AF147"/>
  <c r="AF146"/>
  <c r="AF132"/>
  <c r="AF116"/>
  <c r="AF100"/>
  <c r="AF84"/>
  <c r="AF81"/>
  <c r="AF80"/>
  <c r="AF79"/>
  <c r="AF78"/>
  <c r="AF77"/>
  <c r="AF76"/>
  <c r="AF75"/>
  <c r="AF74"/>
  <c r="AF73"/>
  <c r="AF72"/>
  <c r="AF71"/>
  <c r="AF70"/>
  <c r="AF69"/>
  <c r="AF67"/>
  <c r="AF66"/>
  <c r="AF65"/>
  <c r="AF64"/>
  <c r="AF63"/>
  <c r="AF62"/>
  <c r="AF61"/>
  <c r="AF60"/>
  <c r="AF59"/>
  <c r="AF58"/>
  <c r="AF57"/>
  <c r="AF56"/>
  <c r="AF55"/>
  <c r="AF54"/>
  <c r="AF53"/>
  <c r="AF51"/>
  <c r="AF50"/>
  <c r="AF49"/>
  <c r="AF48"/>
  <c r="AF47"/>
  <c r="AF46"/>
  <c r="AF45"/>
  <c r="AF44"/>
  <c r="AF43"/>
  <c r="AF42"/>
  <c r="AF41"/>
  <c r="AF40"/>
  <c r="AF39"/>
  <c r="AF38"/>
  <c r="AF37"/>
  <c r="AF35"/>
  <c r="AF34"/>
  <c r="AF33"/>
  <c r="AF32"/>
  <c r="AF31"/>
  <c r="AF30"/>
  <c r="AF29"/>
  <c r="AF28"/>
  <c r="AF27"/>
  <c r="AF26"/>
  <c r="AF25"/>
  <c r="AF24"/>
  <c r="AF21"/>
  <c r="AF20"/>
  <c r="AF19"/>
  <c r="AF18"/>
  <c r="H421" i="25"/>
  <c r="V421" s="1"/>
  <c r="H402"/>
  <c r="V402" s="1"/>
  <c r="H399"/>
  <c r="V399" s="1"/>
  <c r="H397"/>
  <c r="V397" s="1"/>
  <c r="H391"/>
  <c r="V391" s="1"/>
  <c r="H390"/>
  <c r="V390" s="1"/>
  <c r="H373"/>
  <c r="V373" s="1"/>
  <c r="H368"/>
  <c r="V368" s="1"/>
  <c r="H356"/>
  <c r="V356" s="1"/>
  <c r="H347"/>
  <c r="V347" s="1"/>
  <c r="H341"/>
  <c r="H323"/>
  <c r="V323" s="1"/>
  <c r="H321"/>
  <c r="V321" s="1"/>
  <c r="H291"/>
  <c r="V291" s="1"/>
  <c r="H267"/>
  <c r="V267" s="1"/>
  <c r="H265"/>
  <c r="V265" s="1"/>
  <c r="H263"/>
  <c r="H243"/>
  <c r="V243" s="1"/>
  <c r="H230"/>
  <c r="V230" s="1"/>
  <c r="H223"/>
  <c r="V223" s="1"/>
  <c r="H219"/>
  <c r="H211"/>
  <c r="V211" s="1"/>
  <c r="H191"/>
  <c r="V191" s="1"/>
  <c r="H167"/>
  <c r="V167" s="1"/>
  <c r="H146"/>
  <c r="H143"/>
  <c r="V143" s="1"/>
  <c r="H138"/>
  <c r="H134"/>
  <c r="H122"/>
  <c r="H90"/>
  <c r="H86"/>
  <c r="H79"/>
  <c r="H54"/>
  <c r="V54" s="1"/>
  <c r="H51"/>
  <c r="V51" s="1"/>
  <c r="H38"/>
  <c r="V38" s="1"/>
  <c r="H35"/>
  <c r="V35" s="1"/>
  <c r="H34"/>
  <c r="V34" s="1"/>
  <c r="AF425" i="24"/>
  <c r="AF424"/>
  <c r="AF421"/>
  <c r="AF420"/>
  <c r="AF419"/>
  <c r="AF418"/>
  <c r="AF417"/>
  <c r="AF416"/>
  <c r="AF415"/>
  <c r="AF414"/>
  <c r="AF413"/>
  <c r="AF409"/>
  <c r="AF408"/>
  <c r="AF407"/>
  <c r="AF406"/>
  <c r="AF396"/>
  <c r="AF395"/>
  <c r="AF394"/>
  <c r="AF389"/>
  <c r="AF388"/>
  <c r="AF387"/>
  <c r="AF386"/>
  <c r="AF385"/>
  <c r="AF384"/>
  <c r="AF383"/>
  <c r="AF382"/>
  <c r="AF381"/>
  <c r="AF377"/>
  <c r="AF376"/>
  <c r="AF373"/>
  <c r="AF372"/>
  <c r="AF371"/>
  <c r="AF370"/>
  <c r="AF369"/>
  <c r="AF368"/>
  <c r="AF367"/>
  <c r="AF366"/>
  <c r="AF365"/>
  <c r="AF361"/>
  <c r="AF360"/>
  <c r="AF359"/>
  <c r="AF358"/>
  <c r="AF352"/>
  <c r="AF351"/>
  <c r="AF350"/>
  <c r="AF349"/>
  <c r="AF348"/>
  <c r="AF347"/>
  <c r="AF346"/>
  <c r="AF345"/>
  <c r="AF344"/>
  <c r="AF343"/>
  <c r="AF334"/>
  <c r="AF332"/>
  <c r="AF325"/>
  <c r="AF324"/>
  <c r="AF323"/>
  <c r="AF322"/>
  <c r="AF321"/>
  <c r="AF309"/>
  <c r="AF310"/>
  <c r="AF304"/>
  <c r="AF292"/>
  <c r="AF286"/>
  <c r="AF285"/>
  <c r="AF284"/>
  <c r="AF274"/>
  <c r="AF273"/>
  <c r="AF272"/>
  <c r="AF271"/>
  <c r="AF270"/>
  <c r="AF269"/>
  <c r="AF267"/>
  <c r="AF263"/>
  <c r="AF262"/>
  <c r="AF261"/>
  <c r="AF260"/>
  <c r="AF259"/>
  <c r="AF258"/>
  <c r="AF257"/>
  <c r="AF252"/>
  <c r="AF251"/>
  <c r="AF250"/>
  <c r="AF249"/>
  <c r="AF248"/>
  <c r="AF247"/>
  <c r="AF244"/>
  <c r="AF243"/>
  <c r="AF242"/>
  <c r="AF241"/>
  <c r="AF239"/>
  <c r="AF238"/>
  <c r="AF237"/>
  <c r="AF236"/>
  <c r="AF235"/>
  <c r="AF234"/>
  <c r="AF233"/>
  <c r="AF232"/>
  <c r="AF231"/>
  <c r="AF230"/>
  <c r="AF229"/>
  <c r="AF227"/>
  <c r="AF226"/>
  <c r="AF222"/>
  <c r="AF221"/>
  <c r="AF220"/>
  <c r="AF210"/>
  <c r="AF209"/>
  <c r="AF208"/>
  <c r="AF207"/>
  <c r="AF206"/>
  <c r="AF205"/>
  <c r="AF203"/>
  <c r="AF199"/>
  <c r="AF198"/>
  <c r="AF197"/>
  <c r="AF196"/>
  <c r="AF195"/>
  <c r="AF194"/>
  <c r="AF193"/>
  <c r="AF180"/>
  <c r="AF164"/>
  <c r="AF148"/>
  <c r="AF145"/>
  <c r="AF144"/>
  <c r="AF143"/>
  <c r="AF142"/>
  <c r="AF141"/>
  <c r="AF140"/>
  <c r="AF139"/>
  <c r="AF138"/>
  <c r="AF137"/>
  <c r="AF136"/>
  <c r="AF135"/>
  <c r="AF134"/>
  <c r="AF133"/>
  <c r="AF131"/>
  <c r="AF130"/>
  <c r="AF129"/>
  <c r="AF128"/>
  <c r="AF127"/>
  <c r="AF126"/>
  <c r="AF125"/>
  <c r="AF124"/>
  <c r="AF123"/>
  <c r="AF122"/>
  <c r="AF121"/>
  <c r="AF120"/>
  <c r="AF119"/>
  <c r="AF118"/>
  <c r="AF117"/>
  <c r="AF115"/>
  <c r="AF114"/>
  <c r="AF113"/>
  <c r="AF112"/>
  <c r="AF111"/>
  <c r="AF110"/>
  <c r="AF109"/>
  <c r="AF108"/>
  <c r="AF107"/>
  <c r="AF106"/>
  <c r="AF105"/>
  <c r="AF104"/>
  <c r="AF103"/>
  <c r="AF102"/>
  <c r="AF101"/>
  <c r="AF99"/>
  <c r="AF98"/>
  <c r="AF97"/>
  <c r="AF96"/>
  <c r="AF95"/>
  <c r="AF94"/>
  <c r="AF93"/>
  <c r="AF92"/>
  <c r="AF91"/>
  <c r="AF90"/>
  <c r="AF89"/>
  <c r="AF88"/>
  <c r="AF87"/>
  <c r="AF86"/>
  <c r="AF85"/>
  <c r="AF83"/>
  <c r="AF82"/>
  <c r="AF68"/>
  <c r="AF52"/>
  <c r="AF36"/>
  <c r="H21" i="25"/>
  <c r="V21" s="1"/>
  <c r="AF23" i="24"/>
  <c r="AF22"/>
  <c r="H15" i="25"/>
  <c r="V15" s="1"/>
  <c r="AF17" i="24"/>
  <c r="AF16"/>
  <c r="AF15"/>
  <c r="AF14"/>
  <c r="V260" i="25"/>
  <c r="V129"/>
  <c r="V113"/>
  <c r="V97"/>
  <c r="V81"/>
  <c r="E405"/>
  <c r="S405" s="1"/>
  <c r="E373"/>
  <c r="S373" s="1"/>
  <c r="S341" i="24"/>
  <c r="E338" i="25"/>
  <c r="S338" s="1"/>
  <c r="E322"/>
  <c r="S322" s="1"/>
  <c r="S317" i="24"/>
  <c r="E314" i="25"/>
  <c r="S314" s="1"/>
  <c r="E313"/>
  <c r="S313" s="1"/>
  <c r="S316" i="24"/>
  <c r="E209" i="25"/>
  <c r="S209" s="1"/>
  <c r="S405" i="24"/>
  <c r="E402" i="25"/>
  <c r="S402" s="1"/>
  <c r="E401"/>
  <c r="S401" s="1"/>
  <c r="E398"/>
  <c r="S398" s="1"/>
  <c r="E369"/>
  <c r="S369" s="1"/>
  <c r="S369" i="24"/>
  <c r="E366" i="25"/>
  <c r="S366" s="1"/>
  <c r="E355"/>
  <c r="E341"/>
  <c r="S341" s="1"/>
  <c r="E297"/>
  <c r="S297" s="1"/>
  <c r="E268"/>
  <c r="E169"/>
  <c r="AC421" i="24"/>
  <c r="AC413"/>
  <c r="AC412"/>
  <c r="AC411"/>
  <c r="AC410"/>
  <c r="AC409"/>
  <c r="AC408"/>
  <c r="AC407"/>
  <c r="AC406"/>
  <c r="AC404"/>
  <c r="AC403"/>
  <c r="AC402"/>
  <c r="AC401"/>
  <c r="AC400"/>
  <c r="AC399"/>
  <c r="AC398"/>
  <c r="AC389"/>
  <c r="AC381"/>
  <c r="AC380"/>
  <c r="AC379"/>
  <c r="AC378"/>
  <c r="AC377"/>
  <c r="AC376"/>
  <c r="AC375"/>
  <c r="AC374"/>
  <c r="AC372"/>
  <c r="AC371"/>
  <c r="AC370"/>
  <c r="AC369"/>
  <c r="AC368"/>
  <c r="AC367"/>
  <c r="AC366"/>
  <c r="AC357"/>
  <c r="AC347"/>
  <c r="AC346"/>
  <c r="AC345"/>
  <c r="AC344"/>
  <c r="AC343"/>
  <c r="AC342"/>
  <c r="AC340"/>
  <c r="AC327"/>
  <c r="AC326"/>
  <c r="AC324"/>
  <c r="AC323"/>
  <c r="AC316"/>
  <c r="AC315"/>
  <c r="AC314"/>
  <c r="AC313"/>
  <c r="AC312"/>
  <c r="AC311"/>
  <c r="AC309"/>
  <c r="AC310"/>
  <c r="AC308"/>
  <c r="AC306"/>
  <c r="AC305"/>
  <c r="AC304"/>
  <c r="AC301"/>
  <c r="AC299"/>
  <c r="AC291"/>
  <c r="AC286"/>
  <c r="AC285"/>
  <c r="AC284"/>
  <c r="AC275"/>
  <c r="AC270"/>
  <c r="AC269"/>
  <c r="AC268"/>
  <c r="AC259"/>
  <c r="AC254"/>
  <c r="AC253"/>
  <c r="AC252"/>
  <c r="AC243"/>
  <c r="AC238"/>
  <c r="AC237"/>
  <c r="AC236"/>
  <c r="AC227"/>
  <c r="AC226"/>
  <c r="AC225"/>
  <c r="AC224"/>
  <c r="AC220"/>
  <c r="AC219"/>
  <c r="AC215"/>
  <c r="AC214"/>
  <c r="AC213"/>
  <c r="AC211"/>
  <c r="AC210"/>
  <c r="AC209"/>
  <c r="AC208"/>
  <c r="AC207"/>
  <c r="AC206"/>
  <c r="AC205"/>
  <c r="AC204"/>
  <c r="AC203"/>
  <c r="AC202"/>
  <c r="AC200"/>
  <c r="AC201"/>
  <c r="AC196"/>
  <c r="AC195"/>
  <c r="AC194"/>
  <c r="AC193"/>
  <c r="AC192"/>
  <c r="AC191"/>
  <c r="AC190"/>
  <c r="AC189"/>
  <c r="AC188"/>
  <c r="AC178"/>
  <c r="AC177"/>
  <c r="AC176"/>
  <c r="AC172"/>
  <c r="AC171"/>
  <c r="AC170"/>
  <c r="AC169"/>
  <c r="AC168"/>
  <c r="AC167"/>
  <c r="AC166"/>
  <c r="AC165"/>
  <c r="AC164"/>
  <c r="AC159"/>
  <c r="AC158"/>
  <c r="AC157"/>
  <c r="AC154"/>
  <c r="AC153"/>
  <c r="AC152"/>
  <c r="AC150"/>
  <c r="AC149"/>
  <c r="AC148"/>
  <c r="AC147"/>
  <c r="AC146"/>
  <c r="AC145"/>
  <c r="AC143"/>
  <c r="AC142"/>
  <c r="AC141"/>
  <c r="AC140"/>
  <c r="AC135"/>
  <c r="AC134"/>
  <c r="AC133"/>
  <c r="AC132"/>
  <c r="AC131"/>
  <c r="AC130"/>
  <c r="AC129"/>
  <c r="AC127"/>
  <c r="AC126"/>
  <c r="AC125"/>
  <c r="AC124"/>
  <c r="AC119"/>
  <c r="AC118"/>
  <c r="AC117"/>
  <c r="AC116"/>
  <c r="AC115"/>
  <c r="AC114"/>
  <c r="AC113"/>
  <c r="AC111"/>
  <c r="AC110"/>
  <c r="AC109"/>
  <c r="AC108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70"/>
  <c r="AC69"/>
  <c r="AC68"/>
  <c r="AC64"/>
  <c r="AC62"/>
  <c r="AC61"/>
  <c r="AC60"/>
  <c r="AC59"/>
  <c r="AC58"/>
  <c r="AC57"/>
  <c r="AC56"/>
  <c r="S54"/>
  <c r="E51" i="25"/>
  <c r="S51" s="1"/>
  <c r="S53" i="24"/>
  <c r="E50" i="25"/>
  <c r="S50" s="1"/>
  <c r="AC50" i="24"/>
  <c r="AC49"/>
  <c r="AC48"/>
  <c r="E44" i="25"/>
  <c r="S44" s="1"/>
  <c r="AC40" i="24"/>
  <c r="S39"/>
  <c r="AC38"/>
  <c r="AC37"/>
  <c r="AC36"/>
  <c r="AC35"/>
  <c r="AC23"/>
  <c r="AC22"/>
  <c r="AC21"/>
  <c r="AC20"/>
  <c r="AC19"/>
  <c r="AC18"/>
  <c r="AC17"/>
  <c r="AC16"/>
  <c r="AC15"/>
  <c r="AC14"/>
  <c r="E404" i="25"/>
  <c r="S404" s="1"/>
  <c r="E388"/>
  <c r="E386"/>
  <c r="S386" s="1"/>
  <c r="E380"/>
  <c r="E378"/>
  <c r="E364"/>
  <c r="S364" s="1"/>
  <c r="E328"/>
  <c r="S328" s="1"/>
  <c r="E320"/>
  <c r="S320" s="1"/>
  <c r="E307"/>
  <c r="S307" s="1"/>
  <c r="E294"/>
  <c r="S294" s="1"/>
  <c r="E278"/>
  <c r="S278" s="1"/>
  <c r="E262"/>
  <c r="S262" s="1"/>
  <c r="E222"/>
  <c r="S222" s="1"/>
  <c r="E220"/>
  <c r="E212"/>
  <c r="S212" s="1"/>
  <c r="E204"/>
  <c r="S204" s="1"/>
  <c r="E196"/>
  <c r="S196" s="1"/>
  <c r="E190"/>
  <c r="S190" s="1"/>
  <c r="E184"/>
  <c r="E174"/>
  <c r="S174" s="1"/>
  <c r="E166"/>
  <c r="S166" s="1"/>
  <c r="E162"/>
  <c r="E160"/>
  <c r="S160" s="1"/>
  <c r="E156"/>
  <c r="E136"/>
  <c r="S136" s="1"/>
  <c r="E134"/>
  <c r="S134" s="1"/>
  <c r="E128"/>
  <c r="S128" s="1"/>
  <c r="E126"/>
  <c r="S126" s="1"/>
  <c r="E116"/>
  <c r="S116" s="1"/>
  <c r="E88"/>
  <c r="AC426" i="24"/>
  <c r="AC425"/>
  <c r="AC424"/>
  <c r="AC423"/>
  <c r="AC422"/>
  <c r="AC420"/>
  <c r="AC419"/>
  <c r="AC418"/>
  <c r="AC417"/>
  <c r="AC416"/>
  <c r="AC415"/>
  <c r="AC414"/>
  <c r="AC405"/>
  <c r="AC397"/>
  <c r="AC396"/>
  <c r="AC395"/>
  <c r="AC394"/>
  <c r="AC393"/>
  <c r="AC392"/>
  <c r="AC391"/>
  <c r="AC390"/>
  <c r="AC388"/>
  <c r="AC387"/>
  <c r="AC386"/>
  <c r="AC385"/>
  <c r="AC384"/>
  <c r="AC383"/>
  <c r="AC382"/>
  <c r="AC373"/>
  <c r="AC365"/>
  <c r="AC364"/>
  <c r="AC363"/>
  <c r="AC362"/>
  <c r="AC361"/>
  <c r="AC360"/>
  <c r="AC359"/>
  <c r="AC358"/>
  <c r="AC356"/>
  <c r="AC355"/>
  <c r="AC354"/>
  <c r="AC353"/>
  <c r="AC352"/>
  <c r="AC351"/>
  <c r="AC350"/>
  <c r="AC349"/>
  <c r="AC348"/>
  <c r="AC341"/>
  <c r="AC339"/>
  <c r="AC338"/>
  <c r="AC337"/>
  <c r="AC336"/>
  <c r="AC335"/>
  <c r="AC334"/>
  <c r="AC333"/>
  <c r="AC332"/>
  <c r="AC331"/>
  <c r="AC330"/>
  <c r="AC329"/>
  <c r="AC328"/>
  <c r="AC325"/>
  <c r="AC322"/>
  <c r="AC321"/>
  <c r="AC320"/>
  <c r="AC319"/>
  <c r="AC318"/>
  <c r="AC317"/>
  <c r="AC307"/>
  <c r="AC303"/>
  <c r="AC302"/>
  <c r="AC300"/>
  <c r="AC298"/>
  <c r="AC297"/>
  <c r="AC296"/>
  <c r="AC295"/>
  <c r="AC294"/>
  <c r="AC293"/>
  <c r="AC292"/>
  <c r="AC290"/>
  <c r="AC289"/>
  <c r="AC288"/>
  <c r="AC287"/>
  <c r="AC283"/>
  <c r="AC282"/>
  <c r="AC281"/>
  <c r="AC280"/>
  <c r="AC279"/>
  <c r="AC278"/>
  <c r="AC277"/>
  <c r="AC276"/>
  <c r="AC274"/>
  <c r="AC273"/>
  <c r="AC272"/>
  <c r="AC271"/>
  <c r="AC267"/>
  <c r="AC266"/>
  <c r="AC265"/>
  <c r="AC264"/>
  <c r="AC263"/>
  <c r="AC262"/>
  <c r="AC261"/>
  <c r="AC260"/>
  <c r="AC258"/>
  <c r="AC257"/>
  <c r="AC256"/>
  <c r="AC255"/>
  <c r="AC251"/>
  <c r="AC250"/>
  <c r="AC249"/>
  <c r="AC248"/>
  <c r="AC247"/>
  <c r="AC246"/>
  <c r="AC245"/>
  <c r="AC244"/>
  <c r="AC242"/>
  <c r="AC241"/>
  <c r="AC240"/>
  <c r="AC239"/>
  <c r="AC235"/>
  <c r="AC234"/>
  <c r="AC233"/>
  <c r="AC232"/>
  <c r="AC231"/>
  <c r="AC230"/>
  <c r="AC229"/>
  <c r="AC228"/>
  <c r="AC223"/>
  <c r="AC222"/>
  <c r="AC221"/>
  <c r="AC218"/>
  <c r="AC217"/>
  <c r="AC216"/>
  <c r="AC212"/>
  <c r="AC199"/>
  <c r="AC198"/>
  <c r="AC197"/>
  <c r="AC187"/>
  <c r="AC186"/>
  <c r="AC185"/>
  <c r="AC184"/>
  <c r="AC183"/>
  <c r="AC182"/>
  <c r="AC181"/>
  <c r="AC180"/>
  <c r="AC179"/>
  <c r="AC175"/>
  <c r="AC174"/>
  <c r="AC173"/>
  <c r="AC163"/>
  <c r="AC162"/>
  <c r="AC161"/>
  <c r="AC160"/>
  <c r="AC156"/>
  <c r="AC155"/>
  <c r="AC151"/>
  <c r="AC144"/>
  <c r="AC139"/>
  <c r="AC138"/>
  <c r="AC137"/>
  <c r="AC136"/>
  <c r="AC128"/>
  <c r="AC123"/>
  <c r="AC122"/>
  <c r="AC121"/>
  <c r="AC120"/>
  <c r="AC112"/>
  <c r="AC107"/>
  <c r="AC106"/>
  <c r="AC105"/>
  <c r="AC83"/>
  <c r="AC82"/>
  <c r="AC81"/>
  <c r="AC80"/>
  <c r="AC79"/>
  <c r="AC78"/>
  <c r="AC77"/>
  <c r="AC76"/>
  <c r="AC75"/>
  <c r="AC74"/>
  <c r="AC73"/>
  <c r="AC72"/>
  <c r="AC71"/>
  <c r="AC67"/>
  <c r="AC66"/>
  <c r="AC65"/>
  <c r="AC63"/>
  <c r="AC55"/>
  <c r="AC54"/>
  <c r="AC53"/>
  <c r="AC52"/>
  <c r="AC51"/>
  <c r="AC47"/>
  <c r="AC46"/>
  <c r="AC45"/>
  <c r="AC44"/>
  <c r="AC43"/>
  <c r="AC42"/>
  <c r="AC41"/>
  <c r="AC39"/>
  <c r="E36" i="25"/>
  <c r="S36" s="1"/>
  <c r="AC34" i="24"/>
  <c r="AC33"/>
  <c r="AC32"/>
  <c r="AC31"/>
  <c r="AC30"/>
  <c r="AC29"/>
  <c r="AC28"/>
  <c r="AC27"/>
  <c r="AC26"/>
  <c r="AC25"/>
  <c r="AC24"/>
  <c r="E21" i="25"/>
  <c r="S21" s="1"/>
  <c r="E13"/>
  <c r="S13" s="1"/>
  <c r="S288"/>
  <c r="S280"/>
  <c r="S256"/>
  <c r="S248"/>
  <c r="S240"/>
  <c r="S232"/>
  <c r="S224"/>
  <c r="S168"/>
  <c r="E413"/>
  <c r="E409"/>
  <c r="E391"/>
  <c r="S391" s="1"/>
  <c r="E389"/>
  <c r="E385"/>
  <c r="S385" s="1"/>
  <c r="E383"/>
  <c r="S383" s="1"/>
  <c r="E371"/>
  <c r="S371" s="1"/>
  <c r="E363"/>
  <c r="S363" s="1"/>
  <c r="E357"/>
  <c r="E353"/>
  <c r="S353" s="1"/>
  <c r="E351"/>
  <c r="S351" s="1"/>
  <c r="E339"/>
  <c r="S339" s="1"/>
  <c r="E323"/>
  <c r="S323" s="1"/>
  <c r="E317"/>
  <c r="S317" s="1"/>
  <c r="E301"/>
  <c r="S301" s="1"/>
  <c r="E299"/>
  <c r="S299" s="1"/>
  <c r="E291"/>
  <c r="S291" s="1"/>
  <c r="E277"/>
  <c r="S277" s="1"/>
  <c r="E261"/>
  <c r="S261" s="1"/>
  <c r="E245"/>
  <c r="S245" s="1"/>
  <c r="E227"/>
  <c r="S227" s="1"/>
  <c r="E211"/>
  <c r="S211" s="1"/>
  <c r="E207"/>
  <c r="E199"/>
  <c r="E191"/>
  <c r="S191" s="1"/>
  <c r="E159"/>
  <c r="S159" s="1"/>
  <c r="E151"/>
  <c r="S151" s="1"/>
  <c r="E143"/>
  <c r="S143" s="1"/>
  <c r="E139"/>
  <c r="S139" s="1"/>
  <c r="E123"/>
  <c r="S123" s="1"/>
  <c r="E99"/>
  <c r="S99" s="1"/>
  <c r="E77"/>
  <c r="S77" s="1"/>
  <c r="E67"/>
  <c r="S67" s="1"/>
  <c r="I34" i="7"/>
  <c r="I334"/>
  <c r="J390" i="25"/>
  <c r="X390" s="1"/>
  <c r="I388" i="7"/>
  <c r="AH59" i="24"/>
  <c r="AH31"/>
  <c r="AH28"/>
  <c r="AH26"/>
  <c r="AH25"/>
  <c r="AH56"/>
  <c r="AH30"/>
  <c r="I405" i="7"/>
  <c r="J407" i="25"/>
  <c r="X407" s="1"/>
  <c r="I304" i="7"/>
  <c r="J307" i="25"/>
  <c r="X307" s="1"/>
  <c r="J217"/>
  <c r="X217" s="1"/>
  <c r="I215" i="7"/>
  <c r="J208" i="25"/>
  <c r="X208" s="1"/>
  <c r="I206" i="7"/>
  <c r="J192" i="25"/>
  <c r="X192" s="1"/>
  <c r="I190" i="7"/>
  <c r="J176" i="25"/>
  <c r="X176" s="1"/>
  <c r="I174" i="7"/>
  <c r="J149" i="25"/>
  <c r="X149" s="1"/>
  <c r="I147" i="7"/>
  <c r="K147" s="1"/>
  <c r="J128" i="25"/>
  <c r="X128" s="1"/>
  <c r="J422"/>
  <c r="X422" s="1"/>
  <c r="I420" i="7"/>
  <c r="J386" i="25"/>
  <c r="X386" s="1"/>
  <c r="I384" i="7"/>
  <c r="J354" i="25"/>
  <c r="X354" s="1"/>
  <c r="I352" i="7"/>
  <c r="J357" i="24" s="1"/>
  <c r="J341" i="25"/>
  <c r="X341" s="1"/>
  <c r="J325"/>
  <c r="X325" s="1"/>
  <c r="I323" i="7"/>
  <c r="I320"/>
  <c r="J322" i="25"/>
  <c r="X322" s="1"/>
  <c r="J281"/>
  <c r="X281" s="1"/>
  <c r="J280"/>
  <c r="X280" s="1"/>
  <c r="I278" i="7"/>
  <c r="J264" i="25"/>
  <c r="X264" s="1"/>
  <c r="I262" i="7"/>
  <c r="J256" i="25"/>
  <c r="X256" s="1"/>
  <c r="J249"/>
  <c r="X249" s="1"/>
  <c r="I247" i="7"/>
  <c r="J233" i="25"/>
  <c r="X233" s="1"/>
  <c r="I231" i="7"/>
  <c r="J140" i="25"/>
  <c r="X140" s="1"/>
  <c r="I138" i="7"/>
  <c r="J143" i="24" s="1"/>
  <c r="J108" i="25"/>
  <c r="X108" s="1"/>
  <c r="I106" i="7"/>
  <c r="J111" i="24" s="1"/>
  <c r="J406" i="25"/>
  <c r="X406" s="1"/>
  <c r="I404" i="7"/>
  <c r="I307"/>
  <c r="J312" i="24" s="1"/>
  <c r="J309" i="25"/>
  <c r="J288"/>
  <c r="X288" s="1"/>
  <c r="I286" i="7"/>
  <c r="J269" i="25"/>
  <c r="X269" s="1"/>
  <c r="I267" i="7"/>
  <c r="J253" i="25"/>
  <c r="X253" s="1"/>
  <c r="I251" i="7"/>
  <c r="J256" i="24" s="1"/>
  <c r="I244" i="7"/>
  <c r="J246" i="25"/>
  <c r="X246" s="1"/>
  <c r="I216" i="7"/>
  <c r="J218" i="25"/>
  <c r="X218" s="1"/>
  <c r="J168"/>
  <c r="X168" s="1"/>
  <c r="I166" i="7"/>
  <c r="J171" i="24" s="1"/>
  <c r="X151"/>
  <c r="K146" i="7"/>
  <c r="I131"/>
  <c r="J136" i="24" s="1"/>
  <c r="J133" i="25"/>
  <c r="X133" s="1"/>
  <c r="AH426" i="24"/>
  <c r="I419" i="7"/>
  <c r="J424" i="24" s="1"/>
  <c r="J421" i="25"/>
  <c r="X421" s="1"/>
  <c r="AH420" i="24"/>
  <c r="AH418"/>
  <c r="AH416"/>
  <c r="I406" i="7"/>
  <c r="J408" i="25"/>
  <c r="X408" s="1"/>
  <c r="AH408" i="24"/>
  <c r="AH406"/>
  <c r="I395" i="7"/>
  <c r="J397" i="25"/>
  <c r="X397" s="1"/>
  <c r="I394" i="7"/>
  <c r="J396" i="25"/>
  <c r="AH398" i="24"/>
  <c r="AH396"/>
  <c r="AH394"/>
  <c r="AH388"/>
  <c r="I383" i="7"/>
  <c r="J388" i="24" s="1"/>
  <c r="J385" i="25"/>
  <c r="X385" s="1"/>
  <c r="I379" i="7"/>
  <c r="J381" i="25"/>
  <c r="X381" s="1"/>
  <c r="AH381" i="24"/>
  <c r="AH379"/>
  <c r="I371" i="7"/>
  <c r="J373" i="25"/>
  <c r="X373" s="1"/>
  <c r="I369" i="7"/>
  <c r="J371" i="25"/>
  <c r="AH373" i="24"/>
  <c r="J370" i="25"/>
  <c r="X370" s="1"/>
  <c r="I367" i="7"/>
  <c r="J372" i="24" s="1"/>
  <c r="J369" i="25"/>
  <c r="X369" s="1"/>
  <c r="AH365" i="24"/>
  <c r="AH363"/>
  <c r="AH356"/>
  <c r="I351" i="7"/>
  <c r="J356" i="24" s="1"/>
  <c r="J353" i="25"/>
  <c r="X353" s="1"/>
  <c r="I350" i="7"/>
  <c r="J352" i="25"/>
  <c r="X352" s="1"/>
  <c r="I345" i="7"/>
  <c r="J350" i="24" s="1"/>
  <c r="J347" i="25"/>
  <c r="X347" s="1"/>
  <c r="AH347" i="24"/>
  <c r="I341" i="7"/>
  <c r="J346" i="24" s="1"/>
  <c r="J343" i="25"/>
  <c r="X343" s="1"/>
  <c r="I340" i="7"/>
  <c r="J345" i="24" s="1"/>
  <c r="J342" i="25"/>
  <c r="X342" s="1"/>
  <c r="AH343" i="24"/>
  <c r="AH341"/>
  <c r="AH339"/>
  <c r="I333" i="7"/>
  <c r="J335" i="25"/>
  <c r="X335" s="1"/>
  <c r="I332" i="7"/>
  <c r="J334" i="25"/>
  <c r="I330" i="7"/>
  <c r="J332" i="25"/>
  <c r="X332" s="1"/>
  <c r="AH330" i="24"/>
  <c r="AH328"/>
  <c r="AH326"/>
  <c r="I321" i="7"/>
  <c r="J326" i="24" s="1"/>
  <c r="J323" i="25"/>
  <c r="X323" s="1"/>
  <c r="AH324" i="24"/>
  <c r="AH318"/>
  <c r="AH316"/>
  <c r="AH314"/>
  <c r="I309" i="7"/>
  <c r="J314" i="24" s="1"/>
  <c r="J311" i="25"/>
  <c r="X311" s="1"/>
  <c r="I308" i="7"/>
  <c r="J310" i="25"/>
  <c r="X310" s="1"/>
  <c r="AH309" i="24"/>
  <c r="I305" i="7"/>
  <c r="J310" i="24" s="1"/>
  <c r="J306" i="25"/>
  <c r="X306" s="1"/>
  <c r="AH308" i="24"/>
  <c r="I301" i="7"/>
  <c r="J306" i="24" s="1"/>
  <c r="J303" i="25"/>
  <c r="I299" i="7"/>
  <c r="J301" i="25"/>
  <c r="X301" s="1"/>
  <c r="I297" i="7"/>
  <c r="J299" i="25"/>
  <c r="X299" s="1"/>
  <c r="I296" i="7"/>
  <c r="J298" i="25"/>
  <c r="X298" s="1"/>
  <c r="I294" i="7"/>
  <c r="J296" i="25"/>
  <c r="X296" s="1"/>
  <c r="I292" i="7"/>
  <c r="J294" i="25"/>
  <c r="X294" s="1"/>
  <c r="I290" i="7"/>
  <c r="J292" i="25"/>
  <c r="AH293" i="24"/>
  <c r="AH291"/>
  <c r="AH289"/>
  <c r="I282" i="7"/>
  <c r="J284" i="25"/>
  <c r="X284" s="1"/>
  <c r="AH285" i="24"/>
  <c r="AH283"/>
  <c r="I277" i="7"/>
  <c r="J282" i="24" s="1"/>
  <c r="J279" i="25"/>
  <c r="X279" s="1"/>
  <c r="I274" i="7"/>
  <c r="J276" i="25"/>
  <c r="X276" s="1"/>
  <c r="AH277" i="24"/>
  <c r="AH275"/>
  <c r="I268" i="7"/>
  <c r="J270" i="25"/>
  <c r="AH271" i="24"/>
  <c r="AH270"/>
  <c r="AH269"/>
  <c r="AH267"/>
  <c r="AH266"/>
  <c r="AH265"/>
  <c r="I257" i="7"/>
  <c r="J262" i="24" s="1"/>
  <c r="J259" i="25"/>
  <c r="X259" s="1"/>
  <c r="AH258" i="24"/>
  <c r="AH257"/>
  <c r="AH253"/>
  <c r="J248" i="25"/>
  <c r="X248" s="1"/>
  <c r="AH250" i="24"/>
  <c r="AH249"/>
  <c r="I241" i="7"/>
  <c r="J243" i="25"/>
  <c r="X243" s="1"/>
  <c r="J240"/>
  <c r="X240" s="1"/>
  <c r="AH242" i="24"/>
  <c r="AH241"/>
  <c r="AH240"/>
  <c r="AH239"/>
  <c r="AH237"/>
  <c r="J232" i="25"/>
  <c r="X232" s="1"/>
  <c r="I227" i="7"/>
  <c r="J232" i="24" s="1"/>
  <c r="J229" i="25"/>
  <c r="X229" s="1"/>
  <c r="I226" i="7"/>
  <c r="J228" i="25"/>
  <c r="X228" s="1"/>
  <c r="I225" i="7"/>
  <c r="J227" i="25"/>
  <c r="X227" s="1"/>
  <c r="J224"/>
  <c r="X224" s="1"/>
  <c r="AH224" i="24"/>
  <c r="AH223"/>
  <c r="J216" i="25"/>
  <c r="X216" s="1"/>
  <c r="AH218" i="24"/>
  <c r="I213" i="7"/>
  <c r="J218" i="24" s="1"/>
  <c r="J215" i="25"/>
  <c r="X215" s="1"/>
  <c r="I212" i="7"/>
  <c r="J214" i="25"/>
  <c r="X214" s="1"/>
  <c r="AH216" i="24"/>
  <c r="I209" i="7"/>
  <c r="J214" i="24" s="1"/>
  <c r="J211" i="25"/>
  <c r="X211" s="1"/>
  <c r="AH211" i="24"/>
  <c r="AH210"/>
  <c r="AH209"/>
  <c r="AH206"/>
  <c r="I201" i="7"/>
  <c r="J206" i="24" s="1"/>
  <c r="J203" i="25"/>
  <c r="X203" s="1"/>
  <c r="AH204" i="24"/>
  <c r="I195" i="7"/>
  <c r="J198" i="25"/>
  <c r="N198" s="1"/>
  <c r="O198" s="1"/>
  <c r="AH197" i="24"/>
  <c r="AH196"/>
  <c r="AH188"/>
  <c r="I178" i="7"/>
  <c r="J180" i="25"/>
  <c r="X180" s="1"/>
  <c r="AH179" i="24"/>
  <c r="AH174"/>
  <c r="AH173"/>
  <c r="AH170"/>
  <c r="I165" i="7"/>
  <c r="J170" i="24" s="1"/>
  <c r="J167" i="25"/>
  <c r="AH168" i="24"/>
  <c r="AH167"/>
  <c r="J164" i="25"/>
  <c r="X164" s="1"/>
  <c r="AH161" i="24"/>
  <c r="AH160"/>
  <c r="AH159"/>
  <c r="AH158"/>
  <c r="AH157"/>
  <c r="AH156"/>
  <c r="AH155"/>
  <c r="AH152"/>
  <c r="AH151"/>
  <c r="AH150"/>
  <c r="AH149"/>
  <c r="AH148"/>
  <c r="I141" i="7"/>
  <c r="J143" i="25"/>
  <c r="X143" s="1"/>
  <c r="I140" i="7"/>
  <c r="J142" i="25"/>
  <c r="X142" s="1"/>
  <c r="AH142" i="24"/>
  <c r="AH141"/>
  <c r="AH140"/>
  <c r="AH139"/>
  <c r="AH138"/>
  <c r="AH135"/>
  <c r="I127" i="7"/>
  <c r="J129" i="25"/>
  <c r="X129" s="1"/>
  <c r="AH131" i="24"/>
  <c r="I124" i="7"/>
  <c r="J126" i="25"/>
  <c r="X126" s="1"/>
  <c r="J125"/>
  <c r="X125" s="1"/>
  <c r="AH127" i="24"/>
  <c r="J124" i="25"/>
  <c r="X124" s="1"/>
  <c r="AH125" i="24"/>
  <c r="AH123"/>
  <c r="I117" i="7"/>
  <c r="J119" i="25"/>
  <c r="AH120" i="24"/>
  <c r="AH117"/>
  <c r="AH116"/>
  <c r="AH110"/>
  <c r="AH109"/>
  <c r="AH108"/>
  <c r="AH107"/>
  <c r="AH106"/>
  <c r="AH105"/>
  <c r="AH104"/>
  <c r="AH103"/>
  <c r="AH102"/>
  <c r="AH101"/>
  <c r="J96" i="25"/>
  <c r="X96" s="1"/>
  <c r="AH97" i="24"/>
  <c r="AH94"/>
  <c r="AH93"/>
  <c r="AH92"/>
  <c r="AH91"/>
  <c r="AH90"/>
  <c r="AH89"/>
  <c r="AH88"/>
  <c r="AH87"/>
  <c r="AH86"/>
  <c r="AH85"/>
  <c r="J81" i="25"/>
  <c r="X81" s="1"/>
  <c r="I79" i="7"/>
  <c r="AH83" i="24"/>
  <c r="I77" i="7"/>
  <c r="J82" i="24" s="1"/>
  <c r="J79" i="25"/>
  <c r="X79" s="1"/>
  <c r="AH80" i="24"/>
  <c r="AH79"/>
  <c r="J65" i="25"/>
  <c r="X65" s="1"/>
  <c r="I63" i="7"/>
  <c r="AH67" i="24"/>
  <c r="I61" i="7"/>
  <c r="J66" i="24" s="1"/>
  <c r="J63" i="25"/>
  <c r="N63" s="1"/>
  <c r="O63" s="1"/>
  <c r="AH64" i="24"/>
  <c r="AH63"/>
  <c r="AH62"/>
  <c r="AH61"/>
  <c r="AH60"/>
  <c r="I52" i="7"/>
  <c r="J54" i="25"/>
  <c r="X54" s="1"/>
  <c r="J52"/>
  <c r="X52" s="1"/>
  <c r="I50" i="7"/>
  <c r="J55" i="24" s="1"/>
  <c r="AH53"/>
  <c r="AH52"/>
  <c r="AH51"/>
  <c r="J37" i="25"/>
  <c r="X37" s="1"/>
  <c r="I35" i="7"/>
  <c r="AH39" i="24"/>
  <c r="J32" i="25"/>
  <c r="X32" s="1"/>
  <c r="I30" i="7"/>
  <c r="I28"/>
  <c r="J30" i="25"/>
  <c r="X30" s="1"/>
  <c r="AH32" i="24"/>
  <c r="I13" i="7"/>
  <c r="J15" i="25"/>
  <c r="AH17" i="24"/>
  <c r="AH16"/>
  <c r="AH15"/>
  <c r="AH14"/>
  <c r="I356" i="7"/>
  <c r="I326"/>
  <c r="I171"/>
  <c r="I167"/>
  <c r="I107"/>
  <c r="AH425" i="24"/>
  <c r="AH421"/>
  <c r="AH417"/>
  <c r="AH413"/>
  <c r="AH409"/>
  <c r="AH405"/>
  <c r="AH397"/>
  <c r="AH389"/>
  <c r="AH337"/>
  <c r="AH335"/>
  <c r="AH334"/>
  <c r="AH329"/>
  <c r="AH323"/>
  <c r="AH319"/>
  <c r="AH315"/>
  <c r="AH311"/>
  <c r="AH307"/>
  <c r="AH306"/>
  <c r="AH303"/>
  <c r="AH302"/>
  <c r="AH296"/>
  <c r="AH290"/>
  <c r="AH286"/>
  <c r="AH282"/>
  <c r="AH278"/>
  <c r="AH272"/>
  <c r="AH268"/>
  <c r="AH264"/>
  <c r="AH263"/>
  <c r="AH262"/>
  <c r="AH260"/>
  <c r="AH256"/>
  <c r="AH252"/>
  <c r="AH244"/>
  <c r="AH238"/>
  <c r="AH234"/>
  <c r="AH233"/>
  <c r="AH207"/>
  <c r="AH424"/>
  <c r="AH422"/>
  <c r="I414" i="7"/>
  <c r="J416" i="25"/>
  <c r="X416" s="1"/>
  <c r="I410" i="7"/>
  <c r="J412" i="25"/>
  <c r="X412" s="1"/>
  <c r="AH414" i="24"/>
  <c r="AH412"/>
  <c r="AH410"/>
  <c r="I403" i="7"/>
  <c r="J405" i="25"/>
  <c r="X405" s="1"/>
  <c r="I401" i="7"/>
  <c r="J403" i="25"/>
  <c r="X403" s="1"/>
  <c r="J402"/>
  <c r="AH404" i="24"/>
  <c r="AH402"/>
  <c r="AH400"/>
  <c r="AH392"/>
  <c r="AH390"/>
  <c r="AH387"/>
  <c r="AH385"/>
  <c r="AH383"/>
  <c r="AH377"/>
  <c r="J374" i="25"/>
  <c r="X374" s="1"/>
  <c r="AH375" i="24"/>
  <c r="AH371"/>
  <c r="AH369"/>
  <c r="AH367"/>
  <c r="I358" i="7"/>
  <c r="J360" i="25"/>
  <c r="X360" s="1"/>
  <c r="AH361" i="24"/>
  <c r="AH360"/>
  <c r="AH358"/>
  <c r="AH354"/>
  <c r="AH352"/>
  <c r="AH351"/>
  <c r="AH349"/>
  <c r="AH345"/>
  <c r="I338" i="7"/>
  <c r="J340" i="25"/>
  <c r="X340" s="1"/>
  <c r="I337" i="7"/>
  <c r="J339" i="25"/>
  <c r="I336" i="7"/>
  <c r="J338" i="25"/>
  <c r="X338" s="1"/>
  <c r="AH336" i="24"/>
  <c r="AH333"/>
  <c r="AH332"/>
  <c r="I325" i="7"/>
  <c r="J327" i="25"/>
  <c r="X327" s="1"/>
  <c r="I319" i="7"/>
  <c r="J321" i="25"/>
  <c r="X321" s="1"/>
  <c r="AH322" i="24"/>
  <c r="AH320"/>
  <c r="J317" i="25"/>
  <c r="X317" s="1"/>
  <c r="I314" i="7"/>
  <c r="J316" i="25"/>
  <c r="X316" s="1"/>
  <c r="I312" i="7"/>
  <c r="J314" i="25"/>
  <c r="I311" i="7"/>
  <c r="J313" i="25"/>
  <c r="X313" s="1"/>
  <c r="AH312" i="24"/>
  <c r="I306" i="7"/>
  <c r="J308" i="25"/>
  <c r="X308" s="1"/>
  <c r="I303" i="7"/>
  <c r="J308" i="24" s="1"/>
  <c r="J305" i="25"/>
  <c r="X305" s="1"/>
  <c r="AH304" i="24"/>
  <c r="AH301"/>
  <c r="AH299"/>
  <c r="AH298"/>
  <c r="AH297"/>
  <c r="AH295"/>
  <c r="AH294"/>
  <c r="I289" i="7"/>
  <c r="J294" i="24" s="1"/>
  <c r="J291" i="25"/>
  <c r="I285" i="7"/>
  <c r="J287" i="25"/>
  <c r="X287" s="1"/>
  <c r="I284" i="7"/>
  <c r="J286" i="25"/>
  <c r="J285"/>
  <c r="X285" s="1"/>
  <c r="AH287" i="24"/>
  <c r="I281" i="7"/>
  <c r="J286" i="24" s="1"/>
  <c r="J283" i="25"/>
  <c r="AH281" i="24"/>
  <c r="AH279"/>
  <c r="I273" i="7"/>
  <c r="J278" i="24" s="1"/>
  <c r="J275" i="25"/>
  <c r="X275" s="1"/>
  <c r="AH274" i="24"/>
  <c r="AH273"/>
  <c r="AH261"/>
  <c r="AH259"/>
  <c r="AH255"/>
  <c r="AH254"/>
  <c r="I249" i="7"/>
  <c r="J254" i="24" s="1"/>
  <c r="J251" i="25"/>
  <c r="X251" s="1"/>
  <c r="AH251" i="24"/>
  <c r="AH247"/>
  <c r="AH246"/>
  <c r="AH245"/>
  <c r="AH243"/>
  <c r="J237" i="25"/>
  <c r="X237" s="1"/>
  <c r="I233" i="7"/>
  <c r="J235" i="25"/>
  <c r="X235" s="1"/>
  <c r="AH236" i="24"/>
  <c r="AH235"/>
  <c r="I229" i="7"/>
  <c r="J234" i="24" s="1"/>
  <c r="J231" i="25"/>
  <c r="X231" s="1"/>
  <c r="AH232" i="24"/>
  <c r="AH231"/>
  <c r="AH230"/>
  <c r="AH229"/>
  <c r="I220" i="7"/>
  <c r="J222" i="25"/>
  <c r="I217" i="7"/>
  <c r="J219" i="25"/>
  <c r="X219" s="1"/>
  <c r="AH220" i="24"/>
  <c r="AH219"/>
  <c r="AH217"/>
  <c r="AH213"/>
  <c r="AH212"/>
  <c r="AH208"/>
  <c r="J205" i="25"/>
  <c r="X205" s="1"/>
  <c r="I202" i="7"/>
  <c r="J207" i="24" s="1"/>
  <c r="J204" i="25"/>
  <c r="X204" s="1"/>
  <c r="AH205" i="24"/>
  <c r="J201" i="25"/>
  <c r="X201" s="1"/>
  <c r="AH203" i="24"/>
  <c r="J200" i="25"/>
  <c r="X200" s="1"/>
  <c r="AH202" i="24"/>
  <c r="AH200"/>
  <c r="AH201"/>
  <c r="AH198"/>
  <c r="I193" i="7"/>
  <c r="J198" i="24" s="1"/>
  <c r="J195" i="25"/>
  <c r="X195" s="1"/>
  <c r="J189"/>
  <c r="X189" s="1"/>
  <c r="AH191" i="24"/>
  <c r="AH190"/>
  <c r="AH189"/>
  <c r="J184" i="25"/>
  <c r="X184" s="1"/>
  <c r="AH184" i="24"/>
  <c r="AH183"/>
  <c r="AH182"/>
  <c r="AH181"/>
  <c r="AH180"/>
  <c r="AH176"/>
  <c r="AH175"/>
  <c r="I170" i="7"/>
  <c r="J175" i="24" s="1"/>
  <c r="J172" i="25"/>
  <c r="X172" s="1"/>
  <c r="I168" i="7"/>
  <c r="J170" i="25"/>
  <c r="AH172" i="24"/>
  <c r="AH171"/>
  <c r="AH169"/>
  <c r="I163" i="7"/>
  <c r="J165" i="25"/>
  <c r="X165" s="1"/>
  <c r="AH166" i="24"/>
  <c r="AH165"/>
  <c r="I157" i="7"/>
  <c r="J162" i="24" s="1"/>
  <c r="J159" i="25"/>
  <c r="X159" s="1"/>
  <c r="AH154" i="24"/>
  <c r="AH153"/>
  <c r="J148" i="25"/>
  <c r="X148" s="1"/>
  <c r="I143" i="7"/>
  <c r="J145" i="25"/>
  <c r="X145" s="1"/>
  <c r="AH147" i="24"/>
  <c r="J144" i="25"/>
  <c r="X144" s="1"/>
  <c r="AH146" i="24"/>
  <c r="AH145"/>
  <c r="AH144"/>
  <c r="J141" i="25"/>
  <c r="X141" s="1"/>
  <c r="AH143" i="24"/>
  <c r="I135" i="7"/>
  <c r="J140" i="24" s="1"/>
  <c r="J137" i="25"/>
  <c r="X137" s="1"/>
  <c r="J132"/>
  <c r="X132" s="1"/>
  <c r="AH133" i="24"/>
  <c r="AH129"/>
  <c r="AH122"/>
  <c r="AH121"/>
  <c r="AH119"/>
  <c r="J116" i="25"/>
  <c r="X116" s="1"/>
  <c r="AH118" i="24"/>
  <c r="I113" i="7"/>
  <c r="J118" i="24" s="1"/>
  <c r="J115" i="25"/>
  <c r="X115" s="1"/>
  <c r="AH115" i="24"/>
  <c r="J112" i="25"/>
  <c r="X112" s="1"/>
  <c r="AH114" i="24"/>
  <c r="AH113"/>
  <c r="AH112"/>
  <c r="AH111"/>
  <c r="I102" i="7"/>
  <c r="J104" i="25"/>
  <c r="X104" s="1"/>
  <c r="I97" i="7"/>
  <c r="J99" i="25"/>
  <c r="X99" s="1"/>
  <c r="AH100" i="24"/>
  <c r="J97" i="25"/>
  <c r="X97" s="1"/>
  <c r="AH99" i="24"/>
  <c r="AH98"/>
  <c r="I93" i="7"/>
  <c r="J98" i="24" s="1"/>
  <c r="J95" i="25"/>
  <c r="X95" s="1"/>
  <c r="AH96" i="24"/>
  <c r="AH95"/>
  <c r="J92" i="25"/>
  <c r="X92" s="1"/>
  <c r="I89" i="7"/>
  <c r="J91" i="25"/>
  <c r="X91" s="1"/>
  <c r="I83" i="7"/>
  <c r="J85" i="25"/>
  <c r="X85" s="1"/>
  <c r="AH84" i="24"/>
  <c r="X83"/>
  <c r="K78" i="7"/>
  <c r="AH82" i="24"/>
  <c r="J76" i="25"/>
  <c r="X76" s="1"/>
  <c r="I74" i="7"/>
  <c r="I67"/>
  <c r="J69" i="25"/>
  <c r="X69" s="1"/>
  <c r="I66" i="7"/>
  <c r="J68" i="25"/>
  <c r="X68" s="1"/>
  <c r="I65" i="7"/>
  <c r="J67" i="25"/>
  <c r="X67" s="1"/>
  <c r="AH68" i="24"/>
  <c r="X67"/>
  <c r="K62" i="7"/>
  <c r="AH66" i="24"/>
  <c r="J56" i="25"/>
  <c r="X56" s="1"/>
  <c r="AH58" i="24"/>
  <c r="AH57"/>
  <c r="J53" i="25"/>
  <c r="X53" s="1"/>
  <c r="J48"/>
  <c r="X48" s="1"/>
  <c r="I46" i="7"/>
  <c r="I44"/>
  <c r="J46" i="25"/>
  <c r="X46" s="1"/>
  <c r="I39" i="7"/>
  <c r="J41" i="25"/>
  <c r="I36" i="7"/>
  <c r="J38" i="25"/>
  <c r="X38" s="1"/>
  <c r="AH40" i="24"/>
  <c r="AH38"/>
  <c r="AH37"/>
  <c r="AH36"/>
  <c r="AH35"/>
  <c r="J29" i="25"/>
  <c r="X29" s="1"/>
  <c r="I27" i="7"/>
  <c r="I25"/>
  <c r="J27" i="25"/>
  <c r="X27" s="1"/>
  <c r="I23" i="7"/>
  <c r="J25" i="25"/>
  <c r="X25" s="1"/>
  <c r="I21" i="7"/>
  <c r="J23" i="25"/>
  <c r="X23" s="1"/>
  <c r="AH21" i="24"/>
  <c r="I416" i="7"/>
  <c r="I368"/>
  <c r="I246"/>
  <c r="J251" i="24" s="1"/>
  <c r="I214" i="7"/>
  <c r="J219" i="24" s="1"/>
  <c r="I122" i="7"/>
  <c r="AH423" i="24"/>
  <c r="AH419"/>
  <c r="AH415"/>
  <c r="AH411"/>
  <c r="AH407"/>
  <c r="AH403"/>
  <c r="AH399"/>
  <c r="AH395"/>
  <c r="AH391"/>
  <c r="AH386"/>
  <c r="AH384"/>
  <c r="AH382"/>
  <c r="AH380"/>
  <c r="AH378"/>
  <c r="AH376"/>
  <c r="AH374"/>
  <c r="AH372"/>
  <c r="AH370"/>
  <c r="AH368"/>
  <c r="AH366"/>
  <c r="AH364"/>
  <c r="AH362"/>
  <c r="AH359"/>
  <c r="AH357"/>
  <c r="AH355"/>
  <c r="AH353"/>
  <c r="AH350"/>
  <c r="AH348"/>
  <c r="AH346"/>
  <c r="AH344"/>
  <c r="AH342"/>
  <c r="AH340"/>
  <c r="AH338"/>
  <c r="AH331"/>
  <c r="AH327"/>
  <c r="AH325"/>
  <c r="AH321"/>
  <c r="AH317"/>
  <c r="AH313"/>
  <c r="AH305"/>
  <c r="AH300"/>
  <c r="AH292"/>
  <c r="AH288"/>
  <c r="AH284"/>
  <c r="AH280"/>
  <c r="AH276"/>
  <c r="AH228"/>
  <c r="AH227"/>
  <c r="AH226"/>
  <c r="AH225"/>
  <c r="AH222"/>
  <c r="AH221"/>
  <c r="AH215"/>
  <c r="AH214"/>
  <c r="AH199"/>
  <c r="AH195"/>
  <c r="AH194"/>
  <c r="AH193"/>
  <c r="AH192"/>
  <c r="AH187"/>
  <c r="AH186"/>
  <c r="AH185"/>
  <c r="AH178"/>
  <c r="AH177"/>
  <c r="AH164"/>
  <c r="AH163"/>
  <c r="AH162"/>
  <c r="AH137"/>
  <c r="AH136"/>
  <c r="AH134"/>
  <c r="AH132"/>
  <c r="AH130"/>
  <c r="AH128"/>
  <c r="AH126"/>
  <c r="AH124"/>
  <c r="AH81"/>
  <c r="AH77"/>
  <c r="AH76"/>
  <c r="AH74"/>
  <c r="AH73"/>
  <c r="AH71"/>
  <c r="AH70"/>
  <c r="AH54"/>
  <c r="AH50"/>
  <c r="AH49"/>
  <c r="AH44"/>
  <c r="AH42"/>
  <c r="AH41"/>
  <c r="AH34"/>
  <c r="AH33"/>
  <c r="AH29"/>
  <c r="AH27"/>
  <c r="AH23"/>
  <c r="J80" i="25"/>
  <c r="X80" s="1"/>
  <c r="J77"/>
  <c r="J64"/>
  <c r="X64" s="1"/>
  <c r="J61"/>
  <c r="J51"/>
  <c r="X51" s="1"/>
  <c r="J13"/>
  <c r="X13" s="1"/>
  <c r="J12"/>
  <c r="X80" i="24"/>
  <c r="AH78"/>
  <c r="AH75"/>
  <c r="AH72"/>
  <c r="AH48"/>
  <c r="AH46"/>
  <c r="AH43"/>
  <c r="I12" i="4"/>
  <c r="I66"/>
  <c r="K66" s="1"/>
  <c r="I138"/>
  <c r="I210"/>
  <c r="I410"/>
  <c r="K410" s="1"/>
  <c r="U269" i="25"/>
  <c r="I267" i="4"/>
  <c r="I174"/>
  <c r="I102"/>
  <c r="U361" i="25"/>
  <c r="I359" i="4"/>
  <c r="I271"/>
  <c r="G276" i="24" s="1"/>
  <c r="U273" i="25"/>
  <c r="U272"/>
  <c r="I270" i="4"/>
  <c r="U205" i="25"/>
  <c r="I203" i="4"/>
  <c r="U416" i="25"/>
  <c r="I414" i="4"/>
  <c r="I411"/>
  <c r="I379"/>
  <c r="I378"/>
  <c r="U377" i="25"/>
  <c r="I375" i="4"/>
  <c r="I303"/>
  <c r="U292" i="25"/>
  <c r="I290" i="4"/>
  <c r="U241" i="25"/>
  <c r="I239" i="4"/>
  <c r="I234"/>
  <c r="K234" s="1"/>
  <c r="U220" i="25"/>
  <c r="G156"/>
  <c r="U156" s="1"/>
  <c r="I154" i="4"/>
  <c r="G159" i="24" s="1"/>
  <c r="G113" i="25"/>
  <c r="U113" s="1"/>
  <c r="G100"/>
  <c r="U100" s="1"/>
  <c r="I98" i="4"/>
  <c r="AE426" i="24"/>
  <c r="AE425"/>
  <c r="AE424"/>
  <c r="AE423"/>
  <c r="AE419"/>
  <c r="AE418"/>
  <c r="I413" i="4"/>
  <c r="G418" i="24" s="1"/>
  <c r="U415" i="25"/>
  <c r="I412" i="4"/>
  <c r="AE415" i="24"/>
  <c r="AE414"/>
  <c r="AE413"/>
  <c r="AE412"/>
  <c r="U409" i="25"/>
  <c r="AE411" i="24"/>
  <c r="AE410"/>
  <c r="AE409"/>
  <c r="AE408"/>
  <c r="AE407"/>
  <c r="I399" i="4"/>
  <c r="AE403" i="24"/>
  <c r="U400" i="25"/>
  <c r="AE402" i="24"/>
  <c r="I397" i="4"/>
  <c r="G402" i="24" s="1"/>
  <c r="U399" i="25"/>
  <c r="I396" i="4"/>
  <c r="I395"/>
  <c r="U397" i="25"/>
  <c r="AE399" i="24"/>
  <c r="U396" i="25"/>
  <c r="AE398" i="24"/>
  <c r="AE397"/>
  <c r="AE396"/>
  <c r="AE395"/>
  <c r="AE394"/>
  <c r="AE393"/>
  <c r="AE392"/>
  <c r="AE391"/>
  <c r="I383" i="4"/>
  <c r="G388" i="24" s="1"/>
  <c r="U385" i="25"/>
  <c r="AE387" i="24"/>
  <c r="AE386"/>
  <c r="AE385"/>
  <c r="AE384"/>
  <c r="I373" i="4"/>
  <c r="AE374" i="24"/>
  <c r="AE373"/>
  <c r="AE372"/>
  <c r="AE371"/>
  <c r="U368" i="25"/>
  <c r="I360" i="4"/>
  <c r="I357"/>
  <c r="AE358" i="24"/>
  <c r="AE357"/>
  <c r="AE356"/>
  <c r="AE355"/>
  <c r="U352" i="25"/>
  <c r="U349"/>
  <c r="I341" i="4"/>
  <c r="U341" i="25"/>
  <c r="I335" i="4"/>
  <c r="U337" i="25"/>
  <c r="AE337" i="24"/>
  <c r="AE336"/>
  <c r="AE335"/>
  <c r="AE334"/>
  <c r="AE333"/>
  <c r="AE331"/>
  <c r="U328" i="25"/>
  <c r="AE327" i="24"/>
  <c r="AE326"/>
  <c r="AE325"/>
  <c r="AE323"/>
  <c r="U320" i="25"/>
  <c r="I316" i="4"/>
  <c r="AE319" i="24"/>
  <c r="AE318"/>
  <c r="AE317"/>
  <c r="AE315"/>
  <c r="I306" i="4"/>
  <c r="U308" i="25"/>
  <c r="AE308" i="24"/>
  <c r="AE306"/>
  <c r="AE305"/>
  <c r="AE300"/>
  <c r="AE299"/>
  <c r="AE298"/>
  <c r="AE297"/>
  <c r="AE296"/>
  <c r="U289" i="25"/>
  <c r="AE286" i="24"/>
  <c r="AE285"/>
  <c r="AE284"/>
  <c r="AE283"/>
  <c r="AE282"/>
  <c r="AE281"/>
  <c r="AE280"/>
  <c r="AE279"/>
  <c r="AE277"/>
  <c r="AE276"/>
  <c r="AE272"/>
  <c r="AE271"/>
  <c r="AE270"/>
  <c r="I265" i="4"/>
  <c r="G270" i="24" s="1"/>
  <c r="U267" i="25"/>
  <c r="AE268" i="24"/>
  <c r="AE267"/>
  <c r="AE266"/>
  <c r="AE265"/>
  <c r="AE264"/>
  <c r="AE262"/>
  <c r="AE261"/>
  <c r="AE260"/>
  <c r="AE255"/>
  <c r="AE252"/>
  <c r="AE250"/>
  <c r="AE249"/>
  <c r="AE248"/>
  <c r="AE246"/>
  <c r="AE245"/>
  <c r="AE244"/>
  <c r="AE243"/>
  <c r="AE242"/>
  <c r="AE241"/>
  <c r="AE240"/>
  <c r="I231" i="4"/>
  <c r="AE235" i="24"/>
  <c r="U232" i="25"/>
  <c r="AE234" i="24"/>
  <c r="AE233"/>
  <c r="AE232"/>
  <c r="I224" i="4"/>
  <c r="K224" s="1"/>
  <c r="U226" i="25"/>
  <c r="U225"/>
  <c r="I221" i="4"/>
  <c r="U223" i="25"/>
  <c r="AE222" i="24"/>
  <c r="AE221"/>
  <c r="AE220"/>
  <c r="AE219"/>
  <c r="AE218"/>
  <c r="AE217"/>
  <c r="AE216"/>
  <c r="AE215"/>
  <c r="AE213"/>
  <c r="AE212"/>
  <c r="AE210"/>
  <c r="AE209"/>
  <c r="U204" i="25"/>
  <c r="AE205" i="24"/>
  <c r="AE204"/>
  <c r="AE203"/>
  <c r="AE202"/>
  <c r="AE200"/>
  <c r="AE201"/>
  <c r="AE194"/>
  <c r="AE193"/>
  <c r="AE192"/>
  <c r="AE191"/>
  <c r="AE190"/>
  <c r="AE189"/>
  <c r="I176" i="4"/>
  <c r="G178" i="25"/>
  <c r="AE179" i="24"/>
  <c r="AE176"/>
  <c r="AE174"/>
  <c r="AE173"/>
  <c r="AE172"/>
  <c r="AE170"/>
  <c r="AE169"/>
  <c r="AE168"/>
  <c r="AE166"/>
  <c r="AE165"/>
  <c r="AE164"/>
  <c r="G161" i="25"/>
  <c r="U161" s="1"/>
  <c r="AE162" i="24"/>
  <c r="AE161"/>
  <c r="AE158"/>
  <c r="AE157"/>
  <c r="AE154"/>
  <c r="AE153"/>
  <c r="AE152"/>
  <c r="AE151"/>
  <c r="AE150"/>
  <c r="AE149"/>
  <c r="AE148"/>
  <c r="AE147"/>
  <c r="AE146"/>
  <c r="AE145"/>
  <c r="AE143"/>
  <c r="AE139"/>
  <c r="AE138"/>
  <c r="AE137"/>
  <c r="AE136"/>
  <c r="AE135"/>
  <c r="AE134"/>
  <c r="AE133"/>
  <c r="AE132"/>
  <c r="I116" i="4"/>
  <c r="K116" s="1"/>
  <c r="G118" i="25"/>
  <c r="AE119" i="24"/>
  <c r="AE118"/>
  <c r="AE117"/>
  <c r="AE115"/>
  <c r="G112" i="25"/>
  <c r="U112" s="1"/>
  <c r="I108" i="4"/>
  <c r="G110" i="25"/>
  <c r="U110" s="1"/>
  <c r="AE107" i="24"/>
  <c r="AE103"/>
  <c r="AE102"/>
  <c r="AE101"/>
  <c r="AE100"/>
  <c r="G97" i="25"/>
  <c r="U97" s="1"/>
  <c r="AE98" i="24"/>
  <c r="AE97"/>
  <c r="G93" i="25"/>
  <c r="U93" s="1"/>
  <c r="I238" i="4"/>
  <c r="G243" i="24" s="1"/>
  <c r="I421" i="4"/>
  <c r="U423" i="25"/>
  <c r="AE422" i="24"/>
  <c r="AE421"/>
  <c r="AE420"/>
  <c r="AE417"/>
  <c r="AE416"/>
  <c r="I408" i="4"/>
  <c r="U410" i="25"/>
  <c r="I405" i="4"/>
  <c r="K405" s="1"/>
  <c r="AE406" i="24"/>
  <c r="AE405"/>
  <c r="AE404"/>
  <c r="AE401"/>
  <c r="AE400"/>
  <c r="I392" i="4"/>
  <c r="I389"/>
  <c r="AE390" i="24"/>
  <c r="AE389"/>
  <c r="AE388"/>
  <c r="I380" i="4"/>
  <c r="AE383" i="24"/>
  <c r="AE382"/>
  <c r="AE381"/>
  <c r="AE380"/>
  <c r="AE379"/>
  <c r="AE378"/>
  <c r="AE377"/>
  <c r="AE376"/>
  <c r="AE375"/>
  <c r="AE370"/>
  <c r="AE369"/>
  <c r="AE368"/>
  <c r="AE367"/>
  <c r="AE366"/>
  <c r="AE365"/>
  <c r="AE364"/>
  <c r="AE363"/>
  <c r="AE362"/>
  <c r="AE361"/>
  <c r="AE360"/>
  <c r="AE359"/>
  <c r="AE354"/>
  <c r="AE353"/>
  <c r="AE352"/>
  <c r="AE351"/>
  <c r="AE350"/>
  <c r="AE349"/>
  <c r="AE348"/>
  <c r="AE347"/>
  <c r="AE346"/>
  <c r="AE345"/>
  <c r="AE344"/>
  <c r="AE343"/>
  <c r="AE342"/>
  <c r="AE341"/>
  <c r="AE340"/>
  <c r="AE339"/>
  <c r="AE338"/>
  <c r="I333" i="4"/>
  <c r="G338" i="24" s="1"/>
  <c r="AE332"/>
  <c r="AE330"/>
  <c r="AE329"/>
  <c r="AE328"/>
  <c r="AE324"/>
  <c r="AE322"/>
  <c r="AE321"/>
  <c r="AE320"/>
  <c r="AE316"/>
  <c r="AE314"/>
  <c r="AE313"/>
  <c r="AE312"/>
  <c r="AE311"/>
  <c r="AE309"/>
  <c r="AE310"/>
  <c r="AE307"/>
  <c r="I301" i="4"/>
  <c r="AE304" i="24"/>
  <c r="AE303"/>
  <c r="AE302"/>
  <c r="AE301"/>
  <c r="AE295"/>
  <c r="AE294"/>
  <c r="AE293"/>
  <c r="AE292"/>
  <c r="AE291"/>
  <c r="AE290"/>
  <c r="AE289"/>
  <c r="AE288"/>
  <c r="AE287"/>
  <c r="AE278"/>
  <c r="I273" i="4"/>
  <c r="G278" i="24" s="1"/>
  <c r="I272" i="4"/>
  <c r="U274" i="25"/>
  <c r="AE275" i="24"/>
  <c r="AE274"/>
  <c r="AE273"/>
  <c r="U268" i="25"/>
  <c r="AE269" i="24"/>
  <c r="I261" i="4"/>
  <c r="U263" i="25"/>
  <c r="AE263" i="24"/>
  <c r="AE259"/>
  <c r="AE258"/>
  <c r="AE257"/>
  <c r="AE256"/>
  <c r="AE254"/>
  <c r="AE253"/>
  <c r="AE251"/>
  <c r="AE247"/>
  <c r="I240" i="4"/>
  <c r="U242" i="25"/>
  <c r="AE239" i="24"/>
  <c r="AE238"/>
  <c r="AE237"/>
  <c r="AE236"/>
  <c r="AE231"/>
  <c r="AE230"/>
  <c r="AE229"/>
  <c r="AE228"/>
  <c r="AE227"/>
  <c r="AE226"/>
  <c r="AE225"/>
  <c r="AE224"/>
  <c r="AE223"/>
  <c r="AE214"/>
  <c r="I209" i="4"/>
  <c r="G214" i="24" s="1"/>
  <c r="U211" i="25"/>
  <c r="AE211" i="24"/>
  <c r="AE208"/>
  <c r="AE207"/>
  <c r="AE206"/>
  <c r="I201" i="4"/>
  <c r="G206" i="24" s="1"/>
  <c r="I196" i="4"/>
  <c r="K196" s="1"/>
  <c r="U197" i="25"/>
  <c r="AE199" i="24"/>
  <c r="AE198"/>
  <c r="AE197"/>
  <c r="AE196"/>
  <c r="AE195"/>
  <c r="AE188"/>
  <c r="AE187"/>
  <c r="AE186"/>
  <c r="AE185"/>
  <c r="AE184"/>
  <c r="AE183"/>
  <c r="AE182"/>
  <c r="AE181"/>
  <c r="AE180"/>
  <c r="AE178"/>
  <c r="AE177"/>
  <c r="AE175"/>
  <c r="AE171"/>
  <c r="AE167"/>
  <c r="AE163"/>
  <c r="AE160"/>
  <c r="G157" i="25"/>
  <c r="U157" s="1"/>
  <c r="AE159" i="24"/>
  <c r="AE156"/>
  <c r="AE155"/>
  <c r="G152" i="25"/>
  <c r="U152" s="1"/>
  <c r="AE144" i="24"/>
  <c r="AE142"/>
  <c r="AE141"/>
  <c r="AE140"/>
  <c r="G133" i="25"/>
  <c r="U133" s="1"/>
  <c r="I128" i="4"/>
  <c r="G130" i="25"/>
  <c r="U130" s="1"/>
  <c r="AE131" i="24"/>
  <c r="AE130"/>
  <c r="AE129"/>
  <c r="AE128"/>
  <c r="AE127"/>
  <c r="AE126"/>
  <c r="AE125"/>
  <c r="AE124"/>
  <c r="AE123"/>
  <c r="AE122"/>
  <c r="AE121"/>
  <c r="AE120"/>
  <c r="AE116"/>
  <c r="AE114"/>
  <c r="AE113"/>
  <c r="AE112"/>
  <c r="AE111"/>
  <c r="AE110"/>
  <c r="AE109"/>
  <c r="AE108"/>
  <c r="AE106"/>
  <c r="AE105"/>
  <c r="AE104"/>
  <c r="AE99"/>
  <c r="G92" i="25"/>
  <c r="U92" s="1"/>
  <c r="I90" i="4"/>
  <c r="G95" i="24" s="1"/>
  <c r="AE91"/>
  <c r="G45" i="25"/>
  <c r="U45" s="1"/>
  <c r="I43" i="4"/>
  <c r="K43" s="1"/>
  <c r="I407"/>
  <c r="I398"/>
  <c r="I394"/>
  <c r="I391"/>
  <c r="I382"/>
  <c r="I366"/>
  <c r="I350"/>
  <c r="I326"/>
  <c r="I318"/>
  <c r="I310"/>
  <c r="I295"/>
  <c r="K294"/>
  <c r="I274"/>
  <c r="I230"/>
  <c r="AE96" i="24"/>
  <c r="AE95"/>
  <c r="AE94"/>
  <c r="AE93"/>
  <c r="AE92"/>
  <c r="AE85"/>
  <c r="AE84"/>
  <c r="AE83"/>
  <c r="AE82"/>
  <c r="AE81"/>
  <c r="AE79"/>
  <c r="AE75"/>
  <c r="AE74"/>
  <c r="AE73"/>
  <c r="AE71"/>
  <c r="AE68"/>
  <c r="AE67"/>
  <c r="AE66"/>
  <c r="AE65"/>
  <c r="AE60"/>
  <c r="AE59"/>
  <c r="AE58"/>
  <c r="AE57"/>
  <c r="AE51"/>
  <c r="AE48"/>
  <c r="AE47"/>
  <c r="AE46"/>
  <c r="AE45"/>
  <c r="AE44"/>
  <c r="AE42"/>
  <c r="AE41"/>
  <c r="AE32"/>
  <c r="AE31"/>
  <c r="AE30"/>
  <c r="AE29"/>
  <c r="AE19"/>
  <c r="AE18"/>
  <c r="AE17"/>
  <c r="K81" i="4"/>
  <c r="I59"/>
  <c r="K58"/>
  <c r="K50"/>
  <c r="I42"/>
  <c r="G47" i="24" s="1"/>
  <c r="I38" i="4"/>
  <c r="I35"/>
  <c r="K34"/>
  <c r="I28"/>
  <c r="G84" i="25"/>
  <c r="U84" s="1"/>
  <c r="G60"/>
  <c r="U60" s="1"/>
  <c r="G52"/>
  <c r="U52" s="1"/>
  <c r="G48"/>
  <c r="U48" s="1"/>
  <c r="G36"/>
  <c r="U36" s="1"/>
  <c r="G24"/>
  <c r="U24" s="1"/>
  <c r="AE90" i="24"/>
  <c r="AE89"/>
  <c r="AE88"/>
  <c r="AE87"/>
  <c r="AE86"/>
  <c r="AE80"/>
  <c r="AE78"/>
  <c r="AE77"/>
  <c r="AE76"/>
  <c r="AE72"/>
  <c r="AE70"/>
  <c r="AE69"/>
  <c r="AE64"/>
  <c r="AE63"/>
  <c r="AE62"/>
  <c r="AE61"/>
  <c r="AE56"/>
  <c r="AE55"/>
  <c r="AE54"/>
  <c r="AE53"/>
  <c r="AE52"/>
  <c r="AE50"/>
  <c r="AE49"/>
  <c r="AE43"/>
  <c r="AE40"/>
  <c r="AE39"/>
  <c r="AE38"/>
  <c r="AE37"/>
  <c r="AE36"/>
  <c r="AE35"/>
  <c r="AE34"/>
  <c r="AE33"/>
  <c r="AE28"/>
  <c r="AE27"/>
  <c r="AE26"/>
  <c r="AE25"/>
  <c r="AE24"/>
  <c r="AE23"/>
  <c r="AE22"/>
  <c r="AE21"/>
  <c r="AE20"/>
  <c r="AE16"/>
  <c r="AE15"/>
  <c r="AE14"/>
  <c r="U40" i="25"/>
  <c r="G89"/>
  <c r="U89" s="1"/>
  <c r="G83"/>
  <c r="U83" s="1"/>
  <c r="G79"/>
  <c r="G53"/>
  <c r="U53" s="1"/>
  <c r="G31"/>
  <c r="U31" s="1"/>
  <c r="G23"/>
  <c r="U23" s="1"/>
  <c r="G19"/>
  <c r="U19" s="1"/>
  <c r="G17"/>
  <c r="U17" s="1"/>
  <c r="I315" i="9"/>
  <c r="K366"/>
  <c r="K209"/>
  <c r="K177"/>
  <c r="I34"/>
  <c r="I11"/>
  <c r="I327"/>
  <c r="I311"/>
  <c r="I182"/>
  <c r="I102"/>
  <c r="I404"/>
  <c r="Z406" i="25"/>
  <c r="I388" i="9"/>
  <c r="I375"/>
  <c r="K375" s="1"/>
  <c r="I372"/>
  <c r="I263"/>
  <c r="Z265" i="25"/>
  <c r="Z264"/>
  <c r="I262" i="9"/>
  <c r="I243"/>
  <c r="Z245" i="25"/>
  <c r="Z237"/>
  <c r="Z232"/>
  <c r="Z224"/>
  <c r="Z212"/>
  <c r="I210" i="9"/>
  <c r="Z165" i="25"/>
  <c r="I163" i="9"/>
  <c r="I108"/>
  <c r="Z73" i="25"/>
  <c r="I71" i="9"/>
  <c r="L76" i="24" s="1"/>
  <c r="I393" i="9"/>
  <c r="I330"/>
  <c r="I278"/>
  <c r="I247"/>
  <c r="Z249" i="25"/>
  <c r="Z228"/>
  <c r="I216" i="9"/>
  <c r="Z218" i="25"/>
  <c r="Z208"/>
  <c r="I206" i="9"/>
  <c r="K206" s="1"/>
  <c r="Z205" i="25"/>
  <c r="I203" i="9"/>
  <c r="Z200" i="25"/>
  <c r="I198" i="9"/>
  <c r="K198" s="1"/>
  <c r="I191"/>
  <c r="Z192" i="25"/>
  <c r="I190" i="9"/>
  <c r="L195" i="24" s="1"/>
  <c r="I187" i="9"/>
  <c r="K187" s="1"/>
  <c r="I175"/>
  <c r="Z177" i="25"/>
  <c r="Z153"/>
  <c r="I151" i="9"/>
  <c r="I139"/>
  <c r="Z141" i="25"/>
  <c r="Z87" i="24"/>
  <c r="I51" i="9"/>
  <c r="K51" s="1"/>
  <c r="Z53" i="25"/>
  <c r="K326" i="9"/>
  <c r="AJ300" i="24"/>
  <c r="AJ297"/>
  <c r="AJ296"/>
  <c r="AJ295"/>
  <c r="AJ294"/>
  <c r="AJ293"/>
  <c r="AJ292"/>
  <c r="AJ291"/>
  <c r="AJ290"/>
  <c r="AJ289"/>
  <c r="AJ288"/>
  <c r="AJ287"/>
  <c r="AJ286"/>
  <c r="AJ285"/>
  <c r="AJ283"/>
  <c r="AJ282"/>
  <c r="AJ281"/>
  <c r="AJ280"/>
  <c r="AJ279"/>
  <c r="AJ278"/>
  <c r="AJ277"/>
  <c r="AJ276"/>
  <c r="AJ275"/>
  <c r="AJ274"/>
  <c r="AJ273"/>
  <c r="AJ272"/>
  <c r="AJ271"/>
  <c r="AJ270"/>
  <c r="AJ269"/>
  <c r="AJ267"/>
  <c r="AJ266"/>
  <c r="AJ265"/>
  <c r="AJ264"/>
  <c r="AJ263"/>
  <c r="AJ262"/>
  <c r="AJ261"/>
  <c r="AJ260"/>
  <c r="AJ259"/>
  <c r="AJ258"/>
  <c r="AJ257"/>
  <c r="AJ256"/>
  <c r="AJ255"/>
  <c r="AJ254"/>
  <c r="AJ253"/>
  <c r="AJ251"/>
  <c r="AJ247"/>
  <c r="AJ243"/>
  <c r="AJ239"/>
  <c r="AJ236"/>
  <c r="AJ234"/>
  <c r="AJ233"/>
  <c r="AJ232"/>
  <c r="AJ230"/>
  <c r="AJ229"/>
  <c r="AJ228"/>
  <c r="AJ226"/>
  <c r="AJ225"/>
  <c r="AJ224"/>
  <c r="AJ220"/>
  <c r="AJ219"/>
  <c r="AJ215"/>
  <c r="AJ214"/>
  <c r="AJ211"/>
  <c r="AJ210"/>
  <c r="AJ209"/>
  <c r="AJ208"/>
  <c r="AJ207"/>
  <c r="AJ206"/>
  <c r="AJ205"/>
  <c r="AJ204"/>
  <c r="AJ203"/>
  <c r="AJ202"/>
  <c r="AJ200"/>
  <c r="AJ201"/>
  <c r="AJ195"/>
  <c r="AJ194"/>
  <c r="AJ193"/>
  <c r="AJ192"/>
  <c r="AJ191"/>
  <c r="AJ190"/>
  <c r="AJ189"/>
  <c r="AJ185"/>
  <c r="AJ184"/>
  <c r="AJ183"/>
  <c r="AJ182"/>
  <c r="AJ179"/>
  <c r="AJ172"/>
  <c r="AJ170"/>
  <c r="AJ169"/>
  <c r="AJ168"/>
  <c r="AJ167"/>
  <c r="AJ166"/>
  <c r="AJ165"/>
  <c r="AJ163"/>
  <c r="AJ162"/>
  <c r="AJ161"/>
  <c r="AJ160"/>
  <c r="AJ156"/>
  <c r="AJ155"/>
  <c r="AJ154"/>
  <c r="AJ153"/>
  <c r="AJ151"/>
  <c r="K140" i="9"/>
  <c r="Z145" i="24"/>
  <c r="AJ143"/>
  <c r="AJ142"/>
  <c r="AJ141"/>
  <c r="AJ139"/>
  <c r="AJ138"/>
  <c r="AJ137"/>
  <c r="AJ136"/>
  <c r="AJ132"/>
  <c r="AJ126"/>
  <c r="AJ119"/>
  <c r="AJ118"/>
  <c r="AJ117"/>
  <c r="AJ112"/>
  <c r="AJ110"/>
  <c r="AJ109"/>
  <c r="AJ103"/>
  <c r="AJ102"/>
  <c r="AJ101"/>
  <c r="AJ99"/>
  <c r="AJ98"/>
  <c r="AJ95"/>
  <c r="AJ88"/>
  <c r="AJ86"/>
  <c r="AJ85"/>
  <c r="AJ84"/>
  <c r="AJ80"/>
  <c r="AJ79"/>
  <c r="AJ78"/>
  <c r="AJ77"/>
  <c r="AJ76"/>
  <c r="AJ75"/>
  <c r="AJ74"/>
  <c r="AJ73"/>
  <c r="AJ71"/>
  <c r="AJ70"/>
  <c r="AJ69"/>
  <c r="AJ68"/>
  <c r="AJ67"/>
  <c r="AJ66"/>
  <c r="AJ56"/>
  <c r="AJ55"/>
  <c r="AJ54"/>
  <c r="AJ53"/>
  <c r="AJ50"/>
  <c r="AJ49"/>
  <c r="AJ48"/>
  <c r="AJ47"/>
  <c r="AJ46"/>
  <c r="AJ45"/>
  <c r="AJ44"/>
  <c r="AJ43"/>
  <c r="AJ42"/>
  <c r="AJ41"/>
  <c r="AJ37"/>
  <c r="AJ34"/>
  <c r="AJ33"/>
  <c r="AJ32"/>
  <c r="AJ31"/>
  <c r="AJ30"/>
  <c r="AJ29"/>
  <c r="AJ21"/>
  <c r="AJ20"/>
  <c r="AJ19"/>
  <c r="AJ18"/>
  <c r="AJ17"/>
  <c r="AJ15"/>
  <c r="AJ14"/>
  <c r="I420" i="9"/>
  <c r="K414"/>
  <c r="I356"/>
  <c r="K356" s="1"/>
  <c r="K350"/>
  <c r="I346"/>
  <c r="K345"/>
  <c r="I338"/>
  <c r="K333"/>
  <c r="K322"/>
  <c r="I316"/>
  <c r="K314"/>
  <c r="I294"/>
  <c r="K293"/>
  <c r="I183"/>
  <c r="K181"/>
  <c r="I171"/>
  <c r="I119"/>
  <c r="K118"/>
  <c r="I103"/>
  <c r="I87"/>
  <c r="L92" i="24" s="1"/>
  <c r="I54" i="9"/>
  <c r="I50"/>
  <c r="L55" i="24" s="1"/>
  <c r="I46" i="9"/>
  <c r="I35"/>
  <c r="K34"/>
  <c r="I30"/>
  <c r="Z315" i="25"/>
  <c r="K402" i="9"/>
  <c r="Z407" i="24"/>
  <c r="K390" i="9"/>
  <c r="Z395" i="24"/>
  <c r="K336" i="9"/>
  <c r="Z341" i="24"/>
  <c r="K319" i="9"/>
  <c r="AJ314" i="24"/>
  <c r="AJ313"/>
  <c r="AJ312"/>
  <c r="AJ311"/>
  <c r="AJ309"/>
  <c r="AJ310"/>
  <c r="AJ308"/>
  <c r="AJ306"/>
  <c r="AJ305"/>
  <c r="AJ304"/>
  <c r="AJ303"/>
  <c r="AJ302"/>
  <c r="AJ301"/>
  <c r="AJ299"/>
  <c r="AJ298"/>
  <c r="AJ284"/>
  <c r="AJ268"/>
  <c r="AJ252"/>
  <c r="AJ250"/>
  <c r="AJ249"/>
  <c r="AJ248"/>
  <c r="AJ246"/>
  <c r="AJ245"/>
  <c r="AJ244"/>
  <c r="AJ242"/>
  <c r="AJ241"/>
  <c r="AJ240"/>
  <c r="AJ238"/>
  <c r="AJ237"/>
  <c r="AJ235"/>
  <c r="AJ231"/>
  <c r="AJ227"/>
  <c r="AJ223"/>
  <c r="AJ222"/>
  <c r="AJ221"/>
  <c r="AJ218"/>
  <c r="AJ217"/>
  <c r="AJ216"/>
  <c r="AJ213"/>
  <c r="AJ212"/>
  <c r="AJ199"/>
  <c r="AJ198"/>
  <c r="AJ197"/>
  <c r="AJ196"/>
  <c r="AJ188"/>
  <c r="AJ187"/>
  <c r="AJ186"/>
  <c r="AJ181"/>
  <c r="AJ180"/>
  <c r="AJ178"/>
  <c r="AJ177"/>
  <c r="AJ176"/>
  <c r="AJ175"/>
  <c r="AJ174"/>
  <c r="AJ173"/>
  <c r="AJ171"/>
  <c r="AJ164"/>
  <c r="AJ159"/>
  <c r="AJ158"/>
  <c r="AJ157"/>
  <c r="AJ152"/>
  <c r="AJ150"/>
  <c r="AJ149"/>
  <c r="AJ148"/>
  <c r="AJ147"/>
  <c r="AJ146"/>
  <c r="AJ145"/>
  <c r="AJ144"/>
  <c r="AJ140"/>
  <c r="AJ135"/>
  <c r="AJ134"/>
  <c r="AJ133"/>
  <c r="AJ131"/>
  <c r="AJ130"/>
  <c r="AJ129"/>
  <c r="AJ128"/>
  <c r="AJ127"/>
  <c r="AJ124"/>
  <c r="AJ123"/>
  <c r="AJ122"/>
  <c r="AJ121"/>
  <c r="AJ120"/>
  <c r="AJ116"/>
  <c r="AJ115"/>
  <c r="AJ114"/>
  <c r="AJ111"/>
  <c r="AJ108"/>
  <c r="AJ107"/>
  <c r="AJ106"/>
  <c r="AJ105"/>
  <c r="AJ104"/>
  <c r="AJ100"/>
  <c r="AJ96"/>
  <c r="AJ94"/>
  <c r="AJ93"/>
  <c r="AJ92"/>
  <c r="AJ91"/>
  <c r="AJ90"/>
  <c r="AJ89"/>
  <c r="AJ87"/>
  <c r="AJ83"/>
  <c r="AJ82"/>
  <c r="AJ81"/>
  <c r="AJ72"/>
  <c r="Z71"/>
  <c r="AJ65"/>
  <c r="AJ64"/>
  <c r="AJ63"/>
  <c r="AJ62"/>
  <c r="AJ61"/>
  <c r="AJ60"/>
  <c r="AJ59"/>
  <c r="AJ58"/>
  <c r="AJ57"/>
  <c r="AJ52"/>
  <c r="AJ51"/>
  <c r="AJ40"/>
  <c r="AJ39"/>
  <c r="AJ38"/>
  <c r="AJ36"/>
  <c r="AJ35"/>
  <c r="AJ28"/>
  <c r="AJ27"/>
  <c r="AJ26"/>
  <c r="AJ25"/>
  <c r="AJ24"/>
  <c r="AJ23"/>
  <c r="AJ22"/>
  <c r="AJ16"/>
  <c r="Z52" i="25"/>
  <c r="Z48"/>
  <c r="Z13"/>
  <c r="Z338"/>
  <c r="Z320"/>
  <c r="Z248"/>
  <c r="Z247"/>
  <c r="Z244"/>
  <c r="Z240"/>
  <c r="Z221"/>
  <c r="Z216"/>
  <c r="Z197"/>
  <c r="Z160"/>
  <c r="Z136"/>
  <c r="Z112"/>
  <c r="Z108"/>
  <c r="Z96"/>
  <c r="Z92"/>
  <c r="Z76"/>
  <c r="Z68"/>
  <c r="Z29"/>
  <c r="S344"/>
  <c r="U380"/>
  <c r="W393"/>
  <c r="X418"/>
  <c r="S293"/>
  <c r="W228"/>
  <c r="S68"/>
  <c r="W361"/>
  <c r="X265"/>
  <c r="Z374"/>
  <c r="AA368"/>
  <c r="AA140"/>
  <c r="Z328"/>
  <c r="Z36"/>
  <c r="AA132"/>
  <c r="S76"/>
  <c r="S22"/>
  <c r="T325"/>
  <c r="T241"/>
  <c r="T225"/>
  <c r="U412"/>
  <c r="U364"/>
  <c r="U297"/>
  <c r="U30"/>
  <c r="V319"/>
  <c r="W409"/>
  <c r="W252"/>
  <c r="W204"/>
  <c r="W196"/>
  <c r="W116"/>
  <c r="W88"/>
  <c r="X423"/>
  <c r="X221"/>
  <c r="X185"/>
  <c r="X173"/>
  <c r="X169"/>
  <c r="Y348"/>
  <c r="Z37"/>
  <c r="AA382"/>
  <c r="U82" i="24"/>
  <c r="U34"/>
  <c r="U22"/>
  <c r="T391" i="25"/>
  <c r="Z365"/>
  <c r="T36"/>
  <c r="U140"/>
  <c r="X391"/>
  <c r="U14"/>
  <c r="Z409"/>
  <c r="Z333"/>
  <c r="U212"/>
  <c r="U176"/>
  <c r="U104"/>
  <c r="U72"/>
  <c r="X375"/>
  <c r="X359"/>
  <c r="X272"/>
  <c r="R421"/>
  <c r="T60"/>
  <c r="T52"/>
  <c r="U236"/>
  <c r="U216"/>
  <c r="U76"/>
  <c r="U68"/>
  <c r="U22"/>
  <c r="V237"/>
  <c r="V225"/>
  <c r="W17"/>
  <c r="X336"/>
  <c r="Z393"/>
  <c r="Z390"/>
  <c r="Z281"/>
  <c r="Z189"/>
  <c r="Y200"/>
  <c r="Y132"/>
  <c r="Y84"/>
  <c r="Z397"/>
  <c r="Z361"/>
  <c r="Z348"/>
  <c r="Z340"/>
  <c r="Z317"/>
  <c r="Z169"/>
  <c r="Z121"/>
  <c r="Z89"/>
  <c r="Y244"/>
  <c r="Y148"/>
  <c r="Y108"/>
  <c r="Z422"/>
  <c r="Z413"/>
  <c r="Z337"/>
  <c r="Z297"/>
  <c r="Z296"/>
  <c r="Z185"/>
  <c r="Z173"/>
  <c r="Z133"/>
  <c r="Z105"/>
  <c r="AA224"/>
  <c r="J333" i="22"/>
  <c r="M336" i="24" s="1"/>
  <c r="AA336" s="1"/>
  <c r="AA333" i="25"/>
  <c r="AA272"/>
  <c r="J272" i="22"/>
  <c r="M275" i="24" s="1"/>
  <c r="AA275" s="1"/>
  <c r="J177" i="22"/>
  <c r="M180" i="24" s="1"/>
  <c r="AA180" s="1"/>
  <c r="AA177" i="25"/>
  <c r="J96" i="22"/>
  <c r="M99" i="24" s="1"/>
  <c r="AA99" s="1"/>
  <c r="AA96" i="25"/>
  <c r="J68" i="22"/>
  <c r="M71" i="24" s="1"/>
  <c r="AA71" s="1"/>
  <c r="AA68" i="25"/>
  <c r="J376" i="22"/>
  <c r="M379" i="24" s="1"/>
  <c r="AA379" s="1"/>
  <c r="AA376" i="25"/>
  <c r="J243" i="22"/>
  <c r="M246" i="24" s="1"/>
  <c r="AA246" s="1"/>
  <c r="AA243" i="25"/>
  <c r="AA40"/>
  <c r="J40" i="22"/>
  <c r="M43" i="24" s="1"/>
  <c r="AA43" s="1"/>
  <c r="J323" i="22"/>
  <c r="M326" i="24" s="1"/>
  <c r="AA326" s="1"/>
  <c r="AA323" i="25"/>
  <c r="L227" i="22"/>
  <c r="J155"/>
  <c r="M158" i="24" s="1"/>
  <c r="AA158" s="1"/>
  <c r="AA155" i="25"/>
  <c r="J390" i="22"/>
  <c r="M393" i="24" s="1"/>
  <c r="AA393" s="1"/>
  <c r="AA390" i="25"/>
  <c r="J386" i="22"/>
  <c r="M389" i="24" s="1"/>
  <c r="AA389" s="1"/>
  <c r="AA386" i="25"/>
  <c r="J377" i="22"/>
  <c r="M380" i="24" s="1"/>
  <c r="AA380" s="1"/>
  <c r="AA377" i="25"/>
  <c r="L364" i="22"/>
  <c r="J362"/>
  <c r="M365" i="24" s="1"/>
  <c r="AA365" s="1"/>
  <c r="AA362" i="25"/>
  <c r="J355" i="22"/>
  <c r="M358" i="24" s="1"/>
  <c r="AA358" s="1"/>
  <c r="AA355" i="25"/>
  <c r="J343" i="22"/>
  <c r="M346" i="24" s="1"/>
  <c r="AA346" s="1"/>
  <c r="AA343" i="25"/>
  <c r="J338" i="22"/>
  <c r="M341" i="24" s="1"/>
  <c r="AA341" s="1"/>
  <c r="AA338" i="25"/>
  <c r="J299" i="22"/>
  <c r="M302" i="24" s="1"/>
  <c r="AA302" s="1"/>
  <c r="AA299" i="25"/>
  <c r="J295" i="22"/>
  <c r="M298" i="24" s="1"/>
  <c r="AA298" s="1"/>
  <c r="AA295" i="25"/>
  <c r="AA275"/>
  <c r="J275" i="22"/>
  <c r="M278" i="24" s="1"/>
  <c r="AA278" s="1"/>
  <c r="L253" i="22"/>
  <c r="J246"/>
  <c r="M249" i="24" s="1"/>
  <c r="AA249" s="1"/>
  <c r="AA246" i="25"/>
  <c r="J239" i="22"/>
  <c r="M242" i="24" s="1"/>
  <c r="AA242" s="1"/>
  <c r="AA239" i="25"/>
  <c r="J237" i="22"/>
  <c r="M240" i="24" s="1"/>
  <c r="AA240" s="1"/>
  <c r="AA237" i="25"/>
  <c r="J232" i="22"/>
  <c r="M235" i="24" s="1"/>
  <c r="AA235" s="1"/>
  <c r="AA232" i="25"/>
  <c r="J205" i="22"/>
  <c r="M208" i="24" s="1"/>
  <c r="AA208" s="1"/>
  <c r="AA205" i="25"/>
  <c r="J189" i="22"/>
  <c r="M192" i="24" s="1"/>
  <c r="AA192" s="1"/>
  <c r="AA189" i="25"/>
  <c r="J182" i="22"/>
  <c r="M185" i="24" s="1"/>
  <c r="AA185" s="1"/>
  <c r="AA182" i="25"/>
  <c r="J172" i="22"/>
  <c r="M175" i="24" s="1"/>
  <c r="AA175" s="1"/>
  <c r="AA172" i="25"/>
  <c r="J170" i="22"/>
  <c r="M173" i="24" s="1"/>
  <c r="AA173" s="1"/>
  <c r="AA170" i="25"/>
  <c r="J151" i="22"/>
  <c r="M154" i="24" s="1"/>
  <c r="AA154" s="1"/>
  <c r="AA151" i="25"/>
  <c r="J147" i="22"/>
  <c r="M150" i="24" s="1"/>
  <c r="AA150" s="1"/>
  <c r="AA147" i="25"/>
  <c r="J125" i="22"/>
  <c r="M128" i="24" s="1"/>
  <c r="AA128" s="1"/>
  <c r="AA125" i="25"/>
  <c r="J106" i="22"/>
  <c r="M109" i="24" s="1"/>
  <c r="AA109" s="1"/>
  <c r="AA106" i="25"/>
  <c r="J102" i="22"/>
  <c r="M105" i="24" s="1"/>
  <c r="AA105" s="1"/>
  <c r="AA102" i="25"/>
  <c r="J100" i="22"/>
  <c r="M103" i="24" s="1"/>
  <c r="AA103" s="1"/>
  <c r="AA100" i="25"/>
  <c r="J95" i="22"/>
  <c r="M98" i="24" s="1"/>
  <c r="AA98" s="1"/>
  <c r="AA95" i="25"/>
  <c r="J88" i="22"/>
  <c r="M91" i="24" s="1"/>
  <c r="AA91" s="1"/>
  <c r="AA88" i="25"/>
  <c r="J84" i="22"/>
  <c r="M87" i="24" s="1"/>
  <c r="AA87" s="1"/>
  <c r="AA84" i="25"/>
  <c r="J80" i="22"/>
  <c r="M83" i="24" s="1"/>
  <c r="AA83" s="1"/>
  <c r="AA80" i="25"/>
  <c r="J66" i="22"/>
  <c r="M69" i="24" s="1"/>
  <c r="AA69" s="1"/>
  <c r="AA66" i="25"/>
  <c r="J43" i="22"/>
  <c r="M46" i="24" s="1"/>
  <c r="AA46" s="1"/>
  <c r="AA43" i="25"/>
  <c r="J41" i="22"/>
  <c r="M44" i="24" s="1"/>
  <c r="AA44" s="1"/>
  <c r="AA41" i="25"/>
  <c r="L422" i="22"/>
  <c r="J326"/>
  <c r="M329" i="24" s="1"/>
  <c r="AA329" s="1"/>
  <c r="AA326" i="25"/>
  <c r="J324" i="22"/>
  <c r="M327" i="24" s="1"/>
  <c r="AA327" s="1"/>
  <c r="AA324" i="25"/>
  <c r="L319" i="22"/>
  <c r="J314"/>
  <c r="M317" i="24" s="1"/>
  <c r="AA317" s="1"/>
  <c r="AA314" i="25"/>
  <c r="J312" i="22"/>
  <c r="M315" i="24" s="1"/>
  <c r="AA315" s="1"/>
  <c r="AA312" i="25"/>
  <c r="L289" i="22"/>
  <c r="J250"/>
  <c r="M253" i="24" s="1"/>
  <c r="AA253" s="1"/>
  <c r="AA250" i="25"/>
  <c r="J236" i="22"/>
  <c r="M239" i="24" s="1"/>
  <c r="AA239" s="1"/>
  <c r="AA236" i="25"/>
  <c r="L231" i="22"/>
  <c r="J226"/>
  <c r="M229" i="24" s="1"/>
  <c r="AA229" s="1"/>
  <c r="AA226" i="25"/>
  <c r="J220" i="22"/>
  <c r="M223" i="24" s="1"/>
  <c r="AA223" s="1"/>
  <c r="AA220" i="25"/>
  <c r="L198" i="22"/>
  <c r="J184"/>
  <c r="M187" i="24" s="1"/>
  <c r="AA187" s="1"/>
  <c r="AA184" i="25"/>
  <c r="J124" i="22"/>
  <c r="M127" i="24" s="1"/>
  <c r="AA127" s="1"/>
  <c r="AA124" i="25"/>
  <c r="J120" i="22"/>
  <c r="M123" i="24" s="1"/>
  <c r="AA123" s="1"/>
  <c r="AA120" i="25"/>
  <c r="J116" i="22"/>
  <c r="M119" i="24" s="1"/>
  <c r="AA119" s="1"/>
  <c r="AA116" i="25"/>
  <c r="J112" i="22"/>
  <c r="M115" i="24" s="1"/>
  <c r="AA115" s="1"/>
  <c r="AA112" i="25"/>
  <c r="J108" i="22"/>
  <c r="M111" i="24" s="1"/>
  <c r="AA111" s="1"/>
  <c r="AA108" i="25"/>
  <c r="J59" i="22"/>
  <c r="M62" i="24" s="1"/>
  <c r="AA62" s="1"/>
  <c r="AA59" i="25"/>
  <c r="J55" i="22"/>
  <c r="M58" i="24" s="1"/>
  <c r="AA58" s="1"/>
  <c r="AA55" i="25"/>
  <c r="J51" i="22"/>
  <c r="M54" i="24" s="1"/>
  <c r="AA54" s="1"/>
  <c r="AA51" i="25"/>
  <c r="J405" i="22"/>
  <c r="M408" i="24" s="1"/>
  <c r="AA408" s="1"/>
  <c r="AA405" i="25"/>
  <c r="J403" i="22"/>
  <c r="M406" i="24" s="1"/>
  <c r="AA406" s="1"/>
  <c r="AA403" i="25"/>
  <c r="J401" i="22"/>
  <c r="M404" i="24" s="1"/>
  <c r="AA404" s="1"/>
  <c r="AA401" i="25"/>
  <c r="J399" i="22"/>
  <c r="M402" i="24" s="1"/>
  <c r="AA402" s="1"/>
  <c r="AA399" i="25"/>
  <c r="J397" i="22"/>
  <c r="M400" i="24" s="1"/>
  <c r="AA400" s="1"/>
  <c r="AA397" i="25"/>
  <c r="J395" i="22"/>
  <c r="M398" i="24" s="1"/>
  <c r="AA398" s="1"/>
  <c r="AA395" i="25"/>
  <c r="AA375"/>
  <c r="J375" i="22"/>
  <c r="M378" i="24" s="1"/>
  <c r="AA378" s="1"/>
  <c r="J373" i="22"/>
  <c r="M376" i="24" s="1"/>
  <c r="AA376" s="1"/>
  <c r="AA373" i="25"/>
  <c r="J370" i="22"/>
  <c r="M373" i="24" s="1"/>
  <c r="AA373" s="1"/>
  <c r="AA370" i="25"/>
  <c r="J332" i="22"/>
  <c r="M335" i="24" s="1"/>
  <c r="AA335" s="1"/>
  <c r="AA332" i="25"/>
  <c r="J330" i="22"/>
  <c r="M333" i="24" s="1"/>
  <c r="AA333" s="1"/>
  <c r="AA330" i="25"/>
  <c r="J328" i="22"/>
  <c r="M331" i="24" s="1"/>
  <c r="AA331" s="1"/>
  <c r="AA328" i="25"/>
  <c r="J316" i="22"/>
  <c r="M319" i="24" s="1"/>
  <c r="AA319" s="1"/>
  <c r="AA316" i="25"/>
  <c r="J311" i="22"/>
  <c r="M314" i="24" s="1"/>
  <c r="AA314" s="1"/>
  <c r="AA311" i="25"/>
  <c r="J309" i="22"/>
  <c r="M312" i="24" s="1"/>
  <c r="AA312" s="1"/>
  <c r="AA309" i="25"/>
  <c r="J306" i="22"/>
  <c r="M310" i="24" s="1"/>
  <c r="AA310" s="1"/>
  <c r="AA307" i="25"/>
  <c r="J301" i="22"/>
  <c r="M304" i="24" s="1"/>
  <c r="AA304" s="1"/>
  <c r="AA301" i="25"/>
  <c r="J283" i="22"/>
  <c r="M286" i="24" s="1"/>
  <c r="AA286" s="1"/>
  <c r="AA283" i="25"/>
  <c r="J278" i="22"/>
  <c r="M281" i="24" s="1"/>
  <c r="AA281" s="1"/>
  <c r="AA278" i="25"/>
  <c r="J276" i="22"/>
  <c r="M279" i="24" s="1"/>
  <c r="AA279" s="1"/>
  <c r="AA276" i="25"/>
  <c r="J271" i="22"/>
  <c r="M274" i="24" s="1"/>
  <c r="AA274" s="1"/>
  <c r="AA271" i="25"/>
  <c r="J269" i="22"/>
  <c r="M272" i="24" s="1"/>
  <c r="AA272" s="1"/>
  <c r="AA269" i="25"/>
  <c r="J266" i="22"/>
  <c r="M269" i="24" s="1"/>
  <c r="AA269" s="1"/>
  <c r="AA266" i="25"/>
  <c r="J264" i="22"/>
  <c r="M267" i="24" s="1"/>
  <c r="AA267" s="1"/>
  <c r="AA264" i="25"/>
  <c r="J222" i="22"/>
  <c r="M225" i="24" s="1"/>
  <c r="AA225" s="1"/>
  <c r="AA222" i="25"/>
  <c r="J215" i="22"/>
  <c r="M218" i="24" s="1"/>
  <c r="AA218" s="1"/>
  <c r="AA215" i="25"/>
  <c r="L213" i="22"/>
  <c r="J210"/>
  <c r="M213" i="24" s="1"/>
  <c r="AA213" s="1"/>
  <c r="AA210" i="25"/>
  <c r="L208" i="22"/>
  <c r="J206"/>
  <c r="M209" i="24" s="1"/>
  <c r="AA209" s="1"/>
  <c r="AA206" i="25"/>
  <c r="J179" i="22"/>
  <c r="M182" i="24" s="1"/>
  <c r="AA182" s="1"/>
  <c r="AA179" i="25"/>
  <c r="J146" i="22"/>
  <c r="M149" i="24" s="1"/>
  <c r="AA149" s="1"/>
  <c r="AA146" i="25"/>
  <c r="J144" i="22"/>
  <c r="M147" i="24" s="1"/>
  <c r="AA147" s="1"/>
  <c r="AA144" i="25"/>
  <c r="J142" i="22"/>
  <c r="M145" i="24" s="1"/>
  <c r="AA145" s="1"/>
  <c r="AA142" i="25"/>
  <c r="J101" i="22"/>
  <c r="M104" i="24" s="1"/>
  <c r="AA104" s="1"/>
  <c r="AA101" i="25"/>
  <c r="L99" i="22"/>
  <c r="AA63" i="25"/>
  <c r="J63" i="22"/>
  <c r="M66" i="24" s="1"/>
  <c r="AA66" s="1"/>
  <c r="J61" i="22"/>
  <c r="M64" i="24" s="1"/>
  <c r="AA64" s="1"/>
  <c r="AA61" i="25"/>
  <c r="J224" i="22"/>
  <c r="M227" i="24" s="1"/>
  <c r="AA227" s="1"/>
  <c r="J371" i="22"/>
  <c r="M374" i="24" s="1"/>
  <c r="AA374" s="1"/>
  <c r="J368" i="22"/>
  <c r="M371" i="24" s="1"/>
  <c r="AA371" s="1"/>
  <c r="J307" i="22"/>
  <c r="M309" i="24" s="1"/>
  <c r="AA309" s="1"/>
  <c r="J304" i="22"/>
  <c r="M307" i="24" s="1"/>
  <c r="AA307" s="1"/>
  <c r="J140" i="22"/>
  <c r="M143" i="24" s="1"/>
  <c r="AA143" s="1"/>
  <c r="J39" i="22"/>
  <c r="M42" i="24" s="1"/>
  <c r="AA42" s="1"/>
  <c r="J388" i="22"/>
  <c r="M391" i="24" s="1"/>
  <c r="AA391" s="1"/>
  <c r="AA388" i="25"/>
  <c r="J384" i="22"/>
  <c r="M387" i="24" s="1"/>
  <c r="AA387" s="1"/>
  <c r="AA384" i="25"/>
  <c r="L382" i="22"/>
  <c r="L360"/>
  <c r="J348"/>
  <c r="M351" i="24" s="1"/>
  <c r="AA351" s="1"/>
  <c r="AA348" i="25"/>
  <c r="J341" i="22"/>
  <c r="M344" i="24" s="1"/>
  <c r="AA344" s="1"/>
  <c r="AA341" i="25"/>
  <c r="J297" i="22"/>
  <c r="M300" i="24" s="1"/>
  <c r="AA300" s="1"/>
  <c r="AA297" i="25"/>
  <c r="J293" i="22"/>
  <c r="M296" i="24" s="1"/>
  <c r="AA296" s="1"/>
  <c r="AA293" i="25"/>
  <c r="J255" i="22"/>
  <c r="M258" i="24" s="1"/>
  <c r="AA258" s="1"/>
  <c r="AA255" i="25"/>
  <c r="J244" i="22"/>
  <c r="M247" i="24" s="1"/>
  <c r="AA247" s="1"/>
  <c r="AA244" i="25"/>
  <c r="J241" i="22"/>
  <c r="M244" i="24" s="1"/>
  <c r="AA244" s="1"/>
  <c r="AA241" i="25"/>
  <c r="L234" i="22"/>
  <c r="J223"/>
  <c r="M226" i="24" s="1"/>
  <c r="AA226" s="1"/>
  <c r="AA223" i="25"/>
  <c r="J203" i="22"/>
  <c r="M206" i="24" s="1"/>
  <c r="AA206" s="1"/>
  <c r="AA203" i="25"/>
  <c r="J192" i="22"/>
  <c r="M195" i="24" s="1"/>
  <c r="AA195" s="1"/>
  <c r="AA192" i="25"/>
  <c r="J180" i="22"/>
  <c r="M183" i="24" s="1"/>
  <c r="AA183" s="1"/>
  <c r="AA180" i="25"/>
  <c r="L168" i="22"/>
  <c r="J163"/>
  <c r="M166" i="24" s="1"/>
  <c r="AA166" s="1"/>
  <c r="AA163" i="25"/>
  <c r="J156" i="22"/>
  <c r="M159" i="24" s="1"/>
  <c r="AA159" s="1"/>
  <c r="AA156" i="25"/>
  <c r="J153" i="22"/>
  <c r="M156" i="24" s="1"/>
  <c r="AA156" s="1"/>
  <c r="AA153" i="25"/>
  <c r="J149" i="22"/>
  <c r="M152" i="24" s="1"/>
  <c r="AA152" s="1"/>
  <c r="AA149" i="25"/>
  <c r="J127" i="22"/>
  <c r="M130" i="24" s="1"/>
  <c r="AA130" s="1"/>
  <c r="AA127" i="25"/>
  <c r="J104" i="22"/>
  <c r="M107" i="24" s="1"/>
  <c r="AA107" s="1"/>
  <c r="AA104" i="25"/>
  <c r="J93" i="22"/>
  <c r="M96" i="24" s="1"/>
  <c r="AA96" s="1"/>
  <c r="AA93" i="25"/>
  <c r="J90" i="22"/>
  <c r="M93" i="24" s="1"/>
  <c r="AA93" s="1"/>
  <c r="AA90" i="25"/>
  <c r="J86" i="22"/>
  <c r="M89" i="24" s="1"/>
  <c r="AA89" s="1"/>
  <c r="AA86" i="25"/>
  <c r="J82" i="22"/>
  <c r="M85" i="24" s="1"/>
  <c r="AA85" s="1"/>
  <c r="AA82" i="25"/>
  <c r="J64" i="22"/>
  <c r="M67" i="24" s="1"/>
  <c r="AA67" s="1"/>
  <c r="AA64" i="25"/>
  <c r="J45" i="22"/>
  <c r="M48" i="24" s="1"/>
  <c r="AA48" s="1"/>
  <c r="AA45" i="25"/>
  <c r="J420" i="22"/>
  <c r="M423" i="24" s="1"/>
  <c r="AA423" s="1"/>
  <c r="AA420" i="25"/>
  <c r="J379" i="22"/>
  <c r="M382" i="24" s="1"/>
  <c r="AA382" s="1"/>
  <c r="AA379" i="25"/>
  <c r="J335" i="22"/>
  <c r="M338" i="24" s="1"/>
  <c r="AA338" s="1"/>
  <c r="AA335" i="25"/>
  <c r="J321" i="22"/>
  <c r="M324" i="24" s="1"/>
  <c r="AA324" s="1"/>
  <c r="AA321" i="25"/>
  <c r="J317" i="22"/>
  <c r="M320" i="24" s="1"/>
  <c r="AA320" s="1"/>
  <c r="AA317" i="25"/>
  <c r="L252" i="22"/>
  <c r="J248"/>
  <c r="M251" i="24" s="1"/>
  <c r="AA251" s="1"/>
  <c r="AA248" i="25"/>
  <c r="J229" i="22"/>
  <c r="M232" i="24" s="1"/>
  <c r="AA232" s="1"/>
  <c r="AA229" i="25"/>
  <c r="L200" i="22"/>
  <c r="J196"/>
  <c r="M199" i="24" s="1"/>
  <c r="AA199" s="1"/>
  <c r="AA196" i="25"/>
  <c r="J158" i="22"/>
  <c r="M161" i="24" s="1"/>
  <c r="AA161" s="1"/>
  <c r="AA158" i="25"/>
  <c r="J122" i="22"/>
  <c r="M125" i="24" s="1"/>
  <c r="AA125" s="1"/>
  <c r="AA122" i="25"/>
  <c r="J118" i="22"/>
  <c r="M121" i="24" s="1"/>
  <c r="AA121" s="1"/>
  <c r="AA118" i="25"/>
  <c r="J114" i="22"/>
  <c r="M117" i="24" s="1"/>
  <c r="AA117" s="1"/>
  <c r="AA114" i="25"/>
  <c r="J110" i="22"/>
  <c r="M113" i="24" s="1"/>
  <c r="AA113" s="1"/>
  <c r="AA110" i="25"/>
  <c r="J73" i="22"/>
  <c r="M76" i="24" s="1"/>
  <c r="AA76" s="1"/>
  <c r="AA73" i="25"/>
  <c r="J70" i="22"/>
  <c r="M73" i="24" s="1"/>
  <c r="AA73" s="1"/>
  <c r="AA70" i="25"/>
  <c r="J57" i="22"/>
  <c r="M60" i="24" s="1"/>
  <c r="AA60" s="1"/>
  <c r="AA57" i="25"/>
  <c r="J53" i="22"/>
  <c r="M56" i="24" s="1"/>
  <c r="AA56" s="1"/>
  <c r="AA53" i="25"/>
  <c r="J49" i="22"/>
  <c r="M52" i="24" s="1"/>
  <c r="AA52" s="1"/>
  <c r="AA49" i="25"/>
  <c r="J419" i="22"/>
  <c r="M422" i="24" s="1"/>
  <c r="AA422" s="1"/>
  <c r="AA419" i="25"/>
  <c r="J417" i="22"/>
  <c r="M420" i="24" s="1"/>
  <c r="AA420" s="1"/>
  <c r="AA417" i="25"/>
  <c r="L415" i="22"/>
  <c r="L413"/>
  <c r="L411"/>
  <c r="J409"/>
  <c r="M412" i="24" s="1"/>
  <c r="AA412" s="1"/>
  <c r="AA409" i="25"/>
  <c r="J407" i="22"/>
  <c r="M410" i="24" s="1"/>
  <c r="AA410" s="1"/>
  <c r="AA407" i="25"/>
  <c r="J393" i="22"/>
  <c r="M396" i="24" s="1"/>
  <c r="AA396" s="1"/>
  <c r="AA393" i="25"/>
  <c r="J380" i="22"/>
  <c r="M383" i="24" s="1"/>
  <c r="AA383" s="1"/>
  <c r="AA380" i="25"/>
  <c r="J367" i="22"/>
  <c r="M370" i="24" s="1"/>
  <c r="AA370" s="1"/>
  <c r="AA367" i="25"/>
  <c r="J365" i="22"/>
  <c r="M368" i="24" s="1"/>
  <c r="AA368" s="1"/>
  <c r="AA365" i="25"/>
  <c r="J358" i="22"/>
  <c r="M361" i="24" s="1"/>
  <c r="AA361" s="1"/>
  <c r="AA358" i="25"/>
  <c r="L356" i="22"/>
  <c r="J353"/>
  <c r="M356" i="24" s="1"/>
  <c r="AA356" s="1"/>
  <c r="AA353" i="25"/>
  <c r="J351" i="22"/>
  <c r="M354" i="24" s="1"/>
  <c r="AA354" s="1"/>
  <c r="AA351" i="25"/>
  <c r="J349" i="22"/>
  <c r="M352" i="24" s="1"/>
  <c r="AA352" s="1"/>
  <c r="AA349" i="25"/>
  <c r="J346" i="22"/>
  <c r="M349" i="24" s="1"/>
  <c r="AA349" s="1"/>
  <c r="AA346" i="25"/>
  <c r="J344" i="22"/>
  <c r="M347" i="24" s="1"/>
  <c r="AA347" s="1"/>
  <c r="AA344" i="25"/>
  <c r="J303" i="22"/>
  <c r="M306" i="24" s="1"/>
  <c r="AA306" s="1"/>
  <c r="AA303" i="25"/>
  <c r="J300" i="22"/>
  <c r="M303" i="24" s="1"/>
  <c r="AA303" s="1"/>
  <c r="AA300" i="25"/>
  <c r="L291" i="22"/>
  <c r="J290"/>
  <c r="M293" i="24" s="1"/>
  <c r="AA293" s="1"/>
  <c r="AA290" i="25"/>
  <c r="AA288"/>
  <c r="J288" i="22"/>
  <c r="M291" i="24" s="1"/>
  <c r="AA291" s="1"/>
  <c r="J285" i="22"/>
  <c r="M288" i="24" s="1"/>
  <c r="AA288" s="1"/>
  <c r="AA285" i="25"/>
  <c r="J282" i="22"/>
  <c r="M285" i="24" s="1"/>
  <c r="AA285" s="1"/>
  <c r="AA282" i="25"/>
  <c r="J280" i="22"/>
  <c r="M283" i="24" s="1"/>
  <c r="AA283" s="1"/>
  <c r="AA280" i="25"/>
  <c r="L273" i="22"/>
  <c r="J268"/>
  <c r="M271" i="24" s="1"/>
  <c r="AA271" s="1"/>
  <c r="AA268" i="25"/>
  <c r="J263" i="22"/>
  <c r="M266" i="24" s="1"/>
  <c r="AA266" s="1"/>
  <c r="AA263" i="25"/>
  <c r="J261" i="22"/>
  <c r="M264" i="24" s="1"/>
  <c r="AA264" s="1"/>
  <c r="AA261" i="25"/>
  <c r="J258" i="22"/>
  <c r="M261" i="24" s="1"/>
  <c r="AA261" s="1"/>
  <c r="AA258" i="25"/>
  <c r="L256" i="22"/>
  <c r="J219"/>
  <c r="M222" i="24" s="1"/>
  <c r="AA222" s="1"/>
  <c r="AA219" i="25"/>
  <c r="J217" i="22"/>
  <c r="M220" i="24" s="1"/>
  <c r="AA220" s="1"/>
  <c r="AA217" i="25"/>
  <c r="J201" i="22"/>
  <c r="M204" i="24" s="1"/>
  <c r="AA204" s="1"/>
  <c r="AA201" i="25"/>
  <c r="J193" i="22"/>
  <c r="M196" i="24" s="1"/>
  <c r="AA196" s="1"/>
  <c r="AA193" i="25"/>
  <c r="J187" i="22"/>
  <c r="M190" i="24" s="1"/>
  <c r="AA190" s="1"/>
  <c r="AA187" i="25"/>
  <c r="J185" i="22"/>
  <c r="M188" i="24" s="1"/>
  <c r="AA188" s="1"/>
  <c r="AA185" i="25"/>
  <c r="AA176"/>
  <c r="J176" i="22"/>
  <c r="M179" i="24" s="1"/>
  <c r="AA179" s="1"/>
  <c r="J173" i="22"/>
  <c r="M176" i="24" s="1"/>
  <c r="AA176" s="1"/>
  <c r="AA173" i="25"/>
  <c r="J166" i="22"/>
  <c r="M169" i="24" s="1"/>
  <c r="AA169" s="1"/>
  <c r="AA166" i="25"/>
  <c r="J164" i="22"/>
  <c r="M167" i="24" s="1"/>
  <c r="AA167" s="1"/>
  <c r="AA164" i="25"/>
  <c r="J161" i="22"/>
  <c r="M164" i="24" s="1"/>
  <c r="AA164" s="1"/>
  <c r="AA161" i="25"/>
  <c r="J159" i="22"/>
  <c r="M162" i="24" s="1"/>
  <c r="AA162" s="1"/>
  <c r="AA159" i="25"/>
  <c r="J139" i="22"/>
  <c r="M142" i="24" s="1"/>
  <c r="AA142" s="1"/>
  <c r="AA139" i="25"/>
  <c r="J137" i="22"/>
  <c r="M140" i="24" s="1"/>
  <c r="AA140" s="1"/>
  <c r="AA137" i="25"/>
  <c r="J135" i="22"/>
  <c r="M138" i="24" s="1"/>
  <c r="AA138" s="1"/>
  <c r="AA135" i="25"/>
  <c r="J133" i="22"/>
  <c r="M136" i="24" s="1"/>
  <c r="AA136" s="1"/>
  <c r="AA133" i="25"/>
  <c r="J130" i="22"/>
  <c r="M133" i="24" s="1"/>
  <c r="AA133" s="1"/>
  <c r="AA130" i="25"/>
  <c r="J128" i="22"/>
  <c r="M131" i="24" s="1"/>
  <c r="AA131" s="1"/>
  <c r="AA128" i="25"/>
  <c r="J98" i="22"/>
  <c r="M101" i="24" s="1"/>
  <c r="AA101" s="1"/>
  <c r="AA98" i="25"/>
  <c r="J78" i="22"/>
  <c r="M81" i="24" s="1"/>
  <c r="AA81" s="1"/>
  <c r="AA78" i="25"/>
  <c r="J76" i="22"/>
  <c r="M79" i="24" s="1"/>
  <c r="AA79" s="1"/>
  <c r="AA76" i="25"/>
  <c r="L74" i="22"/>
  <c r="AA48" i="25"/>
  <c r="J48" i="22"/>
  <c r="M51" i="24" s="1"/>
  <c r="AA51" s="1"/>
  <c r="J38" i="22"/>
  <c r="M41" i="24" s="1"/>
  <c r="AA41" s="1"/>
  <c r="AA38" i="25"/>
  <c r="L404" i="22"/>
  <c r="J402"/>
  <c r="M405" i="24" s="1"/>
  <c r="AA405" s="1"/>
  <c r="AA402" i="25"/>
  <c r="L400" i="22"/>
  <c r="L398"/>
  <c r="J396"/>
  <c r="M399" i="24" s="1"/>
  <c r="AA399" s="1"/>
  <c r="AA396" i="25"/>
  <c r="J381" i="22"/>
  <c r="M384" i="24" s="1"/>
  <c r="AA384" s="1"/>
  <c r="AA381" i="25"/>
  <c r="L354" i="22"/>
  <c r="J352"/>
  <c r="M355" i="24" s="1"/>
  <c r="AA355" s="1"/>
  <c r="AA352" i="25"/>
  <c r="L350" i="22"/>
  <c r="J345"/>
  <c r="M348" i="24" s="1"/>
  <c r="AA348" s="1"/>
  <c r="AA345" i="25"/>
  <c r="L325" i="22"/>
  <c r="L322"/>
  <c r="L320"/>
  <c r="J318"/>
  <c r="M321" i="24" s="1"/>
  <c r="AA321" s="1"/>
  <c r="AA318" i="25"/>
  <c r="J284" i="22"/>
  <c r="M287" i="24" s="1"/>
  <c r="AA287" s="1"/>
  <c r="AA284" i="25"/>
  <c r="J279" i="22"/>
  <c r="M282" i="24" s="1"/>
  <c r="AA282" s="1"/>
  <c r="AA279" i="25"/>
  <c r="J277" i="22"/>
  <c r="M280" i="24" s="1"/>
  <c r="AA280" s="1"/>
  <c r="AA277" i="25"/>
  <c r="J270" i="22"/>
  <c r="M273" i="24" s="1"/>
  <c r="AA273" s="1"/>
  <c r="AA270" i="25"/>
  <c r="L265" i="22"/>
  <c r="L242"/>
  <c r="J240"/>
  <c r="M243" i="24" s="1"/>
  <c r="AA243" s="1"/>
  <c r="AA240" i="25"/>
  <c r="L238" i="22"/>
  <c r="L233"/>
  <c r="J214"/>
  <c r="M217" i="24" s="1"/>
  <c r="AA217" s="1"/>
  <c r="AA214" i="25"/>
  <c r="L212" i="22"/>
  <c r="J209"/>
  <c r="M212" i="24" s="1"/>
  <c r="AA212" s="1"/>
  <c r="AA209" i="25"/>
  <c r="J202" i="22"/>
  <c r="M205" i="24" s="1"/>
  <c r="AA205" s="1"/>
  <c r="AA202" i="25"/>
  <c r="J188" i="22"/>
  <c r="M191" i="24" s="1"/>
  <c r="AA191" s="1"/>
  <c r="AA188" i="25"/>
  <c r="J186" i="22"/>
  <c r="M189" i="24" s="1"/>
  <c r="AA189" s="1"/>
  <c r="AA186" i="25"/>
  <c r="J181" i="22"/>
  <c r="M184" i="24" s="1"/>
  <c r="AA184" s="1"/>
  <c r="AA181" i="25"/>
  <c r="J175" i="22"/>
  <c r="M178" i="24" s="1"/>
  <c r="AA178" s="1"/>
  <c r="AA175" i="25"/>
  <c r="J165" i="22"/>
  <c r="M168" i="24" s="1"/>
  <c r="AA168" s="1"/>
  <c r="AA165" i="25"/>
  <c r="L162" i="22"/>
  <c r="L154"/>
  <c r="J152"/>
  <c r="M155" i="24" s="1"/>
  <c r="AA155" s="1"/>
  <c r="AA152" i="25"/>
  <c r="J150" i="22"/>
  <c r="M153" i="24" s="1"/>
  <c r="AA153" s="1"/>
  <c r="AA150" i="25"/>
  <c r="J148" i="22"/>
  <c r="M151" i="24" s="1"/>
  <c r="AA151" s="1"/>
  <c r="AA148" i="25"/>
  <c r="J138" i="22"/>
  <c r="M141" i="24" s="1"/>
  <c r="AA141" s="1"/>
  <c r="AA138" i="25"/>
  <c r="J136" i="22"/>
  <c r="M139" i="24" s="1"/>
  <c r="AA139" s="1"/>
  <c r="AA136" i="25"/>
  <c r="L134" i="22"/>
  <c r="J129"/>
  <c r="M132" i="24" s="1"/>
  <c r="AA132" s="1"/>
  <c r="AA129" i="25"/>
  <c r="J105" i="22"/>
  <c r="M108" i="24" s="1"/>
  <c r="AA108" s="1"/>
  <c r="AA105" i="25"/>
  <c r="J103" i="22"/>
  <c r="M106" i="24" s="1"/>
  <c r="AA106" s="1"/>
  <c r="AA103" i="25"/>
  <c r="J77" i="22"/>
  <c r="M80" i="24" s="1"/>
  <c r="AA80" s="1"/>
  <c r="AA77" i="25"/>
  <c r="L75" i="22"/>
  <c r="J67"/>
  <c r="M70" i="24" s="1"/>
  <c r="AA70" s="1"/>
  <c r="AA67" i="25"/>
  <c r="J65" i="22"/>
  <c r="M68" i="24" s="1"/>
  <c r="AA68" s="1"/>
  <c r="AA65" i="25"/>
  <c r="J58" i="22"/>
  <c r="M61" i="24" s="1"/>
  <c r="AA61" s="1"/>
  <c r="AA58" i="25"/>
  <c r="L56" i="22"/>
  <c r="L54"/>
  <c r="L50"/>
  <c r="J47"/>
  <c r="M50" i="24" s="1"/>
  <c r="AA50" s="1"/>
  <c r="AA47" i="25"/>
  <c r="L423" i="22"/>
  <c r="L421"/>
  <c r="L418"/>
  <c r="L414"/>
  <c r="L412"/>
  <c r="L410"/>
  <c r="J408"/>
  <c r="M411" i="24" s="1"/>
  <c r="AA411" s="1"/>
  <c r="AA408" i="25"/>
  <c r="L406" i="22"/>
  <c r="J392"/>
  <c r="M395" i="24" s="1"/>
  <c r="AA395" s="1"/>
  <c r="AA392" i="25"/>
  <c r="J389" i="22"/>
  <c r="M392" i="24" s="1"/>
  <c r="AA392" s="1"/>
  <c r="AA389" i="25"/>
  <c r="J387" i="22"/>
  <c r="M390" i="24" s="1"/>
  <c r="AA390" s="1"/>
  <c r="AA387" i="25"/>
  <c r="L385" i="22"/>
  <c r="L383"/>
  <c r="J378"/>
  <c r="M381" i="24" s="1"/>
  <c r="AA381" s="1"/>
  <c r="AA378" i="25"/>
  <c r="J374" i="22"/>
  <c r="M377" i="24" s="1"/>
  <c r="AA377" s="1"/>
  <c r="AA374" i="25"/>
  <c r="J372" i="22"/>
  <c r="M375" i="24" s="1"/>
  <c r="AA375" s="1"/>
  <c r="AA372" i="25"/>
  <c r="J369" i="22"/>
  <c r="M372" i="24" s="1"/>
  <c r="AA372" s="1"/>
  <c r="AA369" i="25"/>
  <c r="J366" i="22"/>
  <c r="M369" i="24" s="1"/>
  <c r="AA369" s="1"/>
  <c r="AA366" i="25"/>
  <c r="J363" i="22"/>
  <c r="M366" i="24" s="1"/>
  <c r="AA366" s="1"/>
  <c r="AA363" i="25"/>
  <c r="L361" i="22"/>
  <c r="L342"/>
  <c r="L340"/>
  <c r="L337"/>
  <c r="L334"/>
  <c r="J331"/>
  <c r="M334" i="24" s="1"/>
  <c r="AA334" s="1"/>
  <c r="AA331" i="25"/>
  <c r="J329" i="22"/>
  <c r="M332" i="24" s="1"/>
  <c r="AA332" s="1"/>
  <c r="AA329" i="25"/>
  <c r="J327" i="22"/>
  <c r="M330" i="24" s="1"/>
  <c r="AA330" s="1"/>
  <c r="AA327" i="25"/>
  <c r="J315" i="22"/>
  <c r="M318" i="24" s="1"/>
  <c r="AA318" s="1"/>
  <c r="AA315" i="25"/>
  <c r="J310" i="22"/>
  <c r="M313" i="24" s="1"/>
  <c r="AA313" s="1"/>
  <c r="AA310" i="25"/>
  <c r="L308" i="22"/>
  <c r="J305"/>
  <c r="M308" i="24" s="1"/>
  <c r="AA308" s="1"/>
  <c r="AA305" i="25"/>
  <c r="L298" i="22"/>
  <c r="J296"/>
  <c r="M299" i="24" s="1"/>
  <c r="AA299" s="1"/>
  <c r="AA296" i="25"/>
  <c r="L294" i="22"/>
  <c r="J292"/>
  <c r="M295" i="24" s="1"/>
  <c r="AA295" s="1"/>
  <c r="AA292" i="25"/>
  <c r="L281" i="22"/>
  <c r="L262"/>
  <c r="L260"/>
  <c r="J257"/>
  <c r="M260" i="24" s="1"/>
  <c r="AA260" s="1"/>
  <c r="AA257" i="25"/>
  <c r="L251" i="22"/>
  <c r="J249"/>
  <c r="M252" i="24" s="1"/>
  <c r="AA252" s="1"/>
  <c r="AA249" i="25"/>
  <c r="J247" i="22"/>
  <c r="M250" i="24" s="1"/>
  <c r="AA250" s="1"/>
  <c r="AA247" i="25"/>
  <c r="J230" i="22"/>
  <c r="M233" i="24" s="1"/>
  <c r="AA233" s="1"/>
  <c r="AA230" i="25"/>
  <c r="J228" i="22"/>
  <c r="M231" i="24" s="1"/>
  <c r="AA231" s="1"/>
  <c r="AA228" i="25"/>
  <c r="J225" i="22"/>
  <c r="M228" i="24" s="1"/>
  <c r="AA228" s="1"/>
  <c r="AA225" i="25"/>
  <c r="J221" i="22"/>
  <c r="M224" i="24" s="1"/>
  <c r="AA224" s="1"/>
  <c r="AA221" i="25"/>
  <c r="J218" i="22"/>
  <c r="M221" i="24" s="1"/>
  <c r="AA221" s="1"/>
  <c r="AA218" i="25"/>
  <c r="J216" i="22"/>
  <c r="M219" i="24" s="1"/>
  <c r="AA219" s="1"/>
  <c r="AA216" i="25"/>
  <c r="J207" i="22"/>
  <c r="M210" i="24" s="1"/>
  <c r="AA210" s="1"/>
  <c r="AA207" i="25"/>
  <c r="L204" i="22"/>
  <c r="J199"/>
  <c r="M202" i="24" s="1"/>
  <c r="AA202" s="1"/>
  <c r="AA199" i="25"/>
  <c r="J197" i="22"/>
  <c r="M201" i="24" s="1"/>
  <c r="AA201" s="1"/>
  <c r="AA198" i="25"/>
  <c r="J194" i="22"/>
  <c r="M197" i="24" s="1"/>
  <c r="AA197" s="1"/>
  <c r="AA194" i="25"/>
  <c r="J183" i="22"/>
  <c r="M186" i="24" s="1"/>
  <c r="AA186" s="1"/>
  <c r="AA183" i="25"/>
  <c r="J178" i="22"/>
  <c r="M181" i="24" s="1"/>
  <c r="AA181" s="1"/>
  <c r="AA178" i="25"/>
  <c r="J174" i="22"/>
  <c r="M177" i="24" s="1"/>
  <c r="AA177" s="1"/>
  <c r="AA174" i="25"/>
  <c r="J171" i="22"/>
  <c r="M174" i="24" s="1"/>
  <c r="AA174" s="1"/>
  <c r="AA171" i="25"/>
  <c r="J169" i="22"/>
  <c r="M172" i="24" s="1"/>
  <c r="AA172" s="1"/>
  <c r="AA169" i="25"/>
  <c r="J167" i="22"/>
  <c r="M170" i="24" s="1"/>
  <c r="AA170" s="1"/>
  <c r="AA167" i="25"/>
  <c r="J157" i="22"/>
  <c r="M160" i="24" s="1"/>
  <c r="AA160" s="1"/>
  <c r="AA157" i="25"/>
  <c r="L145" i="22"/>
  <c r="J143"/>
  <c r="M146" i="24" s="1"/>
  <c r="AA146" s="1"/>
  <c r="AA143" i="25"/>
  <c r="J141" i="22"/>
  <c r="M144" i="24" s="1"/>
  <c r="AA144" s="1"/>
  <c r="AA141" i="25"/>
  <c r="L126" i="22"/>
  <c r="J121"/>
  <c r="M124" i="24" s="1"/>
  <c r="AA124" s="1"/>
  <c r="AA121" i="25"/>
  <c r="J119" i="22"/>
  <c r="M122" i="24" s="1"/>
  <c r="AA122" s="1"/>
  <c r="AA119" i="25"/>
  <c r="J117" i="22"/>
  <c r="M120" i="24" s="1"/>
  <c r="AA120" s="1"/>
  <c r="AA117" i="25"/>
  <c r="J115" i="22"/>
  <c r="M118" i="24" s="1"/>
  <c r="AA118" s="1"/>
  <c r="AA115" i="25"/>
  <c r="J113" i="22"/>
  <c r="M116" i="24" s="1"/>
  <c r="AA116" s="1"/>
  <c r="AA113" i="25"/>
  <c r="J109" i="22"/>
  <c r="M112" i="24" s="1"/>
  <c r="AA112" s="1"/>
  <c r="AA109" i="25"/>
  <c r="J97" i="22"/>
  <c r="M100" i="24" s="1"/>
  <c r="AA100" s="1"/>
  <c r="AA97" i="25"/>
  <c r="J94" i="22"/>
  <c r="M97" i="24" s="1"/>
  <c r="AA97" s="1"/>
  <c r="AA94" i="25"/>
  <c r="L92" i="22"/>
  <c r="J89"/>
  <c r="M92" i="24" s="1"/>
  <c r="AA92" s="1"/>
  <c r="AA89" i="25"/>
  <c r="J87" i="22"/>
  <c r="M90" i="24" s="1"/>
  <c r="AA90" s="1"/>
  <c r="AA87" i="25"/>
  <c r="J83" i="22"/>
  <c r="M86" i="24" s="1"/>
  <c r="AA86" s="1"/>
  <c r="AA83" i="25"/>
  <c r="J79" i="22"/>
  <c r="M82" i="24" s="1"/>
  <c r="AA82" s="1"/>
  <c r="AA79" i="25"/>
  <c r="J72" i="22"/>
  <c r="M75" i="24" s="1"/>
  <c r="AA75" s="1"/>
  <c r="AA72" i="25"/>
  <c r="J69" i="22"/>
  <c r="M72" i="24" s="1"/>
  <c r="AA72" s="1"/>
  <c r="AA69" i="25"/>
  <c r="J62" i="22"/>
  <c r="M65" i="24" s="1"/>
  <c r="AA65" s="1"/>
  <c r="AA62" i="25"/>
  <c r="J60" i="22"/>
  <c r="M63" i="24" s="1"/>
  <c r="AA63" s="1"/>
  <c r="AA60" i="25"/>
  <c r="J44" i="22"/>
  <c r="M47" i="24" s="1"/>
  <c r="AA47" s="1"/>
  <c r="AA44" i="25"/>
  <c r="J42" i="22"/>
  <c r="M45" i="24" s="1"/>
  <c r="AA45" s="1"/>
  <c r="AA42" i="25"/>
  <c r="J37" i="22"/>
  <c r="M40" i="24" s="1"/>
  <c r="AA40" s="1"/>
  <c r="AA37" i="25"/>
  <c r="I417" i="9"/>
  <c r="Z419" i="25"/>
  <c r="I303" i="9"/>
  <c r="Z305" i="25"/>
  <c r="Z144"/>
  <c r="I142" i="9"/>
  <c r="Z113" i="25"/>
  <c r="I111" i="9"/>
  <c r="Z405" i="25"/>
  <c r="I403" i="9"/>
  <c r="Z401" i="25"/>
  <c r="I399" i="9"/>
  <c r="Z382" i="25"/>
  <c r="I380" i="9"/>
  <c r="I369"/>
  <c r="Z371" i="25"/>
  <c r="I343" i="9"/>
  <c r="Z345" i="25"/>
  <c r="I328" i="9"/>
  <c r="Z329" i="25"/>
  <c r="I312" i="9"/>
  <c r="Z313" i="25"/>
  <c r="Z292"/>
  <c r="I290" i="9"/>
  <c r="Z284" i="25"/>
  <c r="I282" i="9"/>
  <c r="I276"/>
  <c r="Z278" i="25"/>
  <c r="I260" i="9"/>
  <c r="Z262" i="25"/>
  <c r="Z256"/>
  <c r="I254" i="9"/>
  <c r="I416"/>
  <c r="Z418" i="25"/>
  <c r="I364" i="9"/>
  <c r="I355"/>
  <c r="I353"/>
  <c r="Z355" i="25"/>
  <c r="Z353"/>
  <c r="I351" i="9"/>
  <c r="I325"/>
  <c r="L330" i="24" s="1"/>
  <c r="Z330" s="1"/>
  <c r="Z326" i="25"/>
  <c r="I309" i="9"/>
  <c r="Z310" i="25"/>
  <c r="I302" i="9"/>
  <c r="Z304" i="25"/>
  <c r="Z300"/>
  <c r="I298" i="9"/>
  <c r="K263"/>
  <c r="K247"/>
  <c r="I143"/>
  <c r="Z145" i="25"/>
  <c r="Z57"/>
  <c r="I55" i="9"/>
  <c r="L60" i="24" s="1"/>
  <c r="Z421" i="25"/>
  <c r="I419" i="9"/>
  <c r="Z417" i="25"/>
  <c r="I415" i="9"/>
  <c r="I352"/>
  <c r="Z354" i="25"/>
  <c r="Z325"/>
  <c r="I324" i="9"/>
  <c r="L329" i="24" s="1"/>
  <c r="Z309" i="25"/>
  <c r="I308" i="9"/>
  <c r="I299"/>
  <c r="Z301" i="25"/>
  <c r="Z414"/>
  <c r="I412" i="9"/>
  <c r="I401"/>
  <c r="Z403" i="25"/>
  <c r="I384" i="9"/>
  <c r="Z386" i="25"/>
  <c r="Z373"/>
  <c r="I371" i="9"/>
  <c r="I367"/>
  <c r="Z369" i="25"/>
  <c r="I292" i="9"/>
  <c r="Z294" i="25"/>
  <c r="Z288"/>
  <c r="I286" i="9"/>
  <c r="Z276" i="25"/>
  <c r="I274" i="9"/>
  <c r="Z272" i="25"/>
  <c r="I270" i="9"/>
  <c r="Z268" i="25"/>
  <c r="I266" i="9"/>
  <c r="Z260" i="25"/>
  <c r="I258" i="9"/>
  <c r="Z252" i="25"/>
  <c r="I250" i="9"/>
  <c r="Z217" i="25"/>
  <c r="I215" i="9"/>
  <c r="I200"/>
  <c r="Z202" i="25"/>
  <c r="I16" i="9"/>
  <c r="Z18" i="25"/>
  <c r="I400" i="9"/>
  <c r="Z402" i="25"/>
  <c r="Z398"/>
  <c r="I396" i="9"/>
  <c r="Z389" i="25"/>
  <c r="I387" i="9"/>
  <c r="I385"/>
  <c r="Z387" i="25"/>
  <c r="Z385"/>
  <c r="I383" i="9"/>
  <c r="K379"/>
  <c r="I368"/>
  <c r="Z370" i="25"/>
  <c r="I348" i="9"/>
  <c r="Z350" i="25"/>
  <c r="I340" i="9"/>
  <c r="Z342" i="25"/>
  <c r="I329" i="9"/>
  <c r="Z330" i="25"/>
  <c r="I320" i="9"/>
  <c r="Z321" i="25"/>
  <c r="I313" i="9"/>
  <c r="Z314" i="25"/>
  <c r="I291" i="9"/>
  <c r="Z293" i="25"/>
  <c r="I287" i="9"/>
  <c r="Z289" i="25"/>
  <c r="Z285"/>
  <c r="I283" i="9"/>
  <c r="I275"/>
  <c r="Z277" i="25"/>
  <c r="I271" i="9"/>
  <c r="Z273" i="25"/>
  <c r="I267" i="9"/>
  <c r="Z269" i="25"/>
  <c r="I259" i="9"/>
  <c r="Z261" i="25"/>
  <c r="I255" i="9"/>
  <c r="Z257" i="25"/>
  <c r="Z253"/>
  <c r="I251" i="9"/>
  <c r="K219"/>
  <c r="Z201" i="25"/>
  <c r="I199" i="9"/>
  <c r="Z77" i="25"/>
  <c r="I75" i="9"/>
  <c r="Z30" i="25"/>
  <c r="I28" i="9"/>
  <c r="L33" i="24" s="1"/>
  <c r="I13" i="9"/>
  <c r="Z15" i="25"/>
  <c r="K365" i="9"/>
  <c r="I341"/>
  <c r="Z343" i="25"/>
  <c r="I310" i="9"/>
  <c r="Z311" i="25"/>
  <c r="I296" i="9"/>
  <c r="Z298" i="25"/>
  <c r="I272" i="9"/>
  <c r="Z274" i="25"/>
  <c r="K256" i="9"/>
  <c r="K248"/>
  <c r="K243"/>
  <c r="Z233" i="25"/>
  <c r="I231" i="9"/>
  <c r="I227"/>
  <c r="Z229" i="25"/>
  <c r="I225" i="9"/>
  <c r="Z227" i="25"/>
  <c r="I223" i="9"/>
  <c r="Z225" i="25"/>
  <c r="K196" i="9"/>
  <c r="K192"/>
  <c r="I176"/>
  <c r="Z178" i="25"/>
  <c r="I173" i="9"/>
  <c r="Z175" i="25"/>
  <c r="I168" i="9"/>
  <c r="Z170" i="25"/>
  <c r="I165" i="9"/>
  <c r="Z167" i="25"/>
  <c r="K163" i="9"/>
  <c r="K154"/>
  <c r="I124"/>
  <c r="Z126" i="25"/>
  <c r="Z124"/>
  <c r="I122" i="9"/>
  <c r="Z81" i="25"/>
  <c r="I79" i="9"/>
  <c r="L84" i="24" s="1"/>
  <c r="I76" i="9"/>
  <c r="L81" i="24" s="1"/>
  <c r="Z78" i="25"/>
  <c r="I60" i="9"/>
  <c r="L65" i="24" s="1"/>
  <c r="Z62" i="25"/>
  <c r="I56" i="9"/>
  <c r="Z58" i="25"/>
  <c r="I47" i="9"/>
  <c r="L52" i="24" s="1"/>
  <c r="Z49" i="25"/>
  <c r="I31" i="9"/>
  <c r="L36" i="24" s="1"/>
  <c r="Z33" i="25"/>
  <c r="I21" i="9"/>
  <c r="Z23" i="25"/>
  <c r="K378" i="9"/>
  <c r="I344"/>
  <c r="K337"/>
  <c r="I334"/>
  <c r="Z336" i="25"/>
  <c r="I284" i="9"/>
  <c r="Z286" i="25"/>
  <c r="K268" i="9"/>
  <c r="I252"/>
  <c r="Z254" i="25"/>
  <c r="I237" i="9"/>
  <c r="Z239" i="25"/>
  <c r="K221" i="9"/>
  <c r="I180"/>
  <c r="Z182" i="25"/>
  <c r="I89" i="9"/>
  <c r="Z91" i="25"/>
  <c r="I86" i="9"/>
  <c r="Z88" i="25"/>
  <c r="K66" i="9"/>
  <c r="Z44" i="25"/>
  <c r="I42" i="9"/>
  <c r="I421"/>
  <c r="Z423" i="25"/>
  <c r="I405" i="9"/>
  <c r="I398"/>
  <c r="Z400" i="25"/>
  <c r="K389" i="9"/>
  <c r="I382"/>
  <c r="Z384" i="25"/>
  <c r="I373" i="9"/>
  <c r="K357"/>
  <c r="I306"/>
  <c r="Z306" i="25"/>
  <c r="I297" i="9"/>
  <c r="Z299" i="25"/>
  <c r="I289" i="9"/>
  <c r="Z291" i="25"/>
  <c r="I281" i="9"/>
  <c r="Z283" i="25"/>
  <c r="I273" i="9"/>
  <c r="Z275" i="25"/>
  <c r="I265" i="9"/>
  <c r="Z267" i="25"/>
  <c r="I257" i="9"/>
  <c r="Z259" i="25"/>
  <c r="I249" i="9"/>
  <c r="Z251" i="25"/>
  <c r="I244" i="9"/>
  <c r="Z246" i="25"/>
  <c r="I240" i="9"/>
  <c r="Z242" i="25"/>
  <c r="I228" i="9"/>
  <c r="Z230" i="25"/>
  <c r="I224" i="9"/>
  <c r="Z226" i="25"/>
  <c r="K210" i="9"/>
  <c r="I205"/>
  <c r="Z207" i="25"/>
  <c r="K203" i="9"/>
  <c r="I197"/>
  <c r="Z199" i="25"/>
  <c r="I161" i="9"/>
  <c r="Z163" i="25"/>
  <c r="Z152"/>
  <c r="I150" i="9"/>
  <c r="I148"/>
  <c r="Z150" i="25"/>
  <c r="I133" i="9"/>
  <c r="Z135" i="25"/>
  <c r="I130" i="9"/>
  <c r="Z132" i="25"/>
  <c r="I128" i="9"/>
  <c r="Z130" i="25"/>
  <c r="Z125"/>
  <c r="I123" i="9"/>
  <c r="I107"/>
  <c r="Z109" i="25"/>
  <c r="I104" i="9"/>
  <c r="Z106" i="25"/>
  <c r="I101" i="9"/>
  <c r="Z103" i="25"/>
  <c r="I99" i="9"/>
  <c r="Z101" i="25"/>
  <c r="I93" i="9"/>
  <c r="Z95" i="25"/>
  <c r="I83" i="9"/>
  <c r="Z85" i="25"/>
  <c r="I80" i="9"/>
  <c r="Z82" i="25"/>
  <c r="Z61"/>
  <c r="I59" i="9"/>
  <c r="I22"/>
  <c r="Z24" i="25"/>
  <c r="Z22"/>
  <c r="I20" i="9"/>
  <c r="Z17" i="25"/>
  <c r="I15" i="9"/>
  <c r="I411"/>
  <c r="K406"/>
  <c r="I395"/>
  <c r="I363"/>
  <c r="K358"/>
  <c r="I331"/>
  <c r="I279"/>
  <c r="K241"/>
  <c r="K234"/>
  <c r="I226"/>
  <c r="K166"/>
  <c r="I134"/>
  <c r="Z377" i="25"/>
  <c r="I323" i="9"/>
  <c r="I307"/>
  <c r="I214"/>
  <c r="K213"/>
  <c r="I158"/>
  <c r="I131"/>
  <c r="I110"/>
  <c r="I90"/>
  <c r="I74"/>
  <c r="I27"/>
  <c r="Z395" i="25"/>
  <c r="Z323"/>
  <c r="Z128"/>
  <c r="Z63"/>
  <c r="I413" i="9"/>
  <c r="Z415" i="25"/>
  <c r="I408" i="9"/>
  <c r="Z410" i="25"/>
  <c r="I397" i="9"/>
  <c r="Z399" i="25"/>
  <c r="I392" i="9"/>
  <c r="Z394" i="25"/>
  <c r="K381" i="9"/>
  <c r="I376"/>
  <c r="Z378" i="25"/>
  <c r="I360" i="9"/>
  <c r="Z362" i="25"/>
  <c r="I349" i="9"/>
  <c r="Z351" i="25"/>
  <c r="K338" i="9"/>
  <c r="I332"/>
  <c r="Z334" i="25"/>
  <c r="I321" i="9"/>
  <c r="Z322" i="25"/>
  <c r="I304" i="9"/>
  <c r="Z307" i="25"/>
  <c r="I288" i="9"/>
  <c r="Z290" i="25"/>
  <c r="I280" i="9"/>
  <c r="Z282" i="25"/>
  <c r="I264" i="9"/>
  <c r="Z266" i="25"/>
  <c r="I239" i="9"/>
  <c r="Z241" i="25"/>
  <c r="I229" i="9"/>
  <c r="Z231" i="25"/>
  <c r="Z220"/>
  <c r="I218" i="9"/>
  <c r="I170"/>
  <c r="Z172" i="25"/>
  <c r="K162" i="9"/>
  <c r="I153"/>
  <c r="Z155" i="25"/>
  <c r="Z148"/>
  <c r="I146" i="9"/>
  <c r="Z137" i="25"/>
  <c r="I135" i="9"/>
  <c r="K126"/>
  <c r="I114"/>
  <c r="Z116" i="25"/>
  <c r="I112" i="9"/>
  <c r="Z114" i="25"/>
  <c r="Z97"/>
  <c r="I95" i="9"/>
  <c r="I67"/>
  <c r="Z69" i="25"/>
  <c r="Z60"/>
  <c r="I58" i="9"/>
  <c r="Z21" i="25"/>
  <c r="I19" i="9"/>
  <c r="I17"/>
  <c r="Z19" i="25"/>
  <c r="K410" i="9"/>
  <c r="I394"/>
  <c r="Z396" i="25"/>
  <c r="K362" i="9"/>
  <c r="I318"/>
  <c r="Z319" i="25"/>
  <c r="K300" i="9"/>
  <c r="K233"/>
  <c r="Z204" i="25"/>
  <c r="I202" i="9"/>
  <c r="I185"/>
  <c r="Z187" i="25"/>
  <c r="I159" i="9"/>
  <c r="Z161" i="25"/>
  <c r="I156" i="9"/>
  <c r="Z158" i="25"/>
  <c r="I91" i="9"/>
  <c r="Z93" i="25"/>
  <c r="I64" i="9"/>
  <c r="Z66" i="25"/>
  <c r="I44" i="9"/>
  <c r="L49" i="24" s="1"/>
  <c r="Z46" i="25"/>
  <c r="I40" i="9"/>
  <c r="Z42" i="25"/>
  <c r="I10" i="9"/>
  <c r="Z12" i="25"/>
  <c r="I418" i="9"/>
  <c r="Z420" i="25"/>
  <c r="I409" i="9"/>
  <c r="Z411" i="25"/>
  <c r="I386" i="9"/>
  <c r="Z388" i="25"/>
  <c r="I377" i="9"/>
  <c r="Z379" i="25"/>
  <c r="I370" i="9"/>
  <c r="Z372" i="25"/>
  <c r="I361" i="9"/>
  <c r="Z363" i="25"/>
  <c r="I354" i="9"/>
  <c r="Z356" i="25"/>
  <c r="I347" i="9"/>
  <c r="Z349" i="25"/>
  <c r="K342" i="9"/>
  <c r="K339"/>
  <c r="Z331" i="25"/>
  <c r="K327" i="9"/>
  <c r="I317"/>
  <c r="Z318" i="25"/>
  <c r="K301" i="9"/>
  <c r="I285"/>
  <c r="Z287" i="25"/>
  <c r="I277" i="9"/>
  <c r="Z279" i="25"/>
  <c r="K269" i="9"/>
  <c r="I261"/>
  <c r="Z263" i="25"/>
  <c r="I253" i="9"/>
  <c r="Z255" i="25"/>
  <c r="I232" i="9"/>
  <c r="Z234" i="25"/>
  <c r="I212" i="9"/>
  <c r="Z214" i="25"/>
  <c r="K208" i="9"/>
  <c r="K194"/>
  <c r="I189"/>
  <c r="Z191" i="25"/>
  <c r="I186" i="9"/>
  <c r="Z188" i="25"/>
  <c r="K179" i="9"/>
  <c r="K174"/>
  <c r="Z157" i="25"/>
  <c r="I155" i="9"/>
  <c r="I147"/>
  <c r="Z149" i="25"/>
  <c r="I136" i="9"/>
  <c r="Z138" i="25"/>
  <c r="K127" i="9"/>
  <c r="I120"/>
  <c r="Z122" i="25"/>
  <c r="I117" i="9"/>
  <c r="Z119" i="25"/>
  <c r="I115" i="9"/>
  <c r="Z117" i="25"/>
  <c r="I109" i="9"/>
  <c r="Z111" i="25"/>
  <c r="K106" i="9"/>
  <c r="K98"/>
  <c r="I96"/>
  <c r="Z98" i="25"/>
  <c r="I85" i="9"/>
  <c r="Z87" i="25"/>
  <c r="K82" i="9"/>
  <c r="I73"/>
  <c r="Z75" i="25"/>
  <c r="K70" i="9"/>
  <c r="I68"/>
  <c r="L73" i="24" s="1"/>
  <c r="Z70" i="25"/>
  <c r="Z65"/>
  <c r="I63" i="9"/>
  <c r="L68" i="24" s="1"/>
  <c r="I53" i="9"/>
  <c r="Z55" i="25"/>
  <c r="I48" i="9"/>
  <c r="Z50" i="25"/>
  <c r="I45" i="9"/>
  <c r="Z47" i="25"/>
  <c r="Z45"/>
  <c r="I43" i="9"/>
  <c r="K37"/>
  <c r="I32"/>
  <c r="Z34" i="25"/>
  <c r="I29" i="9"/>
  <c r="Z31" i="25"/>
  <c r="I26" i="9"/>
  <c r="Z28" i="25"/>
  <c r="I24" i="9"/>
  <c r="Z26" i="25"/>
  <c r="Z14"/>
  <c r="I12" i="9"/>
  <c r="L17" i="24" s="1"/>
  <c r="I407" i="9"/>
  <c r="I391"/>
  <c r="K374"/>
  <c r="I359"/>
  <c r="I335"/>
  <c r="I295"/>
  <c r="I246"/>
  <c r="K245"/>
  <c r="I242"/>
  <c r="I238"/>
  <c r="I235"/>
  <c r="I230"/>
  <c r="I222"/>
  <c r="I167"/>
  <c r="I94"/>
  <c r="Z412" i="25"/>
  <c r="Z364"/>
  <c r="Z347"/>
  <c r="Z327"/>
  <c r="Z147"/>
  <c r="I236" i="9"/>
  <c r="Z238" i="25"/>
  <c r="K220" i="9"/>
  <c r="K204"/>
  <c r="I188"/>
  <c r="Z190" i="25"/>
  <c r="I169" i="9"/>
  <c r="Z171" i="25"/>
  <c r="I164" i="9"/>
  <c r="Z166" i="25"/>
  <c r="I149" i="9"/>
  <c r="Z151" i="25"/>
  <c r="I138" i="9"/>
  <c r="Z140" i="25"/>
  <c r="I129" i="9"/>
  <c r="Z131" i="25"/>
  <c r="I121" i="9"/>
  <c r="Z123" i="25"/>
  <c r="K116" i="9"/>
  <c r="I105"/>
  <c r="Z107" i="25"/>
  <c r="K100" i="9"/>
  <c r="K88"/>
  <c r="I78"/>
  <c r="Z80" i="25"/>
  <c r="I69" i="9"/>
  <c r="Z71" i="25"/>
  <c r="I57" i="9"/>
  <c r="Z59" i="25"/>
  <c r="I41" i="9"/>
  <c r="Z43" i="25"/>
  <c r="I23" i="9"/>
  <c r="Z25" i="25"/>
  <c r="I18" i="9"/>
  <c r="Z20" i="25"/>
  <c r="I217" i="9"/>
  <c r="Z219" i="25"/>
  <c r="I211" i="9"/>
  <c r="Z213" i="25"/>
  <c r="I207" i="9"/>
  <c r="Z209" i="25"/>
  <c r="I201" i="9"/>
  <c r="Z203" i="25"/>
  <c r="I195" i="9"/>
  <c r="I193"/>
  <c r="Z195" i="25"/>
  <c r="K184" i="9"/>
  <c r="K178"/>
  <c r="I172"/>
  <c r="Z174" i="25"/>
  <c r="I160" i="9"/>
  <c r="Z162" i="25"/>
  <c r="I152" i="9"/>
  <c r="Z154" i="25"/>
  <c r="I144" i="9"/>
  <c r="Z146" i="25"/>
  <c r="I137" i="9"/>
  <c r="Z139" i="25"/>
  <c r="I132" i="9"/>
  <c r="Z134" i="25"/>
  <c r="I113" i="9"/>
  <c r="Z115" i="25"/>
  <c r="K108" i="9"/>
  <c r="I92"/>
  <c r="L97" i="24" s="1"/>
  <c r="Z94" i="25"/>
  <c r="I84" i="9"/>
  <c r="L89" i="24" s="1"/>
  <c r="Z86" i="25"/>
  <c r="I77" i="9"/>
  <c r="Z79" i="25"/>
  <c r="I72" i="9"/>
  <c r="Z74" i="25"/>
  <c r="I65" i="9"/>
  <c r="Z67" i="25"/>
  <c r="I62" i="9"/>
  <c r="Z64" i="25"/>
  <c r="I52" i="9"/>
  <c r="L57" i="24" s="1"/>
  <c r="Z54" i="25"/>
  <c r="I49" i="9"/>
  <c r="Z51" i="25"/>
  <c r="I38" i="9"/>
  <c r="Z40" i="25"/>
  <c r="I36" i="9"/>
  <c r="L41" i="24" s="1"/>
  <c r="Z38" i="25"/>
  <c r="K30" i="9"/>
  <c r="I25"/>
  <c r="Z27" i="25"/>
  <c r="I14" i="9"/>
  <c r="Z16" i="25"/>
  <c r="I9" i="9"/>
  <c r="Z11" i="25"/>
  <c r="Z193"/>
  <c r="Z110"/>
  <c r="Y423"/>
  <c r="Y407"/>
  <c r="Y405"/>
  <c r="Y389"/>
  <c r="Y375"/>
  <c r="Y362" i="24"/>
  <c r="Y359" i="25"/>
  <c r="Y349"/>
  <c r="Y340"/>
  <c r="Y343" i="24"/>
  <c r="Y331" i="25"/>
  <c r="Y331" i="24"/>
  <c r="Y328" i="25"/>
  <c r="Y319"/>
  <c r="Y317"/>
  <c r="Y320" i="24"/>
  <c r="Y298" i="25"/>
  <c r="Y265"/>
  <c r="Y261"/>
  <c r="K250" i="8"/>
  <c r="Y249" i="24"/>
  <c r="Y246" i="25"/>
  <c r="Y237"/>
  <c r="Y225"/>
  <c r="Y209"/>
  <c r="Y212" i="24"/>
  <c r="K159" i="8"/>
  <c r="Y153" i="25"/>
  <c r="Y136"/>
  <c r="Y126"/>
  <c r="Y118"/>
  <c r="Y99"/>
  <c r="Y97"/>
  <c r="Y57"/>
  <c r="Y53"/>
  <c r="Y49"/>
  <c r="Y37"/>
  <c r="Y22"/>
  <c r="Y16"/>
  <c r="Y420"/>
  <c r="K410" i="8"/>
  <c r="Y401" i="24"/>
  <c r="Y398" i="25"/>
  <c r="Y388"/>
  <c r="Y391" i="24"/>
  <c r="K378" i="8"/>
  <c r="Y372" i="25"/>
  <c r="Y333"/>
  <c r="Y310"/>
  <c r="Y304"/>
  <c r="Y300"/>
  <c r="Y303" i="24"/>
  <c r="Y276" i="25"/>
  <c r="Y232"/>
  <c r="Y235" i="24"/>
  <c r="Y221" i="25"/>
  <c r="Y186"/>
  <c r="Y178"/>
  <c r="Y167"/>
  <c r="Y133"/>
  <c r="Y102"/>
  <c r="Y92"/>
  <c r="Y86"/>
  <c r="Y65"/>
  <c r="Y26"/>
  <c r="Y417"/>
  <c r="Y412" i="24"/>
  <c r="Y409" i="25"/>
  <c r="Y401"/>
  <c r="Y404" i="24"/>
  <c r="Y396"/>
  <c r="Y393" i="25"/>
  <c r="Y385"/>
  <c r="Y388" i="24"/>
  <c r="Y369" i="25"/>
  <c r="Y361"/>
  <c r="Y353"/>
  <c r="Y347"/>
  <c r="K343" i="8"/>
  <c r="Y344" i="25"/>
  <c r="Y337"/>
  <c r="Y318"/>
  <c r="Y314"/>
  <c r="Y306"/>
  <c r="K303" i="8"/>
  <c r="Y299" i="25"/>
  <c r="Y297"/>
  <c r="Y300" i="24"/>
  <c r="Y292" i="25"/>
  <c r="Y286"/>
  <c r="Y284"/>
  <c r="Y280"/>
  <c r="Y283" i="24"/>
  <c r="Y278" i="25"/>
  <c r="Y262"/>
  <c r="Y260"/>
  <c r="Y256"/>
  <c r="Y259" i="24"/>
  <c r="Y254" i="25"/>
  <c r="Y247"/>
  <c r="Y240"/>
  <c r="Y238"/>
  <c r="Y236"/>
  <c r="Y212"/>
  <c r="Y215" i="24"/>
  <c r="Y213"/>
  <c r="Y210" i="25"/>
  <c r="Y208"/>
  <c r="K203" i="8"/>
  <c r="Y190" i="25"/>
  <c r="Y173"/>
  <c r="Y156"/>
  <c r="Y159" i="24"/>
  <c r="Y157"/>
  <c r="Y154" i="25"/>
  <c r="Y152"/>
  <c r="K130" i="8"/>
  <c r="Y125" i="25"/>
  <c r="Y121"/>
  <c r="Y119"/>
  <c r="Y117"/>
  <c r="Y113"/>
  <c r="Y101"/>
  <c r="Y72"/>
  <c r="Y70"/>
  <c r="Y62"/>
  <c r="Y60"/>
  <c r="Y54"/>
  <c r="Y50"/>
  <c r="Y35"/>
  <c r="Y33"/>
  <c r="Y23"/>
  <c r="Y21"/>
  <c r="Y24" i="24"/>
  <c r="Y15" i="25"/>
  <c r="Y14" i="24"/>
  <c r="Y11" i="25"/>
  <c r="Y421"/>
  <c r="Y391"/>
  <c r="Y373"/>
  <c r="Y338"/>
  <c r="K327" i="8"/>
  <c r="Y321" i="25"/>
  <c r="K311" i="8"/>
  <c r="Y296" i="25"/>
  <c r="K286" i="8"/>
  <c r="Y285" i="25"/>
  <c r="Y268"/>
  <c r="Y257"/>
  <c r="Y213"/>
  <c r="Y205" i="24"/>
  <c r="Y202" i="25"/>
  <c r="K191" i="8"/>
  <c r="Y169" i="25"/>
  <c r="Y172" i="24"/>
  <c r="Y157" i="25"/>
  <c r="Y134"/>
  <c r="Y124"/>
  <c r="Y117" i="24"/>
  <c r="Y114" i="25"/>
  <c r="Y61"/>
  <c r="Y58" i="24"/>
  <c r="Y55" i="25"/>
  <c r="Y18"/>
  <c r="Y14"/>
  <c r="Y414"/>
  <c r="Y404"/>
  <c r="Y396"/>
  <c r="Y382"/>
  <c r="Y366"/>
  <c r="Y356"/>
  <c r="K323" i="8"/>
  <c r="Y302" i="25"/>
  <c r="Y293"/>
  <c r="Y274"/>
  <c r="Y272"/>
  <c r="Y275" i="24"/>
  <c r="K262" i="8"/>
  <c r="Y250" i="25"/>
  <c r="Y234"/>
  <c r="Y226" i="24"/>
  <c r="Y223" i="25"/>
  <c r="Y204"/>
  <c r="Y201"/>
  <c r="Y198"/>
  <c r="Y184"/>
  <c r="Y176"/>
  <c r="K166" i="8"/>
  <c r="Y165" i="25"/>
  <c r="Y145"/>
  <c r="Y107" i="24"/>
  <c r="Y104" i="25"/>
  <c r="Y94"/>
  <c r="Y82"/>
  <c r="Y67"/>
  <c r="Y28"/>
  <c r="K414" i="8"/>
  <c r="Y415" i="25"/>
  <c r="Y413"/>
  <c r="Y408"/>
  <c r="Y411" i="24"/>
  <c r="K398" i="8"/>
  <c r="Y399" i="25"/>
  <c r="Y397"/>
  <c r="Y392"/>
  <c r="Y395" i="24"/>
  <c r="K382" i="8"/>
  <c r="Y383" i="25"/>
  <c r="Y381"/>
  <c r="Y376"/>
  <c r="Y370" i="24"/>
  <c r="Y367" i="25"/>
  <c r="Y360"/>
  <c r="Y363" i="24"/>
  <c r="Y350" i="25"/>
  <c r="Y341"/>
  <c r="Y334"/>
  <c r="Y309"/>
  <c r="Y301"/>
  <c r="Y289"/>
  <c r="Y277"/>
  <c r="Y273"/>
  <c r="Y269" i="24"/>
  <c r="Y266" i="25"/>
  <c r="Y253"/>
  <c r="Y249"/>
  <c r="Y252" i="24"/>
  <c r="Y243" i="25"/>
  <c r="Y235"/>
  <c r="Y228"/>
  <c r="Y231" i="24"/>
  <c r="Y222" i="25"/>
  <c r="Y220"/>
  <c r="Y216"/>
  <c r="Y214"/>
  <c r="Y197"/>
  <c r="Y189"/>
  <c r="Y185"/>
  <c r="Y181"/>
  <c r="Y179"/>
  <c r="Y177"/>
  <c r="Y180" i="24"/>
  <c r="Y172" i="25"/>
  <c r="Y166"/>
  <c r="Y164"/>
  <c r="Y160"/>
  <c r="Y158"/>
  <c r="Y146"/>
  <c r="Y131"/>
  <c r="Y129"/>
  <c r="K98" i="8"/>
  <c r="Y93" i="25"/>
  <c r="Y89"/>
  <c r="Y87"/>
  <c r="Y85"/>
  <c r="Y81"/>
  <c r="Y69"/>
  <c r="Y40"/>
  <c r="Y38"/>
  <c r="Y30"/>
  <c r="Y395"/>
  <c r="Y355"/>
  <c r="Y258"/>
  <c r="Y227"/>
  <c r="Y207"/>
  <c r="Y198" i="24"/>
  <c r="Y195" i="25"/>
  <c r="Y182"/>
  <c r="Y138"/>
  <c r="Y128"/>
  <c r="Y126" i="24"/>
  <c r="Y123" i="25"/>
  <c r="Y111"/>
  <c r="K94" i="8"/>
  <c r="Y82" i="24"/>
  <c r="Y79" i="25"/>
  <c r="Y64"/>
  <c r="Y50" i="24"/>
  <c r="Y47" i="25"/>
  <c r="K23" i="8"/>
  <c r="Y20" i="25"/>
  <c r="K420" i="8"/>
  <c r="Y406" i="25"/>
  <c r="Y393" i="24"/>
  <c r="Y390" i="25"/>
  <c r="Y374"/>
  <c r="Y339"/>
  <c r="Y336"/>
  <c r="Y330"/>
  <c r="Y315"/>
  <c r="K310" i="8"/>
  <c r="Y307" i="25"/>
  <c r="Y279"/>
  <c r="Y255"/>
  <c r="Y242"/>
  <c r="Y215"/>
  <c r="Y211"/>
  <c r="Y159"/>
  <c r="Y155"/>
  <c r="Y118" i="24"/>
  <c r="Y115" i="25"/>
  <c r="Y98"/>
  <c r="Y88"/>
  <c r="Y83"/>
  <c r="Y66"/>
  <c r="Y56"/>
  <c r="Y51"/>
  <c r="Y39"/>
  <c r="Y34"/>
  <c r="Y27"/>
  <c r="K15" i="8"/>
  <c r="Y12" i="25"/>
  <c r="K377" i="8"/>
  <c r="Y319" i="24"/>
  <c r="K293" i="8"/>
  <c r="K217"/>
  <c r="Y119" i="24"/>
  <c r="Y55"/>
  <c r="Y16"/>
  <c r="K417" i="8"/>
  <c r="Y403" i="25"/>
  <c r="Y390" i="24"/>
  <c r="Y387" i="25"/>
  <c r="Y371"/>
  <c r="Y343"/>
  <c r="Y325" i="24"/>
  <c r="Y322" i="25"/>
  <c r="Y291"/>
  <c r="Y283"/>
  <c r="Y271"/>
  <c r="Y175"/>
  <c r="Y171"/>
  <c r="Y163"/>
  <c r="K149" i="8"/>
  <c r="K141"/>
  <c r="Y106" i="25"/>
  <c r="Y91"/>
  <c r="Y77" i="24"/>
  <c r="Y74" i="25"/>
  <c r="Y59"/>
  <c r="Y42"/>
  <c r="K30" i="8"/>
  <c r="Y418" i="25"/>
  <c r="Y402"/>
  <c r="Y397" i="24"/>
  <c r="Y394" i="25"/>
  <c r="Y386"/>
  <c r="Y381" i="24"/>
  <c r="Y378" i="25"/>
  <c r="Y362"/>
  <c r="Y354"/>
  <c r="Y351"/>
  <c r="Y342"/>
  <c r="Y335"/>
  <c r="Y326"/>
  <c r="Y323"/>
  <c r="Y320"/>
  <c r="K306" i="8"/>
  <c r="Y303" i="25"/>
  <c r="Y294"/>
  <c r="K288" i="8"/>
  <c r="Y282" i="25"/>
  <c r="Y270"/>
  <c r="Y259"/>
  <c r="Y251"/>
  <c r="Y245"/>
  <c r="Y239"/>
  <c r="K228" i="8"/>
  <c r="Y226" i="25"/>
  <c r="Y218"/>
  <c r="Y206"/>
  <c r="Y199"/>
  <c r="Y196"/>
  <c r="Y194"/>
  <c r="Y190" i="24"/>
  <c r="Y187" i="25"/>
  <c r="Y183"/>
  <c r="K178" i="8"/>
  <c r="K172"/>
  <c r="Y170" i="25"/>
  <c r="Y165" i="24"/>
  <c r="Y162" i="25"/>
  <c r="K148" i="8"/>
  <c r="Y147" i="25"/>
  <c r="Y144"/>
  <c r="Y142"/>
  <c r="K135" i="8"/>
  <c r="Y127" i="25"/>
  <c r="Y122"/>
  <c r="Y112"/>
  <c r="Y110"/>
  <c r="Y105"/>
  <c r="K93" i="8"/>
  <c r="Y90" i="25"/>
  <c r="Y80"/>
  <c r="K76" i="8"/>
  <c r="Y75" i="25"/>
  <c r="Y73"/>
  <c r="Y63"/>
  <c r="K56" i="8"/>
  <c r="Y46" i="25"/>
  <c r="Y43"/>
  <c r="Y41"/>
  <c r="K29" i="8"/>
  <c r="Y24" i="25"/>
  <c r="Y19"/>
  <c r="I418" i="7"/>
  <c r="X420" i="25"/>
  <c r="X410"/>
  <c r="I408" i="7"/>
  <c r="X399" i="25"/>
  <c r="I397" i="7"/>
  <c r="X383" i="25"/>
  <c r="I381" i="7"/>
  <c r="X367" i="25"/>
  <c r="I365" i="7"/>
  <c r="X351" i="25"/>
  <c r="I349" i="7"/>
  <c r="I328"/>
  <c r="X330" i="25"/>
  <c r="I276" i="7"/>
  <c r="X278" i="25"/>
  <c r="X257"/>
  <c r="I255" i="7"/>
  <c r="X241" i="25"/>
  <c r="I239" i="7"/>
  <c r="I48"/>
  <c r="X50" i="25"/>
  <c r="X414"/>
  <c r="I412" i="7"/>
  <c r="I402"/>
  <c r="X404" i="25"/>
  <c r="X394"/>
  <c r="I392" i="7"/>
  <c r="X362" i="25"/>
  <c r="I360" i="7"/>
  <c r="I287"/>
  <c r="X289" i="25"/>
  <c r="X273"/>
  <c r="I271" i="7"/>
  <c r="I409"/>
  <c r="X411" i="25"/>
  <c r="X398"/>
  <c r="I396" i="7"/>
  <c r="I386"/>
  <c r="X388" i="25"/>
  <c r="X382"/>
  <c r="I380" i="7"/>
  <c r="I370"/>
  <c r="X372" i="25"/>
  <c r="X366"/>
  <c r="I364" i="7"/>
  <c r="I354"/>
  <c r="X356" i="25"/>
  <c r="I348" i="7"/>
  <c r="X350" i="25"/>
  <c r="X348"/>
  <c r="I346" i="7"/>
  <c r="X333" i="25"/>
  <c r="I331" i="7"/>
  <c r="I327"/>
  <c r="X329" i="25"/>
  <c r="X225"/>
  <c r="I223" i="7"/>
  <c r="I196"/>
  <c r="X197" i="25"/>
  <c r="I32" i="7"/>
  <c r="X34" i="25"/>
  <c r="X349"/>
  <c r="I347" i="7"/>
  <c r="I180"/>
  <c r="X182" i="25"/>
  <c r="X14"/>
  <c r="I12" i="7"/>
  <c r="X378" i="25"/>
  <c r="I376" i="7"/>
  <c r="X344" i="25"/>
  <c r="I342" i="7"/>
  <c r="X136" i="25"/>
  <c r="I134" i="7"/>
  <c r="I413"/>
  <c r="X415" i="25"/>
  <c r="I393" i="7"/>
  <c r="X395" i="25"/>
  <c r="I377" i="7"/>
  <c r="X379" i="25"/>
  <c r="I361" i="7"/>
  <c r="X363" i="25"/>
  <c r="I343" i="7"/>
  <c r="X345" i="25"/>
  <c r="I260" i="7"/>
  <c r="X262" i="25"/>
  <c r="X193"/>
  <c r="I191" i="7"/>
  <c r="I24"/>
  <c r="X26" i="25"/>
  <c r="K400" i="7"/>
  <c r="K384"/>
  <c r="I378"/>
  <c r="X380" i="25"/>
  <c r="I362" i="7"/>
  <c r="X364" i="25"/>
  <c r="K325" i="7"/>
  <c r="I295"/>
  <c r="X297" i="25"/>
  <c r="I288" i="7"/>
  <c r="X290" i="25"/>
  <c r="I280" i="7"/>
  <c r="X282" i="25"/>
  <c r="X268"/>
  <c r="I266" i="7"/>
  <c r="I264"/>
  <c r="X266" i="25"/>
  <c r="X252"/>
  <c r="I250" i="7"/>
  <c r="I236"/>
  <c r="X238" i="25"/>
  <c r="I211" i="7"/>
  <c r="X213" i="25"/>
  <c r="I205" i="7"/>
  <c r="X207" i="25"/>
  <c r="I192" i="7"/>
  <c r="X194" i="25"/>
  <c r="X156"/>
  <c r="I154" i="7"/>
  <c r="K142"/>
  <c r="I109"/>
  <c r="X111" i="25"/>
  <c r="I91" i="7"/>
  <c r="X93" i="25"/>
  <c r="K59" i="7"/>
  <c r="X57" i="25"/>
  <c r="I55" i="7"/>
  <c r="I22"/>
  <c r="X24" i="25"/>
  <c r="X17"/>
  <c r="I15" i="7"/>
  <c r="I407"/>
  <c r="X409" i="25"/>
  <c r="I391" i="7"/>
  <c r="X393" i="25"/>
  <c r="I382" i="7"/>
  <c r="X384" i="25"/>
  <c r="I375" i="7"/>
  <c r="X377" i="25"/>
  <c r="I359" i="7"/>
  <c r="X361" i="25"/>
  <c r="X320"/>
  <c r="I318" i="7"/>
  <c r="K292"/>
  <c r="I208"/>
  <c r="X210" i="25"/>
  <c r="I184" i="7"/>
  <c r="X186" i="25"/>
  <c r="I176" i="7"/>
  <c r="X178" i="25"/>
  <c r="X160"/>
  <c r="I158" i="7"/>
  <c r="I136"/>
  <c r="X138" i="25"/>
  <c r="X121"/>
  <c r="I119" i="7"/>
  <c r="I104"/>
  <c r="X106" i="25"/>
  <c r="I100" i="7"/>
  <c r="X102" i="25"/>
  <c r="I88" i="7"/>
  <c r="X90" i="25"/>
  <c r="I84" i="7"/>
  <c r="X86" i="25"/>
  <c r="I72" i="7"/>
  <c r="X74" i="25"/>
  <c r="I68" i="7"/>
  <c r="X70" i="25"/>
  <c r="I45" i="7"/>
  <c r="X47" i="25"/>
  <c r="X45"/>
  <c r="I43" i="7"/>
  <c r="I37"/>
  <c r="X39" i="25"/>
  <c r="I29" i="7"/>
  <c r="X31" i="25"/>
  <c r="I411" i="7"/>
  <c r="X413" i="25"/>
  <c r="I363" i="7"/>
  <c r="X365" i="25"/>
  <c r="I324" i="7"/>
  <c r="X326" i="25"/>
  <c r="I300" i="7"/>
  <c r="X302" i="25"/>
  <c r="X300"/>
  <c r="I298" i="7"/>
  <c r="I275"/>
  <c r="X277" i="25"/>
  <c r="I269" i="7"/>
  <c r="X271" i="25"/>
  <c r="I259" i="7"/>
  <c r="X261" i="25"/>
  <c r="I253" i="7"/>
  <c r="X255" i="25"/>
  <c r="I237" i="7"/>
  <c r="X239" i="25"/>
  <c r="X236"/>
  <c r="I234" i="7"/>
  <c r="I232"/>
  <c r="X234" i="25"/>
  <c r="I221" i="7"/>
  <c r="X223" i="25"/>
  <c r="X220"/>
  <c r="I218" i="7"/>
  <c r="X212" i="25"/>
  <c r="I210" i="7"/>
  <c r="K187"/>
  <c r="I155"/>
  <c r="X157" i="25"/>
  <c r="X153"/>
  <c r="I151" i="7"/>
  <c r="I133"/>
  <c r="X135" i="25"/>
  <c r="I125" i="7"/>
  <c r="X127" i="25"/>
  <c r="K95" i="7"/>
  <c r="X60" i="25"/>
  <c r="I58" i="7"/>
  <c r="I56"/>
  <c r="X58" i="25"/>
  <c r="I47" i="7"/>
  <c r="X49" i="25"/>
  <c r="I31" i="7"/>
  <c r="X33" i="25"/>
  <c r="X21"/>
  <c r="I19" i="7"/>
  <c r="I17"/>
  <c r="X19" i="25"/>
  <c r="I421" i="7"/>
  <c r="K372"/>
  <c r="I263"/>
  <c r="I54"/>
  <c r="I339"/>
  <c r="I270"/>
  <c r="I254"/>
  <c r="I238"/>
  <c r="I235"/>
  <c r="I230"/>
  <c r="I222"/>
  <c r="I219"/>
  <c r="I199"/>
  <c r="I183"/>
  <c r="K182"/>
  <c r="I130"/>
  <c r="I126"/>
  <c r="I123"/>
  <c r="I11"/>
  <c r="I387"/>
  <c r="X389" i="25"/>
  <c r="I355" i="7"/>
  <c r="X357" i="25"/>
  <c r="I322" i="7"/>
  <c r="X324" i="25"/>
  <c r="X260"/>
  <c r="I258" i="7"/>
  <c r="I228"/>
  <c r="X230" i="25"/>
  <c r="I173" i="7"/>
  <c r="X175" i="25"/>
  <c r="I156" i="7"/>
  <c r="X158" i="25"/>
  <c r="I152" i="7"/>
  <c r="X154" i="25"/>
  <c r="X152"/>
  <c r="I150" i="7"/>
  <c r="K114"/>
  <c r="X22" i="25"/>
  <c r="I20" i="7"/>
  <c r="I398"/>
  <c r="X400" i="25"/>
  <c r="I366" i="7"/>
  <c r="X368" i="25"/>
  <c r="I344" i="7"/>
  <c r="X346" i="25"/>
  <c r="I316" i="7"/>
  <c r="X318" i="25"/>
  <c r="I313" i="7"/>
  <c r="X315" i="25"/>
  <c r="I243" i="7"/>
  <c r="X245" i="25"/>
  <c r="I200" i="7"/>
  <c r="X202" i="25"/>
  <c r="X196"/>
  <c r="I194" i="7"/>
  <c r="X188" i="25"/>
  <c r="I186" i="7"/>
  <c r="I160"/>
  <c r="X162" i="25"/>
  <c r="I129" i="7"/>
  <c r="X131" i="25"/>
  <c r="I121" i="7"/>
  <c r="X123" i="25"/>
  <c r="X88"/>
  <c r="I86" i="7"/>
  <c r="X72" i="25"/>
  <c r="I70" i="7"/>
  <c r="I53"/>
  <c r="X55" i="25"/>
  <c r="I26" i="7"/>
  <c r="X28" i="25"/>
  <c r="I417" i="7"/>
  <c r="X419" i="25"/>
  <c r="I415" i="7"/>
  <c r="X417" i="25"/>
  <c r="I399" i="7"/>
  <c r="X401" i="25"/>
  <c r="I390" i="7"/>
  <c r="X392" i="25"/>
  <c r="I385" i="7"/>
  <c r="X387" i="25"/>
  <c r="I374" i="7"/>
  <c r="X376" i="25"/>
  <c r="I353" i="7"/>
  <c r="X355" i="25"/>
  <c r="I335" i="7"/>
  <c r="X337" i="25"/>
  <c r="I329" i="7"/>
  <c r="X331" i="25"/>
  <c r="I317" i="7"/>
  <c r="X319" i="25"/>
  <c r="K315" i="7"/>
  <c r="X312" i="25"/>
  <c r="I310" i="7"/>
  <c r="I302"/>
  <c r="X304" i="25"/>
  <c r="I293" i="7"/>
  <c r="X295" i="25"/>
  <c r="I291" i="7"/>
  <c r="X293" i="25"/>
  <c r="I272" i="7"/>
  <c r="X274" i="25"/>
  <c r="I256" i="7"/>
  <c r="X258" i="25"/>
  <c r="I248" i="7"/>
  <c r="X250" i="25"/>
  <c r="I242" i="7"/>
  <c r="X244" i="25"/>
  <c r="I240" i="7"/>
  <c r="X242" i="25"/>
  <c r="I224" i="7"/>
  <c r="X226" i="25"/>
  <c r="X209"/>
  <c r="I207" i="7"/>
  <c r="K203"/>
  <c r="I189"/>
  <c r="X191" i="25"/>
  <c r="I179" i="7"/>
  <c r="X181" i="25"/>
  <c r="X177"/>
  <c r="I175" i="7"/>
  <c r="I164"/>
  <c r="X166" i="25"/>
  <c r="I161" i="7"/>
  <c r="X163" i="25"/>
  <c r="X161"/>
  <c r="I159" i="7"/>
  <c r="I148"/>
  <c r="X150" i="25"/>
  <c r="I145" i="7"/>
  <c r="X147" i="25"/>
  <c r="I137" i="7"/>
  <c r="X139" i="25"/>
  <c r="I120" i="7"/>
  <c r="X122" i="25"/>
  <c r="X120"/>
  <c r="I118" i="7"/>
  <c r="I115"/>
  <c r="X117" i="25"/>
  <c r="I111" i="7"/>
  <c r="X113" i="25"/>
  <c r="I105" i="7"/>
  <c r="X107" i="25"/>
  <c r="X105"/>
  <c r="I103" i="7"/>
  <c r="I99"/>
  <c r="X101" i="25"/>
  <c r="I92" i="7"/>
  <c r="X94" i="25"/>
  <c r="X89"/>
  <c r="I87" i="7"/>
  <c r="I81"/>
  <c r="X83" i="25"/>
  <c r="I76" i="7"/>
  <c r="X78" i="25"/>
  <c r="I73" i="7"/>
  <c r="X75" i="25"/>
  <c r="I71" i="7"/>
  <c r="X73" i="25"/>
  <c r="I60" i="7"/>
  <c r="X62" i="25"/>
  <c r="X44"/>
  <c r="I42" i="7"/>
  <c r="I40"/>
  <c r="X42" i="25"/>
  <c r="I16" i="7"/>
  <c r="X18" i="25"/>
  <c r="K10" i="7"/>
  <c r="I389"/>
  <c r="I373"/>
  <c r="I357"/>
  <c r="I279"/>
  <c r="I265"/>
  <c r="X267" i="25"/>
  <c r="I185" i="7"/>
  <c r="X187" i="25"/>
  <c r="I177" i="7"/>
  <c r="X179" i="25"/>
  <c r="I169" i="7"/>
  <c r="X171" i="25"/>
  <c r="I149" i="7"/>
  <c r="X151" i="25"/>
  <c r="I144" i="7"/>
  <c r="X146" i="25"/>
  <c r="I128" i="7"/>
  <c r="X130" i="25"/>
  <c r="I112" i="7"/>
  <c r="X114" i="25"/>
  <c r="I101" i="7"/>
  <c r="X103" i="25"/>
  <c r="I85" i="7"/>
  <c r="X87" i="25"/>
  <c r="I69" i="7"/>
  <c r="X71" i="25"/>
  <c r="I57" i="7"/>
  <c r="X59" i="25"/>
  <c r="I41" i="7"/>
  <c r="X43" i="25"/>
  <c r="I18" i="7"/>
  <c r="X20" i="25"/>
  <c r="I261" i="7"/>
  <c r="X263" i="25"/>
  <c r="I252" i="7"/>
  <c r="X254" i="25"/>
  <c r="I245" i="7"/>
  <c r="X247" i="25"/>
  <c r="I204" i="7"/>
  <c r="X206" i="25"/>
  <c r="I197" i="7"/>
  <c r="X199" i="25"/>
  <c r="I188" i="7"/>
  <c r="X190" i="25"/>
  <c r="I181" i="7"/>
  <c r="X183" i="25"/>
  <c r="I172" i="7"/>
  <c r="X174" i="25"/>
  <c r="I153" i="7"/>
  <c r="X155" i="25"/>
  <c r="I132" i="7"/>
  <c r="X134" i="25"/>
  <c r="I116" i="7"/>
  <c r="X118" i="25"/>
  <c r="I108" i="7"/>
  <c r="X110" i="25"/>
  <c r="I98" i="7"/>
  <c r="X100" i="25"/>
  <c r="I96" i="7"/>
  <c r="X98" i="25"/>
  <c r="K90" i="7"/>
  <c r="I82"/>
  <c r="X84" i="25"/>
  <c r="I80" i="7"/>
  <c r="X82" i="25"/>
  <c r="I64" i="7"/>
  <c r="X66" i="25"/>
  <c r="K46" i="7"/>
  <c r="I38"/>
  <c r="X40" i="25"/>
  <c r="I33" i="7"/>
  <c r="X35" i="25"/>
  <c r="I14" i="7"/>
  <c r="X16" i="25"/>
  <c r="I9" i="7"/>
  <c r="X11" i="25"/>
  <c r="W421"/>
  <c r="I419" i="6"/>
  <c r="W417" i="25"/>
  <c r="I415" i="6"/>
  <c r="I393"/>
  <c r="W395" i="25"/>
  <c r="I388" i="6"/>
  <c r="W390" i="25"/>
  <c r="I384" i="6"/>
  <c r="W386" i="25"/>
  <c r="W382"/>
  <c r="I380" i="6"/>
  <c r="W362" i="25"/>
  <c r="I360" i="6"/>
  <c r="W357" i="25"/>
  <c r="I355" i="6"/>
  <c r="W353" i="25"/>
  <c r="I351" i="6"/>
  <c r="W349" i="25"/>
  <c r="I347" i="6"/>
  <c r="I312"/>
  <c r="W314" i="25"/>
  <c r="W285"/>
  <c r="I283" i="6"/>
  <c r="W249" i="25"/>
  <c r="I247" i="6"/>
  <c r="W236" i="25"/>
  <c r="I234" i="6"/>
  <c r="W229" i="25"/>
  <c r="I227" i="6"/>
  <c r="W224" i="25"/>
  <c r="I222" i="6"/>
  <c r="I207"/>
  <c r="W209" i="25"/>
  <c r="W410"/>
  <c r="I408" i="6"/>
  <c r="W405" i="25"/>
  <c r="I403" i="6"/>
  <c r="W401" i="25"/>
  <c r="I399" i="6"/>
  <c r="I377"/>
  <c r="W379" i="25"/>
  <c r="I372" i="6"/>
  <c r="W374" i="25"/>
  <c r="I368" i="6"/>
  <c r="I364"/>
  <c r="I336"/>
  <c r="W338" i="25"/>
  <c r="I320" i="6"/>
  <c r="W322" i="25"/>
  <c r="W309"/>
  <c r="I307" i="6"/>
  <c r="W305" i="25"/>
  <c r="I303" i="6"/>
  <c r="W293" i="25"/>
  <c r="I291" i="6"/>
  <c r="I280"/>
  <c r="W264" i="25"/>
  <c r="I262" i="6"/>
  <c r="I260"/>
  <c r="W262" i="25"/>
  <c r="I255" i="6"/>
  <c r="W257" i="25"/>
  <c r="W253"/>
  <c r="I251" i="6"/>
  <c r="W217" i="25"/>
  <c r="I215" i="6"/>
  <c r="I420"/>
  <c r="W422" i="25"/>
  <c r="I416" i="6"/>
  <c r="W418" i="25"/>
  <c r="W414"/>
  <c r="I412" i="6"/>
  <c r="W394" i="25"/>
  <c r="I392" i="6"/>
  <c r="W389" i="25"/>
  <c r="I387" i="6"/>
  <c r="W385" i="25"/>
  <c r="I383" i="6"/>
  <c r="I361"/>
  <c r="W363" i="25"/>
  <c r="I356" i="6"/>
  <c r="W358" i="25"/>
  <c r="I352" i="6"/>
  <c r="I344"/>
  <c r="W317" i="25"/>
  <c r="I315" i="6"/>
  <c r="W276" i="25"/>
  <c r="I274" i="6"/>
  <c r="I272"/>
  <c r="I248"/>
  <c r="W250" i="25"/>
  <c r="I230" i="6"/>
  <c r="W232" i="25"/>
  <c r="I228" i="6"/>
  <c r="W230" i="25"/>
  <c r="I223" i="6"/>
  <c r="W225" i="25"/>
  <c r="W221"/>
  <c r="I219" i="6"/>
  <c r="I409"/>
  <c r="W411" i="25"/>
  <c r="I404" i="6"/>
  <c r="W406" i="25"/>
  <c r="I400" i="6"/>
  <c r="W402" i="25"/>
  <c r="W398"/>
  <c r="I396" i="6"/>
  <c r="W378" i="25"/>
  <c r="I376" i="6"/>
  <c r="W373" i="25"/>
  <c r="I371" i="6"/>
  <c r="W369" i="25"/>
  <c r="I367" i="6"/>
  <c r="W341" i="25"/>
  <c r="I339" i="6"/>
  <c r="W337" i="25"/>
  <c r="I335" i="6"/>
  <c r="W325" i="25"/>
  <c r="I323" i="6"/>
  <c r="I304"/>
  <c r="I288"/>
  <c r="W281" i="25"/>
  <c r="I279" i="6"/>
  <c r="W268" i="25"/>
  <c r="I266" i="6"/>
  <c r="W261" i="25"/>
  <c r="I259" i="6"/>
  <c r="W256" i="25"/>
  <c r="I254" i="6"/>
  <c r="W244" i="25"/>
  <c r="I242" i="6"/>
  <c r="I240"/>
  <c r="W242" i="25"/>
  <c r="W216"/>
  <c r="I214" i="6"/>
  <c r="W212" i="25"/>
  <c r="I210" i="6"/>
  <c r="I414"/>
  <c r="W416" i="25"/>
  <c r="I398" i="6"/>
  <c r="W400" i="25"/>
  <c r="I382" i="6"/>
  <c r="W384" i="25"/>
  <c r="I366" i="6"/>
  <c r="W368" i="25"/>
  <c r="I350" i="6"/>
  <c r="W352" i="25"/>
  <c r="I348" i="6"/>
  <c r="I341"/>
  <c r="W343" i="25"/>
  <c r="I338" i="6"/>
  <c r="W340" i="25"/>
  <c r="I329" i="6"/>
  <c r="W331" i="25"/>
  <c r="I324" i="6"/>
  <c r="W326" i="25"/>
  <c r="I317" i="6"/>
  <c r="W319" i="25"/>
  <c r="I314" i="6"/>
  <c r="W316" i="25"/>
  <c r="I311" i="6"/>
  <c r="W313" i="25"/>
  <c r="I308" i="6"/>
  <c r="W310" i="25"/>
  <c r="I296" i="6"/>
  <c r="W298" i="25"/>
  <c r="I293" i="6"/>
  <c r="W295" i="25"/>
  <c r="I290" i="6"/>
  <c r="W292" i="25"/>
  <c r="I287" i="6"/>
  <c r="W289" i="25"/>
  <c r="I284" i="6"/>
  <c r="W286" i="25"/>
  <c r="I276" i="6"/>
  <c r="W278" i="25"/>
  <c r="I264" i="6"/>
  <c r="W266" i="25"/>
  <c r="I257" i="6"/>
  <c r="W259" i="25"/>
  <c r="I253" i="6"/>
  <c r="W255" i="25"/>
  <c r="I245" i="6"/>
  <c r="W247" i="25"/>
  <c r="I239" i="6"/>
  <c r="W241" i="25"/>
  <c r="I233" i="6"/>
  <c r="W235" i="25"/>
  <c r="I224" i="6"/>
  <c r="W226" i="25"/>
  <c r="I220" i="6"/>
  <c r="W222" i="25"/>
  <c r="I216" i="6"/>
  <c r="W218" i="25"/>
  <c r="I208" i="6"/>
  <c r="W210" i="25"/>
  <c r="I205" i="6"/>
  <c r="W207" i="25"/>
  <c r="K202" i="6"/>
  <c r="I195"/>
  <c r="W198" i="25"/>
  <c r="W188"/>
  <c r="I186" i="6"/>
  <c r="W185" i="25"/>
  <c r="I183" i="6"/>
  <c r="W173" i="25"/>
  <c r="I171" i="6"/>
  <c r="I164"/>
  <c r="W166" i="25"/>
  <c r="I161" i="6"/>
  <c r="W163" i="25"/>
  <c r="W160"/>
  <c r="I158" i="6"/>
  <c r="I152"/>
  <c r="W154" i="25"/>
  <c r="W149"/>
  <c r="I147" i="6"/>
  <c r="I136"/>
  <c r="W138" i="25"/>
  <c r="I128" i="6"/>
  <c r="W130" i="25"/>
  <c r="I120" i="6"/>
  <c r="W122" i="25"/>
  <c r="I112" i="6"/>
  <c r="W114" i="25"/>
  <c r="I104" i="6"/>
  <c r="W96" i="25"/>
  <c r="I94" i="6"/>
  <c r="I81"/>
  <c r="W83" i="25"/>
  <c r="I76" i="6"/>
  <c r="W78" i="25"/>
  <c r="K71" i="6"/>
  <c r="W60" i="25"/>
  <c r="I58" i="6"/>
  <c r="I53"/>
  <c r="W55" i="25"/>
  <c r="K50" i="6"/>
  <c r="I45"/>
  <c r="W47" i="25"/>
  <c r="K42" i="6"/>
  <c r="I39"/>
  <c r="W41" i="25"/>
  <c r="I37" i="6"/>
  <c r="W39" i="25"/>
  <c r="K34" i="6"/>
  <c r="I31"/>
  <c r="W33" i="25"/>
  <c r="I29" i="6"/>
  <c r="W31" i="25"/>
  <c r="I13" i="6"/>
  <c r="W15" i="25"/>
  <c r="I417" i="6"/>
  <c r="W419" i="25"/>
  <c r="I401" i="6"/>
  <c r="W403" i="25"/>
  <c r="I385" i="6"/>
  <c r="W387" i="25"/>
  <c r="I369" i="6"/>
  <c r="W371" i="25"/>
  <c r="I353" i="6"/>
  <c r="W355" i="25"/>
  <c r="I337" i="6"/>
  <c r="W339" i="25"/>
  <c r="I332" i="6"/>
  <c r="W334" i="25"/>
  <c r="I313" i="6"/>
  <c r="W315" i="25"/>
  <c r="I301" i="6"/>
  <c r="W303" i="25"/>
  <c r="I298" i="6"/>
  <c r="W300" i="25"/>
  <c r="I289" i="6"/>
  <c r="W291" i="25"/>
  <c r="I281" i="6"/>
  <c r="W283" i="25"/>
  <c r="I268" i="6"/>
  <c r="I241"/>
  <c r="W243" i="25"/>
  <c r="I237" i="6"/>
  <c r="W239" i="25"/>
  <c r="I229" i="6"/>
  <c r="I213"/>
  <c r="W215" i="25"/>
  <c r="I197" i="6"/>
  <c r="W199" i="25"/>
  <c r="I192" i="6"/>
  <c r="W194" i="25"/>
  <c r="I185" i="6"/>
  <c r="W187" i="25"/>
  <c r="I179" i="6"/>
  <c r="W181" i="25"/>
  <c r="I173" i="6"/>
  <c r="W175" i="25"/>
  <c r="I163" i="6"/>
  <c r="W165" i="25"/>
  <c r="W156"/>
  <c r="I154" i="6"/>
  <c r="I144"/>
  <c r="W146" i="25"/>
  <c r="I140" i="6"/>
  <c r="W142" i="25"/>
  <c r="I132" i="6"/>
  <c r="W134" i="25"/>
  <c r="K122" i="6"/>
  <c r="I108"/>
  <c r="W110" i="25"/>
  <c r="I100" i="6"/>
  <c r="W102" i="25"/>
  <c r="I96" i="6"/>
  <c r="W98" i="25"/>
  <c r="W93"/>
  <c r="I91" i="6"/>
  <c r="I88"/>
  <c r="W90" i="25"/>
  <c r="I84" i="6"/>
  <c r="W69" i="25"/>
  <c r="I67" i="6"/>
  <c r="I64"/>
  <c r="W66" i="25"/>
  <c r="I60" i="6"/>
  <c r="W62" i="25"/>
  <c r="I57" i="6"/>
  <c r="W59" i="25"/>
  <c r="I55" i="6"/>
  <c r="W57" i="25"/>
  <c r="I49" i="6"/>
  <c r="W51" i="25"/>
  <c r="I47" i="6"/>
  <c r="W49" i="25"/>
  <c r="I41" i="6"/>
  <c r="W43" i="25"/>
  <c r="I33" i="6"/>
  <c r="W35" i="25"/>
  <c r="I407" i="6"/>
  <c r="K406"/>
  <c r="I391"/>
  <c r="K390"/>
  <c r="I375"/>
  <c r="K374"/>
  <c r="I359"/>
  <c r="I310"/>
  <c r="I302"/>
  <c r="I299"/>
  <c r="I295"/>
  <c r="I286"/>
  <c r="I282"/>
  <c r="I275"/>
  <c r="I263"/>
  <c r="I258"/>
  <c r="I246"/>
  <c r="I238"/>
  <c r="I235"/>
  <c r="I218"/>
  <c r="I211"/>
  <c r="K198"/>
  <c r="I182"/>
  <c r="I170"/>
  <c r="I167"/>
  <c r="I155"/>
  <c r="I78"/>
  <c r="K70"/>
  <c r="I421"/>
  <c r="W423" i="25"/>
  <c r="I413" i="6"/>
  <c r="W415" i="25"/>
  <c r="I405" i="6"/>
  <c r="W407" i="25"/>
  <c r="I397" i="6"/>
  <c r="W399" i="25"/>
  <c r="I389" i="6"/>
  <c r="W391" i="25"/>
  <c r="I381" i="6"/>
  <c r="W383" i="25"/>
  <c r="I373" i="6"/>
  <c r="W375" i="25"/>
  <c r="I365" i="6"/>
  <c r="W367" i="25"/>
  <c r="I357" i="6"/>
  <c r="W359" i="25"/>
  <c r="I349" i="6"/>
  <c r="W351" i="25"/>
  <c r="I346" i="6"/>
  <c r="W348" i="25"/>
  <c r="I343" i="6"/>
  <c r="W345" i="25"/>
  <c r="I340" i="6"/>
  <c r="I328"/>
  <c r="W330" i="25"/>
  <c r="I325" i="6"/>
  <c r="W327" i="25"/>
  <c r="I322" i="6"/>
  <c r="W324" i="25"/>
  <c r="I319" i="6"/>
  <c r="W321" i="25"/>
  <c r="I316" i="6"/>
  <c r="W318" i="25"/>
  <c r="I309" i="6"/>
  <c r="W311" i="25"/>
  <c r="I306" i="6"/>
  <c r="W308" i="25"/>
  <c r="I297" i="6"/>
  <c r="W299" i="25"/>
  <c r="I292" i="6"/>
  <c r="I285"/>
  <c r="W287" i="25"/>
  <c r="I277" i="6"/>
  <c r="W279" i="25"/>
  <c r="I271" i="6"/>
  <c r="W273" i="25"/>
  <c r="I265" i="6"/>
  <c r="W267" i="25"/>
  <c r="I256" i="6"/>
  <c r="I252"/>
  <c r="W254" i="25"/>
  <c r="I244" i="6"/>
  <c r="W246" i="25"/>
  <c r="I232" i="6"/>
  <c r="W234" i="25"/>
  <c r="I225" i="6"/>
  <c r="W227" i="25"/>
  <c r="I221" i="6"/>
  <c r="W223" i="25"/>
  <c r="I217" i="6"/>
  <c r="W219" i="25"/>
  <c r="I209" i="6"/>
  <c r="W211" i="25"/>
  <c r="I206" i="6"/>
  <c r="W208" i="25"/>
  <c r="I204" i="6"/>
  <c r="W206" i="25"/>
  <c r="I200" i="6"/>
  <c r="W202" i="25"/>
  <c r="I188" i="6"/>
  <c r="W190" i="25"/>
  <c r="W180"/>
  <c r="I178" i="6"/>
  <c r="I165"/>
  <c r="I160"/>
  <c r="W162" i="25"/>
  <c r="I151" i="6"/>
  <c r="W153" i="25"/>
  <c r="W145"/>
  <c r="I143" i="6"/>
  <c r="W128" i="25"/>
  <c r="I126" i="6"/>
  <c r="W112" i="25"/>
  <c r="I110" i="6"/>
  <c r="W101" i="25"/>
  <c r="I99" i="6"/>
  <c r="K90"/>
  <c r="W89" i="25"/>
  <c r="I87" i="6"/>
  <c r="I80"/>
  <c r="W82" i="25"/>
  <c r="I77" i="6"/>
  <c r="W79" i="25"/>
  <c r="I72" i="6"/>
  <c r="W74" i="25"/>
  <c r="K66" i="6"/>
  <c r="W65" i="25"/>
  <c r="I63" i="6"/>
  <c r="I52"/>
  <c r="W54" i="25"/>
  <c r="W48"/>
  <c r="I46" i="6"/>
  <c r="I44"/>
  <c r="W46" i="25"/>
  <c r="I36" i="6"/>
  <c r="W38" i="25"/>
  <c r="I30" i="6"/>
  <c r="W32" i="25"/>
  <c r="K28" i="6"/>
  <c r="W29" i="25"/>
  <c r="I27" i="6"/>
  <c r="K20"/>
  <c r="W21" i="25"/>
  <c r="I19" i="6"/>
  <c r="K12"/>
  <c r="W13" i="25"/>
  <c r="I11" i="6"/>
  <c r="I418"/>
  <c r="W420" i="25"/>
  <c r="I410" i="6"/>
  <c r="W412" i="25"/>
  <c r="I402" i="6"/>
  <c r="W404" i="25"/>
  <c r="I394" i="6"/>
  <c r="W396" i="25"/>
  <c r="I386" i="6"/>
  <c r="W388" i="25"/>
  <c r="I378" i="6"/>
  <c r="W380" i="25"/>
  <c r="I370" i="6"/>
  <c r="W372" i="25"/>
  <c r="I362" i="6"/>
  <c r="W364" i="25"/>
  <c r="I354" i="6"/>
  <c r="W356" i="25"/>
  <c r="I345" i="6"/>
  <c r="W347" i="25"/>
  <c r="I333" i="6"/>
  <c r="W335" i="25"/>
  <c r="I330" i="6"/>
  <c r="W332" i="25"/>
  <c r="I321" i="6"/>
  <c r="W323" i="25"/>
  <c r="I305" i="6"/>
  <c r="W306" i="25"/>
  <c r="I300" i="6"/>
  <c r="W302" i="25"/>
  <c r="I273" i="6"/>
  <c r="W275" i="25"/>
  <c r="I269" i="6"/>
  <c r="W271" i="25"/>
  <c r="I261" i="6"/>
  <c r="W263" i="25"/>
  <c r="I249" i="6"/>
  <c r="W251" i="25"/>
  <c r="I236" i="6"/>
  <c r="W238" i="25"/>
  <c r="I212" i="6"/>
  <c r="W214" i="25"/>
  <c r="W205"/>
  <c r="I203" i="6"/>
  <c r="I196"/>
  <c r="W197" i="25"/>
  <c r="I193" i="6"/>
  <c r="W195" i="25"/>
  <c r="W192"/>
  <c r="I190" i="6"/>
  <c r="I184"/>
  <c r="W186" i="25"/>
  <c r="I180" i="6"/>
  <c r="W182" i="25"/>
  <c r="W177"/>
  <c r="I175" i="6"/>
  <c r="I172"/>
  <c r="W174" i="25"/>
  <c r="I168" i="6"/>
  <c r="W170" i="25"/>
  <c r="I156" i="6"/>
  <c r="W158" i="25"/>
  <c r="K150" i="6"/>
  <c r="I145"/>
  <c r="W147" i="25"/>
  <c r="I139" i="6"/>
  <c r="W141" i="25"/>
  <c r="I131" i="6"/>
  <c r="W133" i="25"/>
  <c r="I123" i="6"/>
  <c r="W125" i="25"/>
  <c r="I115" i="6"/>
  <c r="W117" i="25"/>
  <c r="I107" i="6"/>
  <c r="W109" i="25"/>
  <c r="I101" i="6"/>
  <c r="W103" i="25"/>
  <c r="I95" i="6"/>
  <c r="W97" i="25"/>
  <c r="I89" i="6"/>
  <c r="W91" i="25"/>
  <c r="W84"/>
  <c r="I82" i="6"/>
  <c r="I79"/>
  <c r="W81" i="25"/>
  <c r="I74" i="6"/>
  <c r="W76" i="25"/>
  <c r="I65" i="6"/>
  <c r="W67" i="25"/>
  <c r="I59" i="6"/>
  <c r="W61" i="25"/>
  <c r="I56" i="6"/>
  <c r="W58" i="25"/>
  <c r="W53"/>
  <c r="I51" i="6"/>
  <c r="I48"/>
  <c r="W50" i="25"/>
  <c r="W45"/>
  <c r="I43" i="6"/>
  <c r="I40"/>
  <c r="W42" i="25"/>
  <c r="W37"/>
  <c r="I35" i="6"/>
  <c r="I32"/>
  <c r="W34" i="25"/>
  <c r="I24" i="6"/>
  <c r="W26" i="25"/>
  <c r="I16" i="6"/>
  <c r="W18" i="25"/>
  <c r="I411" i="6"/>
  <c r="I395"/>
  <c r="I379"/>
  <c r="I363"/>
  <c r="I342"/>
  <c r="I334"/>
  <c r="I331"/>
  <c r="I327"/>
  <c r="I318"/>
  <c r="I278"/>
  <c r="I270"/>
  <c r="I267"/>
  <c r="I250"/>
  <c r="I243"/>
  <c r="I231"/>
  <c r="I226"/>
  <c r="I191"/>
  <c r="I162"/>
  <c r="I142"/>
  <c r="I98"/>
  <c r="I86"/>
  <c r="I83"/>
  <c r="I62"/>
  <c r="I201"/>
  <c r="W203" i="25"/>
  <c r="I189" i="6"/>
  <c r="W191" i="25"/>
  <c r="I176" i="6"/>
  <c r="W178" i="25"/>
  <c r="I153" i="6"/>
  <c r="W155" i="25"/>
  <c r="I149" i="6"/>
  <c r="W151" i="25"/>
  <c r="I146" i="6"/>
  <c r="W148" i="25"/>
  <c r="I137" i="6"/>
  <c r="W139" i="25"/>
  <c r="I129" i="6"/>
  <c r="W131" i="25"/>
  <c r="I124" i="6"/>
  <c r="W126" i="25"/>
  <c r="I121" i="6"/>
  <c r="W123" i="25"/>
  <c r="I113" i="6"/>
  <c r="W115" i="25"/>
  <c r="I105" i="6"/>
  <c r="W107" i="25"/>
  <c r="I92" i="6"/>
  <c r="W94" i="25"/>
  <c r="I73" i="6"/>
  <c r="W75" i="25"/>
  <c r="I26" i="6"/>
  <c r="W28" i="25"/>
  <c r="I18" i="6"/>
  <c r="W20" i="25"/>
  <c r="I10" i="6"/>
  <c r="W12" i="25"/>
  <c r="I181" i="6"/>
  <c r="W183" i="25"/>
  <c r="I177" i="6"/>
  <c r="W179" i="25"/>
  <c r="I169" i="6"/>
  <c r="W171" i="25"/>
  <c r="I157" i="6"/>
  <c r="W159" i="25"/>
  <c r="I141" i="6"/>
  <c r="W143" i="25"/>
  <c r="I138" i="6"/>
  <c r="W140" i="25"/>
  <c r="I133" i="6"/>
  <c r="W135" i="25"/>
  <c r="I130" i="6"/>
  <c r="W132" i="25"/>
  <c r="I125" i="6"/>
  <c r="W127" i="25"/>
  <c r="I117" i="6"/>
  <c r="W119" i="25"/>
  <c r="I109" i="6"/>
  <c r="W111" i="25"/>
  <c r="I106" i="6"/>
  <c r="W108" i="25"/>
  <c r="I97" i="6"/>
  <c r="W99" i="25"/>
  <c r="I93" i="6"/>
  <c r="W95" i="25"/>
  <c r="I85" i="6"/>
  <c r="W87" i="25"/>
  <c r="I69" i="6"/>
  <c r="W71" i="25"/>
  <c r="I61" i="6"/>
  <c r="W63" i="25"/>
  <c r="I25" i="6"/>
  <c r="W27" i="25"/>
  <c r="I22" i="6"/>
  <c r="W24" i="25"/>
  <c r="I17" i="6"/>
  <c r="W19" i="25"/>
  <c r="I14" i="6"/>
  <c r="W16" i="25"/>
  <c r="I9" i="6"/>
  <c r="W11" i="25"/>
  <c r="V353"/>
  <c r="V209"/>
  <c r="V69"/>
  <c r="V29"/>
  <c r="V25"/>
  <c r="V411"/>
  <c r="V401"/>
  <c r="V345"/>
  <c r="V271"/>
  <c r="V141"/>
  <c r="V137"/>
  <c r="V133"/>
  <c r="V125"/>
  <c r="V117"/>
  <c r="V109"/>
  <c r="V105"/>
  <c r="V101"/>
  <c r="V93"/>
  <c r="V89"/>
  <c r="V85"/>
  <c r="V252"/>
  <c r="V221"/>
  <c r="V185"/>
  <c r="V181"/>
  <c r="V76"/>
  <c r="V44"/>
  <c r="V363"/>
  <c r="V276"/>
  <c r="V73"/>
  <c r="V393"/>
  <c r="V382"/>
  <c r="V289"/>
  <c r="V285"/>
  <c r="V256"/>
  <c r="V248"/>
  <c r="V228"/>
  <c r="V121"/>
  <c r="V369"/>
  <c r="V361"/>
  <c r="V342"/>
  <c r="V286"/>
  <c r="V233"/>
  <c r="V229"/>
  <c r="V194"/>
  <c r="V13"/>
  <c r="V215"/>
  <c r="V28"/>
  <c r="V20"/>
  <c r="V416"/>
  <c r="V326"/>
  <c r="V187"/>
  <c r="V171"/>
  <c r="V147"/>
  <c r="V83"/>
  <c r="V43"/>
  <c r="V24"/>
  <c r="V134"/>
  <c r="V150"/>
  <c r="V423"/>
  <c r="V375"/>
  <c r="V357"/>
  <c r="V287"/>
  <c r="V281"/>
  <c r="V275"/>
  <c r="V235"/>
  <c r="V175"/>
  <c r="V151"/>
  <c r="V63"/>
  <c r="V55"/>
  <c r="V47"/>
  <c r="V39"/>
  <c r="V19"/>
  <c r="V79"/>
  <c r="I403" i="4"/>
  <c r="U405" i="25"/>
  <c r="I393" i="4"/>
  <c r="U395" i="25"/>
  <c r="U376"/>
  <c r="I374" i="4"/>
  <c r="U372" i="25"/>
  <c r="I370" i="4"/>
  <c r="I352"/>
  <c r="U354" i="25"/>
  <c r="I308" i="4"/>
  <c r="U310" i="25"/>
  <c r="I288" i="4"/>
  <c r="U290" i="25"/>
  <c r="I286" i="4"/>
  <c r="U288" i="25"/>
  <c r="U284"/>
  <c r="I282" i="4"/>
  <c r="U260" i="25"/>
  <c r="I258" i="4"/>
  <c r="K226"/>
  <c r="I222"/>
  <c r="U224" i="25"/>
  <c r="U208"/>
  <c r="I206" i="4"/>
  <c r="U199" i="25"/>
  <c r="I195" i="4"/>
  <c r="U198" i="25"/>
  <c r="I169" i="4"/>
  <c r="U171" i="25"/>
  <c r="I167" i="4"/>
  <c r="U169" i="25"/>
  <c r="K159" i="4"/>
  <c r="I136"/>
  <c r="U138" i="25"/>
  <c r="U85"/>
  <c r="I83" i="4"/>
  <c r="K46"/>
  <c r="U420" i="25"/>
  <c r="I418" i="4"/>
  <c r="K378"/>
  <c r="K375"/>
  <c r="I367"/>
  <c r="U369" i="25"/>
  <c r="I356" i="4"/>
  <c r="U358" i="25"/>
  <c r="I344" i="4"/>
  <c r="U346" i="25"/>
  <c r="U333"/>
  <c r="I331" i="4"/>
  <c r="I281"/>
  <c r="U283" i="25"/>
  <c r="U264"/>
  <c r="I262" i="4"/>
  <c r="I245"/>
  <c r="U247" i="25"/>
  <c r="I236" i="4"/>
  <c r="U238" i="25"/>
  <c r="U196"/>
  <c r="I194" i="4"/>
  <c r="I183"/>
  <c r="U185" i="25"/>
  <c r="U168"/>
  <c r="I166" i="4"/>
  <c r="U145" i="25"/>
  <c r="I143" i="4"/>
  <c r="I127"/>
  <c r="U129" i="25"/>
  <c r="I118" i="4"/>
  <c r="U120" i="25"/>
  <c r="I97" i="4"/>
  <c r="U99" i="25"/>
  <c r="K95" i="4"/>
  <c r="U80" i="25"/>
  <c r="I78" i="4"/>
  <c r="I32"/>
  <c r="U34" i="25"/>
  <c r="K28" i="4"/>
  <c r="I417"/>
  <c r="U419" i="25"/>
  <c r="I406" i="4"/>
  <c r="U408" i="25"/>
  <c r="I404" i="4"/>
  <c r="U406" i="25"/>
  <c r="U404"/>
  <c r="I402" i="4"/>
  <c r="I384"/>
  <c r="U386" i="25"/>
  <c r="U373"/>
  <c r="I371" i="4"/>
  <c r="I361"/>
  <c r="U363" i="25"/>
  <c r="I353" i="4"/>
  <c r="U355" i="25"/>
  <c r="I351" i="4"/>
  <c r="U353" i="25"/>
  <c r="I325" i="4"/>
  <c r="U327" i="25"/>
  <c r="I323" i="4"/>
  <c r="U325" i="25"/>
  <c r="I317" i="4"/>
  <c r="U319" i="25"/>
  <c r="I315" i="4"/>
  <c r="U317" i="25"/>
  <c r="I309" i="4"/>
  <c r="U311" i="25"/>
  <c r="I299" i="4"/>
  <c r="U301" i="25"/>
  <c r="I297" i="4"/>
  <c r="U299" i="25"/>
  <c r="U285"/>
  <c r="I283" i="4"/>
  <c r="I264"/>
  <c r="U266" i="25"/>
  <c r="K254" i="4"/>
  <c r="I253"/>
  <c r="U255" i="25"/>
  <c r="K251" i="4"/>
  <c r="U244" i="25"/>
  <c r="I242" i="4"/>
  <c r="U221" i="25"/>
  <c r="I219" i="4"/>
  <c r="I200"/>
  <c r="U202" i="25"/>
  <c r="U200"/>
  <c r="I198" i="4"/>
  <c r="U189" i="25"/>
  <c r="I187" i="4"/>
  <c r="U173" i="25"/>
  <c r="I171" i="4"/>
  <c r="I165"/>
  <c r="U167" i="25"/>
  <c r="I163" i="4"/>
  <c r="U165" i="25"/>
  <c r="I152" i="4"/>
  <c r="U154" i="25"/>
  <c r="U128"/>
  <c r="I126" i="4"/>
  <c r="I124"/>
  <c r="U126" i="25"/>
  <c r="U96"/>
  <c r="I94" i="4"/>
  <c r="K91"/>
  <c r="I86"/>
  <c r="U88" i="25"/>
  <c r="U29"/>
  <c r="I27" i="4"/>
  <c r="I25"/>
  <c r="U27" i="25"/>
  <c r="I16" i="4"/>
  <c r="U18" i="25"/>
  <c r="I416" i="4"/>
  <c r="U418" i="25"/>
  <c r="I385" i="4"/>
  <c r="U387" i="25"/>
  <c r="I372" i="4"/>
  <c r="U374" i="25"/>
  <c r="U336"/>
  <c r="I334" i="4"/>
  <c r="I327"/>
  <c r="U329" i="25"/>
  <c r="U321"/>
  <c r="I319" i="4"/>
  <c r="U313" i="25"/>
  <c r="I311" i="4"/>
  <c r="I284"/>
  <c r="U286" i="25"/>
  <c r="I269" i="4"/>
  <c r="U271" i="25"/>
  <c r="U248"/>
  <c r="I246" i="4"/>
  <c r="I220"/>
  <c r="U222" i="25"/>
  <c r="I199" i="4"/>
  <c r="U201" i="25"/>
  <c r="U188"/>
  <c r="I186" i="4"/>
  <c r="I184"/>
  <c r="U186" i="25"/>
  <c r="I161" i="4"/>
  <c r="U163" i="25"/>
  <c r="U141"/>
  <c r="I139" i="4"/>
  <c r="U125" i="25"/>
  <c r="I123" i="4"/>
  <c r="U101" i="25"/>
  <c r="I99" i="4"/>
  <c r="I56"/>
  <c r="U58" i="25"/>
  <c r="K51" i="4"/>
  <c r="I24"/>
  <c r="U26" i="25"/>
  <c r="I420" i="4"/>
  <c r="U422" i="25"/>
  <c r="I400" i="4"/>
  <c r="U402" i="25"/>
  <c r="U389"/>
  <c r="I387" i="4"/>
  <c r="I377"/>
  <c r="U379" i="25"/>
  <c r="I369" i="4"/>
  <c r="U371" i="25"/>
  <c r="U360"/>
  <c r="I358" i="4"/>
  <c r="U356" i="25"/>
  <c r="I354" i="4"/>
  <c r="I340"/>
  <c r="U342" i="25"/>
  <c r="U257"/>
  <c r="I255" i="4"/>
  <c r="I243"/>
  <c r="U245" i="25"/>
  <c r="I215" i="4"/>
  <c r="U217" i="25"/>
  <c r="I192" i="4"/>
  <c r="U194" i="25"/>
  <c r="U192"/>
  <c r="I190" i="4"/>
  <c r="I179"/>
  <c r="U181" i="25"/>
  <c r="U177"/>
  <c r="I175" i="4"/>
  <c r="U160" i="25"/>
  <c r="I158" i="4"/>
  <c r="K155"/>
  <c r="I129"/>
  <c r="U131" i="25"/>
  <c r="I120" i="4"/>
  <c r="U122" i="25"/>
  <c r="K98" i="4"/>
  <c r="I80"/>
  <c r="U82" i="25"/>
  <c r="I30" i="4"/>
  <c r="U32" i="25"/>
  <c r="U421"/>
  <c r="I419" i="4"/>
  <c r="I409"/>
  <c r="U411" i="25"/>
  <c r="I401" i="4"/>
  <c r="U403" i="25"/>
  <c r="I390" i="4"/>
  <c r="U392" i="25"/>
  <c r="I388" i="4"/>
  <c r="U390" i="25"/>
  <c r="U388"/>
  <c r="I386" i="4"/>
  <c r="I368"/>
  <c r="U370" i="25"/>
  <c r="I363" i="4"/>
  <c r="U365" i="25"/>
  <c r="U357"/>
  <c r="I355" i="4"/>
  <c r="I343"/>
  <c r="U345" i="25"/>
  <c r="U332"/>
  <c r="I330" i="4"/>
  <c r="I328"/>
  <c r="U330" i="25"/>
  <c r="U324"/>
  <c r="I322" i="4"/>
  <c r="I320"/>
  <c r="U322" i="25"/>
  <c r="U316"/>
  <c r="I314" i="4"/>
  <c r="I312"/>
  <c r="U314" i="25"/>
  <c r="I292" i="4"/>
  <c r="U294" i="25"/>
  <c r="I280" i="4"/>
  <c r="U282" i="25"/>
  <c r="I278" i="4"/>
  <c r="U280" i="25"/>
  <c r="I263" i="4"/>
  <c r="U265" i="25"/>
  <c r="I250" i="4"/>
  <c r="U252" i="25"/>
  <c r="I247" i="4"/>
  <c r="U249" i="25"/>
  <c r="I241" i="4"/>
  <c r="U243" i="25"/>
  <c r="I237" i="4"/>
  <c r="U239" i="25"/>
  <c r="I216" i="4"/>
  <c r="U218" i="25"/>
  <c r="I212" i="4"/>
  <c r="U214" i="25"/>
  <c r="U209"/>
  <c r="I207" i="4"/>
  <c r="I191"/>
  <c r="U193" i="25"/>
  <c r="U184"/>
  <c r="I182" i="4"/>
  <c r="U180" i="25"/>
  <c r="I178" i="4"/>
  <c r="U172" i="25"/>
  <c r="I170" i="4"/>
  <c r="U164" i="25"/>
  <c r="I162" i="4"/>
  <c r="U148" i="25"/>
  <c r="I146" i="4"/>
  <c r="I142"/>
  <c r="U144" i="25"/>
  <c r="I140" i="4"/>
  <c r="U142" i="25"/>
  <c r="U136"/>
  <c r="I134" i="4"/>
  <c r="I132"/>
  <c r="U134" i="25"/>
  <c r="U121"/>
  <c r="I119" i="4"/>
  <c r="U117" i="25"/>
  <c r="I115" i="4"/>
  <c r="U109" i="25"/>
  <c r="I107" i="4"/>
  <c r="U81" i="25"/>
  <c r="I79" i="4"/>
  <c r="I63"/>
  <c r="U65" i="25"/>
  <c r="I61" i="4"/>
  <c r="G66" i="24" s="1"/>
  <c r="U63" i="25"/>
  <c r="I362" i="4"/>
  <c r="I364"/>
  <c r="U366" i="25"/>
  <c r="I348" i="4"/>
  <c r="U350" i="25"/>
  <c r="I336" i="4"/>
  <c r="U338" i="25"/>
  <c r="I275" i="4"/>
  <c r="U277" i="25"/>
  <c r="I257" i="4"/>
  <c r="U259" i="25"/>
  <c r="I232" i="4"/>
  <c r="U234" i="25"/>
  <c r="I228" i="4"/>
  <c r="U230" i="25"/>
  <c r="I217" i="4"/>
  <c r="U219" i="25"/>
  <c r="I189" i="4"/>
  <c r="U191" i="25"/>
  <c r="I181" i="4"/>
  <c r="U183" i="25"/>
  <c r="I173" i="4"/>
  <c r="U175" i="25"/>
  <c r="I151" i="4"/>
  <c r="U153" i="25"/>
  <c r="I148" i="4"/>
  <c r="U150" i="25"/>
  <c r="I117" i="4"/>
  <c r="U119" i="25"/>
  <c r="I112" i="4"/>
  <c r="U114" i="25"/>
  <c r="I109" i="4"/>
  <c r="U111" i="25"/>
  <c r="I93" i="4"/>
  <c r="U95" i="25"/>
  <c r="I88" i="4"/>
  <c r="U90" i="25"/>
  <c r="I85" i="4"/>
  <c r="U87" i="25"/>
  <c r="I76" i="4"/>
  <c r="U78" i="25"/>
  <c r="I55" i="4"/>
  <c r="U57" i="25"/>
  <c r="I48" i="4"/>
  <c r="U50" i="25"/>
  <c r="I45" i="4"/>
  <c r="U47" i="25"/>
  <c r="I13" i="4"/>
  <c r="U15" i="25"/>
  <c r="K408" i="4"/>
  <c r="I376"/>
  <c r="U378" i="25"/>
  <c r="K360" i="4"/>
  <c r="U340" i="25"/>
  <c r="I338" i="4"/>
  <c r="I329"/>
  <c r="U331" i="25"/>
  <c r="I324" i="4"/>
  <c r="U326" i="25"/>
  <c r="I321" i="4"/>
  <c r="U323" i="25"/>
  <c r="I313" i="4"/>
  <c r="U315" i="25"/>
  <c r="I298" i="4"/>
  <c r="U300" i="25"/>
  <c r="I296" i="4"/>
  <c r="U298" i="25"/>
  <c r="I293" i="4"/>
  <c r="U295" i="25"/>
  <c r="I291" i="4"/>
  <c r="U293" i="25"/>
  <c r="I289" i="4"/>
  <c r="U291" i="25"/>
  <c r="I268" i="4"/>
  <c r="U270" i="25"/>
  <c r="I252" i="4"/>
  <c r="U254" i="25"/>
  <c r="I211" i="4"/>
  <c r="U213" i="25"/>
  <c r="I208" i="4"/>
  <c r="U210" i="25"/>
  <c r="I193" i="4"/>
  <c r="U195" i="25"/>
  <c r="I185" i="4"/>
  <c r="U187" i="25"/>
  <c r="I168" i="4"/>
  <c r="U170" i="25"/>
  <c r="I164" i="4"/>
  <c r="U166" i="25"/>
  <c r="I160" i="4"/>
  <c r="U162" i="25"/>
  <c r="I153" i="4"/>
  <c r="U155" i="25"/>
  <c r="I141" i="4"/>
  <c r="U143" i="25"/>
  <c r="I133" i="4"/>
  <c r="I125"/>
  <c r="U127" i="25"/>
  <c r="I122" i="4"/>
  <c r="U124" i="25"/>
  <c r="I106" i="4"/>
  <c r="U108" i="25"/>
  <c r="I96" i="4"/>
  <c r="U98" i="25"/>
  <c r="I62" i="4"/>
  <c r="I60"/>
  <c r="U62" i="25"/>
  <c r="I57" i="4"/>
  <c r="I31"/>
  <c r="U33" i="25"/>
  <c r="K29" i="4"/>
  <c r="K17"/>
  <c r="K15"/>
  <c r="I9"/>
  <c r="U11" i="25"/>
  <c r="U398"/>
  <c r="U305"/>
  <c r="I339" i="4"/>
  <c r="K302"/>
  <c r="I287"/>
  <c r="I266"/>
  <c r="I218"/>
  <c r="I214"/>
  <c r="I131"/>
  <c r="I111"/>
  <c r="K110"/>
  <c r="K82"/>
  <c r="I75"/>
  <c r="I70"/>
  <c r="I67"/>
  <c r="U414" i="25"/>
  <c r="U413"/>
  <c r="U407"/>
  <c r="U391"/>
  <c r="U381"/>
  <c r="U362"/>
  <c r="U343"/>
  <c r="U318"/>
  <c r="U303"/>
  <c r="U233"/>
  <c r="I304" i="4"/>
  <c r="U307" i="25"/>
  <c r="I260" i="4"/>
  <c r="U262" i="25"/>
  <c r="I249" i="4"/>
  <c r="U251" i="25"/>
  <c r="I205" i="4"/>
  <c r="U207" i="25"/>
  <c r="I177" i="4"/>
  <c r="U179" i="25"/>
  <c r="I114" i="4"/>
  <c r="U116" i="25"/>
  <c r="I104" i="4"/>
  <c r="U106" i="25"/>
  <c r="I101" i="4"/>
  <c r="U103" i="25"/>
  <c r="I73" i="4"/>
  <c r="U75" i="25"/>
  <c r="I71" i="4"/>
  <c r="U73" i="25"/>
  <c r="I68" i="4"/>
  <c r="I65"/>
  <c r="U67" i="25"/>
  <c r="I53" i="4"/>
  <c r="U55" i="25"/>
  <c r="I40" i="4"/>
  <c r="U42" i="25"/>
  <c r="I37" i="4"/>
  <c r="U39" i="25"/>
  <c r="K21" i="4"/>
  <c r="I415"/>
  <c r="U417" i="25"/>
  <c r="K395" i="4"/>
  <c r="K389"/>
  <c r="I381"/>
  <c r="U383" i="25"/>
  <c r="I365" i="4"/>
  <c r="U367" i="25"/>
  <c r="K357" i="4"/>
  <c r="I349"/>
  <c r="U351" i="25"/>
  <c r="U348"/>
  <c r="I346" i="4"/>
  <c r="I332"/>
  <c r="U334" i="25"/>
  <c r="I307" i="4"/>
  <c r="U309" i="25"/>
  <c r="I305" i="4"/>
  <c r="U306" i="25"/>
  <c r="I300" i="4"/>
  <c r="U302" i="25"/>
  <c r="I279" i="4"/>
  <c r="U281" i="25"/>
  <c r="I276" i="4"/>
  <c r="U278" i="25"/>
  <c r="I259" i="4"/>
  <c r="U261" i="25"/>
  <c r="I256" i="4"/>
  <c r="U258" i="25"/>
  <c r="I248" i="4"/>
  <c r="U250" i="25"/>
  <c r="U237"/>
  <c r="I235" i="4"/>
  <c r="I233"/>
  <c r="U235" i="25"/>
  <c r="I229" i="4"/>
  <c r="U231" i="25"/>
  <c r="I227" i="4"/>
  <c r="U229" i="25"/>
  <c r="I225" i="4"/>
  <c r="U227" i="25"/>
  <c r="I204" i="4"/>
  <c r="U206" i="25"/>
  <c r="I188" i="4"/>
  <c r="U190" i="25"/>
  <c r="I172" i="4"/>
  <c r="U174" i="25"/>
  <c r="I156" i="4"/>
  <c r="U158" i="25"/>
  <c r="K150" i="4"/>
  <c r="I147"/>
  <c r="U149" i="25"/>
  <c r="I144" i="4"/>
  <c r="U146" i="25"/>
  <c r="I135" i="4"/>
  <c r="U137" i="25"/>
  <c r="I130" i="4"/>
  <c r="U132" i="25"/>
  <c r="I113" i="4"/>
  <c r="U115" i="25"/>
  <c r="I105" i="4"/>
  <c r="U107" i="25"/>
  <c r="I103" i="4"/>
  <c r="U105" i="25"/>
  <c r="I100" i="4"/>
  <c r="U102" i="25"/>
  <c r="I92" i="4"/>
  <c r="U94" i="25"/>
  <c r="I89" i="4"/>
  <c r="U91" i="25"/>
  <c r="K87" i="4"/>
  <c r="I84"/>
  <c r="U86" i="25"/>
  <c r="K77" i="4"/>
  <c r="I72"/>
  <c r="U74" i="25"/>
  <c r="I69" i="4"/>
  <c r="U71" i="25"/>
  <c r="I64" i="4"/>
  <c r="U66" i="25"/>
  <c r="I54" i="4"/>
  <c r="U56" i="25"/>
  <c r="I52" i="4"/>
  <c r="U54" i="25"/>
  <c r="I49" i="4"/>
  <c r="U51" i="25"/>
  <c r="I47" i="4"/>
  <c r="U49" i="25"/>
  <c r="I44" i="4"/>
  <c r="U46" i="25"/>
  <c r="I41" i="4"/>
  <c r="U43" i="25"/>
  <c r="I39" i="4"/>
  <c r="U41" i="25"/>
  <c r="I36" i="4"/>
  <c r="U38" i="25"/>
  <c r="I33" i="4"/>
  <c r="U35" i="25"/>
  <c r="K22" i="4"/>
  <c r="U21" i="25"/>
  <c r="I19" i="4"/>
  <c r="I14"/>
  <c r="U16" i="25"/>
  <c r="U13"/>
  <c r="I11" i="4"/>
  <c r="I347"/>
  <c r="I223"/>
  <c r="I202"/>
  <c r="I20"/>
  <c r="U401" i="25"/>
  <c r="U394"/>
  <c r="U382"/>
  <c r="U375"/>
  <c r="U359"/>
  <c r="I345" i="4"/>
  <c r="U347" i="25"/>
  <c r="I342" i="4"/>
  <c r="U344" i="25"/>
  <c r="I337" i="4"/>
  <c r="U339" i="25"/>
  <c r="I285" i="4"/>
  <c r="U287" i="25"/>
  <c r="I277" i="4"/>
  <c r="U279" i="25"/>
  <c r="I244" i="4"/>
  <c r="U246" i="25"/>
  <c r="I213" i="4"/>
  <c r="U215" i="25"/>
  <c r="I180" i="4"/>
  <c r="U182" i="25"/>
  <c r="I157" i="4"/>
  <c r="U159" i="25"/>
  <c r="I149" i="4"/>
  <c r="U151" i="25"/>
  <c r="I145" i="4"/>
  <c r="U147" i="25"/>
  <c r="I137" i="4"/>
  <c r="U139" i="25"/>
  <c r="I121" i="4"/>
  <c r="U123" i="25"/>
  <c r="I26" i="4"/>
  <c r="U28" i="25"/>
  <c r="I23" i="4"/>
  <c r="U25" i="25"/>
  <c r="I18" i="4"/>
  <c r="U20" i="25"/>
  <c r="I10" i="4"/>
  <c r="U12" i="25"/>
  <c r="U335"/>
  <c r="U275"/>
  <c r="U203"/>
  <c r="I402" i="3"/>
  <c r="T404" i="25"/>
  <c r="I398" i="3"/>
  <c r="T400" i="25"/>
  <c r="T398"/>
  <c r="I396" i="3"/>
  <c r="I393"/>
  <c r="T395" i="25"/>
  <c r="I303" i="3"/>
  <c r="T305" i="25"/>
  <c r="I96" i="3"/>
  <c r="T98" i="25"/>
  <c r="I76" i="3"/>
  <c r="T78" i="25"/>
  <c r="I16" i="3"/>
  <c r="T18" i="25"/>
  <c r="I307" i="3"/>
  <c r="T309" i="25"/>
  <c r="T414"/>
  <c r="I412" i="3"/>
  <c r="I410"/>
  <c r="T412" i="25"/>
  <c r="I380" i="3"/>
  <c r="T382" i="25"/>
  <c r="T375"/>
  <c r="I373" i="3"/>
  <c r="I361"/>
  <c r="T363" i="25"/>
  <c r="I304" i="3"/>
  <c r="T307" i="25"/>
  <c r="I266" i="3"/>
  <c r="T268" i="25"/>
  <c r="T121"/>
  <c r="I119" i="3"/>
  <c r="T101" i="25"/>
  <c r="I99" i="3"/>
  <c r="T77" i="25"/>
  <c r="I75" i="3"/>
  <c r="I28"/>
  <c r="T30" i="25"/>
  <c r="I13" i="3"/>
  <c r="T15" i="25"/>
  <c r="I344" i="3"/>
  <c r="T346" i="25"/>
  <c r="T204"/>
  <c r="I202" i="3"/>
  <c r="T88" i="25"/>
  <c r="I86" i="3"/>
  <c r="K416"/>
  <c r="I408"/>
  <c r="T410" i="25"/>
  <c r="T394"/>
  <c r="I392" i="3"/>
  <c r="I376"/>
  <c r="T378" i="25"/>
  <c r="T366"/>
  <c r="I364" i="3"/>
  <c r="I234"/>
  <c r="T156" i="25"/>
  <c r="I154" i="3"/>
  <c r="I64"/>
  <c r="T66" i="25"/>
  <c r="I409" i="3"/>
  <c r="T411" i="25"/>
  <c r="I377" i="3"/>
  <c r="T379" i="25"/>
  <c r="I371" i="3"/>
  <c r="T373" i="25"/>
  <c r="T349"/>
  <c r="I347" i="3"/>
  <c r="T172" i="25"/>
  <c r="I170" i="3"/>
  <c r="I160"/>
  <c r="T162" i="25"/>
  <c r="I140" i="3"/>
  <c r="T142" i="25"/>
  <c r="K313" i="3"/>
  <c r="I301"/>
  <c r="T303" i="25"/>
  <c r="K298" i="3"/>
  <c r="I295"/>
  <c r="T297" i="25"/>
  <c r="T269"/>
  <c r="I267" i="3"/>
  <c r="I205"/>
  <c r="T207" i="25"/>
  <c r="I403" i="3"/>
  <c r="T405" i="25"/>
  <c r="K397" i="3"/>
  <c r="I391"/>
  <c r="T393" i="25"/>
  <c r="K384" i="3"/>
  <c r="I341"/>
  <c r="T343" i="25"/>
  <c r="T333"/>
  <c r="I331" i="3"/>
  <c r="I314"/>
  <c r="T316" i="25"/>
  <c r="I289" i="3"/>
  <c r="T291" i="25"/>
  <c r="K268" i="3"/>
  <c r="I261"/>
  <c r="T263" i="25"/>
  <c r="K253" i="3"/>
  <c r="T253" i="25"/>
  <c r="I251" i="3"/>
  <c r="I236"/>
  <c r="T238" i="25"/>
  <c r="I229" i="3"/>
  <c r="T231" i="25"/>
  <c r="I227" i="3"/>
  <c r="T229" i="25"/>
  <c r="I221" i="3"/>
  <c r="T223" i="25"/>
  <c r="I204" i="3"/>
  <c r="T206" i="25"/>
  <c r="I199" i="3"/>
  <c r="T201" i="25"/>
  <c r="I197" i="3"/>
  <c r="T199" i="25"/>
  <c r="I195" i="3"/>
  <c r="T198" i="25"/>
  <c r="I189" i="3"/>
  <c r="T191" i="25"/>
  <c r="I187" i="3"/>
  <c r="T189" i="25"/>
  <c r="I172" i="3"/>
  <c r="T174" i="25"/>
  <c r="I167" i="3"/>
  <c r="T169" i="25"/>
  <c r="I165" i="3"/>
  <c r="T167" i="25"/>
  <c r="I156" i="3"/>
  <c r="T158" i="25"/>
  <c r="I151" i="3"/>
  <c r="T153" i="25"/>
  <c r="I145" i="3"/>
  <c r="T147" i="25"/>
  <c r="I143" i="3"/>
  <c r="T145" i="25"/>
  <c r="I137" i="3"/>
  <c r="T139" i="25"/>
  <c r="I127" i="3"/>
  <c r="T129" i="25"/>
  <c r="I124" i="3"/>
  <c r="T126" i="25"/>
  <c r="I105" i="3"/>
  <c r="T107" i="25"/>
  <c r="T105"/>
  <c r="I103" i="3"/>
  <c r="T68" i="25"/>
  <c r="I66" i="3"/>
  <c r="I44"/>
  <c r="T46" i="25"/>
  <c r="T44"/>
  <c r="I42" i="3"/>
  <c r="I40"/>
  <c r="T42" i="25"/>
  <c r="I10" i="3"/>
  <c r="T12" i="25"/>
  <c r="I389" i="3"/>
  <c r="I134"/>
  <c r="I118"/>
  <c r="I348"/>
  <c r="T350" i="25"/>
  <c r="I332" i="3"/>
  <c r="T334" i="25"/>
  <c r="I283" i="3"/>
  <c r="T285" i="25"/>
  <c r="I280" i="3"/>
  <c r="T282" i="25"/>
  <c r="I277" i="3"/>
  <c r="T279" i="25"/>
  <c r="I275" i="3"/>
  <c r="T277" i="25"/>
  <c r="I269" i="3"/>
  <c r="T271" i="25"/>
  <c r="K252" i="3"/>
  <c r="I247"/>
  <c r="T249" i="25"/>
  <c r="I245" i="3"/>
  <c r="T247" i="25"/>
  <c r="I243" i="3"/>
  <c r="T245" i="25"/>
  <c r="I237" i="3"/>
  <c r="T239" i="25"/>
  <c r="T220"/>
  <c r="I218" i="3"/>
  <c r="I215"/>
  <c r="T217" i="25"/>
  <c r="I213" i="3"/>
  <c r="T215" i="25"/>
  <c r="I211" i="3"/>
  <c r="T213" i="25"/>
  <c r="T205"/>
  <c r="I203" i="3"/>
  <c r="I188"/>
  <c r="T190" i="25"/>
  <c r="T188"/>
  <c r="I186" i="3"/>
  <c r="I183"/>
  <c r="T185" i="25"/>
  <c r="I181" i="3"/>
  <c r="T183" i="25"/>
  <c r="I173" i="3"/>
  <c r="T175" i="25"/>
  <c r="T173"/>
  <c r="I171" i="3"/>
  <c r="I157"/>
  <c r="T159" i="25"/>
  <c r="T157"/>
  <c r="I155" i="3"/>
  <c r="T141" i="25"/>
  <c r="I139" i="3"/>
  <c r="T125" i="25"/>
  <c r="I123" i="3"/>
  <c r="I120"/>
  <c r="T122" i="25"/>
  <c r="I111" i="3"/>
  <c r="T113" i="25"/>
  <c r="I104" i="3"/>
  <c r="T106" i="25"/>
  <c r="T104"/>
  <c r="I102" i="3"/>
  <c r="I84"/>
  <c r="T86" i="25"/>
  <c r="I81" i="3"/>
  <c r="T83" i="25"/>
  <c r="I79" i="3"/>
  <c r="T81" i="25"/>
  <c r="I73" i="3"/>
  <c r="T75" i="25"/>
  <c r="I59" i="3"/>
  <c r="T61" i="25"/>
  <c r="I53" i="3"/>
  <c r="T55" i="25"/>
  <c r="I51" i="3"/>
  <c r="T53" i="25"/>
  <c r="I45" i="3"/>
  <c r="T47" i="25"/>
  <c r="T45"/>
  <c r="I43" i="3"/>
  <c r="I39"/>
  <c r="T41" i="25"/>
  <c r="I37" i="3"/>
  <c r="T39" i="25"/>
  <c r="I32" i="3"/>
  <c r="T34" i="25"/>
  <c r="I29" i="3"/>
  <c r="T31" i="25"/>
  <c r="I26" i="3"/>
  <c r="T28" i="25"/>
  <c r="I24" i="3"/>
  <c r="T26" i="25"/>
  <c r="T17" i="24"/>
  <c r="T14" i="25"/>
  <c r="K418" i="3"/>
  <c r="I414"/>
  <c r="T416" i="25"/>
  <c r="K387" i="3"/>
  <c r="K381"/>
  <c r="I375"/>
  <c r="T377" i="25"/>
  <c r="I362" i="3"/>
  <c r="T364" i="25"/>
  <c r="I354" i="3"/>
  <c r="T356" i="25"/>
  <c r="I350" i="3"/>
  <c r="T352" i="25"/>
  <c r="T296"/>
  <c r="I294" i="3"/>
  <c r="I292"/>
  <c r="T294" i="25"/>
  <c r="I285" i="3"/>
  <c r="T287" i="25"/>
  <c r="I273" i="3"/>
  <c r="T275" i="25"/>
  <c r="I241" i="3"/>
  <c r="T243" i="25"/>
  <c r="I217" i="3"/>
  <c r="T219" i="25"/>
  <c r="I209" i="3"/>
  <c r="T211" i="25"/>
  <c r="I185" i="3"/>
  <c r="T187" i="25"/>
  <c r="I177" i="3"/>
  <c r="T179" i="25"/>
  <c r="I135" i="3"/>
  <c r="T137" i="25"/>
  <c r="I133" i="3"/>
  <c r="T135" i="25"/>
  <c r="I130" i="3"/>
  <c r="T132" i="25"/>
  <c r="T112"/>
  <c r="I110" i="3"/>
  <c r="I108"/>
  <c r="T110" i="25"/>
  <c r="T96"/>
  <c r="I94" i="3"/>
  <c r="I92"/>
  <c r="T94" i="25"/>
  <c r="T92"/>
  <c r="I90" i="3"/>
  <c r="I88"/>
  <c r="T90" i="25"/>
  <c r="I78" i="3"/>
  <c r="T80" i="25"/>
  <c r="I61" i="3"/>
  <c r="T63" i="25"/>
  <c r="I49" i="3"/>
  <c r="T51" i="25"/>
  <c r="I31" i="3"/>
  <c r="T33" i="25"/>
  <c r="I21" i="3"/>
  <c r="T23" i="25"/>
  <c r="T21"/>
  <c r="I19" i="3"/>
  <c r="I17"/>
  <c r="T19" i="25"/>
  <c r="K419" i="3"/>
  <c r="K413"/>
  <c r="I394"/>
  <c r="T396" i="25"/>
  <c r="K386" i="3"/>
  <c r="K382"/>
  <c r="I355"/>
  <c r="T357" i="25"/>
  <c r="K343" i="3"/>
  <c r="I328"/>
  <c r="T330" i="25"/>
  <c r="K319" i="3"/>
  <c r="I311"/>
  <c r="T313" i="25"/>
  <c r="I296" i="3"/>
  <c r="T298" i="25"/>
  <c r="T293"/>
  <c r="I291" i="3"/>
  <c r="I265"/>
  <c r="T267" i="25"/>
  <c r="I257" i="3"/>
  <c r="T259" i="25"/>
  <c r="I233" i="3"/>
  <c r="T235" i="25"/>
  <c r="I225" i="3"/>
  <c r="T227" i="25"/>
  <c r="I201" i="3"/>
  <c r="T203" i="25"/>
  <c r="I193" i="3"/>
  <c r="T195" i="25"/>
  <c r="I169" i="3"/>
  <c r="T171" i="25"/>
  <c r="I162" i="3"/>
  <c r="T164" i="25"/>
  <c r="I153" i="3"/>
  <c r="T155" i="25"/>
  <c r="I142" i="3"/>
  <c r="T144" i="25"/>
  <c r="I129" i="3"/>
  <c r="T131" i="25"/>
  <c r="K126" i="3"/>
  <c r="I117"/>
  <c r="T119" i="25"/>
  <c r="K115" i="3"/>
  <c r="I114"/>
  <c r="T116" i="25"/>
  <c r="I112" i="3"/>
  <c r="T114" i="25"/>
  <c r="T109"/>
  <c r="I107" i="3"/>
  <c r="I95"/>
  <c r="T97" i="25"/>
  <c r="I91" i="3"/>
  <c r="T93" i="25"/>
  <c r="T89"/>
  <c r="I87" i="3"/>
  <c r="I71"/>
  <c r="T73" i="25"/>
  <c r="I69" i="3"/>
  <c r="T71" i="25"/>
  <c r="T65"/>
  <c r="I63" i="3"/>
  <c r="I22"/>
  <c r="T24" i="25"/>
  <c r="T22"/>
  <c r="I20" i="3"/>
  <c r="I15"/>
  <c r="T17" i="25"/>
  <c r="I282" i="3"/>
  <c r="I279"/>
  <c r="I274"/>
  <c r="I271"/>
  <c r="I242"/>
  <c r="I239"/>
  <c r="I214"/>
  <c r="I210"/>
  <c r="I207"/>
  <c r="I182"/>
  <c r="I178"/>
  <c r="I175"/>
  <c r="I158"/>
  <c r="I138"/>
  <c r="I83"/>
  <c r="I58"/>
  <c r="I55"/>
  <c r="K54"/>
  <c r="I50"/>
  <c r="I47"/>
  <c r="I11"/>
  <c r="I302"/>
  <c r="I262"/>
  <c r="I258"/>
  <c r="I255"/>
  <c r="I230"/>
  <c r="I226"/>
  <c r="I223"/>
  <c r="I198"/>
  <c r="I194"/>
  <c r="I191"/>
  <c r="I166"/>
  <c r="I150"/>
  <c r="I147"/>
  <c r="I27"/>
  <c r="K411"/>
  <c r="K379"/>
  <c r="I316"/>
  <c r="T318" i="25"/>
  <c r="K281" i="3"/>
  <c r="I276"/>
  <c r="T278" i="25"/>
  <c r="I244" i="3"/>
  <c r="T246" i="25"/>
  <c r="I228" i="3"/>
  <c r="T230" i="25"/>
  <c r="I212" i="3"/>
  <c r="T214" i="25"/>
  <c r="K180" i="3"/>
  <c r="I149"/>
  <c r="T151" i="25"/>
  <c r="I144" i="3"/>
  <c r="T146" i="25"/>
  <c r="I132" i="3"/>
  <c r="T134" i="25"/>
  <c r="I125" i="3"/>
  <c r="T127" i="25"/>
  <c r="I122" i="3"/>
  <c r="T124" i="25"/>
  <c r="I113" i="3"/>
  <c r="T115" i="25"/>
  <c r="I101" i="3"/>
  <c r="T103" i="25"/>
  <c r="I98" i="3"/>
  <c r="T100" i="25"/>
  <c r="I93" i="3"/>
  <c r="T95" i="25"/>
  <c r="I85" i="3"/>
  <c r="T87" i="25"/>
  <c r="I80" i="3"/>
  <c r="T82" i="25"/>
  <c r="I68" i="3"/>
  <c r="T70" i="25"/>
  <c r="I57" i="3"/>
  <c r="T59" i="25"/>
  <c r="I41" i="3"/>
  <c r="T43" i="25"/>
  <c r="I23" i="3"/>
  <c r="T25" i="25"/>
  <c r="I18" i="3"/>
  <c r="T20" i="25"/>
  <c r="K374" i="3"/>
  <c r="K300"/>
  <c r="I256"/>
  <c r="T258" i="25"/>
  <c r="I240" i="3"/>
  <c r="T242" i="25"/>
  <c r="I216" i="3"/>
  <c r="T218" i="25"/>
  <c r="I192" i="3"/>
  <c r="T194" i="25"/>
  <c r="I184" i="3"/>
  <c r="T186" i="25"/>
  <c r="I176" i="3"/>
  <c r="T178" i="25"/>
  <c r="I168" i="3"/>
  <c r="T170" i="25"/>
  <c r="I161" i="3"/>
  <c r="T163" i="25"/>
  <c r="I141" i="3"/>
  <c r="T143" i="25"/>
  <c r="I136" i="3"/>
  <c r="T138" i="25"/>
  <c r="I128" i="3"/>
  <c r="T130" i="25"/>
  <c r="I121" i="3"/>
  <c r="T123" i="25"/>
  <c r="I116" i="3"/>
  <c r="T118" i="25"/>
  <c r="I109" i="3"/>
  <c r="T111" i="25"/>
  <c r="I106" i="3"/>
  <c r="T108" i="25"/>
  <c r="I97" i="3"/>
  <c r="T99" i="25"/>
  <c r="I89" i="3"/>
  <c r="T91" i="25"/>
  <c r="I77" i="3"/>
  <c r="T79" i="25"/>
  <c r="I72" i="3"/>
  <c r="T74" i="25"/>
  <c r="I65" i="3"/>
  <c r="T67" i="25"/>
  <c r="I60" i="3"/>
  <c r="T62" i="25"/>
  <c r="I48" i="3"/>
  <c r="T50" i="25"/>
  <c r="I38" i="3"/>
  <c r="T40" i="25"/>
  <c r="I33" i="3"/>
  <c r="T35" i="25"/>
  <c r="K30" i="3"/>
  <c r="I25"/>
  <c r="T27" i="25"/>
  <c r="I14" i="3"/>
  <c r="T16" i="25"/>
  <c r="I9" i="3"/>
  <c r="T11" i="25"/>
  <c r="S122"/>
  <c r="S349"/>
  <c r="S372"/>
  <c r="S356"/>
  <c r="S340"/>
  <c r="S330"/>
  <c r="S326"/>
  <c r="S310"/>
  <c r="S284"/>
  <c r="S252"/>
  <c r="S236"/>
  <c r="S179"/>
  <c r="S157"/>
  <c r="S137"/>
  <c r="S125"/>
  <c r="S119"/>
  <c r="S46"/>
  <c r="S393"/>
  <c r="S377"/>
  <c r="S359"/>
  <c r="S334"/>
  <c r="S292"/>
  <c r="S260"/>
  <c r="S244"/>
  <c r="S235"/>
  <c r="S129"/>
  <c r="S107"/>
  <c r="S52"/>
  <c r="S40"/>
  <c r="S30"/>
  <c r="S26"/>
  <c r="S397"/>
  <c r="S381"/>
  <c r="S345"/>
  <c r="S316"/>
  <c r="S228"/>
  <c r="S226"/>
  <c r="S221"/>
  <c r="S218"/>
  <c r="S200"/>
  <c r="S186"/>
  <c r="S161"/>
  <c r="S133"/>
  <c r="S71"/>
  <c r="S56"/>
  <c r="S34"/>
  <c r="S18"/>
  <c r="S14"/>
  <c r="S416"/>
  <c r="S368"/>
  <c r="S352"/>
  <c r="S321"/>
  <c r="S172"/>
  <c r="S115"/>
  <c r="S80"/>
  <c r="S163" i="24"/>
  <c r="S360" i="25"/>
  <c r="S348"/>
  <c r="S171"/>
  <c r="S132"/>
  <c r="S111"/>
  <c r="S103"/>
  <c r="S64"/>
  <c r="S396"/>
  <c r="S387"/>
  <c r="S311"/>
  <c r="S275"/>
  <c r="S214"/>
  <c r="S183"/>
  <c r="S118"/>
  <c r="S75"/>
  <c r="S72"/>
  <c r="R332"/>
  <c r="R89"/>
  <c r="R320"/>
  <c r="R236"/>
  <c r="R275" i="24"/>
  <c r="R220"/>
  <c r="R278" i="25"/>
  <c r="R22"/>
  <c r="R309"/>
  <c r="R206"/>
  <c r="R139"/>
  <c r="R338"/>
  <c r="R315"/>
  <c r="R274"/>
  <c r="R26"/>
  <c r="R15"/>
  <c r="R152"/>
  <c r="R100"/>
  <c r="R37"/>
  <c r="R33" i="24"/>
  <c r="R353" i="25"/>
  <c r="R290"/>
  <c r="R286"/>
  <c r="R198"/>
  <c r="R136"/>
  <c r="R84"/>
  <c r="R81"/>
  <c r="R67"/>
  <c r="R376"/>
  <c r="R385"/>
  <c r="R375"/>
  <c r="R347"/>
  <c r="R328"/>
  <c r="R216"/>
  <c r="R130"/>
  <c r="R77"/>
  <c r="R51"/>
  <c r="R356"/>
  <c r="W370"/>
  <c r="W366"/>
  <c r="W354"/>
  <c r="W350"/>
  <c r="W346"/>
  <c r="W342"/>
  <c r="W307"/>
  <c r="W294"/>
  <c r="W290"/>
  <c r="W282"/>
  <c r="W274"/>
  <c r="W270"/>
  <c r="W258"/>
  <c r="W86"/>
  <c r="W231"/>
  <c r="W167"/>
  <c r="W106"/>
  <c r="U70"/>
  <c r="U64"/>
  <c r="R42"/>
  <c r="R27"/>
  <c r="R297"/>
  <c r="R257"/>
  <c r="T244"/>
  <c r="R46"/>
  <c r="T236"/>
  <c r="S225"/>
  <c r="S217"/>
  <c r="S213"/>
  <c r="S205"/>
  <c r="S201"/>
  <c r="S165"/>
  <c r="U135"/>
  <c r="R115"/>
  <c r="S382"/>
  <c r="S423"/>
  <c r="S419"/>
  <c r="S415"/>
  <c r="S403"/>
  <c r="S392"/>
  <c r="S376"/>
  <c r="R256"/>
  <c r="R271"/>
  <c r="R192"/>
  <c r="R148"/>
  <c r="R144"/>
  <c r="U77"/>
  <c r="R410"/>
  <c r="R119"/>
  <c r="R76"/>
  <c r="U69"/>
  <c r="R222"/>
  <c r="S187"/>
  <c r="R182"/>
  <c r="S175"/>
  <c r="R162"/>
  <c r="R158"/>
  <c r="S147"/>
  <c r="S84"/>
  <c r="U59"/>
  <c r="R125"/>
  <c r="S114"/>
  <c r="R60"/>
  <c r="U61"/>
  <c r="R68"/>
  <c r="R80"/>
  <c r="R72"/>
  <c r="R56"/>
  <c r="R52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H10" i="22"/>
  <c r="N36"/>
  <c r="AK36" i="25" s="1"/>
  <c r="Q36" s="1"/>
  <c r="N35" i="22"/>
  <c r="AK35" i="25" s="1"/>
  <c r="Q35" s="1"/>
  <c r="N34" i="22"/>
  <c r="AK34" i="25" s="1"/>
  <c r="Q34" s="1"/>
  <c r="N33" i="22"/>
  <c r="AK33" i="25" s="1"/>
  <c r="N32" i="22"/>
  <c r="AK32" i="25" s="1"/>
  <c r="Q32" s="1"/>
  <c r="N31" i="22"/>
  <c r="AK31" i="25" s="1"/>
  <c r="Q31" s="1"/>
  <c r="N30" i="22"/>
  <c r="AK30" i="25" s="1"/>
  <c r="Q30" s="1"/>
  <c r="N29" i="22"/>
  <c r="AK29" i="25" s="1"/>
  <c r="Q29" s="1"/>
  <c r="N28" i="22"/>
  <c r="AK28" i="25" s="1"/>
  <c r="N27" i="22"/>
  <c r="AK27" i="25" s="1"/>
  <c r="N26" i="22"/>
  <c r="AK26" i="25" s="1"/>
  <c r="Q26" s="1"/>
  <c r="N25" i="22"/>
  <c r="AK25" i="25" s="1"/>
  <c r="N24" i="22"/>
  <c r="AK24" i="25" s="1"/>
  <c r="Q24" s="1"/>
  <c r="N23" i="22"/>
  <c r="AK23" i="25" s="1"/>
  <c r="N22" i="22"/>
  <c r="AK22" i="25" s="1"/>
  <c r="N21" i="22"/>
  <c r="AK21" i="25" s="1"/>
  <c r="N20" i="22"/>
  <c r="AK20" i="25" s="1"/>
  <c r="Q20" s="1"/>
  <c r="N19" i="22"/>
  <c r="AK19" i="25" s="1"/>
  <c r="N18" i="22"/>
  <c r="AK18" i="25" s="1"/>
  <c r="N17" i="22"/>
  <c r="AK17" i="25" s="1"/>
  <c r="N16" i="22"/>
  <c r="AK16" i="25" s="1"/>
  <c r="N15" i="22"/>
  <c r="AK15" i="25" s="1"/>
  <c r="N14" i="22"/>
  <c r="AK14" i="25" s="1"/>
  <c r="N13" i="22"/>
  <c r="AK13" i="25" s="1"/>
  <c r="Q13" s="1"/>
  <c r="N12" i="22"/>
  <c r="AK12" i="25" s="1"/>
  <c r="Q12" s="1"/>
  <c r="N11" i="22"/>
  <c r="AK11" i="25" s="1"/>
  <c r="Q11" s="1"/>
  <c r="N10" i="22"/>
  <c r="K146" i="8" l="1"/>
  <c r="L107" i="22"/>
  <c r="Q289" i="25"/>
  <c r="Q128"/>
  <c r="K198" i="8"/>
  <c r="K242"/>
  <c r="L123" i="22"/>
  <c r="L191"/>
  <c r="L71"/>
  <c r="N173" i="25"/>
  <c r="O173" s="1"/>
  <c r="N131"/>
  <c r="O131" s="1"/>
  <c r="Q388"/>
  <c r="Q406"/>
  <c r="Q72"/>
  <c r="Q223"/>
  <c r="Q360"/>
  <c r="N66"/>
  <c r="O66" s="1"/>
  <c r="N82"/>
  <c r="O82" s="1"/>
  <c r="F14" i="24"/>
  <c r="T14" s="1"/>
  <c r="F30"/>
  <c r="T30" s="1"/>
  <c r="F233"/>
  <c r="T233" s="1"/>
  <c r="F281"/>
  <c r="T281" s="1"/>
  <c r="F155"/>
  <c r="T155" s="1"/>
  <c r="F203"/>
  <c r="T203" s="1"/>
  <c r="F260"/>
  <c r="T260" s="1"/>
  <c r="F16"/>
  <c r="T16" s="1"/>
  <c r="F60"/>
  <c r="T60" s="1"/>
  <c r="F163"/>
  <c r="T163" s="1"/>
  <c r="F212"/>
  <c r="T212" s="1"/>
  <c r="F247"/>
  <c r="T247" s="1"/>
  <c r="F287"/>
  <c r="T287" s="1"/>
  <c r="F76"/>
  <c r="T76" s="1"/>
  <c r="F96"/>
  <c r="T96" s="1"/>
  <c r="F119"/>
  <c r="T119" s="1"/>
  <c r="F147"/>
  <c r="T147" s="1"/>
  <c r="F167"/>
  <c r="T167" s="1"/>
  <c r="F198"/>
  <c r="T198" s="1"/>
  <c r="F230"/>
  <c r="T230" s="1"/>
  <c r="F262"/>
  <c r="T262" s="1"/>
  <c r="F316"/>
  <c r="T316" s="1"/>
  <c r="F36"/>
  <c r="T36" s="1"/>
  <c r="F66"/>
  <c r="T66" s="1"/>
  <c r="F93"/>
  <c r="T93" s="1"/>
  <c r="F97"/>
  <c r="T97" s="1"/>
  <c r="F113"/>
  <c r="F135"/>
  <c r="T135" s="1"/>
  <c r="F140"/>
  <c r="T140" s="1"/>
  <c r="F190"/>
  <c r="T190" s="1"/>
  <c r="F222"/>
  <c r="T222" s="1"/>
  <c r="F278"/>
  <c r="T278" s="1"/>
  <c r="F297"/>
  <c r="T297" s="1"/>
  <c r="F355"/>
  <c r="T355" s="1"/>
  <c r="F367"/>
  <c r="T367" s="1"/>
  <c r="F107"/>
  <c r="T107" s="1"/>
  <c r="F128"/>
  <c r="T128" s="1"/>
  <c r="F160"/>
  <c r="T160" s="1"/>
  <c r="F176"/>
  <c r="T176" s="1"/>
  <c r="F191"/>
  <c r="T191" s="1"/>
  <c r="F208"/>
  <c r="T208" s="1"/>
  <c r="F223"/>
  <c r="T223" s="1"/>
  <c r="F274"/>
  <c r="T274" s="1"/>
  <c r="F282"/>
  <c r="T282" s="1"/>
  <c r="F288"/>
  <c r="T288" s="1"/>
  <c r="F353"/>
  <c r="T353" s="1"/>
  <c r="F47"/>
  <c r="T47" s="1"/>
  <c r="F71"/>
  <c r="T71" s="1"/>
  <c r="F336"/>
  <c r="T336" s="1"/>
  <c r="F272"/>
  <c r="T272" s="1"/>
  <c r="F175"/>
  <c r="T175" s="1"/>
  <c r="F159"/>
  <c r="T159" s="1"/>
  <c r="F91"/>
  <c r="T91" s="1"/>
  <c r="F104"/>
  <c r="T104" s="1"/>
  <c r="F417"/>
  <c r="T417" s="1"/>
  <c r="G15"/>
  <c r="U15" s="1"/>
  <c r="G28"/>
  <c r="U28" s="1"/>
  <c r="G25"/>
  <c r="U25" s="1"/>
  <c r="G16"/>
  <c r="U16" s="1"/>
  <c r="G24"/>
  <c r="U24" s="1"/>
  <c r="G38"/>
  <c r="U38" s="1"/>
  <c r="G44"/>
  <c r="U44" s="1"/>
  <c r="G49"/>
  <c r="U49" s="1"/>
  <c r="G54"/>
  <c r="U54" s="1"/>
  <c r="G59"/>
  <c r="U59" s="1"/>
  <c r="G74"/>
  <c r="U74" s="1"/>
  <c r="G94"/>
  <c r="U94" s="1"/>
  <c r="G105"/>
  <c r="U105" s="1"/>
  <c r="G110"/>
  <c r="U110" s="1"/>
  <c r="G135"/>
  <c r="U135" s="1"/>
  <c r="G149"/>
  <c r="U149" s="1"/>
  <c r="G240"/>
  <c r="U240" s="1"/>
  <c r="G351"/>
  <c r="U351" s="1"/>
  <c r="G386"/>
  <c r="U386" s="1"/>
  <c r="G42"/>
  <c r="U42" s="1"/>
  <c r="G58"/>
  <c r="U58" s="1"/>
  <c r="G75"/>
  <c r="U75" s="1"/>
  <c r="G116"/>
  <c r="U116" s="1"/>
  <c r="G271"/>
  <c r="U271" s="1"/>
  <c r="G36"/>
  <c r="U36" s="1"/>
  <c r="G67"/>
  <c r="U67" s="1"/>
  <c r="G111"/>
  <c r="U111" s="1"/>
  <c r="G130"/>
  <c r="U130" s="1"/>
  <c r="G216"/>
  <c r="U216" s="1"/>
  <c r="G273"/>
  <c r="U273" s="1"/>
  <c r="G296"/>
  <c r="U296" s="1"/>
  <c r="G301"/>
  <c r="U301" s="1"/>
  <c r="G318"/>
  <c r="U318" s="1"/>
  <c r="G329"/>
  <c r="U329" s="1"/>
  <c r="G50"/>
  <c r="U50" s="1"/>
  <c r="G60"/>
  <c r="U60" s="1"/>
  <c r="G90"/>
  <c r="U90" s="1"/>
  <c r="G98"/>
  <c r="U98" s="1"/>
  <c r="G117"/>
  <c r="U117" s="1"/>
  <c r="G153"/>
  <c r="U153" s="1"/>
  <c r="G178"/>
  <c r="U178" s="1"/>
  <c r="G194"/>
  <c r="U194" s="1"/>
  <c r="G137"/>
  <c r="U137" s="1"/>
  <c r="G145"/>
  <c r="U145" s="1"/>
  <c r="G221"/>
  <c r="U221" s="1"/>
  <c r="G246"/>
  <c r="U246" s="1"/>
  <c r="G255"/>
  <c r="U255" s="1"/>
  <c r="G283"/>
  <c r="U283" s="1"/>
  <c r="G297"/>
  <c r="U297" s="1"/>
  <c r="G373"/>
  <c r="U373" s="1"/>
  <c r="G393"/>
  <c r="U393" s="1"/>
  <c r="G406"/>
  <c r="U406" s="1"/>
  <c r="G424"/>
  <c r="U424" s="1"/>
  <c r="G125"/>
  <c r="U125" s="1"/>
  <c r="G163"/>
  <c r="U163" s="1"/>
  <c r="G363"/>
  <c r="U363" s="1"/>
  <c r="G128"/>
  <c r="U128" s="1"/>
  <c r="G191"/>
  <c r="U191" s="1"/>
  <c r="G289"/>
  <c r="U289" s="1"/>
  <c r="G390"/>
  <c r="U390" s="1"/>
  <c r="G21"/>
  <c r="U21" s="1"/>
  <c r="G99"/>
  <c r="U99" s="1"/>
  <c r="G131"/>
  <c r="U131" s="1"/>
  <c r="G176"/>
  <c r="U176" s="1"/>
  <c r="G203"/>
  <c r="U203" s="1"/>
  <c r="G224"/>
  <c r="U224" s="1"/>
  <c r="I91"/>
  <c r="W91" s="1"/>
  <c r="I196"/>
  <c r="W196" s="1"/>
  <c r="I255"/>
  <c r="W255" s="1"/>
  <c r="I323"/>
  <c r="W323" s="1"/>
  <c r="I347"/>
  <c r="W347" s="1"/>
  <c r="I416"/>
  <c r="W416" s="1"/>
  <c r="I29"/>
  <c r="W29" s="1"/>
  <c r="I64"/>
  <c r="W64" s="1"/>
  <c r="I79"/>
  <c r="W79" s="1"/>
  <c r="I100"/>
  <c r="W100" s="1"/>
  <c r="I112"/>
  <c r="W112" s="1"/>
  <c r="I128"/>
  <c r="W128" s="1"/>
  <c r="I144"/>
  <c r="W144" s="1"/>
  <c r="I195"/>
  <c r="W195" s="1"/>
  <c r="I32"/>
  <c r="W32" s="1"/>
  <c r="I35"/>
  <c r="W35" s="1"/>
  <c r="I49"/>
  <c r="W49" s="1"/>
  <c r="I57"/>
  <c r="W57" s="1"/>
  <c r="I165"/>
  <c r="W165" s="1"/>
  <c r="I270"/>
  <c r="W270" s="1"/>
  <c r="I282"/>
  <c r="W282" s="1"/>
  <c r="I345"/>
  <c r="W345" s="1"/>
  <c r="I351"/>
  <c r="W351" s="1"/>
  <c r="I362"/>
  <c r="W362" s="1"/>
  <c r="I378"/>
  <c r="W378" s="1"/>
  <c r="I394"/>
  <c r="W394" s="1"/>
  <c r="I410"/>
  <c r="W410" s="1"/>
  <c r="I426"/>
  <c r="W426" s="1"/>
  <c r="I172"/>
  <c r="W172" s="1"/>
  <c r="I216"/>
  <c r="W216" s="1"/>
  <c r="I251"/>
  <c r="W251" s="1"/>
  <c r="I287"/>
  <c r="W287" s="1"/>
  <c r="I307"/>
  <c r="W307" s="1"/>
  <c r="I380"/>
  <c r="W380" s="1"/>
  <c r="I412"/>
  <c r="W412" s="1"/>
  <c r="I46"/>
  <c r="W46" s="1"/>
  <c r="I54"/>
  <c r="W54" s="1"/>
  <c r="I62"/>
  <c r="W62" s="1"/>
  <c r="I69"/>
  <c r="W69" s="1"/>
  <c r="I137"/>
  <c r="W137" s="1"/>
  <c r="I149"/>
  <c r="W149" s="1"/>
  <c r="I168"/>
  <c r="W168" s="1"/>
  <c r="I184"/>
  <c r="W184" s="1"/>
  <c r="I197"/>
  <c r="W197" s="1"/>
  <c r="I218"/>
  <c r="W218" s="1"/>
  <c r="I286"/>
  <c r="W286" s="1"/>
  <c r="I303"/>
  <c r="W303" s="1"/>
  <c r="I318"/>
  <c r="W318" s="1"/>
  <c r="I342"/>
  <c r="W342" s="1"/>
  <c r="I374"/>
  <c r="W374" s="1"/>
  <c r="I406"/>
  <c r="W406" s="1"/>
  <c r="I18"/>
  <c r="W18" s="1"/>
  <c r="I36"/>
  <c r="W36" s="1"/>
  <c r="I50"/>
  <c r="W50" s="1"/>
  <c r="I63"/>
  <c r="W63" s="1"/>
  <c r="I81"/>
  <c r="W81" s="1"/>
  <c r="I176"/>
  <c r="W176" s="1"/>
  <c r="I191"/>
  <c r="W191" s="1"/>
  <c r="I213"/>
  <c r="W213" s="1"/>
  <c r="I225"/>
  <c r="W225" s="1"/>
  <c r="I238"/>
  <c r="W238" s="1"/>
  <c r="I250"/>
  <c r="W250" s="1"/>
  <c r="I262"/>
  <c r="W262" s="1"/>
  <c r="I281"/>
  <c r="W281" s="1"/>
  <c r="I292"/>
  <c r="W292" s="1"/>
  <c r="I298"/>
  <c r="W298" s="1"/>
  <c r="I313"/>
  <c r="W313" s="1"/>
  <c r="I319"/>
  <c r="W319" s="1"/>
  <c r="I329"/>
  <c r="W329" s="1"/>
  <c r="I343"/>
  <c r="W343" s="1"/>
  <c r="I219"/>
  <c r="W219" s="1"/>
  <c r="I247"/>
  <c r="W247" s="1"/>
  <c r="I264"/>
  <c r="W264" s="1"/>
  <c r="I284"/>
  <c r="W284" s="1"/>
  <c r="I328"/>
  <c r="W328" s="1"/>
  <c r="I344"/>
  <c r="W344" s="1"/>
  <c r="I376"/>
  <c r="W376" s="1"/>
  <c r="I401"/>
  <c r="W401" s="1"/>
  <c r="I224"/>
  <c r="W224" s="1"/>
  <c r="I357"/>
  <c r="W357" s="1"/>
  <c r="I366"/>
  <c r="W366" s="1"/>
  <c r="I425"/>
  <c r="W425" s="1"/>
  <c r="I265"/>
  <c r="W265" s="1"/>
  <c r="I296"/>
  <c r="W296" s="1"/>
  <c r="I312"/>
  <c r="W312" s="1"/>
  <c r="I404"/>
  <c r="W404" s="1"/>
  <c r="I413"/>
  <c r="W413" s="1"/>
  <c r="I227"/>
  <c r="W227" s="1"/>
  <c r="I239"/>
  <c r="W239" s="1"/>
  <c r="I288"/>
  <c r="W288" s="1"/>
  <c r="I352"/>
  <c r="W352" s="1"/>
  <c r="I360"/>
  <c r="W360" s="1"/>
  <c r="I385"/>
  <c r="W385" s="1"/>
  <c r="I420"/>
  <c r="W420" s="1"/>
  <c r="J85"/>
  <c r="X85" s="1"/>
  <c r="J186"/>
  <c r="X186" s="1"/>
  <c r="J202"/>
  <c r="X202" s="1"/>
  <c r="J250"/>
  <c r="X250" s="1"/>
  <c r="J266"/>
  <c r="X266" s="1"/>
  <c r="J46"/>
  <c r="X46" s="1"/>
  <c r="J74"/>
  <c r="X74" s="1"/>
  <c r="J106"/>
  <c r="X106" s="1"/>
  <c r="J133"/>
  <c r="X133" s="1"/>
  <c r="J154"/>
  <c r="X154" s="1"/>
  <c r="J182"/>
  <c r="X182" s="1"/>
  <c r="J270"/>
  <c r="X270" s="1"/>
  <c r="J394"/>
  <c r="X394" s="1"/>
  <c r="J108"/>
  <c r="X108" s="1"/>
  <c r="J123"/>
  <c r="X123" s="1"/>
  <c r="J180"/>
  <c r="X180" s="1"/>
  <c r="J245"/>
  <c r="X245" s="1"/>
  <c r="J253"/>
  <c r="X253" s="1"/>
  <c r="J277"/>
  <c r="X277" s="1"/>
  <c r="J298"/>
  <c r="X298" s="1"/>
  <c r="J91"/>
  <c r="X91" s="1"/>
  <c r="J191"/>
  <c r="X191" s="1"/>
  <c r="J157"/>
  <c r="X157" s="1"/>
  <c r="J178"/>
  <c r="X178" s="1"/>
  <c r="J360"/>
  <c r="X360" s="1"/>
  <c r="J128"/>
  <c r="X128" s="1"/>
  <c r="J188"/>
  <c r="X188" s="1"/>
  <c r="J235"/>
  <c r="X235" s="1"/>
  <c r="J275"/>
  <c r="X275" s="1"/>
  <c r="J24"/>
  <c r="X24" s="1"/>
  <c r="J63"/>
  <c r="X63" s="1"/>
  <c r="J130"/>
  <c r="X130" s="1"/>
  <c r="J215"/>
  <c r="X215" s="1"/>
  <c r="J239"/>
  <c r="X239" s="1"/>
  <c r="J303"/>
  <c r="X303" s="1"/>
  <c r="J380"/>
  <c r="X380" s="1"/>
  <c r="J396"/>
  <c r="X396" s="1"/>
  <c r="J60"/>
  <c r="X60" s="1"/>
  <c r="J96"/>
  <c r="X96" s="1"/>
  <c r="J197"/>
  <c r="X197" s="1"/>
  <c r="J216"/>
  <c r="X216" s="1"/>
  <c r="J293"/>
  <c r="X293" s="1"/>
  <c r="J196"/>
  <c r="X196" s="1"/>
  <c r="J347"/>
  <c r="X347" s="1"/>
  <c r="J17"/>
  <c r="X17" s="1"/>
  <c r="J352"/>
  <c r="X352" s="1"/>
  <c r="J351"/>
  <c r="X351" s="1"/>
  <c r="J397"/>
  <c r="X397" s="1"/>
  <c r="J417"/>
  <c r="X417" s="1"/>
  <c r="J244"/>
  <c r="X244" s="1"/>
  <c r="J354"/>
  <c r="X354" s="1"/>
  <c r="J386"/>
  <c r="X386" s="1"/>
  <c r="J413"/>
  <c r="X413" s="1"/>
  <c r="F43"/>
  <c r="T43" s="1"/>
  <c r="F65"/>
  <c r="T65" s="1"/>
  <c r="F77"/>
  <c r="T77" s="1"/>
  <c r="F94"/>
  <c r="T94" s="1"/>
  <c r="F111"/>
  <c r="T111" s="1"/>
  <c r="F121"/>
  <c r="T121" s="1"/>
  <c r="F133"/>
  <c r="T133" s="1"/>
  <c r="F146"/>
  <c r="T146" s="1"/>
  <c r="F173"/>
  <c r="T173" s="1"/>
  <c r="F189"/>
  <c r="T189" s="1"/>
  <c r="F221"/>
  <c r="T221" s="1"/>
  <c r="F261"/>
  <c r="T261" s="1"/>
  <c r="F23"/>
  <c r="T23" s="1"/>
  <c r="F46"/>
  <c r="T46" s="1"/>
  <c r="F73"/>
  <c r="T73" s="1"/>
  <c r="F90"/>
  <c r="T90" s="1"/>
  <c r="F103"/>
  <c r="T103" s="1"/>
  <c r="F118"/>
  <c r="T118" s="1"/>
  <c r="F130"/>
  <c r="T130" s="1"/>
  <c r="F149"/>
  <c r="T149" s="1"/>
  <c r="F171"/>
  <c r="T171" s="1"/>
  <c r="F228"/>
  <c r="T228" s="1"/>
  <c r="F263"/>
  <c r="T263" s="1"/>
  <c r="F52"/>
  <c r="T52" s="1"/>
  <c r="F63"/>
  <c r="T63" s="1"/>
  <c r="F180"/>
  <c r="T180" s="1"/>
  <c r="F215"/>
  <c r="T215" s="1"/>
  <c r="F276"/>
  <c r="T276" s="1"/>
  <c r="F92"/>
  <c r="T92" s="1"/>
  <c r="F95"/>
  <c r="T95" s="1"/>
  <c r="F99"/>
  <c r="T99" s="1"/>
  <c r="F115"/>
  <c r="T115" s="1"/>
  <c r="F299"/>
  <c r="T299" s="1"/>
  <c r="F31"/>
  <c r="T31" s="1"/>
  <c r="F37"/>
  <c r="T37" s="1"/>
  <c r="F44"/>
  <c r="T44" s="1"/>
  <c r="F50"/>
  <c r="T50" s="1"/>
  <c r="F58"/>
  <c r="T58" s="1"/>
  <c r="F78"/>
  <c r="T78" s="1"/>
  <c r="F86"/>
  <c r="T86" s="1"/>
  <c r="F116"/>
  <c r="T116" s="1"/>
  <c r="F186"/>
  <c r="T186" s="1"/>
  <c r="F218"/>
  <c r="T218" s="1"/>
  <c r="F248"/>
  <c r="T248" s="1"/>
  <c r="F252"/>
  <c r="T252" s="1"/>
  <c r="F123"/>
  <c r="T123" s="1"/>
  <c r="F15"/>
  <c r="T15" s="1"/>
  <c r="F110"/>
  <c r="T110" s="1"/>
  <c r="F132"/>
  <c r="T132" s="1"/>
  <c r="F148"/>
  <c r="T148" s="1"/>
  <c r="F156"/>
  <c r="T156" s="1"/>
  <c r="F170"/>
  <c r="T170" s="1"/>
  <c r="F177"/>
  <c r="T177" s="1"/>
  <c r="F194"/>
  <c r="T194" s="1"/>
  <c r="F202"/>
  <c r="T202" s="1"/>
  <c r="F209"/>
  <c r="T209" s="1"/>
  <c r="F232"/>
  <c r="T232" s="1"/>
  <c r="F241"/>
  <c r="T241" s="1"/>
  <c r="F294"/>
  <c r="T294" s="1"/>
  <c r="F408"/>
  <c r="T408" s="1"/>
  <c r="F145"/>
  <c r="T145" s="1"/>
  <c r="F376"/>
  <c r="T376" s="1"/>
  <c r="F414"/>
  <c r="T414" s="1"/>
  <c r="F349"/>
  <c r="T349" s="1"/>
  <c r="F33"/>
  <c r="T33" s="1"/>
  <c r="F271"/>
  <c r="T271" s="1"/>
  <c r="F366"/>
  <c r="T366" s="1"/>
  <c r="F385"/>
  <c r="T385" s="1"/>
  <c r="F21"/>
  <c r="T21" s="1"/>
  <c r="F101"/>
  <c r="T101" s="1"/>
  <c r="F398"/>
  <c r="T398" s="1"/>
  <c r="F403"/>
  <c r="T403" s="1"/>
  <c r="G126"/>
  <c r="U126" s="1"/>
  <c r="G150"/>
  <c r="U150" s="1"/>
  <c r="G162"/>
  <c r="U162" s="1"/>
  <c r="G218"/>
  <c r="U218" s="1"/>
  <c r="G282"/>
  <c r="U282" s="1"/>
  <c r="G342"/>
  <c r="U342" s="1"/>
  <c r="G350"/>
  <c r="U350" s="1"/>
  <c r="G207"/>
  <c r="U207" s="1"/>
  <c r="G89"/>
  <c r="U89" s="1"/>
  <c r="G161"/>
  <c r="U161" s="1"/>
  <c r="G193"/>
  <c r="U193" s="1"/>
  <c r="G230"/>
  <c r="U230" s="1"/>
  <c r="G234"/>
  <c r="U234" s="1"/>
  <c r="G261"/>
  <c r="U261" s="1"/>
  <c r="G281"/>
  <c r="U281" s="1"/>
  <c r="G305"/>
  <c r="U305" s="1"/>
  <c r="G312"/>
  <c r="U312" s="1"/>
  <c r="G420"/>
  <c r="U420" s="1"/>
  <c r="G76"/>
  <c r="U76" s="1"/>
  <c r="G106"/>
  <c r="U106" s="1"/>
  <c r="G119"/>
  <c r="U119" s="1"/>
  <c r="G210"/>
  <c r="U210" s="1"/>
  <c r="G265"/>
  <c r="U265" s="1"/>
  <c r="G80"/>
  <c r="U80" s="1"/>
  <c r="G136"/>
  <c r="U136" s="1"/>
  <c r="G292"/>
  <c r="U292" s="1"/>
  <c r="G62"/>
  <c r="U62" s="1"/>
  <c r="G138"/>
  <c r="U138" s="1"/>
  <c r="G158"/>
  <c r="U158" s="1"/>
  <c r="G169"/>
  <c r="U169" s="1"/>
  <c r="G190"/>
  <c r="U190" s="1"/>
  <c r="G233"/>
  <c r="U233" s="1"/>
  <c r="G262"/>
  <c r="U262" s="1"/>
  <c r="G341"/>
  <c r="U341" s="1"/>
  <c r="L207"/>
  <c r="Z207" s="1"/>
  <c r="L399"/>
  <c r="Z399" s="1"/>
  <c r="L24"/>
  <c r="Z24" s="1"/>
  <c r="L365"/>
  <c r="Z365" s="1"/>
  <c r="L79"/>
  <c r="Z79" s="1"/>
  <c r="L163"/>
  <c r="Z163" s="1"/>
  <c r="L231"/>
  <c r="Z231" s="1"/>
  <c r="L336"/>
  <c r="Z336" s="1"/>
  <c r="L25"/>
  <c r="Z25" s="1"/>
  <c r="L85"/>
  <c r="Z85" s="1"/>
  <c r="L98"/>
  <c r="Z98" s="1"/>
  <c r="L106"/>
  <c r="Z106" s="1"/>
  <c r="L112"/>
  <c r="Z112" s="1"/>
  <c r="L133"/>
  <c r="Z133" s="1"/>
  <c r="L138"/>
  <c r="Z138" s="1"/>
  <c r="L202"/>
  <c r="Z202" s="1"/>
  <c r="F19"/>
  <c r="T19" s="1"/>
  <c r="F217"/>
  <c r="T217" s="1"/>
  <c r="F249"/>
  <c r="T249" s="1"/>
  <c r="F32"/>
  <c r="T32" s="1"/>
  <c r="F196"/>
  <c r="T196" s="1"/>
  <c r="F231"/>
  <c r="T231" s="1"/>
  <c r="F267"/>
  <c r="T267" s="1"/>
  <c r="F55"/>
  <c r="T55" s="1"/>
  <c r="F88"/>
  <c r="T88" s="1"/>
  <c r="F183"/>
  <c r="T183" s="1"/>
  <c r="F219"/>
  <c r="T219" s="1"/>
  <c r="F279"/>
  <c r="T279" s="1"/>
  <c r="F20"/>
  <c r="T20" s="1"/>
  <c r="F27"/>
  <c r="T27" s="1"/>
  <c r="F74"/>
  <c r="T74" s="1"/>
  <c r="F100"/>
  <c r="T100" s="1"/>
  <c r="F117"/>
  <c r="T117" s="1"/>
  <c r="F134"/>
  <c r="T134" s="1"/>
  <c r="F158"/>
  <c r="T158" s="1"/>
  <c r="F174"/>
  <c r="T174" s="1"/>
  <c r="F206"/>
  <c r="T206" s="1"/>
  <c r="F238"/>
  <c r="T238" s="1"/>
  <c r="F270"/>
  <c r="T270" s="1"/>
  <c r="F301"/>
  <c r="T301" s="1"/>
  <c r="F360"/>
  <c r="T360" s="1"/>
  <c r="F399"/>
  <c r="T399" s="1"/>
  <c r="F22"/>
  <c r="T22" s="1"/>
  <c r="F26"/>
  <c r="T26" s="1"/>
  <c r="F54"/>
  <c r="T54" s="1"/>
  <c r="F83"/>
  <c r="T83" s="1"/>
  <c r="F138"/>
  <c r="T138" s="1"/>
  <c r="F182"/>
  <c r="T182" s="1"/>
  <c r="F214"/>
  <c r="T214" s="1"/>
  <c r="F246"/>
  <c r="T246" s="1"/>
  <c r="F290"/>
  <c r="T290" s="1"/>
  <c r="F359"/>
  <c r="T359" s="1"/>
  <c r="F380"/>
  <c r="T380" s="1"/>
  <c r="F419"/>
  <c r="T419" s="1"/>
  <c r="F48"/>
  <c r="T48" s="1"/>
  <c r="F144"/>
  <c r="T144" s="1"/>
  <c r="F280"/>
  <c r="T280" s="1"/>
  <c r="F285"/>
  <c r="T285" s="1"/>
  <c r="F337"/>
  <c r="T337" s="1"/>
  <c r="F139"/>
  <c r="T139" s="1"/>
  <c r="F108"/>
  <c r="T108" s="1"/>
  <c r="F256"/>
  <c r="T256" s="1"/>
  <c r="F266"/>
  <c r="T266" s="1"/>
  <c r="F396"/>
  <c r="T396" s="1"/>
  <c r="F306"/>
  <c r="T306" s="1"/>
  <c r="F352"/>
  <c r="T352" s="1"/>
  <c r="F239"/>
  <c r="T239" s="1"/>
  <c r="F381"/>
  <c r="T381" s="1"/>
  <c r="F413"/>
  <c r="T413" s="1"/>
  <c r="F207"/>
  <c r="T207" s="1"/>
  <c r="F80"/>
  <c r="T80" s="1"/>
  <c r="F124"/>
  <c r="T124" s="1"/>
  <c r="F378"/>
  <c r="T378" s="1"/>
  <c r="F401"/>
  <c r="T401" s="1"/>
  <c r="G23"/>
  <c r="U23" s="1"/>
  <c r="G31"/>
  <c r="U31" s="1"/>
  <c r="G228"/>
  <c r="U228" s="1"/>
  <c r="G41"/>
  <c r="U41" s="1"/>
  <c r="G46"/>
  <c r="U46" s="1"/>
  <c r="G52"/>
  <c r="U52" s="1"/>
  <c r="G57"/>
  <c r="U57" s="1"/>
  <c r="G69"/>
  <c r="U69" s="1"/>
  <c r="G77"/>
  <c r="U77" s="1"/>
  <c r="G97"/>
  <c r="U97" s="1"/>
  <c r="G108"/>
  <c r="U108" s="1"/>
  <c r="G118"/>
  <c r="U118" s="1"/>
  <c r="G140"/>
  <c r="U140" s="1"/>
  <c r="G152"/>
  <c r="U152" s="1"/>
  <c r="G370"/>
  <c r="U370" s="1"/>
  <c r="G45"/>
  <c r="U45" s="1"/>
  <c r="G70"/>
  <c r="U70" s="1"/>
  <c r="G219"/>
  <c r="U219" s="1"/>
  <c r="G101"/>
  <c r="U101" s="1"/>
  <c r="G127"/>
  <c r="U127" s="1"/>
  <c r="G213"/>
  <c r="U213" s="1"/>
  <c r="G257"/>
  <c r="U257" s="1"/>
  <c r="G294"/>
  <c r="U294" s="1"/>
  <c r="G298"/>
  <c r="U298" s="1"/>
  <c r="G303"/>
  <c r="U303" s="1"/>
  <c r="G326"/>
  <c r="U326" s="1"/>
  <c r="G334"/>
  <c r="U334" s="1"/>
  <c r="G18"/>
  <c r="U18" s="1"/>
  <c r="G53"/>
  <c r="U53" s="1"/>
  <c r="G81"/>
  <c r="U81" s="1"/>
  <c r="G93"/>
  <c r="U93" s="1"/>
  <c r="G114"/>
  <c r="U114" s="1"/>
  <c r="G122"/>
  <c r="U122" s="1"/>
  <c r="G156"/>
  <c r="U156" s="1"/>
  <c r="G186"/>
  <c r="U186" s="1"/>
  <c r="G222"/>
  <c r="U222" s="1"/>
  <c r="G367"/>
  <c r="U367" s="1"/>
  <c r="G68"/>
  <c r="U68" s="1"/>
  <c r="G147"/>
  <c r="U147" s="1"/>
  <c r="G196"/>
  <c r="U196" s="1"/>
  <c r="G217"/>
  <c r="U217" s="1"/>
  <c r="G242"/>
  <c r="U242" s="1"/>
  <c r="G252"/>
  <c r="U252" s="1"/>
  <c r="G268"/>
  <c r="U268" s="1"/>
  <c r="G285"/>
  <c r="U285" s="1"/>
  <c r="G317"/>
  <c r="U317" s="1"/>
  <c r="G325"/>
  <c r="U325" s="1"/>
  <c r="G333"/>
  <c r="U333" s="1"/>
  <c r="G348"/>
  <c r="U348" s="1"/>
  <c r="G368"/>
  <c r="U368" s="1"/>
  <c r="G395"/>
  <c r="U395" s="1"/>
  <c r="G414"/>
  <c r="U414" s="1"/>
  <c r="G134"/>
  <c r="U134" s="1"/>
  <c r="G180"/>
  <c r="U180" s="1"/>
  <c r="G195"/>
  <c r="U195" s="1"/>
  <c r="G260"/>
  <c r="U260" s="1"/>
  <c r="G359"/>
  <c r="U359" s="1"/>
  <c r="G392"/>
  <c r="U392" s="1"/>
  <c r="G104"/>
  <c r="U104" s="1"/>
  <c r="G144"/>
  <c r="U144" s="1"/>
  <c r="G274"/>
  <c r="U274" s="1"/>
  <c r="G332"/>
  <c r="U332" s="1"/>
  <c r="G377"/>
  <c r="U377" s="1"/>
  <c r="G421"/>
  <c r="U421" s="1"/>
  <c r="G30"/>
  <c r="U30" s="1"/>
  <c r="G91"/>
  <c r="U91" s="1"/>
  <c r="G192"/>
  <c r="U192" s="1"/>
  <c r="G247"/>
  <c r="U247" s="1"/>
  <c r="G258"/>
  <c r="U258" s="1"/>
  <c r="G288"/>
  <c r="U288" s="1"/>
  <c r="G37"/>
  <c r="U37" s="1"/>
  <c r="G171"/>
  <c r="U171" s="1"/>
  <c r="G199"/>
  <c r="U199" s="1"/>
  <c r="G423"/>
  <c r="U423" s="1"/>
  <c r="G263"/>
  <c r="U263" s="1"/>
  <c r="G375"/>
  <c r="U375" s="1"/>
  <c r="L14"/>
  <c r="Z14" s="1"/>
  <c r="L30"/>
  <c r="Z30" s="1"/>
  <c r="L118"/>
  <c r="Z118" s="1"/>
  <c r="L142"/>
  <c r="Z142" s="1"/>
  <c r="L157"/>
  <c r="Z157" s="1"/>
  <c r="L177"/>
  <c r="Z177" s="1"/>
  <c r="L198"/>
  <c r="Z198" s="1"/>
  <c r="L126"/>
  <c r="Z126" s="1"/>
  <c r="L143"/>
  <c r="Z143" s="1"/>
  <c r="L227"/>
  <c r="Z227" s="1"/>
  <c r="L247"/>
  <c r="Z247" s="1"/>
  <c r="L340"/>
  <c r="Z340" s="1"/>
  <c r="L412"/>
  <c r="Z412" s="1"/>
  <c r="L29"/>
  <c r="Z29" s="1"/>
  <c r="L34"/>
  <c r="Z34" s="1"/>
  <c r="L48"/>
  <c r="Z48" s="1"/>
  <c r="L141"/>
  <c r="Z141" s="1"/>
  <c r="L191"/>
  <c r="Z191" s="1"/>
  <c r="L217"/>
  <c r="Z217" s="1"/>
  <c r="L258"/>
  <c r="Z258" s="1"/>
  <c r="F38"/>
  <c r="T38" s="1"/>
  <c r="F53"/>
  <c r="T53" s="1"/>
  <c r="F70"/>
  <c r="T70" s="1"/>
  <c r="F82"/>
  <c r="T82" s="1"/>
  <c r="F102"/>
  <c r="T102" s="1"/>
  <c r="F114"/>
  <c r="T114" s="1"/>
  <c r="F126"/>
  <c r="T126" s="1"/>
  <c r="F141"/>
  <c r="T141" s="1"/>
  <c r="F166"/>
  <c r="T166" s="1"/>
  <c r="F181"/>
  <c r="T181" s="1"/>
  <c r="F197"/>
  <c r="T197" s="1"/>
  <c r="F245"/>
  <c r="T245" s="1"/>
  <c r="F28"/>
  <c r="T28" s="1"/>
  <c r="F62"/>
  <c r="T62" s="1"/>
  <c r="F85"/>
  <c r="T85" s="1"/>
  <c r="F98"/>
  <c r="T98" s="1"/>
  <c r="F106"/>
  <c r="T106" s="1"/>
  <c r="F127"/>
  <c r="T127" s="1"/>
  <c r="F137"/>
  <c r="T137" s="1"/>
  <c r="F154"/>
  <c r="T154" s="1"/>
  <c r="F321"/>
  <c r="T321" s="1"/>
  <c r="F152"/>
  <c r="T152" s="1"/>
  <c r="F199"/>
  <c r="T199" s="1"/>
  <c r="F235"/>
  <c r="T235" s="1"/>
  <c r="F307"/>
  <c r="T307" s="1"/>
  <c r="F143"/>
  <c r="T143" s="1"/>
  <c r="F187"/>
  <c r="T187" s="1"/>
  <c r="F244"/>
  <c r="T244" s="1"/>
  <c r="F284"/>
  <c r="T284" s="1"/>
  <c r="F25"/>
  <c r="T25" s="1"/>
  <c r="F68"/>
  <c r="T68" s="1"/>
  <c r="F112"/>
  <c r="T112" s="1"/>
  <c r="F122"/>
  <c r="T122" s="1"/>
  <c r="F296"/>
  <c r="T296" s="1"/>
  <c r="F333"/>
  <c r="T333" s="1"/>
  <c r="F24"/>
  <c r="T24" s="1"/>
  <c r="F29"/>
  <c r="T29" s="1"/>
  <c r="F34"/>
  <c r="T34" s="1"/>
  <c r="F42"/>
  <c r="T42" s="1"/>
  <c r="F56"/>
  <c r="T56" s="1"/>
  <c r="F64"/>
  <c r="T64" s="1"/>
  <c r="F84"/>
  <c r="T84" s="1"/>
  <c r="F89"/>
  <c r="T89" s="1"/>
  <c r="F109"/>
  <c r="T109" s="1"/>
  <c r="F125"/>
  <c r="T125" s="1"/>
  <c r="F162"/>
  <c r="T162" s="1"/>
  <c r="F178"/>
  <c r="T178" s="1"/>
  <c r="F188"/>
  <c r="T188" s="1"/>
  <c r="F193"/>
  <c r="T193" s="1"/>
  <c r="F216"/>
  <c r="T216" s="1"/>
  <c r="F220"/>
  <c r="T220" s="1"/>
  <c r="F242"/>
  <c r="T242" s="1"/>
  <c r="F250"/>
  <c r="T250" s="1"/>
  <c r="F394"/>
  <c r="T394" s="1"/>
  <c r="F45"/>
  <c r="T45" s="1"/>
  <c r="F49"/>
  <c r="T49" s="1"/>
  <c r="F129"/>
  <c r="T129" s="1"/>
  <c r="F142"/>
  <c r="T142" s="1"/>
  <c r="F150"/>
  <c r="T150" s="1"/>
  <c r="F161"/>
  <c r="T161" s="1"/>
  <c r="F172"/>
  <c r="T172" s="1"/>
  <c r="F192"/>
  <c r="T192" s="1"/>
  <c r="F200"/>
  <c r="T200" s="1"/>
  <c r="F204"/>
  <c r="T204" s="1"/>
  <c r="F226"/>
  <c r="T226" s="1"/>
  <c r="F234"/>
  <c r="T234" s="1"/>
  <c r="F319"/>
  <c r="T319" s="1"/>
  <c r="F346"/>
  <c r="T346" s="1"/>
  <c r="F210"/>
  <c r="T210" s="1"/>
  <c r="F300"/>
  <c r="T300" s="1"/>
  <c r="F165"/>
  <c r="T165" s="1"/>
  <c r="F382"/>
  <c r="T382" s="1"/>
  <c r="F69"/>
  <c r="T69" s="1"/>
  <c r="F369"/>
  <c r="T369" s="1"/>
  <c r="F397"/>
  <c r="T397" s="1"/>
  <c r="F18"/>
  <c r="T18" s="1"/>
  <c r="T310"/>
  <c r="F309"/>
  <c r="T309" s="1"/>
  <c r="F415"/>
  <c r="T415" s="1"/>
  <c r="F312"/>
  <c r="T312" s="1"/>
  <c r="F81"/>
  <c r="T81" s="1"/>
  <c r="F308"/>
  <c r="T308" s="1"/>
  <c r="F407"/>
  <c r="T407" s="1"/>
  <c r="G142"/>
  <c r="U142" s="1"/>
  <c r="G154"/>
  <c r="U154" s="1"/>
  <c r="G185"/>
  <c r="U185" s="1"/>
  <c r="G249"/>
  <c r="U249" s="1"/>
  <c r="G290"/>
  <c r="U290" s="1"/>
  <c r="G347"/>
  <c r="U347" s="1"/>
  <c r="G352"/>
  <c r="U352" s="1"/>
  <c r="G19"/>
  <c r="U19" s="1"/>
  <c r="G177"/>
  <c r="U177" s="1"/>
  <c r="G209"/>
  <c r="U209" s="1"/>
  <c r="G232"/>
  <c r="U232" s="1"/>
  <c r="G238"/>
  <c r="U238" s="1"/>
  <c r="G253"/>
  <c r="U253" s="1"/>
  <c r="G264"/>
  <c r="U264" s="1"/>
  <c r="G284"/>
  <c r="U284" s="1"/>
  <c r="G310"/>
  <c r="U310" s="1"/>
  <c r="G337"/>
  <c r="U337" s="1"/>
  <c r="G354"/>
  <c r="U354" s="1"/>
  <c r="G73"/>
  <c r="U73" s="1"/>
  <c r="G78"/>
  <c r="U78" s="1"/>
  <c r="G109"/>
  <c r="U109" s="1"/>
  <c r="G182"/>
  <c r="U182" s="1"/>
  <c r="G254"/>
  <c r="U254" s="1"/>
  <c r="G309"/>
  <c r="U309" s="1"/>
  <c r="G72"/>
  <c r="U72" s="1"/>
  <c r="G223"/>
  <c r="U223" s="1"/>
  <c r="G344"/>
  <c r="U344" s="1"/>
  <c r="G14"/>
  <c r="U14" s="1"/>
  <c r="G65"/>
  <c r="U65" s="1"/>
  <c r="G146"/>
  <c r="U146" s="1"/>
  <c r="G165"/>
  <c r="U165" s="1"/>
  <c r="G173"/>
  <c r="U173" s="1"/>
  <c r="G198"/>
  <c r="U198" s="1"/>
  <c r="G343"/>
  <c r="U343" s="1"/>
  <c r="G381"/>
  <c r="U381" s="1"/>
  <c r="G237"/>
  <c r="U237" s="1"/>
  <c r="G280"/>
  <c r="U280" s="1"/>
  <c r="G353"/>
  <c r="U353" s="1"/>
  <c r="G84"/>
  <c r="U84" s="1"/>
  <c r="G120"/>
  <c r="U120" s="1"/>
  <c r="G151"/>
  <c r="U151" s="1"/>
  <c r="G175"/>
  <c r="U175" s="1"/>
  <c r="G187"/>
  <c r="U187" s="1"/>
  <c r="G212"/>
  <c r="U212" s="1"/>
  <c r="G319"/>
  <c r="U319" s="1"/>
  <c r="G327"/>
  <c r="U327" s="1"/>
  <c r="G335"/>
  <c r="U335" s="1"/>
  <c r="G360"/>
  <c r="U360" s="1"/>
  <c r="G35"/>
  <c r="U35" s="1"/>
  <c r="G220"/>
  <c r="U220" s="1"/>
  <c r="G374"/>
  <c r="U374" s="1"/>
  <c r="G425"/>
  <c r="U425" s="1"/>
  <c r="G189"/>
  <c r="U189" s="1"/>
  <c r="G204"/>
  <c r="U204" s="1"/>
  <c r="G251"/>
  <c r="U251" s="1"/>
  <c r="G324"/>
  <c r="U324" s="1"/>
  <c r="G339"/>
  <c r="U339" s="1"/>
  <c r="G32"/>
  <c r="U32" s="1"/>
  <c r="G129"/>
  <c r="U129" s="1"/>
  <c r="G157"/>
  <c r="U157" s="1"/>
  <c r="G170"/>
  <c r="U170" s="1"/>
  <c r="G205"/>
  <c r="U205" s="1"/>
  <c r="G304"/>
  <c r="U304" s="1"/>
  <c r="G320"/>
  <c r="U320" s="1"/>
  <c r="G328"/>
  <c r="U328" s="1"/>
  <c r="G356"/>
  <c r="U356" s="1"/>
  <c r="G366"/>
  <c r="U366" s="1"/>
  <c r="G389"/>
  <c r="U389" s="1"/>
  <c r="G409"/>
  <c r="U409" s="1"/>
  <c r="G422"/>
  <c r="U422" s="1"/>
  <c r="G83"/>
  <c r="U83" s="1"/>
  <c r="G102"/>
  <c r="U102" s="1"/>
  <c r="G132"/>
  <c r="U132" s="1"/>
  <c r="G250"/>
  <c r="U250" s="1"/>
  <c r="G286"/>
  <c r="U286" s="1"/>
  <c r="G349"/>
  <c r="U349" s="1"/>
  <c r="G372"/>
  <c r="U372" s="1"/>
  <c r="G172"/>
  <c r="U172" s="1"/>
  <c r="G200"/>
  <c r="U200" s="1"/>
  <c r="G291"/>
  <c r="U291" s="1"/>
  <c r="G313"/>
  <c r="U313" s="1"/>
  <c r="G398"/>
  <c r="U398" s="1"/>
  <c r="I19"/>
  <c r="W19" s="1"/>
  <c r="I27"/>
  <c r="W27" s="1"/>
  <c r="W66"/>
  <c r="I66"/>
  <c r="I90"/>
  <c r="W90" s="1"/>
  <c r="I102"/>
  <c r="W102" s="1"/>
  <c r="I114"/>
  <c r="W114" s="1"/>
  <c r="I130"/>
  <c r="W130" s="1"/>
  <c r="I138"/>
  <c r="W138" s="1"/>
  <c r="I146"/>
  <c r="W146" s="1"/>
  <c r="I174"/>
  <c r="W174" s="1"/>
  <c r="I186"/>
  <c r="W186" s="1"/>
  <c r="I23"/>
  <c r="W23" s="1"/>
  <c r="I78"/>
  <c r="W78" s="1"/>
  <c r="I110"/>
  <c r="W110" s="1"/>
  <c r="I126"/>
  <c r="W126" s="1"/>
  <c r="I134"/>
  <c r="W134" s="1"/>
  <c r="I151"/>
  <c r="W151" s="1"/>
  <c r="I158"/>
  <c r="W158" s="1"/>
  <c r="I194"/>
  <c r="W194" s="1"/>
  <c r="I88"/>
  <c r="W88" s="1"/>
  <c r="I167"/>
  <c r="W167" s="1"/>
  <c r="I248"/>
  <c r="W248" s="1"/>
  <c r="I283"/>
  <c r="W283" s="1"/>
  <c r="I400"/>
  <c r="W400" s="1"/>
  <c r="I40"/>
  <c r="W40" s="1"/>
  <c r="I48"/>
  <c r="W48" s="1"/>
  <c r="I56"/>
  <c r="W56" s="1"/>
  <c r="I87"/>
  <c r="W87" s="1"/>
  <c r="I173"/>
  <c r="W173" s="1"/>
  <c r="I189"/>
  <c r="W189" s="1"/>
  <c r="I198"/>
  <c r="W198" s="1"/>
  <c r="I241"/>
  <c r="W241" s="1"/>
  <c r="I266"/>
  <c r="W266" s="1"/>
  <c r="I278"/>
  <c r="W278" s="1"/>
  <c r="I310"/>
  <c r="W310" s="1"/>
  <c r="I335"/>
  <c r="W335" s="1"/>
  <c r="I350"/>
  <c r="W350" s="1"/>
  <c r="I367"/>
  <c r="W367" s="1"/>
  <c r="I383"/>
  <c r="W383" s="1"/>
  <c r="I399"/>
  <c r="W399" s="1"/>
  <c r="I415"/>
  <c r="W415" s="1"/>
  <c r="I82"/>
  <c r="W82" s="1"/>
  <c r="I115"/>
  <c r="W115" s="1"/>
  <c r="I148"/>
  <c r="W148" s="1"/>
  <c r="I205"/>
  <c r="W205" s="1"/>
  <c r="I211"/>
  <c r="W211" s="1"/>
  <c r="I222"/>
  <c r="W222" s="1"/>
  <c r="I230"/>
  <c r="W230" s="1"/>
  <c r="I249"/>
  <c r="W249" s="1"/>
  <c r="I297"/>
  <c r="W297" s="1"/>
  <c r="I311"/>
  <c r="W311" s="1"/>
  <c r="I321"/>
  <c r="W321" s="1"/>
  <c r="I327"/>
  <c r="W327" s="1"/>
  <c r="I333"/>
  <c r="W333" s="1"/>
  <c r="I160"/>
  <c r="W160" s="1"/>
  <c r="I243"/>
  <c r="W243" s="1"/>
  <c r="W280"/>
  <c r="I280"/>
  <c r="I304"/>
  <c r="W304" s="1"/>
  <c r="I89"/>
  <c r="W89" s="1"/>
  <c r="I105"/>
  <c r="W105" s="1"/>
  <c r="I242"/>
  <c r="W242" s="1"/>
  <c r="I42"/>
  <c r="W42" s="1"/>
  <c r="I58"/>
  <c r="W58" s="1"/>
  <c r="I99"/>
  <c r="W99" s="1"/>
  <c r="I117"/>
  <c r="W117" s="1"/>
  <c r="I133"/>
  <c r="W133" s="1"/>
  <c r="I169"/>
  <c r="W169" s="1"/>
  <c r="I200"/>
  <c r="W200" s="1"/>
  <c r="I371"/>
  <c r="W371" s="1"/>
  <c r="I403"/>
  <c r="W403" s="1"/>
  <c r="I245"/>
  <c r="W245" s="1"/>
  <c r="I309"/>
  <c r="W309" s="1"/>
  <c r="W405"/>
  <c r="I405"/>
  <c r="I414"/>
  <c r="W414" s="1"/>
  <c r="I228"/>
  <c r="W228" s="1"/>
  <c r="I235"/>
  <c r="W235" s="1"/>
  <c r="I279"/>
  <c r="W279" s="1"/>
  <c r="I349"/>
  <c r="W349" s="1"/>
  <c r="I392"/>
  <c r="W392" s="1"/>
  <c r="I417"/>
  <c r="W417" s="1"/>
  <c r="I256"/>
  <c r="W256" s="1"/>
  <c r="I285"/>
  <c r="W285" s="1"/>
  <c r="I325"/>
  <c r="W325" s="1"/>
  <c r="I373"/>
  <c r="W373" s="1"/>
  <c r="I382"/>
  <c r="W382" s="1"/>
  <c r="I212"/>
  <c r="W212" s="1"/>
  <c r="I317"/>
  <c r="W317" s="1"/>
  <c r="I389"/>
  <c r="W389" s="1"/>
  <c r="I398"/>
  <c r="W398" s="1"/>
  <c r="J19"/>
  <c r="X19" s="1"/>
  <c r="J43"/>
  <c r="X43" s="1"/>
  <c r="J103"/>
  <c r="X103" s="1"/>
  <c r="J121"/>
  <c r="X121" s="1"/>
  <c r="J158"/>
  <c r="X158" s="1"/>
  <c r="J378"/>
  <c r="X378" s="1"/>
  <c r="J21"/>
  <c r="X21" s="1"/>
  <c r="J76"/>
  <c r="X76" s="1"/>
  <c r="J81"/>
  <c r="X81" s="1"/>
  <c r="J104"/>
  <c r="X104" s="1"/>
  <c r="J110"/>
  <c r="X110" s="1"/>
  <c r="J120"/>
  <c r="X120" s="1"/>
  <c r="J125"/>
  <c r="X125" s="1"/>
  <c r="J150"/>
  <c r="X150" s="1"/>
  <c r="J169"/>
  <c r="X169" s="1"/>
  <c r="J184"/>
  <c r="X184" s="1"/>
  <c r="J212"/>
  <c r="X212" s="1"/>
  <c r="G376"/>
  <c r="U376" s="1"/>
  <c r="G407"/>
  <c r="U407" s="1"/>
  <c r="G148"/>
  <c r="U148" s="1"/>
  <c r="G267"/>
  <c r="U267" s="1"/>
  <c r="G336"/>
  <c r="U336" s="1"/>
  <c r="G141"/>
  <c r="U141" s="1"/>
  <c r="G227"/>
  <c r="U227" s="1"/>
  <c r="G287"/>
  <c r="U287" s="1"/>
  <c r="G379"/>
  <c r="U379" s="1"/>
  <c r="I14"/>
  <c r="W14" s="1"/>
  <c r="I22"/>
  <c r="W22" s="1"/>
  <c r="I30"/>
  <c r="W30" s="1"/>
  <c r="I74"/>
  <c r="W74" s="1"/>
  <c r="I98"/>
  <c r="W98" s="1"/>
  <c r="I111"/>
  <c r="W111" s="1"/>
  <c r="I122"/>
  <c r="W122" s="1"/>
  <c r="I135"/>
  <c r="W135" s="1"/>
  <c r="I143"/>
  <c r="W143" s="1"/>
  <c r="I162"/>
  <c r="W162" s="1"/>
  <c r="I182"/>
  <c r="W182" s="1"/>
  <c r="I15"/>
  <c r="W15" s="1"/>
  <c r="I31"/>
  <c r="W31" s="1"/>
  <c r="I97"/>
  <c r="W97" s="1"/>
  <c r="I118"/>
  <c r="W118" s="1"/>
  <c r="I129"/>
  <c r="W129" s="1"/>
  <c r="I142"/>
  <c r="W142" s="1"/>
  <c r="I154"/>
  <c r="W154" s="1"/>
  <c r="I181"/>
  <c r="W181" s="1"/>
  <c r="I206"/>
  <c r="W206" s="1"/>
  <c r="I103"/>
  <c r="W103" s="1"/>
  <c r="I231"/>
  <c r="W231" s="1"/>
  <c r="I272"/>
  <c r="W272" s="1"/>
  <c r="I332"/>
  <c r="W332" s="1"/>
  <c r="I368"/>
  <c r="W368" s="1"/>
  <c r="I161"/>
  <c r="W161" s="1"/>
  <c r="I177"/>
  <c r="W177" s="1"/>
  <c r="I185"/>
  <c r="W185" s="1"/>
  <c r="I201"/>
  <c r="W201" s="1"/>
  <c r="I217"/>
  <c r="W217" s="1"/>
  <c r="I254"/>
  <c r="W254" s="1"/>
  <c r="I274"/>
  <c r="W274" s="1"/>
  <c r="I305"/>
  <c r="W305" s="1"/>
  <c r="I326"/>
  <c r="W326" s="1"/>
  <c r="I338"/>
  <c r="W338" s="1"/>
  <c r="I359"/>
  <c r="W359" s="1"/>
  <c r="I375"/>
  <c r="W375" s="1"/>
  <c r="I391"/>
  <c r="W391" s="1"/>
  <c r="I407"/>
  <c r="W407" s="1"/>
  <c r="I423"/>
  <c r="W423" s="1"/>
  <c r="I24"/>
  <c r="W24" s="1"/>
  <c r="I51"/>
  <c r="W51" s="1"/>
  <c r="I68"/>
  <c r="W68" s="1"/>
  <c r="I77"/>
  <c r="W77" s="1"/>
  <c r="I85"/>
  <c r="W85" s="1"/>
  <c r="I104"/>
  <c r="W104" s="1"/>
  <c r="I131"/>
  <c r="W131" s="1"/>
  <c r="I170"/>
  <c r="W170" s="1"/>
  <c r="I193"/>
  <c r="W193" s="1"/>
  <c r="I209"/>
  <c r="W209" s="1"/>
  <c r="I214"/>
  <c r="W214" s="1"/>
  <c r="I226"/>
  <c r="W226" s="1"/>
  <c r="I237"/>
  <c r="W237" s="1"/>
  <c r="I257"/>
  <c r="W257" s="1"/>
  <c r="I302"/>
  <c r="W302" s="1"/>
  <c r="I314"/>
  <c r="W314" s="1"/>
  <c r="I324"/>
  <c r="W324" s="1"/>
  <c r="I330"/>
  <c r="W330" s="1"/>
  <c r="I175"/>
  <c r="W175" s="1"/>
  <c r="I223"/>
  <c r="W223" s="1"/>
  <c r="I263"/>
  <c r="W263" s="1"/>
  <c r="I291"/>
  <c r="W291" s="1"/>
  <c r="I315"/>
  <c r="W315" s="1"/>
  <c r="I72"/>
  <c r="W72" s="1"/>
  <c r="W93"/>
  <c r="I93"/>
  <c r="I101"/>
  <c r="W101" s="1"/>
  <c r="I113"/>
  <c r="W113" s="1"/>
  <c r="I159"/>
  <c r="W159" s="1"/>
  <c r="I234"/>
  <c r="W234" s="1"/>
  <c r="I246"/>
  <c r="W246" s="1"/>
  <c r="I44"/>
  <c r="W44" s="1"/>
  <c r="I109"/>
  <c r="W109" s="1"/>
  <c r="I125"/>
  <c r="W125" s="1"/>
  <c r="I141"/>
  <c r="W141" s="1"/>
  <c r="I157"/>
  <c r="W157" s="1"/>
  <c r="I166"/>
  <c r="W166" s="1"/>
  <c r="I355"/>
  <c r="W355" s="1"/>
  <c r="I387"/>
  <c r="W387" s="1"/>
  <c r="I419"/>
  <c r="W419" s="1"/>
  <c r="I409"/>
  <c r="W409" s="1"/>
  <c r="I233"/>
  <c r="W233" s="1"/>
  <c r="I253"/>
  <c r="W253" s="1"/>
  <c r="I320"/>
  <c r="W320" s="1"/>
  <c r="I388"/>
  <c r="W388" s="1"/>
  <c r="I397"/>
  <c r="W397" s="1"/>
  <c r="I220"/>
  <c r="W220" s="1"/>
  <c r="I267"/>
  <c r="W267" s="1"/>
  <c r="I341"/>
  <c r="W341" s="1"/>
  <c r="I377"/>
  <c r="W377" s="1"/>
  <c r="I393"/>
  <c r="W393" s="1"/>
  <c r="J14"/>
  <c r="X14" s="1"/>
  <c r="J38"/>
  <c r="X38" s="1"/>
  <c r="J101"/>
  <c r="X101" s="1"/>
  <c r="J113"/>
  <c r="X113" s="1"/>
  <c r="J137"/>
  <c r="X137" s="1"/>
  <c r="J284"/>
  <c r="X284" s="1"/>
  <c r="J45"/>
  <c r="X45" s="1"/>
  <c r="J65"/>
  <c r="X65" s="1"/>
  <c r="J78"/>
  <c r="X78" s="1"/>
  <c r="J86"/>
  <c r="X86" s="1"/>
  <c r="J97"/>
  <c r="X97" s="1"/>
  <c r="J116"/>
  <c r="X116" s="1"/>
  <c r="J142"/>
  <c r="X142" s="1"/>
  <c r="J153"/>
  <c r="X153" s="1"/>
  <c r="J166"/>
  <c r="X166" s="1"/>
  <c r="J194"/>
  <c r="X194" s="1"/>
  <c r="J334"/>
  <c r="X334" s="1"/>
  <c r="J358"/>
  <c r="X358" s="1"/>
  <c r="J390"/>
  <c r="X390" s="1"/>
  <c r="J404"/>
  <c r="X404" s="1"/>
  <c r="J422"/>
  <c r="X422" s="1"/>
  <c r="J58"/>
  <c r="X58" s="1"/>
  <c r="J134"/>
  <c r="X134" s="1"/>
  <c r="J205"/>
  <c r="X205" s="1"/>
  <c r="J318"/>
  <c r="X318" s="1"/>
  <c r="J349"/>
  <c r="X349" s="1"/>
  <c r="J403"/>
  <c r="X403" s="1"/>
  <c r="J155"/>
  <c r="X155" s="1"/>
  <c r="J131"/>
  <c r="X131" s="1"/>
  <c r="J204"/>
  <c r="X204" s="1"/>
  <c r="J240"/>
  <c r="X240" s="1"/>
  <c r="J344"/>
  <c r="X344" s="1"/>
  <c r="J426"/>
  <c r="X426" s="1"/>
  <c r="J52"/>
  <c r="X52" s="1"/>
  <c r="J226"/>
  <c r="X226" s="1"/>
  <c r="J258"/>
  <c r="X258" s="1"/>
  <c r="J274"/>
  <c r="X274" s="1"/>
  <c r="J329"/>
  <c r="X329" s="1"/>
  <c r="J416"/>
  <c r="X416" s="1"/>
  <c r="J42"/>
  <c r="X42" s="1"/>
  <c r="J50"/>
  <c r="X50" s="1"/>
  <c r="J77"/>
  <c r="X77" s="1"/>
  <c r="J93"/>
  <c r="X93" s="1"/>
  <c r="J109"/>
  <c r="X109" s="1"/>
  <c r="J141"/>
  <c r="X141" s="1"/>
  <c r="J181"/>
  <c r="X181" s="1"/>
  <c r="J213"/>
  <c r="X213" s="1"/>
  <c r="J159"/>
  <c r="X159" s="1"/>
  <c r="J367"/>
  <c r="X367" s="1"/>
  <c r="J348"/>
  <c r="X348" s="1"/>
  <c r="J382"/>
  <c r="X382" s="1"/>
  <c r="J418"/>
  <c r="X418" s="1"/>
  <c r="J201"/>
  <c r="J332"/>
  <c r="X332" s="1"/>
  <c r="J359"/>
  <c r="X359" s="1"/>
  <c r="J375"/>
  <c r="X375" s="1"/>
  <c r="J391"/>
  <c r="X391" s="1"/>
  <c r="J414"/>
  <c r="X414" s="1"/>
  <c r="J292"/>
  <c r="X292" s="1"/>
  <c r="J281"/>
  <c r="X281" s="1"/>
  <c r="L43"/>
  <c r="Z43" s="1"/>
  <c r="L70"/>
  <c r="Z70" s="1"/>
  <c r="L82"/>
  <c r="Z82" s="1"/>
  <c r="Z201"/>
  <c r="L200"/>
  <c r="Z200" s="1"/>
  <c r="L212"/>
  <c r="Z212" s="1"/>
  <c r="L222"/>
  <c r="Z222" s="1"/>
  <c r="L28"/>
  <c r="Z28" s="1"/>
  <c r="L62"/>
  <c r="Z62" s="1"/>
  <c r="L83"/>
  <c r="Z83" s="1"/>
  <c r="L110"/>
  <c r="Z110" s="1"/>
  <c r="L169"/>
  <c r="Z169" s="1"/>
  <c r="L193"/>
  <c r="Z193" s="1"/>
  <c r="L241"/>
  <c r="Z241" s="1"/>
  <c r="L235"/>
  <c r="Z235" s="1"/>
  <c r="L364"/>
  <c r="Z364" s="1"/>
  <c r="L53"/>
  <c r="Z53" s="1"/>
  <c r="L90"/>
  <c r="Z90" s="1"/>
  <c r="L120"/>
  <c r="Z120" s="1"/>
  <c r="L125"/>
  <c r="Z125" s="1"/>
  <c r="L282"/>
  <c r="Z282" s="1"/>
  <c r="L382"/>
  <c r="Z382" s="1"/>
  <c r="L15"/>
  <c r="Z15" s="1"/>
  <c r="Z96"/>
  <c r="L96"/>
  <c r="L164"/>
  <c r="Z164" s="1"/>
  <c r="L323"/>
  <c r="Z323" s="1"/>
  <c r="L72"/>
  <c r="Z72" s="1"/>
  <c r="L117"/>
  <c r="Z117" s="1"/>
  <c r="L140"/>
  <c r="Z140" s="1"/>
  <c r="L175"/>
  <c r="Z175" s="1"/>
  <c r="L234"/>
  <c r="Z234" s="1"/>
  <c r="L269"/>
  <c r="Z269" s="1"/>
  <c r="L293"/>
  <c r="Z293" s="1"/>
  <c r="L326"/>
  <c r="Z326" s="1"/>
  <c r="L397"/>
  <c r="Z397" s="1"/>
  <c r="L413"/>
  <c r="Z413" s="1"/>
  <c r="L95"/>
  <c r="Z95" s="1"/>
  <c r="L416"/>
  <c r="Z416" s="1"/>
  <c r="L64"/>
  <c r="Z64" s="1"/>
  <c r="L128"/>
  <c r="Z128" s="1"/>
  <c r="L233"/>
  <c r="Z233" s="1"/>
  <c r="L249"/>
  <c r="Z249" s="1"/>
  <c r="L262"/>
  <c r="Z262" s="1"/>
  <c r="L278"/>
  <c r="Z278" s="1"/>
  <c r="L294"/>
  <c r="Z294" s="1"/>
  <c r="L311"/>
  <c r="Z311" s="1"/>
  <c r="L387"/>
  <c r="Z387" s="1"/>
  <c r="L410"/>
  <c r="Z410" s="1"/>
  <c r="L257"/>
  <c r="Z257" s="1"/>
  <c r="L61"/>
  <c r="Z61" s="1"/>
  <c r="L173"/>
  <c r="Z173" s="1"/>
  <c r="L181"/>
  <c r="Z181" s="1"/>
  <c r="L228"/>
  <c r="Z228" s="1"/>
  <c r="L232"/>
  <c r="Z232" s="1"/>
  <c r="L18"/>
  <c r="Z18" s="1"/>
  <c r="L256"/>
  <c r="Z256" s="1"/>
  <c r="L288"/>
  <c r="Z288" s="1"/>
  <c r="L405"/>
  <c r="Z405" s="1"/>
  <c r="L205"/>
  <c r="Z205" s="1"/>
  <c r="L297"/>
  <c r="Z297" s="1"/>
  <c r="L406"/>
  <c r="Z406" s="1"/>
  <c r="L304"/>
  <c r="Z304" s="1"/>
  <c r="L420"/>
  <c r="Z420" s="1"/>
  <c r="L287"/>
  <c r="Z287" s="1"/>
  <c r="L385"/>
  <c r="Z385" s="1"/>
  <c r="L408"/>
  <c r="Z408" s="1"/>
  <c r="L147"/>
  <c r="Z147" s="1"/>
  <c r="L59"/>
  <c r="Z59" s="1"/>
  <c r="L124"/>
  <c r="Z124" s="1"/>
  <c r="Z351"/>
  <c r="L351"/>
  <c r="L425"/>
  <c r="Z425" s="1"/>
  <c r="L335"/>
  <c r="Z335" s="1"/>
  <c r="L113"/>
  <c r="Z113" s="1"/>
  <c r="L393"/>
  <c r="Z393" s="1"/>
  <c r="L187"/>
  <c r="Z187" s="1"/>
  <c r="L39"/>
  <c r="Z39" s="1"/>
  <c r="Z319"/>
  <c r="L320"/>
  <c r="Z320" s="1"/>
  <c r="G33"/>
  <c r="U33" s="1"/>
  <c r="G300"/>
  <c r="U300" s="1"/>
  <c r="G355"/>
  <c r="U355" s="1"/>
  <c r="G399"/>
  <c r="U399" s="1"/>
  <c r="G245"/>
  <c r="U245" s="1"/>
  <c r="G266"/>
  <c r="U266" s="1"/>
  <c r="G413"/>
  <c r="U413" s="1"/>
  <c r="G426"/>
  <c r="U426" s="1"/>
  <c r="G226"/>
  <c r="U226" s="1"/>
  <c r="G311"/>
  <c r="U311" s="1"/>
  <c r="G400"/>
  <c r="U400" s="1"/>
  <c r="G103"/>
  <c r="U103" s="1"/>
  <c r="G380"/>
  <c r="U380" s="1"/>
  <c r="G416"/>
  <c r="U416" s="1"/>
  <c r="G179"/>
  <c r="U179" s="1"/>
  <c r="G215"/>
  <c r="U215" s="1"/>
  <c r="J28"/>
  <c r="X28" s="1"/>
  <c r="J41"/>
  <c r="X41" s="1"/>
  <c r="J49"/>
  <c r="X49" s="1"/>
  <c r="J70"/>
  <c r="X70" s="1"/>
  <c r="J72"/>
  <c r="X72" s="1"/>
  <c r="J94"/>
  <c r="X94" s="1"/>
  <c r="J102"/>
  <c r="X102" s="1"/>
  <c r="J222"/>
  <c r="X222" s="1"/>
  <c r="J311"/>
  <c r="X311" s="1"/>
  <c r="J316"/>
  <c r="X316" s="1"/>
  <c r="J319"/>
  <c r="X319" s="1"/>
  <c r="J363"/>
  <c r="X363" s="1"/>
  <c r="J408"/>
  <c r="X408" s="1"/>
  <c r="J172"/>
  <c r="X172" s="1"/>
  <c r="X68"/>
  <c r="J68"/>
  <c r="J129"/>
  <c r="X129" s="1"/>
  <c r="J132"/>
  <c r="X132" s="1"/>
  <c r="J146"/>
  <c r="X146" s="1"/>
  <c r="J295"/>
  <c r="X295" s="1"/>
  <c r="J299"/>
  <c r="X299" s="1"/>
  <c r="J302"/>
  <c r="X302" s="1"/>
  <c r="J335"/>
  <c r="X335" s="1"/>
  <c r="J338"/>
  <c r="X338" s="1"/>
  <c r="J355"/>
  <c r="X355" s="1"/>
  <c r="J384"/>
  <c r="X384" s="1"/>
  <c r="J399"/>
  <c r="X399" s="1"/>
  <c r="J272"/>
  <c r="X272" s="1"/>
  <c r="J236"/>
  <c r="X236" s="1"/>
  <c r="J328"/>
  <c r="X328" s="1"/>
  <c r="J179"/>
  <c r="X179" s="1"/>
  <c r="J211"/>
  <c r="X211" s="1"/>
  <c r="K34" i="7"/>
  <c r="J39" i="24"/>
  <c r="X39" s="1"/>
  <c r="I20"/>
  <c r="W20" s="1"/>
  <c r="I116"/>
  <c r="W116" s="1"/>
  <c r="I73"/>
  <c r="W73" s="1"/>
  <c r="I107"/>
  <c r="W107" s="1"/>
  <c r="I123"/>
  <c r="W123" s="1"/>
  <c r="I331"/>
  <c r="W331" s="1"/>
  <c r="K194" i="6"/>
  <c r="I199" i="24"/>
  <c r="W199" s="1"/>
  <c r="F40"/>
  <c r="T40" s="1"/>
  <c r="F51"/>
  <c r="T51" s="1"/>
  <c r="F164"/>
  <c r="T164" s="1"/>
  <c r="F213"/>
  <c r="T213" s="1"/>
  <c r="F236"/>
  <c r="T236" s="1"/>
  <c r="F251"/>
  <c r="T251" s="1"/>
  <c r="F265"/>
  <c r="T265" s="1"/>
  <c r="F327"/>
  <c r="T327" s="1"/>
  <c r="F332"/>
  <c r="T332" s="1"/>
  <c r="F335"/>
  <c r="T335" s="1"/>
  <c r="F345"/>
  <c r="T345" s="1"/>
  <c r="F363"/>
  <c r="T363" s="1"/>
  <c r="F365"/>
  <c r="T365" s="1"/>
  <c r="F211"/>
  <c r="T211" s="1"/>
  <c r="F225"/>
  <c r="T225" s="1"/>
  <c r="F237"/>
  <c r="T237" s="1"/>
  <c r="F292"/>
  <c r="T292" s="1"/>
  <c r="F295"/>
  <c r="T295" s="1"/>
  <c r="F317"/>
  <c r="T317" s="1"/>
  <c r="F325"/>
  <c r="T325" s="1"/>
  <c r="F330"/>
  <c r="T330" s="1"/>
  <c r="F354"/>
  <c r="T354" s="1"/>
  <c r="F383"/>
  <c r="T383" s="1"/>
  <c r="F422"/>
  <c r="T422" s="1"/>
  <c r="F341"/>
  <c r="T341" s="1"/>
  <c r="F343"/>
  <c r="T343" s="1"/>
  <c r="F368"/>
  <c r="T368" s="1"/>
  <c r="F371"/>
  <c r="T371" s="1"/>
  <c r="F375"/>
  <c r="T375" s="1"/>
  <c r="F151"/>
  <c r="T151" s="1"/>
  <c r="F410"/>
  <c r="T410" s="1"/>
  <c r="G79"/>
  <c r="U79" s="1"/>
  <c r="J56"/>
  <c r="X56" s="1"/>
  <c r="J167"/>
  <c r="X167" s="1"/>
  <c r="K272"/>
  <c r="Y272" s="1"/>
  <c r="K316"/>
  <c r="Y316" s="1"/>
  <c r="K222"/>
  <c r="Y222" s="1"/>
  <c r="K366"/>
  <c r="Y366" s="1"/>
  <c r="K374"/>
  <c r="Y374" s="1"/>
  <c r="K255"/>
  <c r="Y255" s="1"/>
  <c r="K357"/>
  <c r="Y357" s="1"/>
  <c r="K367"/>
  <c r="Y367" s="1"/>
  <c r="K326" i="1"/>
  <c r="D331" i="24"/>
  <c r="R331" s="1"/>
  <c r="K361" i="5"/>
  <c r="H366" i="24"/>
  <c r="V366" s="1"/>
  <c r="K12" i="5"/>
  <c r="H17" i="24"/>
  <c r="V17" s="1"/>
  <c r="K18" i="5"/>
  <c r="H23" i="24"/>
  <c r="V23" s="1"/>
  <c r="K22" i="5"/>
  <c r="H27" i="24"/>
  <c r="V27" s="1"/>
  <c r="K26" i="5"/>
  <c r="H31" i="24"/>
  <c r="V31" s="1"/>
  <c r="K32" i="5"/>
  <c r="H37" i="24"/>
  <c r="V37" s="1"/>
  <c r="K36" i="5"/>
  <c r="H41" i="24"/>
  <c r="V41" s="1"/>
  <c r="K40" i="5"/>
  <c r="H45" i="24"/>
  <c r="V45" s="1"/>
  <c r="K44" i="5"/>
  <c r="H49" i="24"/>
  <c r="V49" s="1"/>
  <c r="K50" i="5"/>
  <c r="H55" i="24"/>
  <c r="V55" s="1"/>
  <c r="K56" i="5"/>
  <c r="H61" i="24"/>
  <c r="V61" s="1"/>
  <c r="K60" i="5"/>
  <c r="H65" i="24"/>
  <c r="V65" s="1"/>
  <c r="K66" i="5"/>
  <c r="H71" i="24"/>
  <c r="V71" s="1"/>
  <c r="K70" i="5"/>
  <c r="H75" i="24"/>
  <c r="V75" s="1"/>
  <c r="K74" i="5"/>
  <c r="H79" i="24"/>
  <c r="V79" s="1"/>
  <c r="K78" i="5"/>
  <c r="H83" i="24"/>
  <c r="V83" s="1"/>
  <c r="K82" i="5"/>
  <c r="H87" i="24"/>
  <c r="V87" s="1"/>
  <c r="K86" i="5"/>
  <c r="H91" i="24"/>
  <c r="V91" s="1"/>
  <c r="K90" i="5"/>
  <c r="H95" i="24"/>
  <c r="V95" s="1"/>
  <c r="K94" i="5"/>
  <c r="H99" i="24"/>
  <c r="V99" s="1"/>
  <c r="K98" i="5"/>
  <c r="H103" i="24"/>
  <c r="V103" s="1"/>
  <c r="K102" i="5"/>
  <c r="H107" i="24"/>
  <c r="V107" s="1"/>
  <c r="K106" i="5"/>
  <c r="H111" i="24"/>
  <c r="V111" s="1"/>
  <c r="K110" i="5"/>
  <c r="H115" i="24"/>
  <c r="V115" s="1"/>
  <c r="K114" i="5"/>
  <c r="H119" i="24"/>
  <c r="V119" s="1"/>
  <c r="K118" i="5"/>
  <c r="H123" i="24"/>
  <c r="V123" s="1"/>
  <c r="K122" i="5"/>
  <c r="H127" i="24"/>
  <c r="V127" s="1"/>
  <c r="K126" i="5"/>
  <c r="H131" i="24"/>
  <c r="V131" s="1"/>
  <c r="K130" i="5"/>
  <c r="H135" i="24"/>
  <c r="V135" s="1"/>
  <c r="K134" i="5"/>
  <c r="H139" i="24"/>
  <c r="V139" s="1"/>
  <c r="K138" i="5"/>
  <c r="H143" i="24"/>
  <c r="V143" s="1"/>
  <c r="K144" i="5"/>
  <c r="H149" i="24"/>
  <c r="V149" s="1"/>
  <c r="K148" i="5"/>
  <c r="H153" i="24"/>
  <c r="V153" s="1"/>
  <c r="K152" i="5"/>
  <c r="H157" i="24"/>
  <c r="V157" s="1"/>
  <c r="K156" i="5"/>
  <c r="H161" i="24"/>
  <c r="V161" s="1"/>
  <c r="K162" i="5"/>
  <c r="H167" i="24"/>
  <c r="V167" s="1"/>
  <c r="K166" i="5"/>
  <c r="H171" i="24"/>
  <c r="V171" s="1"/>
  <c r="K170" i="5"/>
  <c r="H175" i="24"/>
  <c r="V175" s="1"/>
  <c r="K176" i="5"/>
  <c r="H181" i="24"/>
  <c r="V181" s="1"/>
  <c r="K180" i="5"/>
  <c r="H185" i="24"/>
  <c r="V185" s="1"/>
  <c r="K184" i="5"/>
  <c r="H189" i="24"/>
  <c r="V189" s="1"/>
  <c r="K188" i="5"/>
  <c r="H193" i="24"/>
  <c r="V193" s="1"/>
  <c r="K192" i="5"/>
  <c r="H197" i="24"/>
  <c r="V197" s="1"/>
  <c r="K196" i="5"/>
  <c r="H201" i="24"/>
  <c r="V201" s="1"/>
  <c r="K202" i="5"/>
  <c r="H207" i="24"/>
  <c r="V207" s="1"/>
  <c r="K206" i="5"/>
  <c r="H211" i="24"/>
  <c r="V211" s="1"/>
  <c r="K210" i="5"/>
  <c r="H215" i="24"/>
  <c r="V215" s="1"/>
  <c r="K216" i="5"/>
  <c r="H221" i="24"/>
  <c r="V221" s="1"/>
  <c r="K220" i="5"/>
  <c r="H225" i="24"/>
  <c r="V225" s="1"/>
  <c r="K226" i="5"/>
  <c r="H231" i="24"/>
  <c r="V231" s="1"/>
  <c r="K230" i="5"/>
  <c r="H235" i="24"/>
  <c r="V235" s="1"/>
  <c r="K234" i="5"/>
  <c r="H239" i="24"/>
  <c r="V239" s="1"/>
  <c r="K240" i="5"/>
  <c r="H245" i="24"/>
  <c r="V245" s="1"/>
  <c r="K246" i="5"/>
  <c r="H251" i="24"/>
  <c r="V251" s="1"/>
  <c r="K250" i="5"/>
  <c r="H255" i="24"/>
  <c r="V255" s="1"/>
  <c r="K254" i="5"/>
  <c r="H259" i="24"/>
  <c r="V259" s="1"/>
  <c r="K258" i="5"/>
  <c r="H263" i="24"/>
  <c r="V263" s="1"/>
  <c r="K266" i="5"/>
  <c r="H271" i="24"/>
  <c r="V271" s="1"/>
  <c r="K270" i="5"/>
  <c r="H275" i="24"/>
  <c r="V275" s="1"/>
  <c r="K274" i="5"/>
  <c r="H279" i="24"/>
  <c r="V279" s="1"/>
  <c r="K280" i="5"/>
  <c r="H285" i="24"/>
  <c r="V285" s="1"/>
  <c r="K284" i="5"/>
  <c r="H289" i="24"/>
  <c r="V289" s="1"/>
  <c r="K290" i="5"/>
  <c r="H295" i="24"/>
  <c r="V295" s="1"/>
  <c r="K294" i="5"/>
  <c r="H299" i="24"/>
  <c r="V299" s="1"/>
  <c r="K300" i="5"/>
  <c r="H305" i="24"/>
  <c r="V305" s="1"/>
  <c r="K304" i="5"/>
  <c r="H309" i="24"/>
  <c r="V309" s="1"/>
  <c r="K308" i="5"/>
  <c r="H313" i="24"/>
  <c r="V313" s="1"/>
  <c r="K312" i="5"/>
  <c r="H317" i="24"/>
  <c r="V317" s="1"/>
  <c r="K316" i="5"/>
  <c r="H321" i="24"/>
  <c r="V321" s="1"/>
  <c r="K320" i="5"/>
  <c r="H325" i="24"/>
  <c r="V325" s="1"/>
  <c r="K328" i="5"/>
  <c r="H333" i="24"/>
  <c r="V333" s="1"/>
  <c r="K332" i="5"/>
  <c r="H337" i="24"/>
  <c r="V337" s="1"/>
  <c r="K336" i="5"/>
  <c r="H341" i="24"/>
  <c r="V341" s="1"/>
  <c r="K340" i="5"/>
  <c r="H345" i="24"/>
  <c r="V345" s="1"/>
  <c r="K344" i="5"/>
  <c r="H349" i="24"/>
  <c r="V349" s="1"/>
  <c r="K348" i="5"/>
  <c r="H353" i="24"/>
  <c r="V353" s="1"/>
  <c r="K354" i="5"/>
  <c r="H359" i="24"/>
  <c r="V359" s="1"/>
  <c r="K360" i="5"/>
  <c r="H365" i="24"/>
  <c r="V365" s="1"/>
  <c r="K364" i="5"/>
  <c r="H369" i="24"/>
  <c r="V369" s="1"/>
  <c r="K370" i="5"/>
  <c r="H375" i="24"/>
  <c r="V375" s="1"/>
  <c r="K376" i="5"/>
  <c r="H381" i="24"/>
  <c r="V381" s="1"/>
  <c r="K380" i="5"/>
  <c r="H385" i="24"/>
  <c r="V385" s="1"/>
  <c r="K386" i="5"/>
  <c r="H391" i="24"/>
  <c r="V391" s="1"/>
  <c r="K390" i="5"/>
  <c r="H395" i="24"/>
  <c r="V395" s="1"/>
  <c r="K394" i="5"/>
  <c r="H399" i="24"/>
  <c r="V399" s="1"/>
  <c r="K398" i="5"/>
  <c r="H403" i="24"/>
  <c r="V403" s="1"/>
  <c r="K406" i="5"/>
  <c r="H411" i="24"/>
  <c r="V411" s="1"/>
  <c r="K410" i="5"/>
  <c r="H415" i="24"/>
  <c r="V415" s="1"/>
  <c r="K418" i="5"/>
  <c r="H423" i="24"/>
  <c r="V423" s="1"/>
  <c r="K13" i="2"/>
  <c r="E18" i="24"/>
  <c r="S18" s="1"/>
  <c r="K17" i="2"/>
  <c r="E22" i="24"/>
  <c r="S22" s="1"/>
  <c r="K23" i="2"/>
  <c r="E28" i="24"/>
  <c r="K27" i="2"/>
  <c r="E32" i="24"/>
  <c r="S32" s="1"/>
  <c r="K31" i="2"/>
  <c r="E36" i="24"/>
  <c r="S36" s="1"/>
  <c r="K35" i="2"/>
  <c r="E40" i="24"/>
  <c r="S40" s="1"/>
  <c r="K39" i="2"/>
  <c r="E44" i="24"/>
  <c r="K43" i="2"/>
  <c r="E48" i="24"/>
  <c r="S48" s="1"/>
  <c r="K47" i="2"/>
  <c r="E52" i="24"/>
  <c r="S52" s="1"/>
  <c r="K53" i="2"/>
  <c r="E58" i="24"/>
  <c r="S58" s="1"/>
  <c r="K57" i="2"/>
  <c r="E62" i="24"/>
  <c r="S62" s="1"/>
  <c r="K61" i="2"/>
  <c r="E66" i="24"/>
  <c r="K65" i="2"/>
  <c r="E70" i="24"/>
  <c r="S70" s="1"/>
  <c r="K11" i="5"/>
  <c r="H16" i="24"/>
  <c r="V16" s="1"/>
  <c r="K17" i="5"/>
  <c r="H22" i="24"/>
  <c r="V22" s="1"/>
  <c r="K23" i="5"/>
  <c r="H28" i="24"/>
  <c r="V28" s="1"/>
  <c r="K27" i="5"/>
  <c r="H32" i="24"/>
  <c r="V32" s="1"/>
  <c r="K33" i="5"/>
  <c r="H38" i="24"/>
  <c r="V38" s="1"/>
  <c r="K53" i="5"/>
  <c r="H58" i="24"/>
  <c r="V58" s="1"/>
  <c r="K57" i="5"/>
  <c r="H62" i="24"/>
  <c r="V62" s="1"/>
  <c r="K61" i="5"/>
  <c r="H66" i="24"/>
  <c r="V66" s="1"/>
  <c r="K67" i="5"/>
  <c r="H72" i="24"/>
  <c r="V72" s="1"/>
  <c r="K71" i="5"/>
  <c r="H76" i="24"/>
  <c r="V76" s="1"/>
  <c r="K75" i="5"/>
  <c r="H80" i="24"/>
  <c r="V80" s="1"/>
  <c r="K147" i="5"/>
  <c r="H152" i="24"/>
  <c r="V152" s="1"/>
  <c r="K151" i="5"/>
  <c r="H156" i="24"/>
  <c r="V156" s="1"/>
  <c r="K155" i="5"/>
  <c r="H160" i="24"/>
  <c r="V160" s="1"/>
  <c r="K161" i="5"/>
  <c r="H166" i="24"/>
  <c r="V166" s="1"/>
  <c r="K165" i="5"/>
  <c r="H170" i="24"/>
  <c r="V170" s="1"/>
  <c r="K191" i="5"/>
  <c r="H196" i="24"/>
  <c r="V196" s="1"/>
  <c r="K195" i="5"/>
  <c r="H200" i="24"/>
  <c r="V200" s="1"/>
  <c r="K199" i="5"/>
  <c r="H204" i="24"/>
  <c r="V204" s="1"/>
  <c r="K203" i="5"/>
  <c r="H208" i="24"/>
  <c r="V208" s="1"/>
  <c r="K207" i="5"/>
  <c r="H212" i="24"/>
  <c r="V212" s="1"/>
  <c r="K219" i="5"/>
  <c r="H224" i="24"/>
  <c r="V224" s="1"/>
  <c r="K245" i="5"/>
  <c r="H250" i="24"/>
  <c r="V250" s="1"/>
  <c r="K249" i="5"/>
  <c r="H254" i="24"/>
  <c r="V254" s="1"/>
  <c r="K255" i="5"/>
  <c r="H260" i="24"/>
  <c r="V260" s="1"/>
  <c r="K259" i="5"/>
  <c r="H264" i="24"/>
  <c r="V264" s="1"/>
  <c r="K265" i="5"/>
  <c r="H270" i="24"/>
  <c r="V270" s="1"/>
  <c r="K293" i="5"/>
  <c r="H298" i="24"/>
  <c r="V298" s="1"/>
  <c r="K297" i="5"/>
  <c r="H302" i="24"/>
  <c r="V302" s="1"/>
  <c r="K301" i="5"/>
  <c r="H306" i="24"/>
  <c r="V306" s="1"/>
  <c r="K307" i="5"/>
  <c r="H312" i="24"/>
  <c r="V312" s="1"/>
  <c r="K311" i="5"/>
  <c r="H316" i="24"/>
  <c r="V316" s="1"/>
  <c r="K317" i="5"/>
  <c r="H322" i="24"/>
  <c r="V322" s="1"/>
  <c r="K323" i="5"/>
  <c r="H328" i="24"/>
  <c r="V328" s="1"/>
  <c r="K327" i="5"/>
  <c r="H332" i="24"/>
  <c r="V332" s="1"/>
  <c r="K331" i="5"/>
  <c r="H336" i="24"/>
  <c r="V336" s="1"/>
  <c r="K335" i="5"/>
  <c r="H340" i="24"/>
  <c r="V340" s="1"/>
  <c r="K339" i="5"/>
  <c r="H344" i="24"/>
  <c r="K373" i="5"/>
  <c r="H378" i="24"/>
  <c r="V378" s="1"/>
  <c r="K377" i="5"/>
  <c r="H382" i="24"/>
  <c r="V382" s="1"/>
  <c r="K383" i="5"/>
  <c r="H388" i="24"/>
  <c r="V388" s="1"/>
  <c r="K387" i="5"/>
  <c r="H392" i="24"/>
  <c r="V392" s="1"/>
  <c r="K399" i="5"/>
  <c r="H404" i="24"/>
  <c r="V404" s="1"/>
  <c r="K403" i="5"/>
  <c r="H408" i="24"/>
  <c r="V408" s="1"/>
  <c r="K411" i="5"/>
  <c r="H416" i="24"/>
  <c r="V416" s="1"/>
  <c r="K417" i="5"/>
  <c r="H422" i="24"/>
  <c r="V422" s="1"/>
  <c r="K88" i="2"/>
  <c r="E93" i="24"/>
  <c r="S93" s="1"/>
  <c r="K92" i="2"/>
  <c r="E97" i="24"/>
  <c r="S97" s="1"/>
  <c r="K96" i="2"/>
  <c r="E101" i="24"/>
  <c r="S101" s="1"/>
  <c r="K100" i="2"/>
  <c r="E105" i="24"/>
  <c r="S105" s="1"/>
  <c r="K104" i="2"/>
  <c r="E109" i="24"/>
  <c r="S109" s="1"/>
  <c r="K108" i="2"/>
  <c r="E113" i="24"/>
  <c r="S113" s="1"/>
  <c r="K112" i="2"/>
  <c r="E117" i="24"/>
  <c r="S117" s="1"/>
  <c r="K126" i="2"/>
  <c r="E131" i="24"/>
  <c r="S131" s="1"/>
  <c r="K138" i="2"/>
  <c r="E143" i="24"/>
  <c r="S143" s="1"/>
  <c r="K142" i="2"/>
  <c r="E147" i="24"/>
  <c r="S147" s="1"/>
  <c r="K146" i="2"/>
  <c r="E151" i="24"/>
  <c r="S151" s="1"/>
  <c r="K150" i="2"/>
  <c r="E155" i="24"/>
  <c r="S155" s="1"/>
  <c r="K154" i="2"/>
  <c r="E159" i="24"/>
  <c r="S159" s="1"/>
  <c r="K162" i="2"/>
  <c r="E167" i="24"/>
  <c r="S167" s="1"/>
  <c r="K176" i="2"/>
  <c r="E181" i="24"/>
  <c r="S181" s="1"/>
  <c r="K180" i="2"/>
  <c r="E185" i="24"/>
  <c r="S185" s="1"/>
  <c r="K190" i="2"/>
  <c r="E195" i="24"/>
  <c r="S195" s="1"/>
  <c r="K194" i="2"/>
  <c r="E199" i="24"/>
  <c r="S199" s="1"/>
  <c r="K204" i="2"/>
  <c r="E209" i="24"/>
  <c r="S209" s="1"/>
  <c r="K208" i="2"/>
  <c r="E213" i="24"/>
  <c r="S213" s="1"/>
  <c r="K264" i="2"/>
  <c r="E269" i="24"/>
  <c r="S269" s="1"/>
  <c r="K270" i="2"/>
  <c r="E275" i="24"/>
  <c r="S275" s="1"/>
  <c r="K274" i="2"/>
  <c r="E279" i="24"/>
  <c r="S279" s="1"/>
  <c r="K296" i="2"/>
  <c r="E301" i="24"/>
  <c r="S301" s="1"/>
  <c r="K300" i="2"/>
  <c r="E305" i="24"/>
  <c r="S305" s="1"/>
  <c r="K304" i="2"/>
  <c r="E309" i="24"/>
  <c r="S309" s="1"/>
  <c r="K322" i="2"/>
  <c r="E327" i="24"/>
  <c r="S327" s="1"/>
  <c r="K386" i="2"/>
  <c r="E391" i="24"/>
  <c r="S391" s="1"/>
  <c r="K404" i="2"/>
  <c r="E409" i="24"/>
  <c r="S409" s="1"/>
  <c r="K408" i="2"/>
  <c r="E413" i="24"/>
  <c r="S413" s="1"/>
  <c r="K412" i="2"/>
  <c r="E417" i="24"/>
  <c r="S417" s="1"/>
  <c r="K418" i="2"/>
  <c r="E423" i="24"/>
  <c r="S423" s="1"/>
  <c r="K9" i="1"/>
  <c r="D14" i="24"/>
  <c r="R14" s="1"/>
  <c r="K13" i="1"/>
  <c r="D18" i="24"/>
  <c r="R18" s="1"/>
  <c r="K17" i="1"/>
  <c r="D22" i="24"/>
  <c r="R22" s="1"/>
  <c r="K21" i="1"/>
  <c r="D26" i="24"/>
  <c r="R26" s="1"/>
  <c r="K25" i="1"/>
  <c r="D30" i="24"/>
  <c r="R30" s="1"/>
  <c r="K29" i="1"/>
  <c r="D34" i="24"/>
  <c r="R34" s="1"/>
  <c r="K35" i="1"/>
  <c r="D40" i="24"/>
  <c r="R40" s="1"/>
  <c r="K39" i="1"/>
  <c r="D44" i="24"/>
  <c r="R44" s="1"/>
  <c r="K45" i="1"/>
  <c r="D50" i="24"/>
  <c r="R50" s="1"/>
  <c r="K49" i="1"/>
  <c r="D54" i="24"/>
  <c r="R54" s="1"/>
  <c r="K55" i="1"/>
  <c r="D60" i="24"/>
  <c r="R60" s="1"/>
  <c r="K61" i="1"/>
  <c r="D66" i="24"/>
  <c r="R66" s="1"/>
  <c r="K65" i="1"/>
  <c r="D70" i="24"/>
  <c r="R70" s="1"/>
  <c r="K71" i="1"/>
  <c r="D76" i="24"/>
  <c r="R76" s="1"/>
  <c r="K75" i="1"/>
  <c r="D80" i="24"/>
  <c r="R80" s="1"/>
  <c r="K79" i="1"/>
  <c r="D84" i="24"/>
  <c r="R84" s="1"/>
  <c r="K87" i="1"/>
  <c r="D92" i="24"/>
  <c r="R92" s="1"/>
  <c r="K93" i="1"/>
  <c r="D98" i="24"/>
  <c r="R98" s="1"/>
  <c r="K97" i="1"/>
  <c r="D102" i="24"/>
  <c r="R102" s="1"/>
  <c r="K101" i="1"/>
  <c r="D106" i="24"/>
  <c r="R106" s="1"/>
  <c r="K105" i="1"/>
  <c r="D110" i="24"/>
  <c r="R110" s="1"/>
  <c r="K109" i="1"/>
  <c r="D114" i="24"/>
  <c r="R114" s="1"/>
  <c r="K131" i="1"/>
  <c r="D136" i="24"/>
  <c r="R136" s="1"/>
  <c r="K137" i="1"/>
  <c r="D142" i="24"/>
  <c r="R142" s="1"/>
  <c r="K141" i="1"/>
  <c r="D146" i="24"/>
  <c r="R146" s="1"/>
  <c r="K149" i="1"/>
  <c r="D154" i="24"/>
  <c r="R154" s="1"/>
  <c r="K153" i="1"/>
  <c r="D158" i="24"/>
  <c r="R158" s="1"/>
  <c r="K159" i="1"/>
  <c r="D164" i="24"/>
  <c r="R164" s="1"/>
  <c r="K163" i="1"/>
  <c r="D168" i="24"/>
  <c r="R168" s="1"/>
  <c r="K169" i="1"/>
  <c r="D174" i="24"/>
  <c r="R174" s="1"/>
  <c r="K177" i="1"/>
  <c r="D182" i="24"/>
  <c r="R182" s="1"/>
  <c r="K183" i="1"/>
  <c r="D188" i="24"/>
  <c r="R188" s="1"/>
  <c r="K189" i="1"/>
  <c r="D194" i="24"/>
  <c r="R194" s="1"/>
  <c r="K201" i="1"/>
  <c r="D206" i="24"/>
  <c r="R206" s="1"/>
  <c r="K205" i="1"/>
  <c r="D210" i="24"/>
  <c r="R210" s="1"/>
  <c r="K213" i="1"/>
  <c r="D218" i="24"/>
  <c r="R218" s="1"/>
  <c r="K223" i="1"/>
  <c r="D228" i="24"/>
  <c r="R228" s="1"/>
  <c r="K227" i="1"/>
  <c r="D232" i="24"/>
  <c r="R232" s="1"/>
  <c r="K239" i="1"/>
  <c r="D244" i="24"/>
  <c r="R244" s="1"/>
  <c r="K243" i="1"/>
  <c r="D248" i="24"/>
  <c r="R248" s="1"/>
  <c r="K255" i="1"/>
  <c r="D260" i="24"/>
  <c r="R260" s="1"/>
  <c r="K259" i="1"/>
  <c r="D264" i="24"/>
  <c r="R264" s="1"/>
  <c r="K269" i="1"/>
  <c r="D274" i="24"/>
  <c r="R274" s="1"/>
  <c r="K273" i="1"/>
  <c r="D278" i="24"/>
  <c r="R278" s="1"/>
  <c r="K279" i="1"/>
  <c r="D284" i="24"/>
  <c r="R284" s="1"/>
  <c r="K285" i="1"/>
  <c r="D290" i="24"/>
  <c r="R290" s="1"/>
  <c r="K289" i="1"/>
  <c r="D294" i="24"/>
  <c r="R294" s="1"/>
  <c r="K295" i="1"/>
  <c r="D300" i="24"/>
  <c r="R300" s="1"/>
  <c r="K303" i="1"/>
  <c r="D308" i="24"/>
  <c r="R308" s="1"/>
  <c r="K307" i="1"/>
  <c r="D312" i="24"/>
  <c r="R312" s="1"/>
  <c r="K313" i="1"/>
  <c r="D318" i="24"/>
  <c r="R318" s="1"/>
  <c r="K319" i="1"/>
  <c r="D324" i="24"/>
  <c r="R324" s="1"/>
  <c r="K323" i="1"/>
  <c r="D328" i="24"/>
  <c r="R328" s="1"/>
  <c r="K333" i="1"/>
  <c r="D338" i="24"/>
  <c r="R338" s="1"/>
  <c r="K337" i="1"/>
  <c r="D342" i="24"/>
  <c r="R342" s="1"/>
  <c r="K345" i="1"/>
  <c r="D350" i="24"/>
  <c r="R350" s="1"/>
  <c r="K351" i="1"/>
  <c r="D356" i="24"/>
  <c r="R356" s="1"/>
  <c r="K355" i="1"/>
  <c r="D360" i="24"/>
  <c r="R360" s="1"/>
  <c r="K363" i="1"/>
  <c r="D368" i="24"/>
  <c r="R368" s="1"/>
  <c r="K367" i="1"/>
  <c r="D372" i="24"/>
  <c r="R372" s="1"/>
  <c r="K373" i="1"/>
  <c r="D378" i="24"/>
  <c r="R378" s="1"/>
  <c r="K379" i="1"/>
  <c r="D384" i="24"/>
  <c r="R384" s="1"/>
  <c r="K383" i="1"/>
  <c r="D388" i="24"/>
  <c r="R388" s="1"/>
  <c r="K389" i="1"/>
  <c r="D394" i="24"/>
  <c r="R394" s="1"/>
  <c r="K395" i="1"/>
  <c r="D400" i="24"/>
  <c r="R400" s="1"/>
  <c r="K399" i="1"/>
  <c r="D404" i="24"/>
  <c r="R404" s="1"/>
  <c r="K405" i="1"/>
  <c r="D410" i="24"/>
  <c r="R410" s="1"/>
  <c r="K413" i="1"/>
  <c r="D418" i="24"/>
  <c r="R418" s="1"/>
  <c r="K419" i="1"/>
  <c r="D424" i="24"/>
  <c r="R424" s="1"/>
  <c r="K77" i="2"/>
  <c r="E82" i="24"/>
  <c r="S82" s="1"/>
  <c r="K81" i="2"/>
  <c r="E86" i="24"/>
  <c r="S86" s="1"/>
  <c r="K85" i="2"/>
  <c r="E90" i="24"/>
  <c r="S90" s="1"/>
  <c r="K89" i="2"/>
  <c r="E94" i="24"/>
  <c r="S94" s="1"/>
  <c r="K93" i="2"/>
  <c r="E98" i="24"/>
  <c r="S98" s="1"/>
  <c r="K97" i="2"/>
  <c r="E102" i="24"/>
  <c r="S102" s="1"/>
  <c r="K141" i="2"/>
  <c r="E146" i="24"/>
  <c r="K151" i="2"/>
  <c r="E156" i="24"/>
  <c r="S156" s="1"/>
  <c r="K155" i="2"/>
  <c r="E160" i="24"/>
  <c r="S160" s="1"/>
  <c r="K191" i="2"/>
  <c r="E196" i="24"/>
  <c r="S196" s="1"/>
  <c r="K195" i="2"/>
  <c r="E200" i="24"/>
  <c r="K229" i="2"/>
  <c r="E234" i="24"/>
  <c r="S234" s="1"/>
  <c r="K233" i="2"/>
  <c r="E238" i="24"/>
  <c r="S238" s="1"/>
  <c r="K237" i="2"/>
  <c r="E242" i="24"/>
  <c r="S242" s="1"/>
  <c r="K241" i="2"/>
  <c r="E246" i="24"/>
  <c r="S246" s="1"/>
  <c r="K247" i="2"/>
  <c r="E252" i="24"/>
  <c r="S252" s="1"/>
  <c r="K251" i="2"/>
  <c r="E256" i="24"/>
  <c r="S256" s="1"/>
  <c r="K255" i="2"/>
  <c r="E260" i="24"/>
  <c r="S260" s="1"/>
  <c r="K261" i="2"/>
  <c r="E266" i="24"/>
  <c r="S266" s="1"/>
  <c r="K265" i="2"/>
  <c r="E270" i="24"/>
  <c r="S270" s="1"/>
  <c r="K269" i="2"/>
  <c r="E274" i="24"/>
  <c r="S274" s="1"/>
  <c r="K273" i="2"/>
  <c r="E278" i="24"/>
  <c r="S278" s="1"/>
  <c r="K279" i="2"/>
  <c r="E284" i="24"/>
  <c r="S284" s="1"/>
  <c r="K283" i="2"/>
  <c r="E288" i="24"/>
  <c r="S288" s="1"/>
  <c r="K301" i="2"/>
  <c r="E306" i="24"/>
  <c r="S306" s="1"/>
  <c r="K305" i="2"/>
  <c r="E310" i="24"/>
  <c r="S310" s="1"/>
  <c r="K309" i="2"/>
  <c r="E314" i="24"/>
  <c r="S314" s="1"/>
  <c r="K315" i="2"/>
  <c r="E320" i="24"/>
  <c r="S320" s="1"/>
  <c r="K325" i="2"/>
  <c r="E330" i="24"/>
  <c r="S330" s="1"/>
  <c r="K329" i="2"/>
  <c r="E334" i="24"/>
  <c r="S334" s="1"/>
  <c r="K333" i="2"/>
  <c r="E338" i="24"/>
  <c r="S338" s="1"/>
  <c r="K337" i="2"/>
  <c r="E342" i="24"/>
  <c r="S342" s="1"/>
  <c r="K363" i="2"/>
  <c r="E368" i="24"/>
  <c r="S368" s="1"/>
  <c r="K369" i="2"/>
  <c r="E374" i="24"/>
  <c r="S374" s="1"/>
  <c r="K409" i="2"/>
  <c r="E414" i="24"/>
  <c r="S414" s="1"/>
  <c r="K94" i="1"/>
  <c r="D99" i="24"/>
  <c r="R99" s="1"/>
  <c r="K98" i="1"/>
  <c r="D103" i="24"/>
  <c r="R103" s="1"/>
  <c r="K102" i="1"/>
  <c r="D107" i="24"/>
  <c r="R107" s="1"/>
  <c r="K108" i="1"/>
  <c r="D113" i="24"/>
  <c r="R113" s="1"/>
  <c r="K112" i="1"/>
  <c r="D117" i="24"/>
  <c r="R117" s="1"/>
  <c r="K118" i="1"/>
  <c r="D123" i="24"/>
  <c r="R123" s="1"/>
  <c r="K124" i="1"/>
  <c r="D129" i="24"/>
  <c r="R129" s="1"/>
  <c r="K172" i="1"/>
  <c r="D177" i="24"/>
  <c r="R177" s="1"/>
  <c r="K176" i="1"/>
  <c r="D181" i="24"/>
  <c r="R181" s="1"/>
  <c r="K180" i="1"/>
  <c r="D185" i="24"/>
  <c r="R185" s="1"/>
  <c r="K186" i="1"/>
  <c r="D191" i="24"/>
  <c r="R191" s="1"/>
  <c r="K190" i="1"/>
  <c r="D195" i="24"/>
  <c r="R195" s="1"/>
  <c r="K196" i="1"/>
  <c r="D201" i="24"/>
  <c r="K200" i="1"/>
  <c r="D205" i="24"/>
  <c r="R205" s="1"/>
  <c r="K204" i="1"/>
  <c r="D209" i="24"/>
  <c r="R209" s="1"/>
  <c r="K210" i="1"/>
  <c r="D215" i="24"/>
  <c r="R215" s="1"/>
  <c r="K214" i="1"/>
  <c r="D219" i="24"/>
  <c r="R219" s="1"/>
  <c r="K220" i="1"/>
  <c r="D225" i="24"/>
  <c r="R225" s="1"/>
  <c r="K224" i="1"/>
  <c r="D229" i="24"/>
  <c r="R229" s="1"/>
  <c r="K228" i="1"/>
  <c r="D233" i="24"/>
  <c r="R233" s="1"/>
  <c r="K234" i="1"/>
  <c r="D239" i="24"/>
  <c r="R239" s="1"/>
  <c r="K240" i="1"/>
  <c r="D245" i="24"/>
  <c r="R245" s="1"/>
  <c r="K246" i="1"/>
  <c r="D251" i="24"/>
  <c r="K254" i="1"/>
  <c r="D259" i="24"/>
  <c r="R259" s="1"/>
  <c r="K260" i="1"/>
  <c r="D265" i="24"/>
  <c r="R265" s="1"/>
  <c r="K266" i="1"/>
  <c r="D271" i="24"/>
  <c r="K272" i="1"/>
  <c r="D277" i="24"/>
  <c r="R277" s="1"/>
  <c r="K276" i="1"/>
  <c r="D281" i="24"/>
  <c r="R281" s="1"/>
  <c r="K284" i="1"/>
  <c r="D289" i="24"/>
  <c r="R289" s="1"/>
  <c r="K288" i="1"/>
  <c r="D293" i="24"/>
  <c r="R293" s="1"/>
  <c r="K294" i="1"/>
  <c r="D299" i="24"/>
  <c r="R299" s="1"/>
  <c r="K302" i="1"/>
  <c r="D307" i="24"/>
  <c r="R307" s="1"/>
  <c r="K310" i="1"/>
  <c r="D315" i="24"/>
  <c r="R315" s="1"/>
  <c r="K318" i="1"/>
  <c r="D323" i="24"/>
  <c r="R323" s="1"/>
  <c r="K330" i="1"/>
  <c r="D335" i="24"/>
  <c r="R335" s="1"/>
  <c r="K336" i="1"/>
  <c r="D341" i="24"/>
  <c r="R341" s="1"/>
  <c r="K340" i="1"/>
  <c r="D345" i="24"/>
  <c r="R345" s="1"/>
  <c r="K348" i="1"/>
  <c r="D353" i="24"/>
  <c r="R353" s="1"/>
  <c r="K354" i="1"/>
  <c r="D359" i="24"/>
  <c r="R359" s="1"/>
  <c r="K360" i="1"/>
  <c r="D365" i="24"/>
  <c r="R365" s="1"/>
  <c r="K364" i="1"/>
  <c r="D369" i="24"/>
  <c r="R369" s="1"/>
  <c r="K370" i="1"/>
  <c r="D375" i="24"/>
  <c r="R375" s="1"/>
  <c r="K374" i="1"/>
  <c r="D379" i="24"/>
  <c r="R379" s="1"/>
  <c r="K378" i="1"/>
  <c r="D383" i="24"/>
  <c r="R383" s="1"/>
  <c r="K386" i="1"/>
  <c r="D391" i="24"/>
  <c r="R391" s="1"/>
  <c r="K392" i="1"/>
  <c r="D397" i="24"/>
  <c r="R397" s="1"/>
  <c r="K396" i="1"/>
  <c r="D401" i="24"/>
  <c r="R401" s="1"/>
  <c r="K402" i="1"/>
  <c r="D407" i="24"/>
  <c r="R407" s="1"/>
  <c r="K408" i="1"/>
  <c r="D413" i="24"/>
  <c r="R413" s="1"/>
  <c r="K418" i="1"/>
  <c r="D423" i="24"/>
  <c r="R423" s="1"/>
  <c r="G369"/>
  <c r="U369" s="1"/>
  <c r="G112"/>
  <c r="U112" s="1"/>
  <c r="G124"/>
  <c r="U124" s="1"/>
  <c r="G139"/>
  <c r="U139" s="1"/>
  <c r="G167"/>
  <c r="U167" s="1"/>
  <c r="G183"/>
  <c r="U183" s="1"/>
  <c r="G391"/>
  <c r="U391" s="1"/>
  <c r="G85"/>
  <c r="U85" s="1"/>
  <c r="G184"/>
  <c r="U184" s="1"/>
  <c r="G197"/>
  <c r="U197" s="1"/>
  <c r="G248"/>
  <c r="U248" s="1"/>
  <c r="G345"/>
  <c r="U345" s="1"/>
  <c r="G382"/>
  <c r="U382" s="1"/>
  <c r="G405"/>
  <c r="U405" s="1"/>
  <c r="G29"/>
  <c r="U29" s="1"/>
  <c r="G61"/>
  <c r="U61" s="1"/>
  <c r="G166"/>
  <c r="U166" s="1"/>
  <c r="G225"/>
  <c r="U225" s="1"/>
  <c r="G316"/>
  <c r="U316" s="1"/>
  <c r="G168"/>
  <c r="U168" s="1"/>
  <c r="G269"/>
  <c r="U269" s="1"/>
  <c r="G302"/>
  <c r="U302" s="1"/>
  <c r="G314"/>
  <c r="U314" s="1"/>
  <c r="G322"/>
  <c r="U322" s="1"/>
  <c r="G330"/>
  <c r="U330" s="1"/>
  <c r="G358"/>
  <c r="U358" s="1"/>
  <c r="G411"/>
  <c r="U411" s="1"/>
  <c r="G123"/>
  <c r="U123" s="1"/>
  <c r="G188"/>
  <c r="U188" s="1"/>
  <c r="G241"/>
  <c r="U241" s="1"/>
  <c r="G361"/>
  <c r="U361" s="1"/>
  <c r="G88"/>
  <c r="U88" s="1"/>
  <c r="G174"/>
  <c r="U174" s="1"/>
  <c r="G211"/>
  <c r="U211" s="1"/>
  <c r="G293"/>
  <c r="U293" s="1"/>
  <c r="G357"/>
  <c r="U357" s="1"/>
  <c r="G408"/>
  <c r="U408" s="1"/>
  <c r="I67"/>
  <c r="W67" s="1"/>
  <c r="I147"/>
  <c r="W147" s="1"/>
  <c r="I236"/>
  <c r="W236" s="1"/>
  <c r="I275"/>
  <c r="W275" s="1"/>
  <c r="I336"/>
  <c r="W336" s="1"/>
  <c r="I384"/>
  <c r="W384" s="1"/>
  <c r="I21"/>
  <c r="W21" s="1"/>
  <c r="I37"/>
  <c r="W37" s="1"/>
  <c r="I45"/>
  <c r="W45" s="1"/>
  <c r="I53"/>
  <c r="W53" s="1"/>
  <c r="I61"/>
  <c r="W61" s="1"/>
  <c r="I70"/>
  <c r="W70" s="1"/>
  <c r="I84"/>
  <c r="W84" s="1"/>
  <c r="I94"/>
  <c r="W94" s="1"/>
  <c r="I106"/>
  <c r="W106" s="1"/>
  <c r="W120"/>
  <c r="I120"/>
  <c r="I136"/>
  <c r="W136" s="1"/>
  <c r="I150"/>
  <c r="W150" s="1"/>
  <c r="I180"/>
  <c r="W180" s="1"/>
  <c r="I208"/>
  <c r="W208" s="1"/>
  <c r="I16"/>
  <c r="W16" s="1"/>
  <c r="I41"/>
  <c r="W41" s="1"/>
  <c r="I92"/>
  <c r="W92" s="1"/>
  <c r="I156"/>
  <c r="W156" s="1"/>
  <c r="I183"/>
  <c r="W183" s="1"/>
  <c r="I261"/>
  <c r="W261" s="1"/>
  <c r="I276"/>
  <c r="W276" s="1"/>
  <c r="I290"/>
  <c r="W290" s="1"/>
  <c r="I348"/>
  <c r="W348" s="1"/>
  <c r="I370"/>
  <c r="W370" s="1"/>
  <c r="I386"/>
  <c r="W386" s="1"/>
  <c r="I402"/>
  <c r="W402" s="1"/>
  <c r="I418"/>
  <c r="W418" s="1"/>
  <c r="I83"/>
  <c r="W83" s="1"/>
  <c r="I187"/>
  <c r="W187" s="1"/>
  <c r="I240"/>
  <c r="W240" s="1"/>
  <c r="I268"/>
  <c r="W268" s="1"/>
  <c r="I300"/>
  <c r="W300" s="1"/>
  <c r="I364"/>
  <c r="W364" s="1"/>
  <c r="I396"/>
  <c r="W396" s="1"/>
  <c r="I38"/>
  <c r="W38" s="1"/>
  <c r="I52"/>
  <c r="W52" s="1"/>
  <c r="I60"/>
  <c r="W60" s="1"/>
  <c r="I65"/>
  <c r="W65" s="1"/>
  <c r="I96"/>
  <c r="W96" s="1"/>
  <c r="I145"/>
  <c r="W145" s="1"/>
  <c r="I178"/>
  <c r="W178" s="1"/>
  <c r="I190"/>
  <c r="W190" s="1"/>
  <c r="I202"/>
  <c r="W202" s="1"/>
  <c r="I273"/>
  <c r="W273" s="1"/>
  <c r="I294"/>
  <c r="W294" s="1"/>
  <c r="I306"/>
  <c r="W306" s="1"/>
  <c r="I337"/>
  <c r="W337" s="1"/>
  <c r="I358"/>
  <c r="W358" s="1"/>
  <c r="I390"/>
  <c r="W390" s="1"/>
  <c r="I422"/>
  <c r="W422" s="1"/>
  <c r="I34"/>
  <c r="W34" s="1"/>
  <c r="I86"/>
  <c r="W86" s="1"/>
  <c r="I152"/>
  <c r="W152" s="1"/>
  <c r="I163"/>
  <c r="W163" s="1"/>
  <c r="I188"/>
  <c r="W188" s="1"/>
  <c r="I210"/>
  <c r="W210" s="1"/>
  <c r="I221"/>
  <c r="W221" s="1"/>
  <c r="W229"/>
  <c r="I229"/>
  <c r="I244"/>
  <c r="W244" s="1"/>
  <c r="I258"/>
  <c r="W258" s="1"/>
  <c r="I269"/>
  <c r="W269" s="1"/>
  <c r="I289"/>
  <c r="W289" s="1"/>
  <c r="I295"/>
  <c r="W295" s="1"/>
  <c r="I301"/>
  <c r="W301" s="1"/>
  <c r="I316"/>
  <c r="W316" s="1"/>
  <c r="I322"/>
  <c r="W322" s="1"/>
  <c r="I334"/>
  <c r="W334" s="1"/>
  <c r="I346"/>
  <c r="W346" s="1"/>
  <c r="I215"/>
  <c r="W215" s="1"/>
  <c r="I259"/>
  <c r="W259" s="1"/>
  <c r="I271"/>
  <c r="W271" s="1"/>
  <c r="I293"/>
  <c r="W293" s="1"/>
  <c r="I340"/>
  <c r="W340" s="1"/>
  <c r="W372"/>
  <c r="I372"/>
  <c r="I381"/>
  <c r="W381" s="1"/>
  <c r="I277"/>
  <c r="W277" s="1"/>
  <c r="I361"/>
  <c r="W361" s="1"/>
  <c r="I421"/>
  <c r="W421" s="1"/>
  <c r="I260"/>
  <c r="W260" s="1"/>
  <c r="I308"/>
  <c r="W308" s="1"/>
  <c r="I369"/>
  <c r="W369" s="1"/>
  <c r="I408"/>
  <c r="W408" s="1"/>
  <c r="I232"/>
  <c r="W232" s="1"/>
  <c r="I252"/>
  <c r="W252" s="1"/>
  <c r="I356"/>
  <c r="W356" s="1"/>
  <c r="I365"/>
  <c r="W365" s="1"/>
  <c r="I424"/>
  <c r="W424" s="1"/>
  <c r="J69"/>
  <c r="X69" s="1"/>
  <c r="J87"/>
  <c r="X87" s="1"/>
  <c r="J177"/>
  <c r="X177" s="1"/>
  <c r="J193"/>
  <c r="X193" s="1"/>
  <c r="J209"/>
  <c r="X209" s="1"/>
  <c r="J257"/>
  <c r="X257" s="1"/>
  <c r="J23"/>
  <c r="X23" s="1"/>
  <c r="J62"/>
  <c r="X62" s="1"/>
  <c r="J90"/>
  <c r="X90" s="1"/>
  <c r="J117"/>
  <c r="X117" s="1"/>
  <c r="J149"/>
  <c r="X149" s="1"/>
  <c r="J174"/>
  <c r="X174" s="1"/>
  <c r="J190"/>
  <c r="X190" s="1"/>
  <c r="J362"/>
  <c r="X362" s="1"/>
  <c r="J47"/>
  <c r="X47" s="1"/>
  <c r="J92"/>
  <c r="X92" s="1"/>
  <c r="J164"/>
  <c r="X164" s="1"/>
  <c r="J229"/>
  <c r="X229" s="1"/>
  <c r="J247"/>
  <c r="X247" s="1"/>
  <c r="J261"/>
  <c r="X261" s="1"/>
  <c r="J296"/>
  <c r="X296" s="1"/>
  <c r="J307"/>
  <c r="X307" s="1"/>
  <c r="J75"/>
  <c r="X75" s="1"/>
  <c r="J199"/>
  <c r="X199" s="1"/>
  <c r="J25"/>
  <c r="X25" s="1"/>
  <c r="J161"/>
  <c r="X161" s="1"/>
  <c r="J233"/>
  <c r="X233" s="1"/>
  <c r="J327"/>
  <c r="X327" s="1"/>
  <c r="J392"/>
  <c r="X392" s="1"/>
  <c r="J135"/>
  <c r="X135" s="1"/>
  <c r="J224"/>
  <c r="X224" s="1"/>
  <c r="J243"/>
  <c r="X243" s="1"/>
  <c r="J59"/>
  <c r="X59" s="1"/>
  <c r="J138"/>
  <c r="X138" s="1"/>
  <c r="J160"/>
  <c r="X160" s="1"/>
  <c r="J223"/>
  <c r="X223" s="1"/>
  <c r="J48"/>
  <c r="X48" s="1"/>
  <c r="J124"/>
  <c r="X124" s="1"/>
  <c r="J163"/>
  <c r="X163" s="1"/>
  <c r="J364"/>
  <c r="X364" s="1"/>
  <c r="J387"/>
  <c r="X387" s="1"/>
  <c r="J412"/>
  <c r="X412" s="1"/>
  <c r="J27"/>
  <c r="X27" s="1"/>
  <c r="J114"/>
  <c r="X114" s="1"/>
  <c r="J210"/>
  <c r="X210" s="1"/>
  <c r="J241"/>
  <c r="X241" s="1"/>
  <c r="J269"/>
  <c r="X269" s="1"/>
  <c r="J285"/>
  <c r="X285" s="1"/>
  <c r="J300"/>
  <c r="X300" s="1"/>
  <c r="J139"/>
  <c r="X139" s="1"/>
  <c r="X381"/>
  <c r="J381"/>
  <c r="J228"/>
  <c r="X228" s="1"/>
  <c r="J336"/>
  <c r="X336" s="1"/>
  <c r="J369"/>
  <c r="X369" s="1"/>
  <c r="J385"/>
  <c r="X385" s="1"/>
  <c r="J401"/>
  <c r="X401" s="1"/>
  <c r="J276"/>
  <c r="X276" s="1"/>
  <c r="J365"/>
  <c r="X365" s="1"/>
  <c r="J260"/>
  <c r="X260" s="1"/>
  <c r="J370"/>
  <c r="X370" s="1"/>
  <c r="J402"/>
  <c r="X402" s="1"/>
  <c r="L19"/>
  <c r="Z19" s="1"/>
  <c r="L137"/>
  <c r="Z137" s="1"/>
  <c r="L149"/>
  <c r="Z149" s="1"/>
  <c r="L165"/>
  <c r="Z165" s="1"/>
  <c r="L134"/>
  <c r="Z134" s="1"/>
  <c r="L154"/>
  <c r="Z154" s="1"/>
  <c r="L99"/>
  <c r="Z99" s="1"/>
  <c r="L240"/>
  <c r="Z240" s="1"/>
  <c r="L251"/>
  <c r="Z251" s="1"/>
  <c r="L31"/>
  <c r="Z31" s="1"/>
  <c r="L37"/>
  <c r="Z37" s="1"/>
  <c r="L78"/>
  <c r="Z78" s="1"/>
  <c r="L152"/>
  <c r="Z152" s="1"/>
  <c r="L237"/>
  <c r="Z237" s="1"/>
  <c r="L266"/>
  <c r="Z266" s="1"/>
  <c r="L322"/>
  <c r="Z322" s="1"/>
  <c r="L63"/>
  <c r="Z63" s="1"/>
  <c r="L100"/>
  <c r="Z100" s="1"/>
  <c r="L158"/>
  <c r="Z158" s="1"/>
  <c r="L223"/>
  <c r="Z223" s="1"/>
  <c r="L381"/>
  <c r="Z381" s="1"/>
  <c r="L115"/>
  <c r="Z115" s="1"/>
  <c r="L219"/>
  <c r="Z219" s="1"/>
  <c r="L139"/>
  <c r="Z139" s="1"/>
  <c r="L368"/>
  <c r="Z368" s="1"/>
  <c r="L20"/>
  <c r="Z20" s="1"/>
  <c r="L88"/>
  <c r="Z88" s="1"/>
  <c r="L104"/>
  <c r="Z104" s="1"/>
  <c r="L109"/>
  <c r="Z109" s="1"/>
  <c r="L135"/>
  <c r="Z135" s="1"/>
  <c r="L153"/>
  <c r="Z153" s="1"/>
  <c r="L166"/>
  <c r="Z166" s="1"/>
  <c r="L94"/>
  <c r="Z94" s="1"/>
  <c r="L236"/>
  <c r="Z236" s="1"/>
  <c r="L301"/>
  <c r="Z301" s="1"/>
  <c r="L346"/>
  <c r="Z346" s="1"/>
  <c r="L204"/>
  <c r="Z204" s="1"/>
  <c r="L264"/>
  <c r="Z264" s="1"/>
  <c r="L276"/>
  <c r="Z276" s="1"/>
  <c r="L296"/>
  <c r="Z296" s="1"/>
  <c r="Z324"/>
  <c r="L325"/>
  <c r="Z325" s="1"/>
  <c r="L345"/>
  <c r="Z345" s="1"/>
  <c r="L373"/>
  <c r="Z373" s="1"/>
  <c r="L401"/>
  <c r="Z401" s="1"/>
  <c r="L220"/>
  <c r="Z220" s="1"/>
  <c r="L263"/>
  <c r="Z263" s="1"/>
  <c r="L275"/>
  <c r="Z275" s="1"/>
  <c r="L291"/>
  <c r="Z291" s="1"/>
  <c r="L417"/>
  <c r="Z417" s="1"/>
  <c r="L313"/>
  <c r="Z313" s="1"/>
  <c r="L307"/>
  <c r="Z307" s="1"/>
  <c r="L358"/>
  <c r="Z358" s="1"/>
  <c r="L421"/>
  <c r="Z421" s="1"/>
  <c r="L265"/>
  <c r="Z265" s="1"/>
  <c r="L317"/>
  <c r="Z317" s="1"/>
  <c r="L348"/>
  <c r="Z348" s="1"/>
  <c r="L422"/>
  <c r="Z422" s="1"/>
  <c r="L40"/>
  <c r="Z40" s="1"/>
  <c r="L176"/>
  <c r="Z176" s="1"/>
  <c r="Z299"/>
  <c r="L299"/>
  <c r="L208"/>
  <c r="Z208" s="1"/>
  <c r="L252"/>
  <c r="Z252" s="1"/>
  <c r="L168"/>
  <c r="Z168" s="1"/>
  <c r="L248"/>
  <c r="Z248" s="1"/>
  <c r="L268"/>
  <c r="Z268" s="1"/>
  <c r="L316"/>
  <c r="Z316" s="1"/>
  <c r="G235"/>
  <c r="U235" s="1"/>
  <c r="G315"/>
  <c r="U315" s="1"/>
  <c r="G371"/>
  <c r="U371" s="1"/>
  <c r="G403"/>
  <c r="U403" s="1"/>
  <c r="G306"/>
  <c r="U306" s="1"/>
  <c r="G181"/>
  <c r="U181" s="1"/>
  <c r="G236"/>
  <c r="U236" s="1"/>
  <c r="G321"/>
  <c r="U321" s="1"/>
  <c r="G340"/>
  <c r="U340" s="1"/>
  <c r="G378"/>
  <c r="U378" s="1"/>
  <c r="G401"/>
  <c r="U401" s="1"/>
  <c r="U404"/>
  <c r="G404"/>
  <c r="G417"/>
  <c r="U417" s="1"/>
  <c r="G295"/>
  <c r="U295" s="1"/>
  <c r="G419"/>
  <c r="U419" s="1"/>
  <c r="G275"/>
  <c r="U275" s="1"/>
  <c r="G364"/>
  <c r="U364" s="1"/>
  <c r="G272"/>
  <c r="U272" s="1"/>
  <c r="G143"/>
  <c r="U143" s="1"/>
  <c r="J373"/>
  <c r="X373" s="1"/>
  <c r="J51"/>
  <c r="X51" s="1"/>
  <c r="J79"/>
  <c r="X79" s="1"/>
  <c r="J289"/>
  <c r="X289" s="1"/>
  <c r="J330"/>
  <c r="X330" s="1"/>
  <c r="J341"/>
  <c r="X341" s="1"/>
  <c r="J343"/>
  <c r="X343" s="1"/>
  <c r="J415"/>
  <c r="X415" s="1"/>
  <c r="X176"/>
  <c r="J176"/>
  <c r="J18"/>
  <c r="X18" s="1"/>
  <c r="J33"/>
  <c r="X33" s="1"/>
  <c r="J57"/>
  <c r="X57" s="1"/>
  <c r="J183"/>
  <c r="X183" s="1"/>
  <c r="X201"/>
  <c r="J200"/>
  <c r="X200" s="1"/>
  <c r="J231"/>
  <c r="X231" s="1"/>
  <c r="J246"/>
  <c r="X246" s="1"/>
  <c r="J273"/>
  <c r="X273" s="1"/>
  <c r="J313"/>
  <c r="X313" s="1"/>
  <c r="X376"/>
  <c r="J376"/>
  <c r="J411"/>
  <c r="X411" s="1"/>
  <c r="J249"/>
  <c r="X249" s="1"/>
  <c r="J267"/>
  <c r="X267" s="1"/>
  <c r="J389"/>
  <c r="X389" s="1"/>
  <c r="X310"/>
  <c r="J309"/>
  <c r="X309" s="1"/>
  <c r="J393"/>
  <c r="X393" s="1"/>
  <c r="I28"/>
  <c r="W28" s="1"/>
  <c r="I124"/>
  <c r="W124" s="1"/>
  <c r="I164"/>
  <c r="W164" s="1"/>
  <c r="W204"/>
  <c r="I204"/>
  <c r="I43"/>
  <c r="W43" s="1"/>
  <c r="I59"/>
  <c r="W59" s="1"/>
  <c r="I119"/>
  <c r="W119" s="1"/>
  <c r="F67"/>
  <c r="T67" s="1"/>
  <c r="F136"/>
  <c r="T136" s="1"/>
  <c r="F120"/>
  <c r="T120" s="1"/>
  <c r="F184"/>
  <c r="T184" s="1"/>
  <c r="F259"/>
  <c r="T259" s="1"/>
  <c r="F311"/>
  <c r="T311" s="1"/>
  <c r="F314"/>
  <c r="T314" s="1"/>
  <c r="F340"/>
  <c r="T340" s="1"/>
  <c r="F347"/>
  <c r="T347" s="1"/>
  <c r="F72"/>
  <c r="T72" s="1"/>
  <c r="F87"/>
  <c r="T87" s="1"/>
  <c r="F253"/>
  <c r="T253" s="1"/>
  <c r="F255"/>
  <c r="T255" s="1"/>
  <c r="F268"/>
  <c r="T268" s="1"/>
  <c r="F331"/>
  <c r="T331" s="1"/>
  <c r="F405"/>
  <c r="T405" s="1"/>
  <c r="F426"/>
  <c r="T426" s="1"/>
  <c r="F344"/>
  <c r="T344" s="1"/>
  <c r="F377"/>
  <c r="T377" s="1"/>
  <c r="F179"/>
  <c r="T179" s="1"/>
  <c r="F357"/>
  <c r="T357" s="1"/>
  <c r="K334" i="3"/>
  <c r="F339" i="24"/>
  <c r="T339" s="1"/>
  <c r="K196" i="3"/>
  <c r="F201" i="24"/>
  <c r="T201" s="1"/>
  <c r="L38"/>
  <c r="Z38" s="1"/>
  <c r="L44"/>
  <c r="Z44" s="1"/>
  <c r="L86"/>
  <c r="Z86" s="1"/>
  <c r="K125" i="9"/>
  <c r="L130" i="24"/>
  <c r="Z130" s="1"/>
  <c r="L146"/>
  <c r="Z146" s="1"/>
  <c r="L162"/>
  <c r="Z162" s="1"/>
  <c r="J99"/>
  <c r="X99" s="1"/>
  <c r="J203"/>
  <c r="X203" s="1"/>
  <c r="Q141" i="25"/>
  <c r="Q217"/>
  <c r="K296" i="24"/>
  <c r="Y296" s="1"/>
  <c r="K35"/>
  <c r="Y35" s="1"/>
  <c r="K133"/>
  <c r="Y133" s="1"/>
  <c r="K194"/>
  <c r="Y194" s="1"/>
  <c r="K216"/>
  <c r="Y216" s="1"/>
  <c r="K224"/>
  <c r="Y224" s="1"/>
  <c r="K234"/>
  <c r="Y234" s="1"/>
  <c r="K368"/>
  <c r="Y368" s="1"/>
  <c r="K22"/>
  <c r="Y22" s="1"/>
  <c r="K48"/>
  <c r="Y48" s="1"/>
  <c r="K80"/>
  <c r="Y80" s="1"/>
  <c r="K124"/>
  <c r="Y124" s="1"/>
  <c r="K144"/>
  <c r="Y144" s="1"/>
  <c r="K183"/>
  <c r="Y183" s="1"/>
  <c r="K349"/>
  <c r="Y349" s="1"/>
  <c r="K420"/>
  <c r="Y420" s="1"/>
  <c r="K324" i="2"/>
  <c r="E329" i="24"/>
  <c r="S329" s="1"/>
  <c r="K414" i="5"/>
  <c r="H419" i="24"/>
  <c r="V419" s="1"/>
  <c r="Q332" i="25"/>
  <c r="K67" i="2"/>
  <c r="E72" i="24"/>
  <c r="S72" s="1"/>
  <c r="K71" i="2"/>
  <c r="E76" i="24"/>
  <c r="S76" s="1"/>
  <c r="Q199" i="25"/>
  <c r="K35" i="5"/>
  <c r="H40" i="24"/>
  <c r="V40" s="1"/>
  <c r="K39" i="5"/>
  <c r="H44" i="24"/>
  <c r="K43" i="5"/>
  <c r="H48" i="24"/>
  <c r="V48" s="1"/>
  <c r="K49" i="5"/>
  <c r="H54" i="24"/>
  <c r="V54" s="1"/>
  <c r="K81" i="5"/>
  <c r="H86" i="24"/>
  <c r="V86" s="1"/>
  <c r="K85" i="5"/>
  <c r="H90" i="24"/>
  <c r="V90" s="1"/>
  <c r="K89" i="5"/>
  <c r="H94" i="24"/>
  <c r="V94" s="1"/>
  <c r="K93" i="5"/>
  <c r="H98" i="24"/>
  <c r="V98" s="1"/>
  <c r="K97" i="5"/>
  <c r="H102" i="24"/>
  <c r="K101" i="5"/>
  <c r="H106" i="24"/>
  <c r="V106" s="1"/>
  <c r="K105" i="5"/>
  <c r="H110" i="24"/>
  <c r="V110" s="1"/>
  <c r="K109" i="5"/>
  <c r="H114" i="24"/>
  <c r="V114" s="1"/>
  <c r="K113" i="5"/>
  <c r="H118" i="24"/>
  <c r="V118" s="1"/>
  <c r="K117" i="5"/>
  <c r="H122" i="24"/>
  <c r="V122" s="1"/>
  <c r="K121" i="5"/>
  <c r="H126" i="24"/>
  <c r="K125" i="5"/>
  <c r="H130" i="24"/>
  <c r="V130" s="1"/>
  <c r="K129" i="5"/>
  <c r="H134" i="24"/>
  <c r="V134" s="1"/>
  <c r="K133" i="5"/>
  <c r="H138" i="24"/>
  <c r="V138" s="1"/>
  <c r="K137" i="5"/>
  <c r="H142" i="24"/>
  <c r="V142" s="1"/>
  <c r="K141" i="5"/>
  <c r="H146" i="24"/>
  <c r="K167" i="5"/>
  <c r="H172" i="24"/>
  <c r="V172" s="1"/>
  <c r="K171" i="5"/>
  <c r="H176" i="24"/>
  <c r="V176" s="1"/>
  <c r="K177" i="5"/>
  <c r="H182" i="24"/>
  <c r="V182" s="1"/>
  <c r="K181" i="5"/>
  <c r="H186" i="24"/>
  <c r="V186" s="1"/>
  <c r="K185" i="5"/>
  <c r="H190" i="24"/>
  <c r="K215" i="5"/>
  <c r="H220" i="24"/>
  <c r="K225" i="5"/>
  <c r="H230" i="24"/>
  <c r="V230" s="1"/>
  <c r="K229" i="5"/>
  <c r="H234" i="24"/>
  <c r="V234" s="1"/>
  <c r="K233" i="5"/>
  <c r="H238" i="24"/>
  <c r="V238" s="1"/>
  <c r="K237" i="5"/>
  <c r="H242" i="24"/>
  <c r="K241" i="5"/>
  <c r="H246" i="24"/>
  <c r="K267" i="5"/>
  <c r="H272" i="24"/>
  <c r="K271" i="5"/>
  <c r="H276" i="24"/>
  <c r="K277" i="5"/>
  <c r="H282" i="24"/>
  <c r="V282" s="1"/>
  <c r="K281" i="5"/>
  <c r="H286" i="24"/>
  <c r="V286" s="1"/>
  <c r="K285" i="5"/>
  <c r="H290" i="24"/>
  <c r="V290" s="1"/>
  <c r="K289" i="5"/>
  <c r="H294" i="24"/>
  <c r="V294" s="1"/>
  <c r="K341" i="5"/>
  <c r="H346" i="24"/>
  <c r="V346" s="1"/>
  <c r="K347" i="5"/>
  <c r="H352" i="24"/>
  <c r="K353" i="5"/>
  <c r="H358" i="24"/>
  <c r="K357" i="5"/>
  <c r="H362" i="24"/>
  <c r="V362" s="1"/>
  <c r="K363" i="5"/>
  <c r="H368" i="24"/>
  <c r="K369" i="5"/>
  <c r="H374" i="24"/>
  <c r="V374" s="1"/>
  <c r="K393" i="5"/>
  <c r="H398" i="24"/>
  <c r="V398" s="1"/>
  <c r="K10" i="2"/>
  <c r="E15" i="24"/>
  <c r="S15" s="1"/>
  <c r="K14" i="2"/>
  <c r="E19" i="24"/>
  <c r="S19" s="1"/>
  <c r="K18" i="2"/>
  <c r="E23" i="24"/>
  <c r="S23" s="1"/>
  <c r="K22" i="2"/>
  <c r="E27" i="24"/>
  <c r="S27" s="1"/>
  <c r="K26" i="2"/>
  <c r="E31" i="24"/>
  <c r="S31" s="1"/>
  <c r="K30" i="2"/>
  <c r="E35" i="24"/>
  <c r="K36" i="2"/>
  <c r="E41" i="24"/>
  <c r="K40" i="2"/>
  <c r="E45" i="24"/>
  <c r="K46" i="2"/>
  <c r="E51" i="24"/>
  <c r="S51" s="1"/>
  <c r="K52" i="2"/>
  <c r="E57" i="24"/>
  <c r="K56" i="2"/>
  <c r="E61" i="24"/>
  <c r="S61" s="1"/>
  <c r="K60" i="2"/>
  <c r="E65" i="24"/>
  <c r="S65" s="1"/>
  <c r="K64" i="2"/>
  <c r="E69" i="24"/>
  <c r="S69" s="1"/>
  <c r="K68" i="2"/>
  <c r="E73" i="24"/>
  <c r="K72" i="2"/>
  <c r="E77" i="24"/>
  <c r="S77" s="1"/>
  <c r="K76" i="2"/>
  <c r="E81" i="24"/>
  <c r="K80" i="2"/>
  <c r="E85" i="24"/>
  <c r="S85" s="1"/>
  <c r="K84" i="2"/>
  <c r="E89" i="24"/>
  <c r="S89" s="1"/>
  <c r="K118" i="2"/>
  <c r="E123" i="24"/>
  <c r="K122" i="2"/>
  <c r="E127" i="24"/>
  <c r="S127" s="1"/>
  <c r="K128" i="2"/>
  <c r="E133" i="24"/>
  <c r="S133" s="1"/>
  <c r="K132" i="2"/>
  <c r="E137" i="24"/>
  <c r="S137" s="1"/>
  <c r="K156" i="2"/>
  <c r="E161" i="24"/>
  <c r="S161" s="1"/>
  <c r="K168" i="2"/>
  <c r="E173" i="24"/>
  <c r="S173" s="1"/>
  <c r="K172" i="2"/>
  <c r="E177" i="24"/>
  <c r="S177" s="1"/>
  <c r="K186" i="2"/>
  <c r="E191" i="24"/>
  <c r="S191" s="1"/>
  <c r="K196" i="2"/>
  <c r="E201" i="24"/>
  <c r="S201" s="1"/>
  <c r="K200" i="2"/>
  <c r="E205" i="24"/>
  <c r="S205" s="1"/>
  <c r="K214" i="2"/>
  <c r="E219" i="24"/>
  <c r="K218" i="2"/>
  <c r="E223" i="24"/>
  <c r="S223" s="1"/>
  <c r="K224" i="2"/>
  <c r="E229" i="24"/>
  <c r="S229" s="1"/>
  <c r="K228" i="2"/>
  <c r="E233" i="24"/>
  <c r="S233" s="1"/>
  <c r="K232" i="2"/>
  <c r="E237" i="24"/>
  <c r="S237" s="1"/>
  <c r="K236" i="2"/>
  <c r="E241" i="24"/>
  <c r="S241" s="1"/>
  <c r="K240" i="2"/>
  <c r="E245" i="24"/>
  <c r="S245" s="1"/>
  <c r="K244" i="2"/>
  <c r="E249" i="24"/>
  <c r="K248" i="2"/>
  <c r="E253" i="24"/>
  <c r="S253" s="1"/>
  <c r="K252" i="2"/>
  <c r="E257" i="24"/>
  <c r="K256" i="2"/>
  <c r="E261" i="24"/>
  <c r="K260" i="2"/>
  <c r="E265" i="24"/>
  <c r="S265" s="1"/>
  <c r="K280" i="2"/>
  <c r="E285" i="24"/>
  <c r="S285" s="1"/>
  <c r="K284" i="2"/>
  <c r="E289" i="24"/>
  <c r="S289" s="1"/>
  <c r="K288" i="2"/>
  <c r="E293" i="24"/>
  <c r="S293" s="1"/>
  <c r="K292" i="2"/>
  <c r="E297" i="24"/>
  <c r="S297" s="1"/>
  <c r="K306" i="2"/>
  <c r="E311" i="24"/>
  <c r="S311" s="1"/>
  <c r="K310" i="2"/>
  <c r="E315" i="24"/>
  <c r="S315" s="1"/>
  <c r="K316" i="2"/>
  <c r="E321" i="24"/>
  <c r="S321" s="1"/>
  <c r="K330" i="2"/>
  <c r="E335" i="24"/>
  <c r="S335" s="1"/>
  <c r="K334" i="2"/>
  <c r="E339" i="24"/>
  <c r="S339" s="1"/>
  <c r="K340" i="2"/>
  <c r="E345" i="24"/>
  <c r="S345" s="1"/>
  <c r="K344" i="2"/>
  <c r="E349" i="24"/>
  <c r="S349" s="1"/>
  <c r="K348" i="2"/>
  <c r="E353" i="24"/>
  <c r="S353" s="1"/>
  <c r="K352" i="2"/>
  <c r="E357" i="24"/>
  <c r="S357" s="1"/>
  <c r="K356" i="2"/>
  <c r="E361" i="24"/>
  <c r="S361" s="1"/>
  <c r="K360" i="2"/>
  <c r="E365" i="24"/>
  <c r="S365" s="1"/>
  <c r="K368" i="2"/>
  <c r="E373" i="24"/>
  <c r="K372" i="2"/>
  <c r="E377" i="24"/>
  <c r="S377" s="1"/>
  <c r="K376" i="2"/>
  <c r="E381" i="24"/>
  <c r="S381" s="1"/>
  <c r="K382" i="2"/>
  <c r="E387" i="24"/>
  <c r="S387" s="1"/>
  <c r="K388" i="2"/>
  <c r="E393" i="24"/>
  <c r="S393" s="1"/>
  <c r="K392" i="2"/>
  <c r="E397" i="24"/>
  <c r="S397" s="1"/>
  <c r="K398" i="2"/>
  <c r="E403" i="24"/>
  <c r="S403" s="1"/>
  <c r="K115" i="1"/>
  <c r="D120" i="24"/>
  <c r="R120" s="1"/>
  <c r="K119" i="1"/>
  <c r="D124" i="24"/>
  <c r="R124" s="1"/>
  <c r="K125" i="1"/>
  <c r="D130" i="24"/>
  <c r="R130" s="1"/>
  <c r="K173" i="1"/>
  <c r="D178" i="24"/>
  <c r="K99" i="2"/>
  <c r="E104" i="24"/>
  <c r="S104" s="1"/>
  <c r="K103" i="2"/>
  <c r="E108" i="24"/>
  <c r="S108" s="1"/>
  <c r="K107" i="2"/>
  <c r="E112" i="24"/>
  <c r="S112" s="1"/>
  <c r="K111" i="2"/>
  <c r="E116" i="24"/>
  <c r="S116" s="1"/>
  <c r="K115" i="2"/>
  <c r="E120" i="24"/>
  <c r="S120" s="1"/>
  <c r="K119" i="2"/>
  <c r="E124" i="24"/>
  <c r="K125" i="2"/>
  <c r="E130" i="24"/>
  <c r="S130" s="1"/>
  <c r="K129" i="2"/>
  <c r="E134" i="24"/>
  <c r="S134" s="1"/>
  <c r="K133" i="2"/>
  <c r="E138" i="24"/>
  <c r="K137" i="2"/>
  <c r="E142" i="24"/>
  <c r="S142" s="1"/>
  <c r="K143" i="2"/>
  <c r="E148" i="24"/>
  <c r="K147" i="2"/>
  <c r="E152" i="24"/>
  <c r="S152" s="1"/>
  <c r="K161" i="2"/>
  <c r="E166" i="24"/>
  <c r="S166" s="1"/>
  <c r="K165" i="2"/>
  <c r="E170" i="24"/>
  <c r="S170" s="1"/>
  <c r="K171" i="2"/>
  <c r="E176" i="24"/>
  <c r="S176" s="1"/>
  <c r="K175" i="2"/>
  <c r="E180" i="24"/>
  <c r="S180" s="1"/>
  <c r="K179" i="2"/>
  <c r="E184" i="24"/>
  <c r="S184" s="1"/>
  <c r="K183" i="2"/>
  <c r="E188" i="24"/>
  <c r="K187" i="2"/>
  <c r="E192" i="24"/>
  <c r="S192" s="1"/>
  <c r="K201" i="2"/>
  <c r="E206" i="24"/>
  <c r="S206" s="1"/>
  <c r="K205" i="2"/>
  <c r="E210" i="24"/>
  <c r="S210" s="1"/>
  <c r="K213" i="2"/>
  <c r="E218" i="24"/>
  <c r="S218" s="1"/>
  <c r="K217" i="2"/>
  <c r="E222" i="24"/>
  <c r="K221" i="2"/>
  <c r="E226" i="24"/>
  <c r="S226" s="1"/>
  <c r="K225" i="2"/>
  <c r="E230" i="24"/>
  <c r="K293" i="2"/>
  <c r="E298" i="24"/>
  <c r="S298" s="1"/>
  <c r="K317" i="2"/>
  <c r="E322" i="24"/>
  <c r="K321" i="2"/>
  <c r="E326" i="24"/>
  <c r="S326" s="1"/>
  <c r="K341" i="2"/>
  <c r="E346" i="24"/>
  <c r="S346" s="1"/>
  <c r="K345" i="2"/>
  <c r="E350" i="24"/>
  <c r="S350" s="1"/>
  <c r="K351" i="2"/>
  <c r="E356" i="24"/>
  <c r="K359" i="2"/>
  <c r="E364" i="24"/>
  <c r="S364" s="1"/>
  <c r="K373" i="2"/>
  <c r="E378" i="24"/>
  <c r="K377" i="2"/>
  <c r="E382" i="24"/>
  <c r="S382" s="1"/>
  <c r="K381" i="2"/>
  <c r="E386" i="24"/>
  <c r="S386" s="1"/>
  <c r="K387" i="2"/>
  <c r="E392" i="24"/>
  <c r="S392" s="1"/>
  <c r="K393" i="2"/>
  <c r="E398" i="24"/>
  <c r="S398" s="1"/>
  <c r="K397" i="2"/>
  <c r="E402" i="24"/>
  <c r="S402" s="1"/>
  <c r="K405" i="2"/>
  <c r="E410" i="24"/>
  <c r="S410" s="1"/>
  <c r="K415" i="2"/>
  <c r="E420" i="24"/>
  <c r="S420" s="1"/>
  <c r="K419" i="2"/>
  <c r="E424" i="24"/>
  <c r="S424" s="1"/>
  <c r="K10" i="1"/>
  <c r="D15" i="24"/>
  <c r="R15" s="1"/>
  <c r="K18" i="1"/>
  <c r="D23" i="24"/>
  <c r="R23" s="1"/>
  <c r="K22" i="1"/>
  <c r="D27" i="24"/>
  <c r="R27" s="1"/>
  <c r="K26" i="1"/>
  <c r="D31" i="24"/>
  <c r="R31" s="1"/>
  <c r="K34" i="1"/>
  <c r="D39" i="24"/>
  <c r="R39" s="1"/>
  <c r="K38" i="1"/>
  <c r="D43" i="24"/>
  <c r="R43" s="1"/>
  <c r="K42" i="1"/>
  <c r="D47" i="24"/>
  <c r="R47" s="1"/>
  <c r="K46" i="1"/>
  <c r="D51" i="24"/>
  <c r="R51" s="1"/>
  <c r="K52" i="1"/>
  <c r="D57" i="24"/>
  <c r="R57" s="1"/>
  <c r="K56" i="1"/>
  <c r="D61" i="24"/>
  <c r="K60" i="1"/>
  <c r="D65" i="24"/>
  <c r="R65" s="1"/>
  <c r="K64" i="1"/>
  <c r="D69" i="24"/>
  <c r="R69" s="1"/>
  <c r="K68" i="1"/>
  <c r="D73" i="24"/>
  <c r="R73" s="1"/>
  <c r="K72" i="1"/>
  <c r="D77" i="24"/>
  <c r="R77" s="1"/>
  <c r="K76" i="1"/>
  <c r="D81" i="24"/>
  <c r="R81" s="1"/>
  <c r="K80" i="1"/>
  <c r="D85" i="24"/>
  <c r="R85" s="1"/>
  <c r="K84" i="1"/>
  <c r="D89" i="24"/>
  <c r="R89" s="1"/>
  <c r="K88" i="1"/>
  <c r="D93" i="24"/>
  <c r="R93" s="1"/>
  <c r="K114" i="1"/>
  <c r="D119" i="24"/>
  <c r="R119" s="1"/>
  <c r="K126" i="1"/>
  <c r="D131" i="24"/>
  <c r="R131" s="1"/>
  <c r="K132" i="1"/>
  <c r="D137" i="24"/>
  <c r="R137" s="1"/>
  <c r="K136" i="1"/>
  <c r="D141" i="24"/>
  <c r="R141" s="1"/>
  <c r="K140" i="1"/>
  <c r="D145" i="24"/>
  <c r="R145" s="1"/>
  <c r="K144" i="1"/>
  <c r="D149" i="24"/>
  <c r="R149" s="1"/>
  <c r="K148" i="1"/>
  <c r="D153" i="24"/>
  <c r="R153" s="1"/>
  <c r="K154" i="1"/>
  <c r="D159" i="24"/>
  <c r="R159" s="1"/>
  <c r="K158" i="1"/>
  <c r="D163" i="24"/>
  <c r="R163" s="1"/>
  <c r="K162" i="1"/>
  <c r="D167" i="24"/>
  <c r="K168" i="1"/>
  <c r="D173" i="24"/>
  <c r="R173" s="1"/>
  <c r="J315"/>
  <c r="X315" s="1"/>
  <c r="J322"/>
  <c r="X322" s="1"/>
  <c r="J340"/>
  <c r="X340" s="1"/>
  <c r="J379"/>
  <c r="X379" s="1"/>
  <c r="J395"/>
  <c r="X395" s="1"/>
  <c r="J420"/>
  <c r="X420" s="1"/>
  <c r="J31"/>
  <c r="X31" s="1"/>
  <c r="J126"/>
  <c r="X126" s="1"/>
  <c r="J165"/>
  <c r="X165" s="1"/>
  <c r="J248"/>
  <c r="X248" s="1"/>
  <c r="J321"/>
  <c r="X321" s="1"/>
  <c r="J371"/>
  <c r="X371" s="1"/>
  <c r="J263"/>
  <c r="X263" s="1"/>
  <c r="J16"/>
  <c r="X16" s="1"/>
  <c r="J227"/>
  <c r="X227" s="1"/>
  <c r="J259"/>
  <c r="X259" s="1"/>
  <c r="J268"/>
  <c r="X268" s="1"/>
  <c r="J22"/>
  <c r="X22" s="1"/>
  <c r="J36"/>
  <c r="X36" s="1"/>
  <c r="J61"/>
  <c r="X61" s="1"/>
  <c r="J156"/>
  <c r="X156" s="1"/>
  <c r="J237"/>
  <c r="X237" s="1"/>
  <c r="J242"/>
  <c r="X242" s="1"/>
  <c r="J264"/>
  <c r="X264" s="1"/>
  <c r="J280"/>
  <c r="X280" s="1"/>
  <c r="J305"/>
  <c r="X305" s="1"/>
  <c r="J368"/>
  <c r="X368" s="1"/>
  <c r="J34"/>
  <c r="X34" s="1"/>
  <c r="J73"/>
  <c r="X73" s="1"/>
  <c r="J89"/>
  <c r="X89" s="1"/>
  <c r="J105"/>
  <c r="X105" s="1"/>
  <c r="J189"/>
  <c r="X189" s="1"/>
  <c r="J323"/>
  <c r="X323" s="1"/>
  <c r="J20"/>
  <c r="X20" s="1"/>
  <c r="J255"/>
  <c r="X255" s="1"/>
  <c r="J271"/>
  <c r="X271" s="1"/>
  <c r="J383"/>
  <c r="X383" s="1"/>
  <c r="J29"/>
  <c r="X29" s="1"/>
  <c r="J265"/>
  <c r="X265" s="1"/>
  <c r="J366"/>
  <c r="X366" s="1"/>
  <c r="J398"/>
  <c r="X398" s="1"/>
  <c r="J185"/>
  <c r="X185" s="1"/>
  <c r="J37"/>
  <c r="X37" s="1"/>
  <c r="J353"/>
  <c r="X353" s="1"/>
  <c r="J407"/>
  <c r="X407" s="1"/>
  <c r="J53"/>
  <c r="X53" s="1"/>
  <c r="J333"/>
  <c r="X333" s="1"/>
  <c r="J423"/>
  <c r="X423" s="1"/>
  <c r="L54"/>
  <c r="Z54" s="1"/>
  <c r="L67"/>
  <c r="Z67" s="1"/>
  <c r="L77"/>
  <c r="Z77" s="1"/>
  <c r="Z206"/>
  <c r="L206"/>
  <c r="L216"/>
  <c r="Z216" s="1"/>
  <c r="L23"/>
  <c r="Z23" s="1"/>
  <c r="L46"/>
  <c r="Z46" s="1"/>
  <c r="L74"/>
  <c r="Z74" s="1"/>
  <c r="L174"/>
  <c r="Z174" s="1"/>
  <c r="L172"/>
  <c r="Z172" s="1"/>
  <c r="L243"/>
  <c r="Z243" s="1"/>
  <c r="L300"/>
  <c r="Z300" s="1"/>
  <c r="L396"/>
  <c r="Z396" s="1"/>
  <c r="L50"/>
  <c r="Z50" s="1"/>
  <c r="L58"/>
  <c r="Z58" s="1"/>
  <c r="L101"/>
  <c r="Z101" s="1"/>
  <c r="L114"/>
  <c r="Z114" s="1"/>
  <c r="L122"/>
  <c r="Z122" s="1"/>
  <c r="L160"/>
  <c r="Z160" s="1"/>
  <c r="Z194"/>
  <c r="L194"/>
  <c r="L290"/>
  <c r="Z290" s="1"/>
  <c r="L359"/>
  <c r="Z359" s="1"/>
  <c r="L375"/>
  <c r="Z375" s="1"/>
  <c r="L391"/>
  <c r="Z391" s="1"/>
  <c r="L423"/>
  <c r="Z423" s="1"/>
  <c r="L45"/>
  <c r="Z45" s="1"/>
  <c r="L69"/>
  <c r="Z69" s="1"/>
  <c r="L161"/>
  <c r="Z161" s="1"/>
  <c r="L190"/>
  <c r="Z190" s="1"/>
  <c r="L22"/>
  <c r="Z22" s="1"/>
  <c r="L119"/>
  <c r="Z119" s="1"/>
  <c r="L151"/>
  <c r="Z151" s="1"/>
  <c r="L244"/>
  <c r="Z244" s="1"/>
  <c r="L285"/>
  <c r="Z285" s="1"/>
  <c r="Z310"/>
  <c r="L309"/>
  <c r="Z309" s="1"/>
  <c r="L337"/>
  <c r="Z337" s="1"/>
  <c r="L402"/>
  <c r="Z402" s="1"/>
  <c r="L418"/>
  <c r="Z418" s="1"/>
  <c r="L32"/>
  <c r="Z32" s="1"/>
  <c r="L136"/>
  <c r="Z136" s="1"/>
  <c r="L312"/>
  <c r="Z312" s="1"/>
  <c r="L284"/>
  <c r="Z284" s="1"/>
  <c r="L400"/>
  <c r="Z400" s="1"/>
  <c r="L27"/>
  <c r="Z27" s="1"/>
  <c r="L155"/>
  <c r="Z155" s="1"/>
  <c r="L210"/>
  <c r="Z210" s="1"/>
  <c r="L229"/>
  <c r="Z229" s="1"/>
  <c r="L245"/>
  <c r="Z245" s="1"/>
  <c r="L254"/>
  <c r="Z254" s="1"/>
  <c r="L270"/>
  <c r="Z270" s="1"/>
  <c r="L286"/>
  <c r="Z286" s="1"/>
  <c r="L302"/>
  <c r="Z302" s="1"/>
  <c r="L378"/>
  <c r="Z378" s="1"/>
  <c r="L426"/>
  <c r="Z426" s="1"/>
  <c r="L242"/>
  <c r="Z242" s="1"/>
  <c r="L26"/>
  <c r="Z26" s="1"/>
  <c r="L129"/>
  <c r="Z129" s="1"/>
  <c r="L170"/>
  <c r="Z170" s="1"/>
  <c r="L178"/>
  <c r="Z178" s="1"/>
  <c r="L230"/>
  <c r="Z230" s="1"/>
  <c r="L390"/>
  <c r="Z390" s="1"/>
  <c r="L21"/>
  <c r="Z21" s="1"/>
  <c r="L372"/>
  <c r="Z372" s="1"/>
  <c r="L389"/>
  <c r="Z389" s="1"/>
  <c r="L357"/>
  <c r="Z357" s="1"/>
  <c r="L424"/>
  <c r="Z424" s="1"/>
  <c r="L303"/>
  <c r="Z303" s="1"/>
  <c r="L356"/>
  <c r="Z356" s="1"/>
  <c r="L360"/>
  <c r="Z360" s="1"/>
  <c r="L259"/>
  <c r="Z259" s="1"/>
  <c r="L295"/>
  <c r="Z295" s="1"/>
  <c r="L404"/>
  <c r="Z404" s="1"/>
  <c r="L116"/>
  <c r="Z116" s="1"/>
  <c r="L35"/>
  <c r="Z35" s="1"/>
  <c r="L51"/>
  <c r="Z51" s="1"/>
  <c r="L108"/>
  <c r="Z108" s="1"/>
  <c r="L343"/>
  <c r="Z343" s="1"/>
  <c r="L144"/>
  <c r="Z144" s="1"/>
  <c r="L180"/>
  <c r="Z180" s="1"/>
  <c r="Z196"/>
  <c r="L196"/>
  <c r="L221"/>
  <c r="Z221" s="1"/>
  <c r="L283"/>
  <c r="Z283" s="1"/>
  <c r="L267"/>
  <c r="Z267" s="1"/>
  <c r="L377"/>
  <c r="Z377" s="1"/>
  <c r="L409"/>
  <c r="Z409" s="1"/>
  <c r="Z331"/>
  <c r="L332"/>
  <c r="G40"/>
  <c r="U40" s="1"/>
  <c r="G279"/>
  <c r="U279" s="1"/>
  <c r="G323"/>
  <c r="U323" s="1"/>
  <c r="G387"/>
  <c r="U387" s="1"/>
  <c r="G412"/>
  <c r="U412" s="1"/>
  <c r="G133"/>
  <c r="U133" s="1"/>
  <c r="G394"/>
  <c r="U394" s="1"/>
  <c r="G410"/>
  <c r="U410" s="1"/>
  <c r="G121"/>
  <c r="U121" s="1"/>
  <c r="G362"/>
  <c r="U362" s="1"/>
  <c r="G239"/>
  <c r="U239" s="1"/>
  <c r="G383"/>
  <c r="U383" s="1"/>
  <c r="G71"/>
  <c r="U71" s="1"/>
  <c r="J127"/>
  <c r="X127" s="1"/>
  <c r="J421"/>
  <c r="X421" s="1"/>
  <c r="J26"/>
  <c r="X26" s="1"/>
  <c r="J30"/>
  <c r="X30" s="1"/>
  <c r="X44"/>
  <c r="J44"/>
  <c r="J71"/>
  <c r="X71" s="1"/>
  <c r="J88"/>
  <c r="X88" s="1"/>
  <c r="J107"/>
  <c r="X107" s="1"/>
  <c r="J148"/>
  <c r="X148" s="1"/>
  <c r="J225"/>
  <c r="X225" s="1"/>
  <c r="J238"/>
  <c r="X238" s="1"/>
  <c r="J317"/>
  <c r="X317" s="1"/>
  <c r="J406"/>
  <c r="X406" s="1"/>
  <c r="J331"/>
  <c r="X331" s="1"/>
  <c r="J35"/>
  <c r="X35" s="1"/>
  <c r="J40"/>
  <c r="X40" s="1"/>
  <c r="J84"/>
  <c r="X84" s="1"/>
  <c r="J122"/>
  <c r="X122" s="1"/>
  <c r="J145"/>
  <c r="X145" s="1"/>
  <c r="J297"/>
  <c r="X297" s="1"/>
  <c r="J301"/>
  <c r="X301" s="1"/>
  <c r="J304"/>
  <c r="X304" s="1"/>
  <c r="J337"/>
  <c r="X337" s="1"/>
  <c r="J400"/>
  <c r="X400" s="1"/>
  <c r="J291"/>
  <c r="X291" s="1"/>
  <c r="J409"/>
  <c r="X409" s="1"/>
  <c r="J252"/>
  <c r="X252" s="1"/>
  <c r="J152"/>
  <c r="X152" s="1"/>
  <c r="J195"/>
  <c r="X195" s="1"/>
  <c r="J220"/>
  <c r="X220" s="1"/>
  <c r="I132"/>
  <c r="W132" s="1"/>
  <c r="I179"/>
  <c r="W179" s="1"/>
  <c r="I75"/>
  <c r="W75" s="1"/>
  <c r="I26"/>
  <c r="W26" s="1"/>
  <c r="I121"/>
  <c r="W121" s="1"/>
  <c r="I139"/>
  <c r="W139" s="1"/>
  <c r="I207"/>
  <c r="W207" s="1"/>
  <c r="F79"/>
  <c r="T79" s="1"/>
  <c r="F57"/>
  <c r="T57" s="1"/>
  <c r="F169"/>
  <c r="T169" s="1"/>
  <c r="F41"/>
  <c r="T41" s="1"/>
  <c r="F61"/>
  <c r="T61" s="1"/>
  <c r="F227"/>
  <c r="T227" s="1"/>
  <c r="F168"/>
  <c r="T168" s="1"/>
  <c r="F264"/>
  <c r="T264" s="1"/>
  <c r="F275"/>
  <c r="T275" s="1"/>
  <c r="F283"/>
  <c r="T283" s="1"/>
  <c r="F315"/>
  <c r="T315" s="1"/>
  <c r="F320"/>
  <c r="T320" s="1"/>
  <c r="F334"/>
  <c r="T334" s="1"/>
  <c r="F364"/>
  <c r="T364" s="1"/>
  <c r="F393"/>
  <c r="T393" s="1"/>
  <c r="F157"/>
  <c r="T157" s="1"/>
  <c r="F224"/>
  <c r="T224" s="1"/>
  <c r="F240"/>
  <c r="T240" s="1"/>
  <c r="F291"/>
  <c r="T291" s="1"/>
  <c r="F293"/>
  <c r="T293" s="1"/>
  <c r="F298"/>
  <c r="T298" s="1"/>
  <c r="F329"/>
  <c r="T329" s="1"/>
  <c r="F351"/>
  <c r="T351" s="1"/>
  <c r="F358"/>
  <c r="T358" s="1"/>
  <c r="F390"/>
  <c r="T390" s="1"/>
  <c r="F395"/>
  <c r="T395" s="1"/>
  <c r="F412"/>
  <c r="T412" s="1"/>
  <c r="F342"/>
  <c r="T342" s="1"/>
  <c r="F370"/>
  <c r="T370" s="1"/>
  <c r="F374"/>
  <c r="T374" s="1"/>
  <c r="K197" i="4"/>
  <c r="G202" i="24"/>
  <c r="U202" s="1"/>
  <c r="Q410" i="25"/>
  <c r="J115" i="24"/>
  <c r="X115" s="1"/>
  <c r="J208"/>
  <c r="X208" s="1"/>
  <c r="Q288" i="25"/>
  <c r="Q311"/>
  <c r="Q405"/>
  <c r="K414" i="24"/>
  <c r="Y414" s="1"/>
  <c r="K276"/>
  <c r="Y276" s="1"/>
  <c r="K288"/>
  <c r="Y288" s="1"/>
  <c r="Y309"/>
  <c r="K310"/>
  <c r="Y310" s="1"/>
  <c r="K295"/>
  <c r="Y295" s="1"/>
  <c r="K313"/>
  <c r="Y313" s="1"/>
  <c r="K21"/>
  <c r="Y21" s="1"/>
  <c r="K29"/>
  <c r="Y29" s="1"/>
  <c r="Y37"/>
  <c r="K37"/>
  <c r="K49"/>
  <c r="Y49" s="1"/>
  <c r="K59"/>
  <c r="Y59" s="1"/>
  <c r="K67"/>
  <c r="Y67" s="1"/>
  <c r="K89"/>
  <c r="Y89" s="1"/>
  <c r="K97"/>
  <c r="Y97" s="1"/>
  <c r="K115"/>
  <c r="Y115" s="1"/>
  <c r="K127"/>
  <c r="Y127" s="1"/>
  <c r="K145"/>
  <c r="Y145" s="1"/>
  <c r="K156"/>
  <c r="Y156" s="1"/>
  <c r="K164"/>
  <c r="Y164" s="1"/>
  <c r="K188"/>
  <c r="Y188" s="1"/>
  <c r="Y210"/>
  <c r="K210"/>
  <c r="K218"/>
  <c r="Y218" s="1"/>
  <c r="K236"/>
  <c r="Y236" s="1"/>
  <c r="K244"/>
  <c r="Y244" s="1"/>
  <c r="K260"/>
  <c r="Y260" s="1"/>
  <c r="K334"/>
  <c r="Y334" s="1"/>
  <c r="K342"/>
  <c r="Y342" s="1"/>
  <c r="K352"/>
  <c r="Y352" s="1"/>
  <c r="K378"/>
  <c r="Y378" s="1"/>
  <c r="K423"/>
  <c r="Y423" s="1"/>
  <c r="K34"/>
  <c r="Y34" s="1"/>
  <c r="K42"/>
  <c r="Y42" s="1"/>
  <c r="K66"/>
  <c r="Y66" s="1"/>
  <c r="K69" i="8"/>
  <c r="K74" i="24"/>
  <c r="Y74" s="1"/>
  <c r="K90"/>
  <c r="Y90" s="1"/>
  <c r="K98"/>
  <c r="Y98" s="1"/>
  <c r="K106"/>
  <c r="Y106" s="1"/>
  <c r="K134"/>
  <c r="Y134" s="1"/>
  <c r="K175"/>
  <c r="Y175" s="1"/>
  <c r="K185"/>
  <c r="Y185" s="1"/>
  <c r="K197"/>
  <c r="Y197" s="1"/>
  <c r="K221"/>
  <c r="Y221" s="1"/>
  <c r="K241"/>
  <c r="Y241" s="1"/>
  <c r="K333"/>
  <c r="Y333" s="1"/>
  <c r="K351"/>
  <c r="Y351" s="1"/>
  <c r="K375"/>
  <c r="Y375" s="1"/>
  <c r="K383"/>
  <c r="Y383" s="1"/>
  <c r="K424"/>
  <c r="Y424" s="1"/>
  <c r="K324" i="1"/>
  <c r="D329" i="24"/>
  <c r="R329" s="1"/>
  <c r="K414" i="2"/>
  <c r="E419" i="24"/>
  <c r="S419" s="1"/>
  <c r="K409" i="5"/>
  <c r="H414" i="24"/>
  <c r="V414" s="1"/>
  <c r="K10" i="5"/>
  <c r="H15" i="24"/>
  <c r="V15" s="1"/>
  <c r="K14" i="5"/>
  <c r="H19" i="24"/>
  <c r="V19" s="1"/>
  <c r="K20" i="5"/>
  <c r="H25" i="24"/>
  <c r="V25" s="1"/>
  <c r="K24" i="5"/>
  <c r="H29" i="24"/>
  <c r="V29" s="1"/>
  <c r="K28" i="5"/>
  <c r="H33" i="24"/>
  <c r="V33" s="1"/>
  <c r="K34" i="5"/>
  <c r="H39" i="24"/>
  <c r="V39" s="1"/>
  <c r="K38" i="5"/>
  <c r="H43" i="24"/>
  <c r="V43" s="1"/>
  <c r="K42" i="5"/>
  <c r="H47" i="24"/>
  <c r="V47" s="1"/>
  <c r="K48" i="5"/>
  <c r="H53" i="24"/>
  <c r="V53" s="1"/>
  <c r="K54" i="5"/>
  <c r="H59" i="24"/>
  <c r="V59" s="1"/>
  <c r="K58" i="5"/>
  <c r="H63" i="24"/>
  <c r="V63" s="1"/>
  <c r="K64" i="5"/>
  <c r="H69" i="24"/>
  <c r="V69" s="1"/>
  <c r="K68" i="5"/>
  <c r="H73" i="24"/>
  <c r="V73" s="1"/>
  <c r="K72" i="5"/>
  <c r="H77" i="24"/>
  <c r="V77" s="1"/>
  <c r="K76" i="5"/>
  <c r="H81" i="24"/>
  <c r="V81" s="1"/>
  <c r="K80" i="5"/>
  <c r="H85" i="24"/>
  <c r="V85" s="1"/>
  <c r="K84" i="5"/>
  <c r="H89" i="24"/>
  <c r="V89" s="1"/>
  <c r="K88" i="5"/>
  <c r="H93" i="24"/>
  <c r="V93" s="1"/>
  <c r="K92" i="5"/>
  <c r="H97" i="24"/>
  <c r="V97" s="1"/>
  <c r="K96" i="5"/>
  <c r="H101" i="24"/>
  <c r="V101" s="1"/>
  <c r="K100" i="5"/>
  <c r="H105" i="24"/>
  <c r="V105" s="1"/>
  <c r="K104" i="5"/>
  <c r="H109" i="24"/>
  <c r="V109" s="1"/>
  <c r="K108" i="5"/>
  <c r="H113" i="24"/>
  <c r="V113" s="1"/>
  <c r="K112" i="5"/>
  <c r="H117" i="24"/>
  <c r="V117" s="1"/>
  <c r="K116" i="5"/>
  <c r="H121" i="24"/>
  <c r="V121" s="1"/>
  <c r="K120" i="5"/>
  <c r="H125" i="24"/>
  <c r="V125" s="1"/>
  <c r="K124" i="5"/>
  <c r="H129" i="24"/>
  <c r="V129" s="1"/>
  <c r="K128" i="5"/>
  <c r="H133" i="24"/>
  <c r="V133" s="1"/>
  <c r="K132" i="5"/>
  <c r="H137" i="24"/>
  <c r="V137" s="1"/>
  <c r="K136" i="5"/>
  <c r="H141" i="24"/>
  <c r="V141" s="1"/>
  <c r="K140" i="5"/>
  <c r="H145" i="24"/>
  <c r="V145" s="1"/>
  <c r="K146" i="5"/>
  <c r="H151" i="24"/>
  <c r="V151" s="1"/>
  <c r="K150" i="5"/>
  <c r="H155" i="24"/>
  <c r="V155" s="1"/>
  <c r="K154" i="5"/>
  <c r="H159" i="24"/>
  <c r="V159" s="1"/>
  <c r="K160" i="5"/>
  <c r="H165" i="24"/>
  <c r="V165" s="1"/>
  <c r="K164" i="5"/>
  <c r="H169" i="24"/>
  <c r="V169" s="1"/>
  <c r="K168" i="5"/>
  <c r="H173" i="24"/>
  <c r="V173" s="1"/>
  <c r="K172" i="5"/>
  <c r="H177" i="24"/>
  <c r="V177" s="1"/>
  <c r="K178" i="5"/>
  <c r="H183" i="24"/>
  <c r="V183" s="1"/>
  <c r="K182" i="5"/>
  <c r="H187" i="24"/>
  <c r="V187" s="1"/>
  <c r="K186" i="5"/>
  <c r="H191" i="24"/>
  <c r="V191" s="1"/>
  <c r="K190" i="5"/>
  <c r="H195" i="24"/>
  <c r="V195" s="1"/>
  <c r="K194" i="5"/>
  <c r="H199" i="24"/>
  <c r="V199" s="1"/>
  <c r="K200" i="5"/>
  <c r="H205" i="24"/>
  <c r="V205" s="1"/>
  <c r="K204" i="5"/>
  <c r="H209" i="24"/>
  <c r="V209" s="1"/>
  <c r="K208" i="5"/>
  <c r="H213" i="24"/>
  <c r="V213" s="1"/>
  <c r="K212" i="5"/>
  <c r="H217" i="24"/>
  <c r="V217" s="1"/>
  <c r="K218" i="5"/>
  <c r="H223" i="24"/>
  <c r="V223" s="1"/>
  <c r="K222" i="5"/>
  <c r="H227" i="24"/>
  <c r="V227" s="1"/>
  <c r="K228" i="5"/>
  <c r="H233" i="24"/>
  <c r="V233" s="1"/>
  <c r="K232" i="5"/>
  <c r="H237" i="24"/>
  <c r="V237" s="1"/>
  <c r="K238" i="5"/>
  <c r="H243" i="24"/>
  <c r="V243" s="1"/>
  <c r="K244" i="5"/>
  <c r="H249" i="24"/>
  <c r="V249" s="1"/>
  <c r="K248" i="5"/>
  <c r="H253" i="24"/>
  <c r="V253" s="1"/>
  <c r="K252" i="5"/>
  <c r="H257" i="24"/>
  <c r="V257" s="1"/>
  <c r="K256" i="5"/>
  <c r="H261" i="24"/>
  <c r="V261" s="1"/>
  <c r="K260" i="5"/>
  <c r="H265" i="24"/>
  <c r="V265" s="1"/>
  <c r="K268" i="5"/>
  <c r="H273" i="24"/>
  <c r="V273" s="1"/>
  <c r="K272" i="5"/>
  <c r="H277" i="24"/>
  <c r="V277" s="1"/>
  <c r="K276" i="5"/>
  <c r="H281" i="24"/>
  <c r="V281" s="1"/>
  <c r="K282" i="5"/>
  <c r="H287" i="24"/>
  <c r="V287" s="1"/>
  <c r="K288" i="5"/>
  <c r="H293" i="24"/>
  <c r="V293" s="1"/>
  <c r="K292" i="5"/>
  <c r="H297" i="24"/>
  <c r="V297" s="1"/>
  <c r="K296" i="5"/>
  <c r="H301" i="24"/>
  <c r="V301" s="1"/>
  <c r="K302" i="5"/>
  <c r="H307" i="24"/>
  <c r="V307" s="1"/>
  <c r="K306" i="5"/>
  <c r="H311" i="24"/>
  <c r="V311" s="1"/>
  <c r="K310" i="5"/>
  <c r="H315" i="24"/>
  <c r="V315" s="1"/>
  <c r="K314" i="5"/>
  <c r="H319" i="24"/>
  <c r="V319" s="1"/>
  <c r="K318" i="5"/>
  <c r="H323" i="24"/>
  <c r="V323" s="1"/>
  <c r="K322" i="5"/>
  <c r="H327" i="24"/>
  <c r="V327" s="1"/>
  <c r="K330" i="5"/>
  <c r="H335" i="24"/>
  <c r="K334" i="5"/>
  <c r="H339" i="24"/>
  <c r="V339" s="1"/>
  <c r="K338" i="5"/>
  <c r="H343" i="24"/>
  <c r="V343" s="1"/>
  <c r="K342" i="5"/>
  <c r="H347" i="24"/>
  <c r="V347" s="1"/>
  <c r="K346" i="5"/>
  <c r="H351" i="24"/>
  <c r="V351" s="1"/>
  <c r="K350" i="5"/>
  <c r="H355" i="24"/>
  <c r="V355" s="1"/>
  <c r="K358" i="5"/>
  <c r="H363" i="24"/>
  <c r="V363" s="1"/>
  <c r="K362" i="5"/>
  <c r="H367" i="24"/>
  <c r="V367" s="1"/>
  <c r="K366" i="5"/>
  <c r="H371" i="24"/>
  <c r="V371" s="1"/>
  <c r="K374" i="5"/>
  <c r="H379" i="24"/>
  <c r="V379" s="1"/>
  <c r="K378" i="5"/>
  <c r="H383" i="24"/>
  <c r="V383" s="1"/>
  <c r="K382" i="5"/>
  <c r="H387" i="24"/>
  <c r="V387" s="1"/>
  <c r="K388" i="5"/>
  <c r="H393" i="24"/>
  <c r="V393" s="1"/>
  <c r="K392" i="5"/>
  <c r="H397" i="24"/>
  <c r="V397" s="1"/>
  <c r="K396" i="5"/>
  <c r="H401" i="24"/>
  <c r="V401" s="1"/>
  <c r="K402" i="5"/>
  <c r="H407" i="24"/>
  <c r="V407" s="1"/>
  <c r="K408" i="5"/>
  <c r="H413" i="24"/>
  <c r="V413" s="1"/>
  <c r="K412" i="5"/>
  <c r="H417" i="24"/>
  <c r="V417" s="1"/>
  <c r="K9" i="2"/>
  <c r="E14" i="24"/>
  <c r="S14" s="1"/>
  <c r="K15" i="2"/>
  <c r="E20" i="24"/>
  <c r="S20" s="1"/>
  <c r="K21" i="2"/>
  <c r="E26" i="24"/>
  <c r="K25" i="2"/>
  <c r="E30" i="24"/>
  <c r="S30" s="1"/>
  <c r="K29" i="2"/>
  <c r="E34" i="24"/>
  <c r="S34" s="1"/>
  <c r="K33" i="2"/>
  <c r="E38" i="24"/>
  <c r="S38" s="1"/>
  <c r="K37" i="2"/>
  <c r="E42" i="24"/>
  <c r="S42" s="1"/>
  <c r="K41" i="2"/>
  <c r="E46" i="24"/>
  <c r="S46" s="1"/>
  <c r="K45" i="2"/>
  <c r="E50" i="24"/>
  <c r="K51" i="2"/>
  <c r="E56" i="24"/>
  <c r="S56" s="1"/>
  <c r="K55" i="2"/>
  <c r="E60" i="24"/>
  <c r="S60" s="1"/>
  <c r="K59" i="2"/>
  <c r="E64" i="24"/>
  <c r="S64" s="1"/>
  <c r="K63" i="2"/>
  <c r="E68" i="24"/>
  <c r="S68" s="1"/>
  <c r="K9" i="5"/>
  <c r="H14" i="24"/>
  <c r="V14" s="1"/>
  <c r="K15" i="5"/>
  <c r="H20" i="24"/>
  <c r="V20" s="1"/>
  <c r="K21" i="5"/>
  <c r="H26" i="24"/>
  <c r="V26" s="1"/>
  <c r="K25" i="5"/>
  <c r="H30" i="24"/>
  <c r="V30" s="1"/>
  <c r="K29" i="5"/>
  <c r="H34" i="24"/>
  <c r="V34" s="1"/>
  <c r="K51" i="5"/>
  <c r="H56" i="24"/>
  <c r="V56" s="1"/>
  <c r="K55" i="5"/>
  <c r="H60" i="24"/>
  <c r="V60" s="1"/>
  <c r="K59" i="5"/>
  <c r="H64" i="24"/>
  <c r="V64" s="1"/>
  <c r="K65" i="5"/>
  <c r="H70" i="24"/>
  <c r="V70" s="1"/>
  <c r="K69" i="5"/>
  <c r="H74" i="24"/>
  <c r="V74" s="1"/>
  <c r="K73" i="5"/>
  <c r="H78" i="24"/>
  <c r="V78" s="1"/>
  <c r="K77" i="5"/>
  <c r="H82" i="24"/>
  <c r="V82" s="1"/>
  <c r="K145" i="5"/>
  <c r="H150" i="24"/>
  <c r="V150" s="1"/>
  <c r="K149" i="5"/>
  <c r="H154" i="24"/>
  <c r="V154" s="1"/>
  <c r="K153" i="5"/>
  <c r="H158" i="24"/>
  <c r="V158" s="1"/>
  <c r="K157" i="5"/>
  <c r="H162" i="24"/>
  <c r="V162" s="1"/>
  <c r="K163" i="5"/>
  <c r="H168" i="24"/>
  <c r="V168" s="1"/>
  <c r="K193" i="5"/>
  <c r="H198" i="24"/>
  <c r="V198" s="1"/>
  <c r="K197" i="5"/>
  <c r="H202" i="24"/>
  <c r="V202" s="1"/>
  <c r="K201" i="5"/>
  <c r="H206" i="24"/>
  <c r="V206" s="1"/>
  <c r="K205" i="5"/>
  <c r="H210" i="24"/>
  <c r="V210" s="1"/>
  <c r="K209" i="5"/>
  <c r="H214" i="24"/>
  <c r="V214" s="1"/>
  <c r="K221" i="5"/>
  <c r="H226" i="24"/>
  <c r="V226" s="1"/>
  <c r="K243" i="5"/>
  <c r="H248" i="24"/>
  <c r="V248" s="1"/>
  <c r="K247" i="5"/>
  <c r="H252" i="24"/>
  <c r="V252" s="1"/>
  <c r="K253" i="5"/>
  <c r="H258" i="24"/>
  <c r="V258" s="1"/>
  <c r="K257" i="5"/>
  <c r="H262" i="24"/>
  <c r="V262" s="1"/>
  <c r="K261" i="5"/>
  <c r="H266" i="24"/>
  <c r="V266" s="1"/>
  <c r="K291" i="5"/>
  <c r="H296" i="24"/>
  <c r="V296" s="1"/>
  <c r="K295" i="5"/>
  <c r="H300" i="24"/>
  <c r="V300" s="1"/>
  <c r="K299" i="5"/>
  <c r="H304" i="24"/>
  <c r="V304" s="1"/>
  <c r="K305" i="5"/>
  <c r="H310" i="24"/>
  <c r="V310" s="1"/>
  <c r="K309" i="5"/>
  <c r="H314" i="24"/>
  <c r="V314" s="1"/>
  <c r="K313" i="5"/>
  <c r="H318" i="24"/>
  <c r="V318" s="1"/>
  <c r="K319" i="5"/>
  <c r="H324" i="24"/>
  <c r="V324" s="1"/>
  <c r="K325" i="5"/>
  <c r="H330" i="24"/>
  <c r="V330" s="1"/>
  <c r="K329" i="5"/>
  <c r="H334" i="24"/>
  <c r="V334" s="1"/>
  <c r="K333" i="5"/>
  <c r="H338" i="24"/>
  <c r="V338" s="1"/>
  <c r="K337" i="5"/>
  <c r="H342" i="24"/>
  <c r="V342" s="1"/>
  <c r="K375" i="5"/>
  <c r="H380" i="24"/>
  <c r="V380" s="1"/>
  <c r="K379" i="5"/>
  <c r="H384" i="24"/>
  <c r="V384" s="1"/>
  <c r="K385" i="5"/>
  <c r="H390" i="24"/>
  <c r="V390" s="1"/>
  <c r="K389" i="5"/>
  <c r="H394" i="24"/>
  <c r="V394" s="1"/>
  <c r="K401" i="5"/>
  <c r="H406" i="24"/>
  <c r="V406" s="1"/>
  <c r="K407" i="5"/>
  <c r="H412" i="24"/>
  <c r="V412" s="1"/>
  <c r="K415" i="5"/>
  <c r="H420" i="24"/>
  <c r="V420" s="1"/>
  <c r="K419" i="5"/>
  <c r="H424" i="24"/>
  <c r="V424" s="1"/>
  <c r="K90" i="2"/>
  <c r="E95" i="24"/>
  <c r="S95" s="1"/>
  <c r="K94" i="2"/>
  <c r="E99" i="24"/>
  <c r="K98" i="2"/>
  <c r="E103" i="24"/>
  <c r="S103" s="1"/>
  <c r="K102" i="2"/>
  <c r="E107" i="24"/>
  <c r="S107" s="1"/>
  <c r="K106" i="2"/>
  <c r="E111" i="24"/>
  <c r="S111" s="1"/>
  <c r="K110" i="2"/>
  <c r="E115" i="24"/>
  <c r="S115" s="1"/>
  <c r="K114" i="2"/>
  <c r="E119" i="24"/>
  <c r="S119" s="1"/>
  <c r="K136" i="2"/>
  <c r="E141" i="24"/>
  <c r="S141" s="1"/>
  <c r="K140" i="2"/>
  <c r="E145" i="24"/>
  <c r="S145" s="1"/>
  <c r="K144" i="2"/>
  <c r="E149" i="24"/>
  <c r="S149" s="1"/>
  <c r="K148" i="2"/>
  <c r="E153" i="24"/>
  <c r="S153" s="1"/>
  <c r="K152" i="2"/>
  <c r="E157" i="24"/>
  <c r="S157" s="1"/>
  <c r="K164" i="2"/>
  <c r="E169" i="24"/>
  <c r="S169" s="1"/>
  <c r="K174" i="2"/>
  <c r="E179" i="24"/>
  <c r="S179" s="1"/>
  <c r="K178" i="2"/>
  <c r="E183" i="24"/>
  <c r="S183" s="1"/>
  <c r="K182" i="2"/>
  <c r="E187" i="24"/>
  <c r="S187" s="1"/>
  <c r="K192" i="2"/>
  <c r="E197" i="24"/>
  <c r="S197" s="1"/>
  <c r="K206" i="2"/>
  <c r="E211" i="24"/>
  <c r="S211" s="1"/>
  <c r="K210" i="2"/>
  <c r="E215" i="24"/>
  <c r="S215" s="1"/>
  <c r="K220" i="2"/>
  <c r="E225" i="24"/>
  <c r="S225" s="1"/>
  <c r="K262" i="2"/>
  <c r="E267" i="24"/>
  <c r="K268" i="2"/>
  <c r="E273" i="24"/>
  <c r="S273" s="1"/>
  <c r="K272" i="2"/>
  <c r="E277" i="24"/>
  <c r="S277" s="1"/>
  <c r="K276" i="2"/>
  <c r="E281" i="24"/>
  <c r="S281" s="1"/>
  <c r="K294" i="2"/>
  <c r="E299" i="24"/>
  <c r="K298" i="2"/>
  <c r="E303" i="24"/>
  <c r="S303" s="1"/>
  <c r="K302" i="2"/>
  <c r="E307" i="24"/>
  <c r="K326" i="2"/>
  <c r="E331" i="24"/>
  <c r="S331" s="1"/>
  <c r="K378" i="2"/>
  <c r="E383" i="24"/>
  <c r="S383" s="1"/>
  <c r="K406" i="2"/>
  <c r="E411" i="24"/>
  <c r="S411" s="1"/>
  <c r="K410" i="2"/>
  <c r="E415" i="24"/>
  <c r="S415" s="1"/>
  <c r="K416" i="2"/>
  <c r="E421" i="24"/>
  <c r="S421" s="1"/>
  <c r="K420" i="2"/>
  <c r="E425" i="24"/>
  <c r="S425" s="1"/>
  <c r="K11" i="1"/>
  <c r="D16" i="24"/>
  <c r="R16" s="1"/>
  <c r="K15" i="1"/>
  <c r="D20" i="24"/>
  <c r="R20" s="1"/>
  <c r="K19" i="1"/>
  <c r="D24" i="24"/>
  <c r="R24" s="1"/>
  <c r="K23" i="1"/>
  <c r="D28" i="24"/>
  <c r="R28" s="1"/>
  <c r="K27" i="1"/>
  <c r="D32" i="24"/>
  <c r="R32" s="1"/>
  <c r="K33" i="1"/>
  <c r="D38" i="24"/>
  <c r="R38" s="1"/>
  <c r="K37" i="1"/>
  <c r="D42" i="24"/>
  <c r="R42" s="1"/>
  <c r="K43" i="1"/>
  <c r="D48" i="24"/>
  <c r="R48" s="1"/>
  <c r="K47" i="1"/>
  <c r="D52" i="24"/>
  <c r="R52" s="1"/>
  <c r="K53" i="1"/>
  <c r="D58" i="24"/>
  <c r="R58" s="1"/>
  <c r="K59" i="1"/>
  <c r="D64" i="24"/>
  <c r="R64" s="1"/>
  <c r="K63" i="1"/>
  <c r="D68" i="24"/>
  <c r="R68" s="1"/>
  <c r="K69" i="1"/>
  <c r="D74" i="24"/>
  <c r="R74" s="1"/>
  <c r="K73" i="1"/>
  <c r="D78" i="24"/>
  <c r="R78" s="1"/>
  <c r="K77" i="1"/>
  <c r="D82" i="24"/>
  <c r="R82" s="1"/>
  <c r="K83" i="1"/>
  <c r="D88" i="24"/>
  <c r="R88" s="1"/>
  <c r="K89" i="1"/>
  <c r="D94" i="24"/>
  <c r="R94" s="1"/>
  <c r="K95" i="1"/>
  <c r="D100" i="24"/>
  <c r="R100" s="1"/>
  <c r="K99" i="1"/>
  <c r="D104" i="24"/>
  <c r="R104" s="1"/>
  <c r="K103" i="1"/>
  <c r="D108" i="24"/>
  <c r="R108" s="1"/>
  <c r="K107" i="1"/>
  <c r="D112" i="24"/>
  <c r="R112" s="1"/>
  <c r="K111" i="1"/>
  <c r="D116" i="24"/>
  <c r="R116" s="1"/>
  <c r="K135" i="1"/>
  <c r="D140" i="24"/>
  <c r="R140" s="1"/>
  <c r="K139" i="1"/>
  <c r="D144" i="24"/>
  <c r="R144" s="1"/>
  <c r="K147" i="1"/>
  <c r="D152" i="24"/>
  <c r="R152" s="1"/>
  <c r="K151" i="1"/>
  <c r="D156" i="24"/>
  <c r="R156" s="1"/>
  <c r="K155" i="1"/>
  <c r="D160" i="24"/>
  <c r="R160" s="1"/>
  <c r="K161" i="1"/>
  <c r="D166" i="24"/>
  <c r="K167" i="1"/>
  <c r="D172" i="24"/>
  <c r="R172" s="1"/>
  <c r="K175" i="1"/>
  <c r="D180" i="24"/>
  <c r="R180" s="1"/>
  <c r="K179" i="1"/>
  <c r="D184" i="24"/>
  <c r="R184" s="1"/>
  <c r="K187" i="1"/>
  <c r="D192" i="24"/>
  <c r="R192" s="1"/>
  <c r="K197" i="1"/>
  <c r="D202" i="24"/>
  <c r="R202" s="1"/>
  <c r="K203" i="1"/>
  <c r="D208" i="24"/>
  <c r="R208" s="1"/>
  <c r="K211" i="1"/>
  <c r="D216" i="24"/>
  <c r="R216" s="1"/>
  <c r="K217" i="1"/>
  <c r="D222" i="24"/>
  <c r="R222" s="1"/>
  <c r="K225" i="1"/>
  <c r="D230" i="24"/>
  <c r="R230" s="1"/>
  <c r="K231" i="1"/>
  <c r="D236" i="24"/>
  <c r="R236" s="1"/>
  <c r="K241" i="1"/>
  <c r="D246" i="24"/>
  <c r="R246" s="1"/>
  <c r="K247" i="1"/>
  <c r="D252" i="24"/>
  <c r="K257" i="1"/>
  <c r="D262" i="24"/>
  <c r="R262" s="1"/>
  <c r="K263" i="1"/>
  <c r="D268" i="24"/>
  <c r="R268" s="1"/>
  <c r="K271" i="1"/>
  <c r="D276" i="24"/>
  <c r="R276" s="1"/>
  <c r="K275" i="1"/>
  <c r="D280" i="24"/>
  <c r="R280" s="1"/>
  <c r="K281" i="1"/>
  <c r="D286" i="24"/>
  <c r="R286" s="1"/>
  <c r="K287" i="1"/>
  <c r="D292" i="24"/>
  <c r="R292" s="1"/>
  <c r="K291" i="1"/>
  <c r="D296" i="24"/>
  <c r="R296" s="1"/>
  <c r="K301" i="1"/>
  <c r="D306" i="24"/>
  <c r="R306" s="1"/>
  <c r="K305" i="1"/>
  <c r="D310" i="24"/>
  <c r="R310" s="1"/>
  <c r="K311" i="1"/>
  <c r="D316" i="24"/>
  <c r="R316" s="1"/>
  <c r="K317" i="1"/>
  <c r="D322" i="24"/>
  <c r="R322" s="1"/>
  <c r="K321" i="1"/>
  <c r="D326" i="24"/>
  <c r="R326" s="1"/>
  <c r="K327" i="1"/>
  <c r="D332" i="24"/>
  <c r="R332" s="1"/>
  <c r="K335" i="1"/>
  <c r="D340" i="24"/>
  <c r="R340" s="1"/>
  <c r="K339" i="1"/>
  <c r="D344" i="24"/>
  <c r="R344" s="1"/>
  <c r="K349" i="1"/>
  <c r="D354" i="24"/>
  <c r="R354" s="1"/>
  <c r="K353" i="1"/>
  <c r="D358" i="24"/>
  <c r="R358" s="1"/>
  <c r="K359" i="1"/>
  <c r="D364" i="24"/>
  <c r="R364" s="1"/>
  <c r="K365" i="1"/>
  <c r="D370" i="24"/>
  <c r="R370" s="1"/>
  <c r="K369" i="1"/>
  <c r="D374" i="24"/>
  <c r="R374" s="1"/>
  <c r="K375" i="1"/>
  <c r="D380" i="24"/>
  <c r="R380" s="1"/>
  <c r="K381" i="1"/>
  <c r="D386" i="24"/>
  <c r="R386" s="1"/>
  <c r="K387" i="1"/>
  <c r="D392" i="24"/>
  <c r="R392" s="1"/>
  <c r="K391" i="1"/>
  <c r="D396" i="24"/>
  <c r="R396" s="1"/>
  <c r="K397" i="1"/>
  <c r="D402" i="24"/>
  <c r="R402" s="1"/>
  <c r="K401" i="1"/>
  <c r="D406" i="24"/>
  <c r="R406" s="1"/>
  <c r="K411" i="1"/>
  <c r="D416" i="24"/>
  <c r="R416" s="1"/>
  <c r="K415" i="1"/>
  <c r="D420" i="24"/>
  <c r="R420" s="1"/>
  <c r="K421" i="1"/>
  <c r="D426" i="24"/>
  <c r="R426" s="1"/>
  <c r="K79" i="2"/>
  <c r="E84" i="24"/>
  <c r="S84" s="1"/>
  <c r="K83" i="2"/>
  <c r="E88" i="24"/>
  <c r="S88" s="1"/>
  <c r="K87" i="2"/>
  <c r="E92" i="24"/>
  <c r="S92" s="1"/>
  <c r="K91" i="2"/>
  <c r="E96" i="24"/>
  <c r="S96" s="1"/>
  <c r="K95" i="2"/>
  <c r="E100" i="24"/>
  <c r="S100" s="1"/>
  <c r="K139" i="2"/>
  <c r="E144" i="24"/>
  <c r="S144" s="1"/>
  <c r="K153" i="2"/>
  <c r="E158" i="24"/>
  <c r="S158" s="1"/>
  <c r="K157" i="2"/>
  <c r="E162" i="24"/>
  <c r="S162" s="1"/>
  <c r="K193" i="2"/>
  <c r="E198" i="24"/>
  <c r="S198" s="1"/>
  <c r="K197" i="2"/>
  <c r="E202" i="24"/>
  <c r="S202" s="1"/>
  <c r="K209" i="2"/>
  <c r="E214" i="24"/>
  <c r="S214" s="1"/>
  <c r="K227" i="2"/>
  <c r="E232" i="24"/>
  <c r="S232" s="1"/>
  <c r="K231" i="2"/>
  <c r="E236" i="24"/>
  <c r="S236" s="1"/>
  <c r="K235" i="2"/>
  <c r="E240" i="24"/>
  <c r="S240" s="1"/>
  <c r="K239" i="2"/>
  <c r="E244" i="24"/>
  <c r="S244" s="1"/>
  <c r="K245" i="2"/>
  <c r="E250" i="24"/>
  <c r="S250" s="1"/>
  <c r="K249" i="2"/>
  <c r="E254" i="24"/>
  <c r="S254" s="1"/>
  <c r="K253" i="2"/>
  <c r="E258" i="24"/>
  <c r="S258" s="1"/>
  <c r="K257" i="2"/>
  <c r="E262" i="24"/>
  <c r="S262" s="1"/>
  <c r="K263" i="2"/>
  <c r="E268" i="24"/>
  <c r="S268" s="1"/>
  <c r="K267" i="2"/>
  <c r="E272" i="24"/>
  <c r="S272" s="1"/>
  <c r="K271" i="2"/>
  <c r="E276" i="24"/>
  <c r="S276" s="1"/>
  <c r="K277" i="2"/>
  <c r="E282" i="24"/>
  <c r="S282" s="1"/>
  <c r="K281" i="2"/>
  <c r="E286" i="24"/>
  <c r="S286" s="1"/>
  <c r="K285" i="2"/>
  <c r="E290" i="24"/>
  <c r="S290" s="1"/>
  <c r="K289" i="2"/>
  <c r="E294" i="24"/>
  <c r="S294" s="1"/>
  <c r="K303" i="2"/>
  <c r="E308" i="24"/>
  <c r="S308" s="1"/>
  <c r="K307" i="2"/>
  <c r="E312" i="24"/>
  <c r="S312" s="1"/>
  <c r="K313" i="2"/>
  <c r="E318" i="24"/>
  <c r="S318" s="1"/>
  <c r="K323" i="2"/>
  <c r="E328" i="24"/>
  <c r="S328" s="1"/>
  <c r="K327" i="2"/>
  <c r="E332" i="24"/>
  <c r="S332" s="1"/>
  <c r="K331" i="2"/>
  <c r="E336" i="24"/>
  <c r="S336" s="1"/>
  <c r="K335" i="2"/>
  <c r="E340" i="24"/>
  <c r="S340" s="1"/>
  <c r="K355" i="2"/>
  <c r="E360" i="24"/>
  <c r="S360" s="1"/>
  <c r="K365" i="2"/>
  <c r="E370" i="24"/>
  <c r="S370" s="1"/>
  <c r="K383" i="2"/>
  <c r="E388" i="24"/>
  <c r="S388" s="1"/>
  <c r="K389" i="2"/>
  <c r="E394" i="24"/>
  <c r="S394" s="1"/>
  <c r="K411" i="2"/>
  <c r="E416" i="24"/>
  <c r="S416" s="1"/>
  <c r="K96" i="1"/>
  <c r="D101" i="24"/>
  <c r="R101" s="1"/>
  <c r="K100" i="1"/>
  <c r="D105" i="24"/>
  <c r="R105" s="1"/>
  <c r="K104" i="1"/>
  <c r="D109" i="24"/>
  <c r="R109" s="1"/>
  <c r="K110" i="1"/>
  <c r="D115" i="24"/>
  <c r="R115" s="1"/>
  <c r="K116" i="1"/>
  <c r="D121" i="24"/>
  <c r="R121" s="1"/>
  <c r="K122" i="1"/>
  <c r="D127" i="24"/>
  <c r="R127" s="1"/>
  <c r="K170" i="1"/>
  <c r="D175" i="24"/>
  <c r="R175" s="1"/>
  <c r="K174" i="1"/>
  <c r="D179" i="24"/>
  <c r="R179" s="1"/>
  <c r="K178" i="1"/>
  <c r="D183" i="24"/>
  <c r="R183" s="1"/>
  <c r="K184" i="1"/>
  <c r="D189" i="24"/>
  <c r="R189" s="1"/>
  <c r="K188" i="1"/>
  <c r="D193" i="24"/>
  <c r="R193" s="1"/>
  <c r="K192" i="1"/>
  <c r="D197" i="24"/>
  <c r="R197" s="1"/>
  <c r="K198" i="1"/>
  <c r="D203" i="24"/>
  <c r="R203" s="1"/>
  <c r="K202" i="1"/>
  <c r="D207" i="24"/>
  <c r="R207" s="1"/>
  <c r="K208" i="1"/>
  <c r="D213" i="24"/>
  <c r="R213" s="1"/>
  <c r="K212" i="1"/>
  <c r="D217" i="24"/>
  <c r="R217" s="1"/>
  <c r="K218" i="1"/>
  <c r="D223" i="24"/>
  <c r="R223" s="1"/>
  <c r="K222" i="1"/>
  <c r="D227" i="24"/>
  <c r="R227" s="1"/>
  <c r="K226" i="1"/>
  <c r="D231" i="24"/>
  <c r="R231" s="1"/>
  <c r="K232" i="1"/>
  <c r="D237" i="24"/>
  <c r="R237" s="1"/>
  <c r="K238" i="1"/>
  <c r="D243" i="24"/>
  <c r="R243" s="1"/>
  <c r="K242" i="1"/>
  <c r="D247" i="24"/>
  <c r="R247" s="1"/>
  <c r="K250" i="1"/>
  <c r="D255" i="24"/>
  <c r="R255" s="1"/>
  <c r="K256" i="1"/>
  <c r="D261" i="24"/>
  <c r="R261" s="1"/>
  <c r="K262" i="1"/>
  <c r="D267" i="24"/>
  <c r="R267" s="1"/>
  <c r="K268" i="1"/>
  <c r="D273" i="24"/>
  <c r="R273" s="1"/>
  <c r="K274" i="1"/>
  <c r="D279" i="24"/>
  <c r="R279" s="1"/>
  <c r="K278" i="1"/>
  <c r="D283" i="24"/>
  <c r="R283" s="1"/>
  <c r="K286" i="1"/>
  <c r="D291" i="24"/>
  <c r="R291" s="1"/>
  <c r="K292" i="1"/>
  <c r="D297" i="24"/>
  <c r="R297" s="1"/>
  <c r="K300" i="1"/>
  <c r="D305" i="24"/>
  <c r="R305" s="1"/>
  <c r="K304" i="1"/>
  <c r="D309" i="24"/>
  <c r="R309" s="1"/>
  <c r="K316" i="1"/>
  <c r="D321" i="24"/>
  <c r="R321" s="1"/>
  <c r="K320" i="1"/>
  <c r="D325" i="24"/>
  <c r="R325" s="1"/>
  <c r="K332" i="1"/>
  <c r="D337" i="24"/>
  <c r="R337" s="1"/>
  <c r="K338" i="1"/>
  <c r="D343" i="24"/>
  <c r="R343" s="1"/>
  <c r="K342" i="1"/>
  <c r="D347" i="24"/>
  <c r="R347" s="1"/>
  <c r="K352" i="1"/>
  <c r="D357" i="24"/>
  <c r="R357" s="1"/>
  <c r="K358" i="1"/>
  <c r="D363" i="24"/>
  <c r="R363" s="1"/>
  <c r="K362" i="1"/>
  <c r="D367" i="24"/>
  <c r="R367" s="1"/>
  <c r="K368" i="1"/>
  <c r="D373" i="24"/>
  <c r="R373" s="1"/>
  <c r="K372" i="1"/>
  <c r="D377" i="24"/>
  <c r="R377" s="1"/>
  <c r="K376" i="1"/>
  <c r="D381" i="24"/>
  <c r="R381" s="1"/>
  <c r="K384" i="1"/>
  <c r="D389" i="24"/>
  <c r="R389" s="1"/>
  <c r="K388" i="1"/>
  <c r="D393" i="24"/>
  <c r="K394" i="1"/>
  <c r="D399" i="24"/>
  <c r="R399" s="1"/>
  <c r="K400" i="1"/>
  <c r="D405" i="24"/>
  <c r="R405" s="1"/>
  <c r="K406" i="1"/>
  <c r="D411" i="24"/>
  <c r="R411" s="1"/>
  <c r="K410" i="1"/>
  <c r="D415" i="24"/>
  <c r="R415" s="1"/>
  <c r="K420" i="1"/>
  <c r="D425" i="24"/>
  <c r="R425" s="1"/>
  <c r="L403"/>
  <c r="Z403" s="1"/>
  <c r="Z47"/>
  <c r="L47"/>
  <c r="L91"/>
  <c r="Z91" s="1"/>
  <c r="L185"/>
  <c r="Z185" s="1"/>
  <c r="L289"/>
  <c r="Z289" s="1"/>
  <c r="L349"/>
  <c r="Z349" s="1"/>
  <c r="L127"/>
  <c r="Z127" s="1"/>
  <c r="L277"/>
  <c r="Z277" s="1"/>
  <c r="L315"/>
  <c r="Z315" s="1"/>
  <c r="L80"/>
  <c r="Z80" s="1"/>
  <c r="L260"/>
  <c r="Z260" s="1"/>
  <c r="L272"/>
  <c r="Z272" s="1"/>
  <c r="L280"/>
  <c r="Z280" s="1"/>
  <c r="L292"/>
  <c r="Z292" s="1"/>
  <c r="L318"/>
  <c r="Z318" s="1"/>
  <c r="L334"/>
  <c r="Z334" s="1"/>
  <c r="L388"/>
  <c r="Z388" s="1"/>
  <c r="L392"/>
  <c r="Z392" s="1"/>
  <c r="L255"/>
  <c r="Z255" s="1"/>
  <c r="L271"/>
  <c r="Z271" s="1"/>
  <c r="L279"/>
  <c r="Z279" s="1"/>
  <c r="L376"/>
  <c r="Z376" s="1"/>
  <c r="L148"/>
  <c r="Z148" s="1"/>
  <c r="L314"/>
  <c r="Z314" s="1"/>
  <c r="L369"/>
  <c r="Z369" s="1"/>
  <c r="L281"/>
  <c r="Z281" s="1"/>
  <c r="Z332"/>
  <c r="L333"/>
  <c r="Z333" s="1"/>
  <c r="L374"/>
  <c r="Z374" s="1"/>
  <c r="L308"/>
  <c r="Z308" s="1"/>
  <c r="L188"/>
  <c r="Z188" s="1"/>
  <c r="L321"/>
  <c r="Z321" s="1"/>
  <c r="L56"/>
  <c r="Z56" s="1"/>
  <c r="L156"/>
  <c r="Z156" s="1"/>
  <c r="L192"/>
  <c r="Z192" s="1"/>
  <c r="L203"/>
  <c r="Z203" s="1"/>
  <c r="L211"/>
  <c r="Z211" s="1"/>
  <c r="L215"/>
  <c r="Z215" s="1"/>
  <c r="L380"/>
  <c r="Z380" s="1"/>
  <c r="L107"/>
  <c r="Z107" s="1"/>
  <c r="L16"/>
  <c r="Z16" s="1"/>
  <c r="G43"/>
  <c r="U43" s="1"/>
  <c r="U64"/>
  <c r="G64"/>
  <c r="G331"/>
  <c r="U331" s="1"/>
  <c r="G396"/>
  <c r="U396" s="1"/>
  <c r="G48"/>
  <c r="U48" s="1"/>
  <c r="G201"/>
  <c r="U201" s="1"/>
  <c r="G277"/>
  <c r="U277" s="1"/>
  <c r="G385"/>
  <c r="U385" s="1"/>
  <c r="G397"/>
  <c r="U397" s="1"/>
  <c r="G113"/>
  <c r="U113" s="1"/>
  <c r="G229"/>
  <c r="U229" s="1"/>
  <c r="G346"/>
  <c r="U346" s="1"/>
  <c r="G365"/>
  <c r="U365" s="1"/>
  <c r="G244"/>
  <c r="U244" s="1"/>
  <c r="G308"/>
  <c r="U308" s="1"/>
  <c r="G384"/>
  <c r="U384" s="1"/>
  <c r="G208"/>
  <c r="U208" s="1"/>
  <c r="G107"/>
  <c r="U107" s="1"/>
  <c r="G415"/>
  <c r="U415" s="1"/>
  <c r="G17"/>
  <c r="U17" s="1"/>
  <c r="J32"/>
  <c r="X32" s="1"/>
  <c r="J168"/>
  <c r="X168" s="1"/>
  <c r="J173"/>
  <c r="X173" s="1"/>
  <c r="J290"/>
  <c r="X290" s="1"/>
  <c r="J324"/>
  <c r="X324" s="1"/>
  <c r="J342"/>
  <c r="X342" s="1"/>
  <c r="J419"/>
  <c r="X419" s="1"/>
  <c r="J112"/>
  <c r="X112" s="1"/>
  <c r="J361"/>
  <c r="X361" s="1"/>
  <c r="J217"/>
  <c r="X217" s="1"/>
  <c r="J230"/>
  <c r="X230" s="1"/>
  <c r="J279"/>
  <c r="X279" s="1"/>
  <c r="J287"/>
  <c r="X287" s="1"/>
  <c r="J374"/>
  <c r="X374" s="1"/>
  <c r="J221"/>
  <c r="X221" s="1"/>
  <c r="J283"/>
  <c r="X283" s="1"/>
  <c r="J325"/>
  <c r="X325" s="1"/>
  <c r="J425"/>
  <c r="X425" s="1"/>
  <c r="J410"/>
  <c r="X410" s="1"/>
  <c r="J339"/>
  <c r="X339" s="1"/>
  <c r="I108"/>
  <c r="W108" s="1"/>
  <c r="I140"/>
  <c r="W140" s="1"/>
  <c r="I192"/>
  <c r="W192" s="1"/>
  <c r="I299"/>
  <c r="W299" s="1"/>
  <c r="F243"/>
  <c r="T243" s="1"/>
  <c r="T153"/>
  <c r="F153"/>
  <c r="F205"/>
  <c r="T205" s="1"/>
  <c r="F289"/>
  <c r="T289" s="1"/>
  <c r="F313"/>
  <c r="T313" s="1"/>
  <c r="F373"/>
  <c r="T373" s="1"/>
  <c r="F400"/>
  <c r="T400" s="1"/>
  <c r="F75"/>
  <c r="T75" s="1"/>
  <c r="F195"/>
  <c r="T195" s="1"/>
  <c r="F254"/>
  <c r="T254" s="1"/>
  <c r="F269"/>
  <c r="T269" s="1"/>
  <c r="F304"/>
  <c r="T304" s="1"/>
  <c r="F362"/>
  <c r="T362" s="1"/>
  <c r="F39"/>
  <c r="T39" s="1"/>
  <c r="F328"/>
  <c r="T328" s="1"/>
  <c r="L42"/>
  <c r="Z42" s="1"/>
  <c r="L66"/>
  <c r="Z66" s="1"/>
  <c r="Z102"/>
  <c r="L102"/>
  <c r="L132"/>
  <c r="Z132" s="1"/>
  <c r="L150"/>
  <c r="Z150" s="1"/>
  <c r="J54"/>
  <c r="X54" s="1"/>
  <c r="J144"/>
  <c r="X144" s="1"/>
  <c r="J288"/>
  <c r="X288" s="1"/>
  <c r="Q153" i="25"/>
  <c r="K270" i="24"/>
  <c r="Y270" s="1"/>
  <c r="K292"/>
  <c r="Y292" s="1"/>
  <c r="K302"/>
  <c r="Y302" s="1"/>
  <c r="K312"/>
  <c r="Y312" s="1"/>
  <c r="K322"/>
  <c r="Y322" s="1"/>
  <c r="K277"/>
  <c r="Y277" s="1"/>
  <c r="K285"/>
  <c r="Y285" s="1"/>
  <c r="K305"/>
  <c r="Y305" s="1"/>
  <c r="K15"/>
  <c r="Y15" s="1"/>
  <c r="K31"/>
  <c r="Y31" s="1"/>
  <c r="K41"/>
  <c r="Y41" s="1"/>
  <c r="K51"/>
  <c r="Y51" s="1"/>
  <c r="K61"/>
  <c r="Y61" s="1"/>
  <c r="K69"/>
  <c r="Y69" s="1"/>
  <c r="K83"/>
  <c r="Y83" s="1"/>
  <c r="K91"/>
  <c r="Y91" s="1"/>
  <c r="K99"/>
  <c r="Y99" s="1"/>
  <c r="K109"/>
  <c r="Y109" s="1"/>
  <c r="K129"/>
  <c r="Y129" s="1"/>
  <c r="K147"/>
  <c r="Y147" s="1"/>
  <c r="K158"/>
  <c r="Y158" s="1"/>
  <c r="K166"/>
  <c r="Y166" s="1"/>
  <c r="K174"/>
  <c r="Y174" s="1"/>
  <c r="K182"/>
  <c r="Y182" s="1"/>
  <c r="Y201"/>
  <c r="K200"/>
  <c r="Y200" s="1"/>
  <c r="K220"/>
  <c r="Y220" s="1"/>
  <c r="K228"/>
  <c r="Y228" s="1"/>
  <c r="K238"/>
  <c r="Y238" s="1"/>
  <c r="K246"/>
  <c r="Y246" s="1"/>
  <c r="K254"/>
  <c r="Y254" s="1"/>
  <c r="K262"/>
  <c r="Y262" s="1"/>
  <c r="K336"/>
  <c r="Y336" s="1"/>
  <c r="K344"/>
  <c r="Y344" s="1"/>
  <c r="K354"/>
  <c r="Y354" s="1"/>
  <c r="K364"/>
  <c r="Y364" s="1"/>
  <c r="K372"/>
  <c r="Y372" s="1"/>
  <c r="K382"/>
  <c r="Y382" s="1"/>
  <c r="K406"/>
  <c r="Y406" s="1"/>
  <c r="K415"/>
  <c r="Y415" s="1"/>
  <c r="K26"/>
  <c r="Y26" s="1"/>
  <c r="K44"/>
  <c r="Y44" s="1"/>
  <c r="K52"/>
  <c r="Y52" s="1"/>
  <c r="K60"/>
  <c r="Y60" s="1"/>
  <c r="K84"/>
  <c r="Y84" s="1"/>
  <c r="K92"/>
  <c r="Y92" s="1"/>
  <c r="K108"/>
  <c r="Y108" s="1"/>
  <c r="K120"/>
  <c r="Y120" s="1"/>
  <c r="K128"/>
  <c r="Y128" s="1"/>
  <c r="K136"/>
  <c r="Y136" s="1"/>
  <c r="K148"/>
  <c r="Y148" s="1"/>
  <c r="K167"/>
  <c r="Y167" s="1"/>
  <c r="K179"/>
  <c r="Y179" s="1"/>
  <c r="K207"/>
  <c r="Y207" s="1"/>
  <c r="K243"/>
  <c r="Y243" s="1"/>
  <c r="K261"/>
  <c r="Y261" s="1"/>
  <c r="K337"/>
  <c r="Y337" s="1"/>
  <c r="K345"/>
  <c r="Y345" s="1"/>
  <c r="K353"/>
  <c r="Y353" s="1"/>
  <c r="K365"/>
  <c r="Y365" s="1"/>
  <c r="K377"/>
  <c r="Y377" s="1"/>
  <c r="K405"/>
  <c r="Y405" s="1"/>
  <c r="K416"/>
  <c r="Y416" s="1"/>
  <c r="K426"/>
  <c r="Y426" s="1"/>
  <c r="K195" i="1"/>
  <c r="D200" i="24"/>
  <c r="R200" s="1"/>
  <c r="K324" i="5"/>
  <c r="H329" i="24"/>
  <c r="V329" s="1"/>
  <c r="N47" i="25"/>
  <c r="O47" s="1"/>
  <c r="K69" i="2"/>
  <c r="E74" i="24"/>
  <c r="S74" s="1"/>
  <c r="K73" i="2"/>
  <c r="E78" i="24"/>
  <c r="S78" s="1"/>
  <c r="K37" i="5"/>
  <c r="H42" i="24"/>
  <c r="V42" s="1"/>
  <c r="K41" i="5"/>
  <c r="H46" i="24"/>
  <c r="V46" s="1"/>
  <c r="K45" i="5"/>
  <c r="H50" i="24"/>
  <c r="V50" s="1"/>
  <c r="K79" i="5"/>
  <c r="H84" i="24"/>
  <c r="V84" s="1"/>
  <c r="K83" i="5"/>
  <c r="H88" i="24"/>
  <c r="V88" s="1"/>
  <c r="K87" i="5"/>
  <c r="H92" i="24"/>
  <c r="V92" s="1"/>
  <c r="K91" i="5"/>
  <c r="H96" i="24"/>
  <c r="V96" s="1"/>
  <c r="K95" i="5"/>
  <c r="H100" i="24"/>
  <c r="K99" i="5"/>
  <c r="H104" i="24"/>
  <c r="V104" s="1"/>
  <c r="K103" i="5"/>
  <c r="H108" i="24"/>
  <c r="V108" s="1"/>
  <c r="K107" i="5"/>
  <c r="H112" i="24"/>
  <c r="V112" s="1"/>
  <c r="K111" i="5"/>
  <c r="H116" i="24"/>
  <c r="V116" s="1"/>
  <c r="K115" i="5"/>
  <c r="H120" i="24"/>
  <c r="V120" s="1"/>
  <c r="K119" i="5"/>
  <c r="H124" i="24"/>
  <c r="V124" s="1"/>
  <c r="K123" i="5"/>
  <c r="H128" i="24"/>
  <c r="V128" s="1"/>
  <c r="K127" i="5"/>
  <c r="H132" i="24"/>
  <c r="V132" s="1"/>
  <c r="K131" i="5"/>
  <c r="H136" i="24"/>
  <c r="V136" s="1"/>
  <c r="K135" i="5"/>
  <c r="H140" i="24"/>
  <c r="V140" s="1"/>
  <c r="K139" i="5"/>
  <c r="H144" i="24"/>
  <c r="V144" s="1"/>
  <c r="K169" i="5"/>
  <c r="H174" i="24"/>
  <c r="V174" s="1"/>
  <c r="K173" i="5"/>
  <c r="H178" i="24"/>
  <c r="V178" s="1"/>
  <c r="K179" i="5"/>
  <c r="H184" i="24"/>
  <c r="V184" s="1"/>
  <c r="K183" i="5"/>
  <c r="H188" i="24"/>
  <c r="V188" s="1"/>
  <c r="K189" i="5"/>
  <c r="H194" i="24"/>
  <c r="V194" s="1"/>
  <c r="K213" i="5"/>
  <c r="H218" i="24"/>
  <c r="V218" s="1"/>
  <c r="K217" i="5"/>
  <c r="H222" i="24"/>
  <c r="V222" s="1"/>
  <c r="K223" i="5"/>
  <c r="H228" i="24"/>
  <c r="V228" s="1"/>
  <c r="K227" i="5"/>
  <c r="H232" i="24"/>
  <c r="V232" s="1"/>
  <c r="K231" i="5"/>
  <c r="H236" i="24"/>
  <c r="V236" s="1"/>
  <c r="K235" i="5"/>
  <c r="H240" i="24"/>
  <c r="V240" s="1"/>
  <c r="K239" i="5"/>
  <c r="H244" i="24"/>
  <c r="K263" i="5"/>
  <c r="H268" i="24"/>
  <c r="V268" s="1"/>
  <c r="K269" i="5"/>
  <c r="H274" i="24"/>
  <c r="V274" s="1"/>
  <c r="K273" i="5"/>
  <c r="H278" i="24"/>
  <c r="V278" s="1"/>
  <c r="K279" i="5"/>
  <c r="H284" i="24"/>
  <c r="V284" s="1"/>
  <c r="K283" i="5"/>
  <c r="H288" i="24"/>
  <c r="V288" s="1"/>
  <c r="K287" i="5"/>
  <c r="H292" i="24"/>
  <c r="V292" s="1"/>
  <c r="K321" i="5"/>
  <c r="H326" i="24"/>
  <c r="V326" s="1"/>
  <c r="K343" i="5"/>
  <c r="H348" i="24"/>
  <c r="V348" s="1"/>
  <c r="K351" i="5"/>
  <c r="H356" i="24"/>
  <c r="V356" s="1"/>
  <c r="K355" i="5"/>
  <c r="H360" i="24"/>
  <c r="V360" s="1"/>
  <c r="K359" i="5"/>
  <c r="H364" i="24"/>
  <c r="V364" s="1"/>
  <c r="K367" i="5"/>
  <c r="H372" i="24"/>
  <c r="V372" s="1"/>
  <c r="K371" i="5"/>
  <c r="H376" i="24"/>
  <c r="K391" i="5"/>
  <c r="H396" i="24"/>
  <c r="V396" s="1"/>
  <c r="K395" i="5"/>
  <c r="H400" i="24"/>
  <c r="V400" s="1"/>
  <c r="K421" i="5"/>
  <c r="H426" i="24"/>
  <c r="V426" s="1"/>
  <c r="K12" i="2"/>
  <c r="E17" i="24"/>
  <c r="S17" s="1"/>
  <c r="K16" i="2"/>
  <c r="E21" i="24"/>
  <c r="S21" s="1"/>
  <c r="K20" i="2"/>
  <c r="E25" i="24"/>
  <c r="S25" s="1"/>
  <c r="K24" i="2"/>
  <c r="E29" i="24"/>
  <c r="K28" i="2"/>
  <c r="E33" i="24"/>
  <c r="S33" s="1"/>
  <c r="K32" i="2"/>
  <c r="E37" i="24"/>
  <c r="S37" s="1"/>
  <c r="K38" i="2"/>
  <c r="E43" i="24"/>
  <c r="S43" s="1"/>
  <c r="K44" i="2"/>
  <c r="E49" i="24"/>
  <c r="S49" s="1"/>
  <c r="K50" i="2"/>
  <c r="E55" i="24"/>
  <c r="S55" s="1"/>
  <c r="K54" i="2"/>
  <c r="E59" i="24"/>
  <c r="S59" s="1"/>
  <c r="K58" i="2"/>
  <c r="E63" i="24"/>
  <c r="S63" s="1"/>
  <c r="K62" i="2"/>
  <c r="E67" i="24"/>
  <c r="S67" s="1"/>
  <c r="K66" i="2"/>
  <c r="E71" i="24"/>
  <c r="S71" s="1"/>
  <c r="K70" i="2"/>
  <c r="E75" i="24"/>
  <c r="S75" s="1"/>
  <c r="K74" i="2"/>
  <c r="E79" i="24"/>
  <c r="S79" s="1"/>
  <c r="K78" i="2"/>
  <c r="E83" i="24"/>
  <c r="S83" s="1"/>
  <c r="K82" i="2"/>
  <c r="E87" i="24"/>
  <c r="S87" s="1"/>
  <c r="K86" i="2"/>
  <c r="E91" i="24"/>
  <c r="S91" s="1"/>
  <c r="K116" i="2"/>
  <c r="E121" i="24"/>
  <c r="S121" s="1"/>
  <c r="K120" i="2"/>
  <c r="E125" i="24"/>
  <c r="S125" s="1"/>
  <c r="K124" i="2"/>
  <c r="E129" i="24"/>
  <c r="S129" s="1"/>
  <c r="K130" i="2"/>
  <c r="E135" i="24"/>
  <c r="S135" s="1"/>
  <c r="K160" i="2"/>
  <c r="E165" i="24"/>
  <c r="S165" s="1"/>
  <c r="K166" i="2"/>
  <c r="E171" i="24"/>
  <c r="S171" s="1"/>
  <c r="K170" i="2"/>
  <c r="E175" i="24"/>
  <c r="S175" s="1"/>
  <c r="K184" i="2"/>
  <c r="E189" i="24"/>
  <c r="S189" s="1"/>
  <c r="K188" i="2"/>
  <c r="E193" i="24"/>
  <c r="S193" s="1"/>
  <c r="K198" i="2"/>
  <c r="E203" i="24"/>
  <c r="S203" s="1"/>
  <c r="K202" i="2"/>
  <c r="E207" i="24"/>
  <c r="S207" s="1"/>
  <c r="K212" i="2"/>
  <c r="E217" i="24"/>
  <c r="S217" s="1"/>
  <c r="K216" i="2"/>
  <c r="E221" i="24"/>
  <c r="S221" s="1"/>
  <c r="K222" i="2"/>
  <c r="E227" i="24"/>
  <c r="S227" s="1"/>
  <c r="K226" i="2"/>
  <c r="E231" i="24"/>
  <c r="S231" s="1"/>
  <c r="K230" i="2"/>
  <c r="E235" i="24"/>
  <c r="S235" s="1"/>
  <c r="K234" i="2"/>
  <c r="E239" i="24"/>
  <c r="S239" s="1"/>
  <c r="K238" i="2"/>
  <c r="E243" i="24"/>
  <c r="S243" s="1"/>
  <c r="K242" i="2"/>
  <c r="E247" i="24"/>
  <c r="S247" s="1"/>
  <c r="K246" i="2"/>
  <c r="E251" i="24"/>
  <c r="S251" s="1"/>
  <c r="K250" i="2"/>
  <c r="E255" i="24"/>
  <c r="S255" s="1"/>
  <c r="K254" i="2"/>
  <c r="E259" i="24"/>
  <c r="S259" s="1"/>
  <c r="K258" i="2"/>
  <c r="E263" i="24"/>
  <c r="S263" s="1"/>
  <c r="K278" i="2"/>
  <c r="E283" i="24"/>
  <c r="S283" s="1"/>
  <c r="K282" i="2"/>
  <c r="E287" i="24"/>
  <c r="S287" s="1"/>
  <c r="K286" i="2"/>
  <c r="E291" i="24"/>
  <c r="S291" s="1"/>
  <c r="K290" i="2"/>
  <c r="E295" i="24"/>
  <c r="S295" s="1"/>
  <c r="K308" i="2"/>
  <c r="E313" i="24"/>
  <c r="S313" s="1"/>
  <c r="K314" i="2"/>
  <c r="E319" i="24"/>
  <c r="K318" i="2"/>
  <c r="E323" i="24"/>
  <c r="S323" s="1"/>
  <c r="K328" i="2"/>
  <c r="E333" i="24"/>
  <c r="K332" i="2"/>
  <c r="E337" i="24"/>
  <c r="S337" s="1"/>
  <c r="K338" i="2"/>
  <c r="E343" i="24"/>
  <c r="S343" s="1"/>
  <c r="K342" i="2"/>
  <c r="E347" i="24"/>
  <c r="S347" s="1"/>
  <c r="K346" i="2"/>
  <c r="E351" i="24"/>
  <c r="S351" s="1"/>
  <c r="K350" i="2"/>
  <c r="E355" i="24"/>
  <c r="S355" s="1"/>
  <c r="K354" i="2"/>
  <c r="E359" i="24"/>
  <c r="S359" s="1"/>
  <c r="K358" i="2"/>
  <c r="E363" i="24"/>
  <c r="S363" s="1"/>
  <c r="K366" i="2"/>
  <c r="E371" i="24"/>
  <c r="S371" s="1"/>
  <c r="K370" i="2"/>
  <c r="E375" i="24"/>
  <c r="S375" s="1"/>
  <c r="K374" i="2"/>
  <c r="E379" i="24"/>
  <c r="S379" s="1"/>
  <c r="K380" i="2"/>
  <c r="E385" i="24"/>
  <c r="S385" s="1"/>
  <c r="K384" i="2"/>
  <c r="E389" i="24"/>
  <c r="S389" s="1"/>
  <c r="K390" i="2"/>
  <c r="E395" i="24"/>
  <c r="S395" s="1"/>
  <c r="K394" i="2"/>
  <c r="E399" i="24"/>
  <c r="S399" s="1"/>
  <c r="K402" i="2"/>
  <c r="E407" i="24"/>
  <c r="S407" s="1"/>
  <c r="K113" i="1"/>
  <c r="D118" i="24"/>
  <c r="R118" s="1"/>
  <c r="K117" i="1"/>
  <c r="D122" i="24"/>
  <c r="R122" s="1"/>
  <c r="K123" i="1"/>
  <c r="D128" i="24"/>
  <c r="R128" s="1"/>
  <c r="K127" i="1"/>
  <c r="D132" i="24"/>
  <c r="R132" s="1"/>
  <c r="K101" i="2"/>
  <c r="E106" i="24"/>
  <c r="S106" s="1"/>
  <c r="K105" i="2"/>
  <c r="E110" i="24"/>
  <c r="K109" i="2"/>
  <c r="E114" i="24"/>
  <c r="S114" s="1"/>
  <c r="K113" i="2"/>
  <c r="E118" i="24"/>
  <c r="S118" s="1"/>
  <c r="K117" i="2"/>
  <c r="E122" i="24"/>
  <c r="S122" s="1"/>
  <c r="K123" i="2"/>
  <c r="E128" i="24"/>
  <c r="S128" s="1"/>
  <c r="K127" i="2"/>
  <c r="E132" i="24"/>
  <c r="S132" s="1"/>
  <c r="K131" i="2"/>
  <c r="E136" i="24"/>
  <c r="S136" s="1"/>
  <c r="K135" i="2"/>
  <c r="E140" i="24"/>
  <c r="S140" s="1"/>
  <c r="K145" i="2"/>
  <c r="E150" i="24"/>
  <c r="S150" s="1"/>
  <c r="K149" i="2"/>
  <c r="E154" i="24"/>
  <c r="S154" s="1"/>
  <c r="K159" i="2"/>
  <c r="E164" i="24"/>
  <c r="S164" s="1"/>
  <c r="K163" i="2"/>
  <c r="E168" i="24"/>
  <c r="S168" s="1"/>
  <c r="K169" i="2"/>
  <c r="E174" i="24"/>
  <c r="S174" s="1"/>
  <c r="K173" i="2"/>
  <c r="E178" i="24"/>
  <c r="S178" s="1"/>
  <c r="K177" i="2"/>
  <c r="E182" i="24"/>
  <c r="S182" s="1"/>
  <c r="K181" i="2"/>
  <c r="E186" i="24"/>
  <c r="S186" s="1"/>
  <c r="K185" i="2"/>
  <c r="E190" i="24"/>
  <c r="S190" s="1"/>
  <c r="K189" i="2"/>
  <c r="E194" i="24"/>
  <c r="S194" s="1"/>
  <c r="K199" i="2"/>
  <c r="E204" i="24"/>
  <c r="S204" s="1"/>
  <c r="K203" i="2"/>
  <c r="E208" i="24"/>
  <c r="K211" i="2"/>
  <c r="E216" i="24"/>
  <c r="S216" s="1"/>
  <c r="K215" i="2"/>
  <c r="E220" i="24"/>
  <c r="S220" s="1"/>
  <c r="K219" i="2"/>
  <c r="E224" i="24"/>
  <c r="S224" s="1"/>
  <c r="K223" i="2"/>
  <c r="E228" i="24"/>
  <c r="S228" s="1"/>
  <c r="K291" i="2"/>
  <c r="E296" i="24"/>
  <c r="S296" s="1"/>
  <c r="K297" i="2"/>
  <c r="E302" i="24"/>
  <c r="S302" s="1"/>
  <c r="K319" i="2"/>
  <c r="E324" i="24"/>
  <c r="K343" i="2"/>
  <c r="E348" i="24"/>
  <c r="K347" i="2"/>
  <c r="E352" i="24"/>
  <c r="S352" s="1"/>
  <c r="K357" i="2"/>
  <c r="E362" i="24"/>
  <c r="S362" s="1"/>
  <c r="K361" i="2"/>
  <c r="E366" i="24"/>
  <c r="S366" s="1"/>
  <c r="K375" i="2"/>
  <c r="E380" i="24"/>
  <c r="S380" s="1"/>
  <c r="K379" i="2"/>
  <c r="E384" i="24"/>
  <c r="S384" s="1"/>
  <c r="K385" i="2"/>
  <c r="E390" i="24"/>
  <c r="S390" s="1"/>
  <c r="K391" i="2"/>
  <c r="E396" i="24"/>
  <c r="S396" s="1"/>
  <c r="K395" i="2"/>
  <c r="E400" i="24"/>
  <c r="S400" s="1"/>
  <c r="K401" i="2"/>
  <c r="E406" i="24"/>
  <c r="S406" s="1"/>
  <c r="K407" i="2"/>
  <c r="E412" i="24"/>
  <c r="S412" s="1"/>
  <c r="K413" i="2"/>
  <c r="E418" i="24"/>
  <c r="S418" s="1"/>
  <c r="K417" i="2"/>
  <c r="E422" i="24"/>
  <c r="S422" s="1"/>
  <c r="K421" i="2"/>
  <c r="E426" i="24"/>
  <c r="S426" s="1"/>
  <c r="K16" i="1"/>
  <c r="D21" i="24"/>
  <c r="R21" s="1"/>
  <c r="K20" i="1"/>
  <c r="D25" i="24"/>
  <c r="R25" s="1"/>
  <c r="K24" i="1"/>
  <c r="D29" i="24"/>
  <c r="R29" s="1"/>
  <c r="K30" i="1"/>
  <c r="D35" i="24"/>
  <c r="R35" s="1"/>
  <c r="K36" i="1"/>
  <c r="D41" i="24"/>
  <c r="K40" i="1"/>
  <c r="D45" i="24"/>
  <c r="R45" s="1"/>
  <c r="K44" i="1"/>
  <c r="D49" i="24"/>
  <c r="R49" s="1"/>
  <c r="K50" i="1"/>
  <c r="D55" i="24"/>
  <c r="R55" s="1"/>
  <c r="K54" i="1"/>
  <c r="D59" i="24"/>
  <c r="R59" s="1"/>
  <c r="K58" i="1"/>
  <c r="D63" i="24"/>
  <c r="R63" s="1"/>
  <c r="K62" i="1"/>
  <c r="D67" i="24"/>
  <c r="R67" s="1"/>
  <c r="K66" i="1"/>
  <c r="D71" i="24"/>
  <c r="K70" i="1"/>
  <c r="D75" i="24"/>
  <c r="R75" s="1"/>
  <c r="K74" i="1"/>
  <c r="D79" i="24"/>
  <c r="R79" s="1"/>
  <c r="K78" i="1"/>
  <c r="D83" i="24"/>
  <c r="R83" s="1"/>
  <c r="K82" i="1"/>
  <c r="D87" i="24"/>
  <c r="R87" s="1"/>
  <c r="K86" i="1"/>
  <c r="D91" i="24"/>
  <c r="R91" s="1"/>
  <c r="K92" i="1"/>
  <c r="D97" i="24"/>
  <c r="R97" s="1"/>
  <c r="K128" i="1"/>
  <c r="D133" i="24"/>
  <c r="R133" s="1"/>
  <c r="K134" i="1"/>
  <c r="D139" i="24"/>
  <c r="R139" s="1"/>
  <c r="K138" i="1"/>
  <c r="D143" i="24"/>
  <c r="R143" s="1"/>
  <c r="K142" i="1"/>
  <c r="D147" i="24"/>
  <c r="R147" s="1"/>
  <c r="K146" i="1"/>
  <c r="D151" i="24"/>
  <c r="R151" s="1"/>
  <c r="K150" i="1"/>
  <c r="D155" i="24"/>
  <c r="R155" s="1"/>
  <c r="K156" i="1"/>
  <c r="D161" i="24"/>
  <c r="R161" s="1"/>
  <c r="K160" i="1"/>
  <c r="D165" i="24"/>
  <c r="R165" s="1"/>
  <c r="K164" i="1"/>
  <c r="D169" i="24"/>
  <c r="R169" s="1"/>
  <c r="L414"/>
  <c r="K398"/>
  <c r="Y398" s="1"/>
  <c r="L398"/>
  <c r="Z398" s="1"/>
  <c r="L366"/>
  <c r="Z366" s="1"/>
  <c r="L361"/>
  <c r="Z361" s="1"/>
  <c r="L354"/>
  <c r="Z354" s="1"/>
  <c r="K287" i="2"/>
  <c r="E292" i="24"/>
  <c r="S292" s="1"/>
  <c r="I354"/>
  <c r="W354" s="1"/>
  <c r="I353"/>
  <c r="W353" s="1"/>
  <c r="L353"/>
  <c r="Z353" s="1"/>
  <c r="L352"/>
  <c r="Z352" s="1"/>
  <c r="I339"/>
  <c r="W339" s="1"/>
  <c r="L339"/>
  <c r="Z339" s="1"/>
  <c r="Z329"/>
  <c r="Z327"/>
  <c r="L328"/>
  <c r="Z328" s="1"/>
  <c r="K145" i="9"/>
  <c r="K294" i="6"/>
  <c r="K102"/>
  <c r="S373" i="24"/>
  <c r="S41"/>
  <c r="S378"/>
  <c r="S57"/>
  <c r="S200"/>
  <c r="S261"/>
  <c r="S249"/>
  <c r="S148"/>
  <c r="S138"/>
  <c r="S188"/>
  <c r="N86" i="25"/>
  <c r="O86" s="1"/>
  <c r="N185"/>
  <c r="O185" s="1"/>
  <c r="Z236"/>
  <c r="P236" s="1"/>
  <c r="N41"/>
  <c r="O41" s="1"/>
  <c r="N88"/>
  <c r="O88" s="1"/>
  <c r="N372"/>
  <c r="O372" s="1"/>
  <c r="N59"/>
  <c r="O59" s="1"/>
  <c r="P59" s="1"/>
  <c r="N330"/>
  <c r="O330" s="1"/>
  <c r="N147"/>
  <c r="O147" s="1"/>
  <c r="N242"/>
  <c r="O242" s="1"/>
  <c r="Q415"/>
  <c r="Q316"/>
  <c r="Q335"/>
  <c r="Q306"/>
  <c r="Q263"/>
  <c r="Q287"/>
  <c r="Q95"/>
  <c r="Q106"/>
  <c r="Q248"/>
  <c r="Q315"/>
  <c r="Q387"/>
  <c r="N101"/>
  <c r="O101" s="1"/>
  <c r="N241"/>
  <c r="O241" s="1"/>
  <c r="Q391"/>
  <c r="Q341"/>
  <c r="Q232"/>
  <c r="Q295"/>
  <c r="N158"/>
  <c r="O158" s="1"/>
  <c r="Q19"/>
  <c r="K122" i="7"/>
  <c r="K198"/>
  <c r="K283"/>
  <c r="K94"/>
  <c r="Q297" i="25"/>
  <c r="Q354"/>
  <c r="Q390"/>
  <c r="Q418"/>
  <c r="Q369"/>
  <c r="Q310"/>
  <c r="Q350"/>
  <c r="S47"/>
  <c r="S267" i="24"/>
  <c r="S99"/>
  <c r="S299"/>
  <c r="K62" i="3"/>
  <c r="K263"/>
  <c r="S45" i="24"/>
  <c r="S123"/>
  <c r="S124"/>
  <c r="S322"/>
  <c r="N239" i="25"/>
  <c r="O239" s="1"/>
  <c r="S222" i="24"/>
  <c r="S81"/>
  <c r="S73"/>
  <c r="S257"/>
  <c r="S110"/>
  <c r="N20" i="25"/>
  <c r="O20" s="1"/>
  <c r="N28"/>
  <c r="O28" s="1"/>
  <c r="S26" i="24"/>
  <c r="S208"/>
  <c r="S324"/>
  <c r="S50"/>
  <c r="S241" i="25"/>
  <c r="S29" i="24"/>
  <c r="S307"/>
  <c r="N375" i="25"/>
  <c r="O375" s="1"/>
  <c r="R166" i="24"/>
  <c r="R393"/>
  <c r="V82" i="25"/>
  <c r="P82" s="1"/>
  <c r="N207"/>
  <c r="O207" s="1"/>
  <c r="N138"/>
  <c r="O138" s="1"/>
  <c r="Q345"/>
  <c r="Q243"/>
  <c r="Q320"/>
  <c r="Q18"/>
  <c r="Q284"/>
  <c r="Q321"/>
  <c r="Q33"/>
  <c r="N26"/>
  <c r="O26" s="1"/>
  <c r="S375"/>
  <c r="N183"/>
  <c r="O183" s="1"/>
  <c r="N179"/>
  <c r="O179" s="1"/>
  <c r="Q314"/>
  <c r="Q392"/>
  <c r="Q400"/>
  <c r="N42"/>
  <c r="O42" s="1"/>
  <c r="P42" s="1"/>
  <c r="V66"/>
  <c r="Q294"/>
  <c r="N119"/>
  <c r="O119" s="1"/>
  <c r="N187"/>
  <c r="O187" s="1"/>
  <c r="N43"/>
  <c r="O43" s="1"/>
  <c r="N349"/>
  <c r="O349" s="1"/>
  <c r="Q108"/>
  <c r="Q158"/>
  <c r="Q240"/>
  <c r="Q319"/>
  <c r="Q375"/>
  <c r="Q338"/>
  <c r="K81" i="9"/>
  <c r="K141"/>
  <c r="Z179" i="25"/>
  <c r="K61" i="9"/>
  <c r="Q417" i="25"/>
  <c r="N271"/>
  <c r="O271" s="1"/>
  <c r="K97" i="9"/>
  <c r="K39"/>
  <c r="K46" i="8"/>
  <c r="K101"/>
  <c r="Q334" i="25"/>
  <c r="Q420"/>
  <c r="Q328"/>
  <c r="K409" i="8"/>
  <c r="K231"/>
  <c r="K215"/>
  <c r="K265"/>
  <c r="Q283" i="25"/>
  <c r="Q303"/>
  <c r="K49" i="7"/>
  <c r="Q356" i="25"/>
  <c r="K110" i="7"/>
  <c r="K296"/>
  <c r="K139"/>
  <c r="N55" i="25"/>
  <c r="O55" s="1"/>
  <c r="N153"/>
  <c r="O153" s="1"/>
  <c r="N163"/>
  <c r="O163" s="1"/>
  <c r="N155"/>
  <c r="O155" s="1"/>
  <c r="N98"/>
  <c r="O98" s="1"/>
  <c r="N106"/>
  <c r="O106" s="1"/>
  <c r="N186"/>
  <c r="O186" s="1"/>
  <c r="N318"/>
  <c r="O318" s="1"/>
  <c r="V220" i="24"/>
  <c r="V368"/>
  <c r="V102"/>
  <c r="V242"/>
  <c r="V272"/>
  <c r="V276"/>
  <c r="N94" i="25"/>
  <c r="O94" s="1"/>
  <c r="N414"/>
  <c r="O414" s="1"/>
  <c r="N127"/>
  <c r="O127" s="1"/>
  <c r="N206"/>
  <c r="O206" s="1"/>
  <c r="P206" s="1"/>
  <c r="N11"/>
  <c r="O11" s="1"/>
  <c r="V100" i="24"/>
  <c r="V358"/>
  <c r="V126"/>
  <c r="V190"/>
  <c r="V44"/>
  <c r="V352"/>
  <c r="N420" i="25"/>
  <c r="O420" s="1"/>
  <c r="N315"/>
  <c r="O315" s="1"/>
  <c r="N382"/>
  <c r="O382" s="1"/>
  <c r="K398" i="4"/>
  <c r="K240"/>
  <c r="K411"/>
  <c r="K261"/>
  <c r="K421"/>
  <c r="K210"/>
  <c r="K310"/>
  <c r="K174"/>
  <c r="K270"/>
  <c r="K357" i="3"/>
  <c r="K200"/>
  <c r="K190"/>
  <c r="K249"/>
  <c r="K395"/>
  <c r="K308"/>
  <c r="K323"/>
  <c r="S28" i="24"/>
  <c r="S155" i="25"/>
  <c r="S44" i="24"/>
  <c r="S319"/>
  <c r="N110" i="25"/>
  <c r="O110" s="1"/>
  <c r="S219" i="24"/>
  <c r="N247" i="25"/>
  <c r="O247" s="1"/>
  <c r="N114"/>
  <c r="O114" s="1"/>
  <c r="N62"/>
  <c r="O62" s="1"/>
  <c r="N309"/>
  <c r="O309" s="1"/>
  <c r="S66" i="24"/>
  <c r="S348"/>
  <c r="S333"/>
  <c r="N178" i="25"/>
  <c r="O178" s="1"/>
  <c r="S35" i="24"/>
  <c r="N87" i="25"/>
  <c r="O87" s="1"/>
  <c r="N70"/>
  <c r="O70" s="1"/>
  <c r="R55"/>
  <c r="N102"/>
  <c r="O102" s="1"/>
  <c r="R41" i="24"/>
  <c r="N61" i="25"/>
  <c r="O61" s="1"/>
  <c r="N293"/>
  <c r="O293" s="1"/>
  <c r="P293" s="1"/>
  <c r="R71" i="24"/>
  <c r="R252"/>
  <c r="N146" i="25"/>
  <c r="O146" s="1"/>
  <c r="N417"/>
  <c r="O417" s="1"/>
  <c r="N334"/>
  <c r="O334" s="1"/>
  <c r="N210"/>
  <c r="O210" s="1"/>
  <c r="R201" i="24"/>
  <c r="N303" i="25"/>
  <c r="O303" s="1"/>
  <c r="N396"/>
  <c r="O396" s="1"/>
  <c r="N199"/>
  <c r="O199" s="1"/>
  <c r="N378"/>
  <c r="O378" s="1"/>
  <c r="N90"/>
  <c r="O90" s="1"/>
  <c r="N78"/>
  <c r="O78" s="1"/>
  <c r="N361"/>
  <c r="O361" s="1"/>
  <c r="N194"/>
  <c r="O194" s="1"/>
  <c r="N258"/>
  <c r="O258" s="1"/>
  <c r="R251" i="24"/>
  <c r="K315" i="9"/>
  <c r="N268" i="25"/>
  <c r="O268" s="1"/>
  <c r="K229" i="8"/>
  <c r="K151" i="9"/>
  <c r="Q412" i="25"/>
  <c r="Q22"/>
  <c r="Q28"/>
  <c r="Q347"/>
  <c r="Q373"/>
  <c r="Q386"/>
  <c r="Q414"/>
  <c r="V246" i="24"/>
  <c r="S146"/>
  <c r="S230"/>
  <c r="Q411" i="25"/>
  <c r="Q17"/>
  <c r="Q21"/>
  <c r="Q23"/>
  <c r="Q27"/>
  <c r="Q14"/>
  <c r="Q302"/>
  <c r="Q363"/>
  <c r="Q402"/>
  <c r="V146" i="24"/>
  <c r="V344"/>
  <c r="V376"/>
  <c r="R178"/>
  <c r="S356"/>
  <c r="K264" i="3"/>
  <c r="K342"/>
  <c r="N388" i="25"/>
  <c r="O388" s="1"/>
  <c r="N197"/>
  <c r="O197" s="1"/>
  <c r="S199"/>
  <c r="Q413"/>
  <c r="Q421"/>
  <c r="K335" i="4"/>
  <c r="K373"/>
  <c r="K301"/>
  <c r="K316"/>
  <c r="K366"/>
  <c r="K303"/>
  <c r="K326"/>
  <c r="K391"/>
  <c r="K138"/>
  <c r="K230"/>
  <c r="K325" i="8"/>
  <c r="K118"/>
  <c r="K133"/>
  <c r="K27"/>
  <c r="K375"/>
  <c r="Y78" i="25"/>
  <c r="K356" i="8"/>
  <c r="K346"/>
  <c r="K186"/>
  <c r="K355"/>
  <c r="K34"/>
  <c r="K66"/>
  <c r="Y111" i="24"/>
  <c r="Q419" i="25"/>
  <c r="Q416"/>
  <c r="Q322"/>
  <c r="Q331"/>
  <c r="Q361"/>
  <c r="Q371"/>
  <c r="Q377"/>
  <c r="Q277"/>
  <c r="Q293"/>
  <c r="Q299"/>
  <c r="Q304"/>
  <c r="Q15"/>
  <c r="Q16"/>
  <c r="Q25"/>
  <c r="Q69"/>
  <c r="Q125"/>
  <c r="Q134"/>
  <c r="Q159"/>
  <c r="Q160"/>
  <c r="Q161"/>
  <c r="Q189"/>
  <c r="Q196"/>
  <c r="Q218"/>
  <c r="Q224"/>
  <c r="Q225"/>
  <c r="Q235"/>
  <c r="Q257"/>
  <c r="Q260"/>
  <c r="Y151" i="24"/>
  <c r="K134" i="6"/>
  <c r="K111"/>
  <c r="K21"/>
  <c r="K311" i="7"/>
  <c r="K294"/>
  <c r="K285"/>
  <c r="K141"/>
  <c r="K379"/>
  <c r="K174"/>
  <c r="K87" i="9"/>
  <c r="K119"/>
  <c r="K35"/>
  <c r="K102"/>
  <c r="K182"/>
  <c r="Q422" i="25"/>
  <c r="K54" i="6"/>
  <c r="K68"/>
  <c r="K127"/>
  <c r="K114"/>
  <c r="K187"/>
  <c r="K38"/>
  <c r="K103"/>
  <c r="K119"/>
  <c r="K135"/>
  <c r="K23"/>
  <c r="K159"/>
  <c r="K199"/>
  <c r="N118" i="25"/>
  <c r="O118" s="1"/>
  <c r="K116" i="6"/>
  <c r="K118"/>
  <c r="K15"/>
  <c r="K174"/>
  <c r="K326"/>
  <c r="K83" i="7"/>
  <c r="K406"/>
  <c r="K25"/>
  <c r="K74"/>
  <c r="K124"/>
  <c r="K284"/>
  <c r="K333"/>
  <c r="K190"/>
  <c r="K231"/>
  <c r="K286"/>
  <c r="K332"/>
  <c r="K267"/>
  <c r="K404"/>
  <c r="K63"/>
  <c r="K168"/>
  <c r="K338"/>
  <c r="K127"/>
  <c r="K163"/>
  <c r="K247"/>
  <c r="K410"/>
  <c r="K233"/>
  <c r="K36"/>
  <c r="K306"/>
  <c r="K28"/>
  <c r="K212"/>
  <c r="K358"/>
  <c r="K334"/>
  <c r="K217"/>
  <c r="K278"/>
  <c r="K388"/>
  <c r="K67"/>
  <c r="K171"/>
  <c r="K401"/>
  <c r="K178"/>
  <c r="K27"/>
  <c r="K304"/>
  <c r="K371"/>
  <c r="K405"/>
  <c r="K294" i="9"/>
  <c r="K103"/>
  <c r="K183"/>
  <c r="K346"/>
  <c r="K420"/>
  <c r="K54"/>
  <c r="K71"/>
  <c r="K388"/>
  <c r="K278"/>
  <c r="K330"/>
  <c r="K11"/>
  <c r="K176" i="4"/>
  <c r="K12"/>
  <c r="K108"/>
  <c r="K231"/>
  <c r="K267"/>
  <c r="K379"/>
  <c r="K272"/>
  <c r="K341"/>
  <c r="K380"/>
  <c r="K102"/>
  <c r="K414"/>
  <c r="K35"/>
  <c r="K350"/>
  <c r="K394"/>
  <c r="K359"/>
  <c r="K203"/>
  <c r="V90" i="25"/>
  <c r="AA197"/>
  <c r="R349"/>
  <c r="R183"/>
  <c r="R114"/>
  <c r="X63"/>
  <c r="N162"/>
  <c r="O162" s="1"/>
  <c r="R173"/>
  <c r="P173" s="1"/>
  <c r="U178"/>
  <c r="X198"/>
  <c r="P198" s="1"/>
  <c r="X41"/>
  <c r="N130"/>
  <c r="O130" s="1"/>
  <c r="P130" s="1"/>
  <c r="N220"/>
  <c r="O220" s="1"/>
  <c r="N169"/>
  <c r="O169" s="1"/>
  <c r="N319"/>
  <c r="O319" s="1"/>
  <c r="N274"/>
  <c r="O274" s="1"/>
  <c r="N413"/>
  <c r="O413" s="1"/>
  <c r="K336" i="3"/>
  <c r="K349"/>
  <c r="K390"/>
  <c r="K405"/>
  <c r="K338"/>
  <c r="K363"/>
  <c r="K219"/>
  <c r="K287"/>
  <c r="K366"/>
  <c r="K248"/>
  <c r="K284"/>
  <c r="K309"/>
  <c r="K254"/>
  <c r="K82"/>
  <c r="K238"/>
  <c r="K335"/>
  <c r="K400"/>
  <c r="K131"/>
  <c r="K326"/>
  <c r="K339"/>
  <c r="K250"/>
  <c r="K372"/>
  <c r="K232"/>
  <c r="K293"/>
  <c r="K312"/>
  <c r="K340"/>
  <c r="K146"/>
  <c r="K278"/>
  <c r="K407"/>
  <c r="K310"/>
  <c r="K370"/>
  <c r="K288"/>
  <c r="K152"/>
  <c r="K208"/>
  <c r="K327"/>
  <c r="K358"/>
  <c r="K164"/>
  <c r="K260"/>
  <c r="K222"/>
  <c r="K174"/>
  <c r="K206"/>
  <c r="K35"/>
  <c r="K360"/>
  <c r="K235"/>
  <c r="K286"/>
  <c r="K359"/>
  <c r="K329"/>
  <c r="K163"/>
  <c r="K231"/>
  <c r="K259"/>
  <c r="K315"/>
  <c r="K352"/>
  <c r="K246"/>
  <c r="K421"/>
  <c r="T102" i="25"/>
  <c r="T417"/>
  <c r="K36" i="3"/>
  <c r="T315" i="25"/>
  <c r="T420"/>
  <c r="K46" i="3"/>
  <c r="K56"/>
  <c r="T372" i="25"/>
  <c r="N380"/>
  <c r="O380" s="1"/>
  <c r="N355"/>
  <c r="O355" s="1"/>
  <c r="Q93" i="24"/>
  <c r="N79" i="25"/>
  <c r="O79" s="1"/>
  <c r="R330"/>
  <c r="P330" s="1"/>
  <c r="R247"/>
  <c r="S162"/>
  <c r="T326"/>
  <c r="T210"/>
  <c r="U79"/>
  <c r="W70"/>
  <c r="N401"/>
  <c r="O401" s="1"/>
  <c r="P401" s="1"/>
  <c r="N337"/>
  <c r="O337" s="1"/>
  <c r="P158"/>
  <c r="S169"/>
  <c r="S380"/>
  <c r="S220"/>
  <c r="U118"/>
  <c r="X119"/>
  <c r="N12"/>
  <c r="O12" s="1"/>
  <c r="N27"/>
  <c r="O27" s="1"/>
  <c r="N143"/>
  <c r="O143" s="1"/>
  <c r="N156"/>
  <c r="O156" s="1"/>
  <c r="N294"/>
  <c r="O294" s="1"/>
  <c r="P294" s="1"/>
  <c r="N322"/>
  <c r="O322" s="1"/>
  <c r="P322" s="1"/>
  <c r="N219"/>
  <c r="O219" s="1"/>
  <c r="N104"/>
  <c r="O104" s="1"/>
  <c r="P104" s="1"/>
  <c r="N415"/>
  <c r="O415" s="1"/>
  <c r="N58"/>
  <c r="O58" s="1"/>
  <c r="P58" s="1"/>
  <c r="N161"/>
  <c r="O161" s="1"/>
  <c r="P161" s="1"/>
  <c r="N165"/>
  <c r="O165" s="1"/>
  <c r="N288"/>
  <c r="O288" s="1"/>
  <c r="P288" s="1"/>
  <c r="N23"/>
  <c r="O23" s="1"/>
  <c r="N67"/>
  <c r="O67" s="1"/>
  <c r="P67" s="1"/>
  <c r="N291"/>
  <c r="O291" s="1"/>
  <c r="N15"/>
  <c r="O15" s="1"/>
  <c r="N35"/>
  <c r="O35" s="1"/>
  <c r="N243"/>
  <c r="O243" s="1"/>
  <c r="N65"/>
  <c r="O65" s="1"/>
  <c r="P65" s="1"/>
  <c r="N283"/>
  <c r="O283" s="1"/>
  <c r="N150"/>
  <c r="O150" s="1"/>
  <c r="P150" s="1"/>
  <c r="N252"/>
  <c r="O252" s="1"/>
  <c r="N367"/>
  <c r="O367" s="1"/>
  <c r="P367" s="1"/>
  <c r="S389"/>
  <c r="N389"/>
  <c r="O389" s="1"/>
  <c r="T421"/>
  <c r="N421"/>
  <c r="O421" s="1"/>
  <c r="T360"/>
  <c r="N360"/>
  <c r="O360" s="1"/>
  <c r="R254"/>
  <c r="N254"/>
  <c r="O254" s="1"/>
  <c r="R282"/>
  <c r="N282"/>
  <c r="O282" s="1"/>
  <c r="R298"/>
  <c r="N298"/>
  <c r="O298" s="1"/>
  <c r="R34"/>
  <c r="N34"/>
  <c r="O34" s="1"/>
  <c r="R30"/>
  <c r="N30"/>
  <c r="O30" s="1"/>
  <c r="R235"/>
  <c r="N235"/>
  <c r="O235" s="1"/>
  <c r="R272"/>
  <c r="N272"/>
  <c r="O272" s="1"/>
  <c r="R300"/>
  <c r="N300"/>
  <c r="O300" s="1"/>
  <c r="R292"/>
  <c r="N292"/>
  <c r="O292" s="1"/>
  <c r="R324"/>
  <c r="N324"/>
  <c r="O324" s="1"/>
  <c r="R108"/>
  <c r="N108"/>
  <c r="O108" s="1"/>
  <c r="R201"/>
  <c r="N201"/>
  <c r="O201" s="1"/>
  <c r="R113"/>
  <c r="N113"/>
  <c r="O113" s="1"/>
  <c r="R171"/>
  <c r="N171"/>
  <c r="O171" s="1"/>
  <c r="N376"/>
  <c r="O376" s="1"/>
  <c r="P376" s="1"/>
  <c r="N218"/>
  <c r="O218" s="1"/>
  <c r="P218" s="1"/>
  <c r="N221"/>
  <c r="O221" s="1"/>
  <c r="N223"/>
  <c r="O223" s="1"/>
  <c r="N231"/>
  <c r="O231" s="1"/>
  <c r="P231" s="1"/>
  <c r="N232"/>
  <c r="O232" s="1"/>
  <c r="P232" s="1"/>
  <c r="N250"/>
  <c r="O250" s="1"/>
  <c r="N251"/>
  <c r="O251" s="1"/>
  <c r="P251" s="1"/>
  <c r="N253"/>
  <c r="O253" s="1"/>
  <c r="N255"/>
  <c r="O255" s="1"/>
  <c r="P255" s="1"/>
  <c r="N299"/>
  <c r="O299" s="1"/>
  <c r="N314"/>
  <c r="O314" s="1"/>
  <c r="N327"/>
  <c r="O327" s="1"/>
  <c r="P327" s="1"/>
  <c r="N331"/>
  <c r="O331" s="1"/>
  <c r="P331" s="1"/>
  <c r="N333"/>
  <c r="O333" s="1"/>
  <c r="N343"/>
  <c r="O343" s="1"/>
  <c r="P343" s="1"/>
  <c r="N358"/>
  <c r="O358" s="1"/>
  <c r="P358" s="1"/>
  <c r="N359"/>
  <c r="O359" s="1"/>
  <c r="N384"/>
  <c r="O384" s="1"/>
  <c r="P384" s="1"/>
  <c r="N406"/>
  <c r="O406" s="1"/>
  <c r="P406" s="1"/>
  <c r="N409"/>
  <c r="O409" s="1"/>
  <c r="N416"/>
  <c r="O416" s="1"/>
  <c r="N122"/>
  <c r="O122" s="1"/>
  <c r="N123"/>
  <c r="O123" s="1"/>
  <c r="P123" s="1"/>
  <c r="N135"/>
  <c r="O135" s="1"/>
  <c r="N154"/>
  <c r="O154" s="1"/>
  <c r="N159"/>
  <c r="O159" s="1"/>
  <c r="P159" s="1"/>
  <c r="N193"/>
  <c r="O193" s="1"/>
  <c r="P193" s="1"/>
  <c r="N246"/>
  <c r="O246" s="1"/>
  <c r="P246" s="1"/>
  <c r="N263"/>
  <c r="O263" s="1"/>
  <c r="N266"/>
  <c r="O266" s="1"/>
  <c r="P266" s="1"/>
  <c r="N267"/>
  <c r="O267" s="1"/>
  <c r="N269"/>
  <c r="O269" s="1"/>
  <c r="P269" s="1"/>
  <c r="N285"/>
  <c r="O285" s="1"/>
  <c r="P285" s="1"/>
  <c r="N279"/>
  <c r="O279" s="1"/>
  <c r="P279" s="1"/>
  <c r="N310"/>
  <c r="O310" s="1"/>
  <c r="P310" s="1"/>
  <c r="N311"/>
  <c r="O311" s="1"/>
  <c r="N373"/>
  <c r="O373" s="1"/>
  <c r="P373" s="1"/>
  <c r="N405"/>
  <c r="O405" s="1"/>
  <c r="N93"/>
  <c r="O93" s="1"/>
  <c r="N116"/>
  <c r="O116" s="1"/>
  <c r="N129"/>
  <c r="O129" s="1"/>
  <c r="P129" s="1"/>
  <c r="N18"/>
  <c r="O18" s="1"/>
  <c r="N22"/>
  <c r="O22" s="1"/>
  <c r="N24"/>
  <c r="O24" s="1"/>
  <c r="N31"/>
  <c r="O31" s="1"/>
  <c r="N37"/>
  <c r="O37" s="1"/>
  <c r="P37" s="1"/>
  <c r="N39"/>
  <c r="O39" s="1"/>
  <c r="P39" s="1"/>
  <c r="N44"/>
  <c r="O44" s="1"/>
  <c r="P44" s="1"/>
  <c r="N46"/>
  <c r="O46" s="1"/>
  <c r="P46" s="1"/>
  <c r="N48"/>
  <c r="O48" s="1"/>
  <c r="P48" s="1"/>
  <c r="N51"/>
  <c r="O51" s="1"/>
  <c r="P51" s="1"/>
  <c r="N54"/>
  <c r="O54" s="1"/>
  <c r="P54" s="1"/>
  <c r="N56"/>
  <c r="O56" s="1"/>
  <c r="P56" s="1"/>
  <c r="N72"/>
  <c r="O72" s="1"/>
  <c r="N74"/>
  <c r="O74" s="1"/>
  <c r="N76"/>
  <c r="O76" s="1"/>
  <c r="P76" s="1"/>
  <c r="N80"/>
  <c r="O80" s="1"/>
  <c r="P80" s="1"/>
  <c r="N85"/>
  <c r="O85" s="1"/>
  <c r="P85" s="1"/>
  <c r="N95"/>
  <c r="O95" s="1"/>
  <c r="P95" s="1"/>
  <c r="N97"/>
  <c r="O97" s="1"/>
  <c r="P97" s="1"/>
  <c r="N99"/>
  <c r="O99" s="1"/>
  <c r="N103"/>
  <c r="O103" s="1"/>
  <c r="N105"/>
  <c r="O105" s="1"/>
  <c r="P105" s="1"/>
  <c r="N107"/>
  <c r="O107" s="1"/>
  <c r="N112"/>
  <c r="O112" s="1"/>
  <c r="N117"/>
  <c r="O117" s="1"/>
  <c r="P117" s="1"/>
  <c r="N121"/>
  <c r="O121" s="1"/>
  <c r="P121" s="1"/>
  <c r="N125"/>
  <c r="O125" s="1"/>
  <c r="P125" s="1"/>
  <c r="N128"/>
  <c r="O128" s="1"/>
  <c r="N133"/>
  <c r="O133" s="1"/>
  <c r="P133" s="1"/>
  <c r="N136"/>
  <c r="O136" s="1"/>
  <c r="P136" s="1"/>
  <c r="N140"/>
  <c r="O140" s="1"/>
  <c r="N142"/>
  <c r="O142" s="1"/>
  <c r="N144"/>
  <c r="O144" s="1"/>
  <c r="P144" s="1"/>
  <c r="N148"/>
  <c r="O148" s="1"/>
  <c r="P148" s="1"/>
  <c r="N152"/>
  <c r="O152" s="1"/>
  <c r="P152" s="1"/>
  <c r="N157"/>
  <c r="O157" s="1"/>
  <c r="P157" s="1"/>
  <c r="N160"/>
  <c r="O160" s="1"/>
  <c r="N164"/>
  <c r="O164" s="1"/>
  <c r="N166"/>
  <c r="O166" s="1"/>
  <c r="N172"/>
  <c r="O172" s="1"/>
  <c r="P172" s="1"/>
  <c r="N176"/>
  <c r="O176" s="1"/>
  <c r="P176" s="1"/>
  <c r="N180"/>
  <c r="O180" s="1"/>
  <c r="P180" s="1"/>
  <c r="N182"/>
  <c r="O182" s="1"/>
  <c r="P182" s="1"/>
  <c r="N189"/>
  <c r="O189" s="1"/>
  <c r="P189" s="1"/>
  <c r="N191"/>
  <c r="O191" s="1"/>
  <c r="N200"/>
  <c r="O200" s="1"/>
  <c r="P200" s="1"/>
  <c r="N203"/>
  <c r="O203" s="1"/>
  <c r="P203" s="1"/>
  <c r="N205"/>
  <c r="O205" s="1"/>
  <c r="N212"/>
  <c r="O212" s="1"/>
  <c r="P212" s="1"/>
  <c r="N214"/>
  <c r="O214" s="1"/>
  <c r="N216"/>
  <c r="O216" s="1"/>
  <c r="P216" s="1"/>
  <c r="N224"/>
  <c r="O224" s="1"/>
  <c r="P224" s="1"/>
  <c r="N226"/>
  <c r="O226" s="1"/>
  <c r="P226" s="1"/>
  <c r="N228"/>
  <c r="O228" s="1"/>
  <c r="P228" s="1"/>
  <c r="N230"/>
  <c r="O230" s="1"/>
  <c r="P230" s="1"/>
  <c r="N234"/>
  <c r="O234" s="1"/>
  <c r="N240"/>
  <c r="O240" s="1"/>
  <c r="P240" s="1"/>
  <c r="N244"/>
  <c r="O244" s="1"/>
  <c r="P244" s="1"/>
  <c r="N248"/>
  <c r="O248" s="1"/>
  <c r="P248" s="1"/>
  <c r="N257"/>
  <c r="O257" s="1"/>
  <c r="P257" s="1"/>
  <c r="N259"/>
  <c r="O259" s="1"/>
  <c r="P259" s="1"/>
  <c r="N265"/>
  <c r="O265" s="1"/>
  <c r="N276"/>
  <c r="O276" s="1"/>
  <c r="P276" s="1"/>
  <c r="N280"/>
  <c r="O280" s="1"/>
  <c r="N302"/>
  <c r="O302" s="1"/>
  <c r="N306"/>
  <c r="O306" s="1"/>
  <c r="P306" s="1"/>
  <c r="N320"/>
  <c r="O320" s="1"/>
  <c r="P320" s="1"/>
  <c r="N338"/>
  <c r="O338" s="1"/>
  <c r="P338" s="1"/>
  <c r="N342"/>
  <c r="O342" s="1"/>
  <c r="N350"/>
  <c r="O350" s="1"/>
  <c r="P350" s="1"/>
  <c r="N354"/>
  <c r="O354" s="1"/>
  <c r="N362"/>
  <c r="O362" s="1"/>
  <c r="N371"/>
  <c r="O371" s="1"/>
  <c r="N383"/>
  <c r="O383" s="1"/>
  <c r="P383" s="1"/>
  <c r="N390"/>
  <c r="O390" s="1"/>
  <c r="P390" s="1"/>
  <c r="N394"/>
  <c r="O394" s="1"/>
  <c r="P394" s="1"/>
  <c r="N399"/>
  <c r="O399" s="1"/>
  <c r="P399" s="1"/>
  <c r="N403"/>
  <c r="O403" s="1"/>
  <c r="N410"/>
  <c r="O410" s="1"/>
  <c r="P410" s="1"/>
  <c r="N422"/>
  <c r="O422" s="1"/>
  <c r="N262"/>
  <c r="O262" s="1"/>
  <c r="P262" s="1"/>
  <c r="N307"/>
  <c r="O307" s="1"/>
  <c r="N313"/>
  <c r="O313" s="1"/>
  <c r="P313" s="1"/>
  <c r="N329"/>
  <c r="O329" s="1"/>
  <c r="N340"/>
  <c r="O340" s="1"/>
  <c r="P340" s="1"/>
  <c r="N393"/>
  <c r="O393" s="1"/>
  <c r="P393" s="1"/>
  <c r="N270"/>
  <c r="O270" s="1"/>
  <c r="N275"/>
  <c r="O275" s="1"/>
  <c r="P275" s="1"/>
  <c r="N281"/>
  <c r="O281" s="1"/>
  <c r="P281" s="1"/>
  <c r="N287"/>
  <c r="O287" s="1"/>
  <c r="N321"/>
  <c r="O321" s="1"/>
  <c r="N325"/>
  <c r="O325" s="1"/>
  <c r="N341"/>
  <c r="O341" s="1"/>
  <c r="N356"/>
  <c r="O356" s="1"/>
  <c r="P356" s="1"/>
  <c r="N369"/>
  <c r="O369" s="1"/>
  <c r="P369" s="1"/>
  <c r="S357"/>
  <c r="N357"/>
  <c r="O357" s="1"/>
  <c r="T381"/>
  <c r="N381"/>
  <c r="O381" s="1"/>
  <c r="T408"/>
  <c r="N408"/>
  <c r="O408" s="1"/>
  <c r="R16"/>
  <c r="N16"/>
  <c r="O16" s="1"/>
  <c r="R69"/>
  <c r="N69"/>
  <c r="O69" s="1"/>
  <c r="R217"/>
  <c r="N217"/>
  <c r="O217" s="1"/>
  <c r="R33"/>
  <c r="N33"/>
  <c r="O33" s="1"/>
  <c r="R14"/>
  <c r="N14"/>
  <c r="O14" s="1"/>
  <c r="R284"/>
  <c r="N284"/>
  <c r="O284" s="1"/>
  <c r="R379"/>
  <c r="N379"/>
  <c r="O379" s="1"/>
  <c r="R260"/>
  <c r="N260"/>
  <c r="O260" s="1"/>
  <c r="R308"/>
  <c r="N308"/>
  <c r="O308" s="1"/>
  <c r="R348"/>
  <c r="N348"/>
  <c r="O348" s="1"/>
  <c r="R368"/>
  <c r="N368"/>
  <c r="O368" s="1"/>
  <c r="R395"/>
  <c r="N395"/>
  <c r="O395" s="1"/>
  <c r="R400"/>
  <c r="N400"/>
  <c r="O400" s="1"/>
  <c r="R92"/>
  <c r="N92"/>
  <c r="O92" s="1"/>
  <c r="R168"/>
  <c r="N168"/>
  <c r="O168" s="1"/>
  <c r="N397"/>
  <c r="O397" s="1"/>
  <c r="N365"/>
  <c r="O365" s="1"/>
  <c r="N50"/>
  <c r="O50" s="1"/>
  <c r="P50" s="1"/>
  <c r="N53"/>
  <c r="O53" s="1"/>
  <c r="P53" s="1"/>
  <c r="N83"/>
  <c r="O83" s="1"/>
  <c r="N184"/>
  <c r="O184" s="1"/>
  <c r="N195"/>
  <c r="O195" s="1"/>
  <c r="N196"/>
  <c r="O196" s="1"/>
  <c r="N208"/>
  <c r="O208" s="1"/>
  <c r="P208" s="1"/>
  <c r="N209"/>
  <c r="O209" s="1"/>
  <c r="P209" s="1"/>
  <c r="N211"/>
  <c r="O211" s="1"/>
  <c r="N301"/>
  <c r="O301" s="1"/>
  <c r="N316"/>
  <c r="O316" s="1"/>
  <c r="P316" s="1"/>
  <c r="N317"/>
  <c r="O317" s="1"/>
  <c r="P317" s="1"/>
  <c r="N336"/>
  <c r="O336" s="1"/>
  <c r="P336" s="1"/>
  <c r="N352"/>
  <c r="O352" s="1"/>
  <c r="N411"/>
  <c r="O411" s="1"/>
  <c r="N237"/>
  <c r="O237" s="1"/>
  <c r="N238"/>
  <c r="O238" s="1"/>
  <c r="N295"/>
  <c r="O295" s="1"/>
  <c r="P295" s="1"/>
  <c r="N345"/>
  <c r="O345" s="1"/>
  <c r="N346"/>
  <c r="O346" s="1"/>
  <c r="N363"/>
  <c r="O363" s="1"/>
  <c r="N387"/>
  <c r="O387" s="1"/>
  <c r="N392"/>
  <c r="O392" s="1"/>
  <c r="P392" s="1"/>
  <c r="N418"/>
  <c r="O418" s="1"/>
  <c r="P418" s="1"/>
  <c r="N419"/>
  <c r="O419" s="1"/>
  <c r="N132"/>
  <c r="O132" s="1"/>
  <c r="N145"/>
  <c r="O145" s="1"/>
  <c r="P145" s="1"/>
  <c r="N167"/>
  <c r="O167" s="1"/>
  <c r="N126"/>
  <c r="O126" s="1"/>
  <c r="P126" s="1"/>
  <c r="N170"/>
  <c r="O170" s="1"/>
  <c r="N13"/>
  <c r="O13" s="1"/>
  <c r="N17"/>
  <c r="O17" s="1"/>
  <c r="N19"/>
  <c r="O19" s="1"/>
  <c r="N21"/>
  <c r="O21" s="1"/>
  <c r="N25"/>
  <c r="O25" s="1"/>
  <c r="N29"/>
  <c r="O29" s="1"/>
  <c r="N32"/>
  <c r="O32" s="1"/>
  <c r="N36"/>
  <c r="O36" s="1"/>
  <c r="N38"/>
  <c r="O38" s="1"/>
  <c r="N40"/>
  <c r="O40" s="1"/>
  <c r="P40" s="1"/>
  <c r="N45"/>
  <c r="O45" s="1"/>
  <c r="P45" s="1"/>
  <c r="N49"/>
  <c r="O49" s="1"/>
  <c r="P49" s="1"/>
  <c r="N52"/>
  <c r="O52" s="1"/>
  <c r="P52" s="1"/>
  <c r="N57"/>
  <c r="O57" s="1"/>
  <c r="N60"/>
  <c r="O60" s="1"/>
  <c r="P60" s="1"/>
  <c r="N64"/>
  <c r="O64" s="1"/>
  <c r="N68"/>
  <c r="O68" s="1"/>
  <c r="P68" s="1"/>
  <c r="N71"/>
  <c r="O71" s="1"/>
  <c r="N73"/>
  <c r="O73" s="1"/>
  <c r="P73" s="1"/>
  <c r="N75"/>
  <c r="O75" s="1"/>
  <c r="P75" s="1"/>
  <c r="N77"/>
  <c r="O77" s="1"/>
  <c r="N81"/>
  <c r="O81" s="1"/>
  <c r="P81" s="1"/>
  <c r="N84"/>
  <c r="O84" s="1"/>
  <c r="P84" s="1"/>
  <c r="N89"/>
  <c r="O89" s="1"/>
  <c r="P89" s="1"/>
  <c r="N91"/>
  <c r="O91" s="1"/>
  <c r="P91" s="1"/>
  <c r="N96"/>
  <c r="O96" s="1"/>
  <c r="N100"/>
  <c r="O100" s="1"/>
  <c r="P100" s="1"/>
  <c r="N109"/>
  <c r="O109" s="1"/>
  <c r="P109" s="1"/>
  <c r="N111"/>
  <c r="O111" s="1"/>
  <c r="P111" s="1"/>
  <c r="N115"/>
  <c r="O115" s="1"/>
  <c r="P115" s="1"/>
  <c r="N120"/>
  <c r="O120" s="1"/>
  <c r="N124"/>
  <c r="O124" s="1"/>
  <c r="N134"/>
  <c r="O134" s="1"/>
  <c r="P134" s="1"/>
  <c r="N137"/>
  <c r="O137" s="1"/>
  <c r="N139"/>
  <c r="O139" s="1"/>
  <c r="N141"/>
  <c r="O141" s="1"/>
  <c r="N149"/>
  <c r="O149" s="1"/>
  <c r="P149" s="1"/>
  <c r="N151"/>
  <c r="O151" s="1"/>
  <c r="N174"/>
  <c r="O174" s="1"/>
  <c r="P174" s="1"/>
  <c r="N177"/>
  <c r="O177" s="1"/>
  <c r="N181"/>
  <c r="O181" s="1"/>
  <c r="P181" s="1"/>
  <c r="N188"/>
  <c r="O188" s="1"/>
  <c r="N190"/>
  <c r="O190" s="1"/>
  <c r="P190" s="1"/>
  <c r="N192"/>
  <c r="O192" s="1"/>
  <c r="P192" s="1"/>
  <c r="N202"/>
  <c r="O202" s="1"/>
  <c r="N204"/>
  <c r="O204" s="1"/>
  <c r="P204" s="1"/>
  <c r="N213"/>
  <c r="O213" s="1"/>
  <c r="N215"/>
  <c r="O215" s="1"/>
  <c r="N222"/>
  <c r="O222" s="1"/>
  <c r="N227"/>
  <c r="O227" s="1"/>
  <c r="N229"/>
  <c r="O229" s="1"/>
  <c r="N233"/>
  <c r="O233" s="1"/>
  <c r="P233" s="1"/>
  <c r="N245"/>
  <c r="O245" s="1"/>
  <c r="N249"/>
  <c r="O249" s="1"/>
  <c r="N256"/>
  <c r="O256" s="1"/>
  <c r="P256" s="1"/>
  <c r="N261"/>
  <c r="O261" s="1"/>
  <c r="N278"/>
  <c r="O278" s="1"/>
  <c r="P278" s="1"/>
  <c r="N286"/>
  <c r="O286" s="1"/>
  <c r="N290"/>
  <c r="O290" s="1"/>
  <c r="N296"/>
  <c r="O296" s="1"/>
  <c r="N304"/>
  <c r="O304" s="1"/>
  <c r="P304" s="1"/>
  <c r="N312"/>
  <c r="O312" s="1"/>
  <c r="P312" s="1"/>
  <c r="N328"/>
  <c r="O328" s="1"/>
  <c r="P328" s="1"/>
  <c r="N335"/>
  <c r="O335" s="1"/>
  <c r="P335" s="1"/>
  <c r="N339"/>
  <c r="O339" s="1"/>
  <c r="N347"/>
  <c r="O347" s="1"/>
  <c r="P347" s="1"/>
  <c r="N351"/>
  <c r="O351" s="1"/>
  <c r="P351" s="1"/>
  <c r="N366"/>
  <c r="O366" s="1"/>
  <c r="P366" s="1"/>
  <c r="N370"/>
  <c r="O370" s="1"/>
  <c r="P370" s="1"/>
  <c r="N374"/>
  <c r="O374" s="1"/>
  <c r="P374" s="1"/>
  <c r="N386"/>
  <c r="O386" s="1"/>
  <c r="N391"/>
  <c r="O391" s="1"/>
  <c r="N398"/>
  <c r="O398" s="1"/>
  <c r="P398" s="1"/>
  <c r="N402"/>
  <c r="O402" s="1"/>
  <c r="N407"/>
  <c r="O407" s="1"/>
  <c r="N423"/>
  <c r="O423" s="1"/>
  <c r="N297"/>
  <c r="O297" s="1"/>
  <c r="P297" s="1"/>
  <c r="N305"/>
  <c r="O305" s="1"/>
  <c r="N332"/>
  <c r="O332" s="1"/>
  <c r="N353"/>
  <c r="O353" s="1"/>
  <c r="P353" s="1"/>
  <c r="N385"/>
  <c r="O385" s="1"/>
  <c r="P385" s="1"/>
  <c r="N404"/>
  <c r="O404" s="1"/>
  <c r="N264"/>
  <c r="O264" s="1"/>
  <c r="N273"/>
  <c r="O273" s="1"/>
  <c r="N277"/>
  <c r="O277" s="1"/>
  <c r="N289"/>
  <c r="O289" s="1"/>
  <c r="N323"/>
  <c r="O323" s="1"/>
  <c r="P323" s="1"/>
  <c r="N344"/>
  <c r="O344" s="1"/>
  <c r="P344" s="1"/>
  <c r="N364"/>
  <c r="O364" s="1"/>
  <c r="P364" s="1"/>
  <c r="N377"/>
  <c r="O377" s="1"/>
  <c r="P377" s="1"/>
  <c r="N412"/>
  <c r="O412" s="1"/>
  <c r="P412" s="1"/>
  <c r="S207"/>
  <c r="S378"/>
  <c r="S268"/>
  <c r="T274"/>
  <c r="T221"/>
  <c r="T319"/>
  <c r="V146"/>
  <c r="Z127"/>
  <c r="Z142"/>
  <c r="S184"/>
  <c r="R131"/>
  <c r="P131" s="1"/>
  <c r="R93"/>
  <c r="R239"/>
  <c r="P239" s="1"/>
  <c r="S413"/>
  <c r="T165"/>
  <c r="V86"/>
  <c r="V122"/>
  <c r="X371"/>
  <c r="X334"/>
  <c r="Z375"/>
  <c r="Y151"/>
  <c r="K330" i="8"/>
  <c r="K368"/>
  <c r="Y96" i="25"/>
  <c r="Y135"/>
  <c r="K239" i="8"/>
  <c r="K279"/>
  <c r="K350"/>
  <c r="K366"/>
  <c r="K107"/>
  <c r="Y365" i="25"/>
  <c r="K147" i="8"/>
  <c r="K227"/>
  <c r="K222"/>
  <c r="K246"/>
  <c r="K285"/>
  <c r="Y139" i="25"/>
  <c r="Y290"/>
  <c r="R411"/>
  <c r="R43"/>
  <c r="R382"/>
  <c r="R346"/>
  <c r="Q69" i="24"/>
  <c r="Q408"/>
  <c r="K221" i="4"/>
  <c r="K59"/>
  <c r="K274"/>
  <c r="K290"/>
  <c r="K295"/>
  <c r="K399"/>
  <c r="K412"/>
  <c r="K74"/>
  <c r="K128"/>
  <c r="K392"/>
  <c r="K306"/>
  <c r="K396"/>
  <c r="K239"/>
  <c r="K407"/>
  <c r="K382"/>
  <c r="K318"/>
  <c r="K38"/>
  <c r="K46" i="9"/>
  <c r="K175"/>
  <c r="K191"/>
  <c r="Z210" i="25"/>
  <c r="Z164"/>
  <c r="K139" i="9"/>
  <c r="K311"/>
  <c r="K393"/>
  <c r="K216"/>
  <c r="K316"/>
  <c r="K372"/>
  <c r="K404"/>
  <c r="Z41" i="25"/>
  <c r="Z72"/>
  <c r="Z194"/>
  <c r="Z243"/>
  <c r="K262" i="9"/>
  <c r="K171"/>
  <c r="Z258" i="25"/>
  <c r="Q215" i="24"/>
  <c r="Q288"/>
  <c r="Q68"/>
  <c r="Q166"/>
  <c r="Q169"/>
  <c r="Q332"/>
  <c r="Q306"/>
  <c r="Q237"/>
  <c r="Q240"/>
  <c r="Q185"/>
  <c r="Q317"/>
  <c r="Q411"/>
  <c r="Q144"/>
  <c r="Q254"/>
  <c r="Q371"/>
  <c r="Q409"/>
  <c r="Q363"/>
  <c r="Q82"/>
  <c r="Q83"/>
  <c r="Q264"/>
  <c r="Q397"/>
  <c r="Q369"/>
  <c r="Q128"/>
  <c r="Q231"/>
  <c r="Q222"/>
  <c r="Q87"/>
  <c r="L267" i="22"/>
  <c r="AA289" i="25"/>
  <c r="L347" i="22"/>
  <c r="L359"/>
  <c r="AA265" i="25"/>
  <c r="L91" i="22"/>
  <c r="L391"/>
  <c r="L339"/>
  <c r="AA252" i="25"/>
  <c r="AA160"/>
  <c r="Q370" i="24"/>
  <c r="Q113"/>
  <c r="Q119"/>
  <c r="Q109"/>
  <c r="Q148"/>
  <c r="Q149"/>
  <c r="Q159"/>
  <c r="Q210"/>
  <c r="Q266"/>
  <c r="Q366"/>
  <c r="AA414" i="25"/>
  <c r="AA168"/>
  <c r="AA242"/>
  <c r="L81" i="22"/>
  <c r="L111"/>
  <c r="L195"/>
  <c r="L259"/>
  <c r="L394"/>
  <c r="L132"/>
  <c r="L160"/>
  <c r="L336"/>
  <c r="AA213" i="25"/>
  <c r="L211" i="22"/>
  <c r="Q70" i="24"/>
  <c r="Q300"/>
  <c r="Q380"/>
  <c r="Q95"/>
  <c r="Q243"/>
  <c r="Q279"/>
  <c r="Q312"/>
  <c r="AK14"/>
  <c r="Q14" s="1"/>
  <c r="AK16"/>
  <c r="Q16" s="1"/>
  <c r="AK18"/>
  <c r="Q18" s="1"/>
  <c r="AK20"/>
  <c r="Q20" s="1"/>
  <c r="AK22"/>
  <c r="Q22" s="1"/>
  <c r="AK24"/>
  <c r="Q24" s="1"/>
  <c r="AK26"/>
  <c r="Q26" s="1"/>
  <c r="AK28"/>
  <c r="Q28" s="1"/>
  <c r="AK30"/>
  <c r="Q30" s="1"/>
  <c r="AK32"/>
  <c r="Q32" s="1"/>
  <c r="AK34"/>
  <c r="Q34" s="1"/>
  <c r="AK36"/>
  <c r="AK38"/>
  <c r="Q38" s="1"/>
  <c r="L85" i="22"/>
  <c r="M88" i="24"/>
  <c r="AA88" s="1"/>
  <c r="AK15"/>
  <c r="Q15" s="1"/>
  <c r="AK17"/>
  <c r="Q17" s="1"/>
  <c r="AK19"/>
  <c r="Q19" s="1"/>
  <c r="AK21"/>
  <c r="Q21" s="1"/>
  <c r="AK23"/>
  <c r="Q23" s="1"/>
  <c r="AK25"/>
  <c r="Q25" s="1"/>
  <c r="AK27"/>
  <c r="Q27" s="1"/>
  <c r="AK29"/>
  <c r="Q29" s="1"/>
  <c r="AK31"/>
  <c r="Q31" s="1"/>
  <c r="AK33"/>
  <c r="Q33" s="1"/>
  <c r="AK35"/>
  <c r="Q35" s="1"/>
  <c r="AK37"/>
  <c r="Q37" s="1"/>
  <c r="AK39"/>
  <c r="Q39" s="1"/>
  <c r="Q36"/>
  <c r="Q310"/>
  <c r="Q85"/>
  <c r="Q86"/>
  <c r="Q226"/>
  <c r="Q392"/>
  <c r="S88" i="25"/>
  <c r="S156"/>
  <c r="S355"/>
  <c r="S409"/>
  <c r="S388"/>
  <c r="Q124" i="24"/>
  <c r="Q359"/>
  <c r="Q364"/>
  <c r="Q376"/>
  <c r="Q182"/>
  <c r="Q220"/>
  <c r="Q377"/>
  <c r="Q405"/>
  <c r="Q45"/>
  <c r="Q47"/>
  <c r="Q55"/>
  <c r="Q52"/>
  <c r="Q424"/>
  <c r="Q122"/>
  <c r="K290" i="3"/>
  <c r="K324"/>
  <c r="K330"/>
  <c r="K353"/>
  <c r="K369"/>
  <c r="K385"/>
  <c r="K417"/>
  <c r="T397" i="25"/>
  <c r="K52" i="3"/>
  <c r="K306"/>
  <c r="K346"/>
  <c r="K270"/>
  <c r="T361" i="25"/>
  <c r="K67" i="3"/>
  <c r="K74"/>
  <c r="K322"/>
  <c r="K325"/>
  <c r="K368"/>
  <c r="K70"/>
  <c r="K159"/>
  <c r="K179"/>
  <c r="K220"/>
  <c r="K299"/>
  <c r="K337"/>
  <c r="T345" i="25"/>
  <c r="T415"/>
  <c r="K388" i="3"/>
  <c r="K148"/>
  <c r="K320"/>
  <c r="K378"/>
  <c r="K365"/>
  <c r="T337" i="25"/>
  <c r="Q276" i="24"/>
  <c r="Q348"/>
  <c r="Q353"/>
  <c r="Q114"/>
  <c r="Q121"/>
  <c r="Q176"/>
  <c r="Q213"/>
  <c r="Q246"/>
  <c r="Q297"/>
  <c r="Q351"/>
  <c r="Q402"/>
  <c r="Q88"/>
  <c r="Q117"/>
  <c r="Q120"/>
  <c r="Q125"/>
  <c r="Q142"/>
  <c r="Q179"/>
  <c r="Q216"/>
  <c r="Q291"/>
  <c r="Q326"/>
  <c r="K34" i="3"/>
  <c r="Q401" i="24"/>
  <c r="Q65"/>
  <c r="Q248"/>
  <c r="X167" i="25"/>
  <c r="X270"/>
  <c r="K225" i="7"/>
  <c r="K241"/>
  <c r="K140"/>
  <c r="K297"/>
  <c r="X12" i="25"/>
  <c r="K356" i="7"/>
  <c r="K44"/>
  <c r="K97"/>
  <c r="K195"/>
  <c r="K215"/>
  <c r="K226"/>
  <c r="K102"/>
  <c r="K350"/>
  <c r="K13"/>
  <c r="K107"/>
  <c r="K206"/>
  <c r="K274"/>
  <c r="K299"/>
  <c r="K319"/>
  <c r="K337"/>
  <c r="X309" i="25"/>
  <c r="K282" i="7"/>
  <c r="X396" i="25"/>
  <c r="K79" i="7"/>
  <c r="K336"/>
  <c r="K290"/>
  <c r="K117"/>
  <c r="K220"/>
  <c r="K323"/>
  <c r="K23"/>
  <c r="K416"/>
  <c r="K21"/>
  <c r="K30"/>
  <c r="K52"/>
  <c r="K66"/>
  <c r="K268"/>
  <c r="X283" i="25"/>
  <c r="K330" i="7"/>
  <c r="X15" i="25"/>
  <c r="X61"/>
  <c r="X77"/>
  <c r="K65" i="7"/>
  <c r="K89"/>
  <c r="K143"/>
  <c r="K167"/>
  <c r="K312"/>
  <c r="K320"/>
  <c r="K326"/>
  <c r="K369"/>
  <c r="K39"/>
  <c r="K35"/>
  <c r="K244"/>
  <c r="K314"/>
  <c r="K368"/>
  <c r="K394"/>
  <c r="X170" i="25"/>
  <c r="X222"/>
  <c r="X292"/>
  <c r="X339"/>
  <c r="K262" i="7"/>
  <c r="K420"/>
  <c r="K216"/>
  <c r="K308"/>
  <c r="K395"/>
  <c r="K414"/>
  <c r="K403"/>
  <c r="Q94" i="24"/>
  <c r="Q96"/>
  <c r="Q97"/>
  <c r="Q98"/>
  <c r="Q99"/>
  <c r="Q101"/>
  <c r="Q102"/>
  <c r="Q103"/>
  <c r="Q105"/>
  <c r="Q106"/>
  <c r="Q107"/>
  <c r="Q108"/>
  <c r="Q129"/>
  <c r="Q130"/>
  <c r="Q131"/>
  <c r="Q134"/>
  <c r="Q135"/>
  <c r="Q137"/>
  <c r="Q138"/>
  <c r="Q139"/>
  <c r="Q140"/>
  <c r="Q141"/>
  <c r="Q143"/>
  <c r="Q180"/>
  <c r="Q193"/>
  <c r="Q195"/>
  <c r="Q196"/>
  <c r="Q197"/>
  <c r="Q198"/>
  <c r="Q205"/>
  <c r="Q206"/>
  <c r="Q257"/>
  <c r="Q258"/>
  <c r="Q262"/>
  <c r="Q267"/>
  <c r="Q269"/>
  <c r="Q270"/>
  <c r="Q271"/>
  <c r="Q272"/>
  <c r="Q284"/>
  <c r="Q285"/>
  <c r="Q292"/>
  <c r="Q309"/>
  <c r="Q325"/>
  <c r="Q382"/>
  <c r="Q383"/>
  <c r="Q386"/>
  <c r="Q387"/>
  <c r="Q388"/>
  <c r="Q389"/>
  <c r="Q413"/>
  <c r="Q418"/>
  <c r="Q419"/>
  <c r="Q43"/>
  <c r="Q48"/>
  <c r="Q56"/>
  <c r="Q59"/>
  <c r="Q62"/>
  <c r="Q66"/>
  <c r="Q79"/>
  <c r="Q80"/>
  <c r="Q168"/>
  <c r="Q170"/>
  <c r="Q173"/>
  <c r="Q174"/>
  <c r="Q218"/>
  <c r="X402" i="25"/>
  <c r="X303"/>
  <c r="X286"/>
  <c r="X291"/>
  <c r="X314"/>
  <c r="Q133" i="24"/>
  <c r="Q136"/>
  <c r="Q145"/>
  <c r="Q164"/>
  <c r="Q194"/>
  <c r="Q199"/>
  <c r="Q203"/>
  <c r="Q251"/>
  <c r="Q252"/>
  <c r="Q259"/>
  <c r="Q260"/>
  <c r="Q261"/>
  <c r="Q273"/>
  <c r="Q274"/>
  <c r="Q286"/>
  <c r="Q304"/>
  <c r="Q321"/>
  <c r="Q322"/>
  <c r="Q323"/>
  <c r="Q324"/>
  <c r="Q263"/>
  <c r="Q320"/>
  <c r="Q358"/>
  <c r="Q247"/>
  <c r="Q303"/>
  <c r="Q367"/>
  <c r="Q368"/>
  <c r="Q400"/>
  <c r="Q404"/>
  <c r="Q53"/>
  <c r="Q123"/>
  <c r="Q204"/>
  <c r="Q207"/>
  <c r="Q209"/>
  <c r="Q232"/>
  <c r="Q235"/>
  <c r="Q330"/>
  <c r="Q333"/>
  <c r="Q337"/>
  <c r="Q378"/>
  <c r="Q412"/>
  <c r="Q221"/>
  <c r="Q224"/>
  <c r="Q250"/>
  <c r="Q384"/>
  <c r="Q385"/>
  <c r="Q414"/>
  <c r="Q415"/>
  <c r="Q416"/>
  <c r="Q417"/>
  <c r="Q425"/>
  <c r="Q40"/>
  <c r="Q41"/>
  <c r="Q42"/>
  <c r="Q44"/>
  <c r="Q46"/>
  <c r="Q49"/>
  <c r="Q50"/>
  <c r="Q51"/>
  <c r="Q54"/>
  <c r="Q57"/>
  <c r="Q58"/>
  <c r="Q60"/>
  <c r="Q61"/>
  <c r="Q67"/>
  <c r="Q72"/>
  <c r="Q73"/>
  <c r="Q74"/>
  <c r="Q75"/>
  <c r="Q76"/>
  <c r="Q77"/>
  <c r="Q78"/>
  <c r="Q81"/>
  <c r="Q84"/>
  <c r="Q100"/>
  <c r="Q116"/>
  <c r="Q132"/>
  <c r="Q146"/>
  <c r="Q147"/>
  <c r="Q150"/>
  <c r="Q151"/>
  <c r="Q152"/>
  <c r="Q153"/>
  <c r="Q154"/>
  <c r="Q155"/>
  <c r="Q156"/>
  <c r="Q157"/>
  <c r="Q158"/>
  <c r="Q160"/>
  <c r="Q161"/>
  <c r="Q162"/>
  <c r="Q163"/>
  <c r="Q165"/>
  <c r="Q171"/>
  <c r="Q172"/>
  <c r="Q175"/>
  <c r="Q188"/>
  <c r="Q189"/>
  <c r="Q190"/>
  <c r="Q191"/>
  <c r="Q192"/>
  <c r="Q201"/>
  <c r="Q200"/>
  <c r="Q202"/>
  <c r="Q211"/>
  <c r="Q212"/>
  <c r="Q219"/>
  <c r="Q223"/>
  <c r="Q225"/>
  <c r="Q228"/>
  <c r="Q245"/>
  <c r="Q253"/>
  <c r="Q256"/>
  <c r="Q282"/>
  <c r="Q287"/>
  <c r="Q290"/>
  <c r="Q293"/>
  <c r="Q294"/>
  <c r="Q296"/>
  <c r="Q299"/>
  <c r="Q302"/>
  <c r="Q307"/>
  <c r="Q308"/>
  <c r="Q311"/>
  <c r="Q315"/>
  <c r="Q316"/>
  <c r="Q318"/>
  <c r="Q319"/>
  <c r="Q338"/>
  <c r="Q339"/>
  <c r="Q342"/>
  <c r="Q354"/>
  <c r="Q355"/>
  <c r="Q356"/>
  <c r="Q362"/>
  <c r="Q422"/>
  <c r="Q426"/>
  <c r="Q63"/>
  <c r="Q64"/>
  <c r="Q89"/>
  <c r="Q90"/>
  <c r="Q91"/>
  <c r="Q92"/>
  <c r="Q104"/>
  <c r="Q126"/>
  <c r="Q127"/>
  <c r="Q229"/>
  <c r="Q236"/>
  <c r="Q238"/>
  <c r="Q241"/>
  <c r="Q244"/>
  <c r="Q268"/>
  <c r="Q280"/>
  <c r="Q281"/>
  <c r="Q283"/>
  <c r="Q314"/>
  <c r="Q328"/>
  <c r="Q349"/>
  <c r="Q352"/>
  <c r="Q372"/>
  <c r="Q373"/>
  <c r="Q375"/>
  <c r="Q396"/>
  <c r="Q407"/>
  <c r="Q71"/>
  <c r="Q112"/>
  <c r="Q115"/>
  <c r="Q118"/>
  <c r="Q186"/>
  <c r="Q249"/>
  <c r="Q275"/>
  <c r="Q305"/>
  <c r="Q340"/>
  <c r="Q343"/>
  <c r="Q344"/>
  <c r="Q361"/>
  <c r="Q110"/>
  <c r="Q217"/>
  <c r="R223" i="25"/>
  <c r="R250"/>
  <c r="Q227" i="24"/>
  <c r="Q277"/>
  <c r="Q301"/>
  <c r="Q393"/>
  <c r="Q295"/>
  <c r="Q329"/>
  <c r="Q394"/>
  <c r="Q381"/>
  <c r="R405" i="25"/>
  <c r="Q234" i="24"/>
  <c r="Q289"/>
  <c r="Q331"/>
  <c r="Q334"/>
  <c r="Q335"/>
  <c r="Q360"/>
  <c r="Q379"/>
  <c r="Q399"/>
  <c r="Q345"/>
  <c r="Q403"/>
  <c r="Q230"/>
  <c r="Q255"/>
  <c r="Q298"/>
  <c r="R221"/>
  <c r="R226"/>
  <c r="R250"/>
  <c r="R258"/>
  <c r="R387"/>
  <c r="R419"/>
  <c r="R46"/>
  <c r="R162"/>
  <c r="R111"/>
  <c r="R271"/>
  <c r="R167"/>
  <c r="R61"/>
  <c r="R186"/>
  <c r="R196"/>
  <c r="R238"/>
  <c r="R395"/>
  <c r="R403"/>
  <c r="R421"/>
  <c r="T302"/>
  <c r="K297" i="3"/>
  <c r="T361" i="24"/>
  <c r="K356" i="3"/>
  <c r="K401"/>
  <c r="T406" i="24"/>
  <c r="T425"/>
  <c r="K420" i="3"/>
  <c r="K272"/>
  <c r="T277" i="24"/>
  <c r="K406" i="3"/>
  <c r="T411" i="24"/>
  <c r="T372"/>
  <c r="K367" i="3"/>
  <c r="T409" i="24"/>
  <c r="K404" i="3"/>
  <c r="K100"/>
  <c r="T105" i="24"/>
  <c r="T338"/>
  <c r="K333" i="3"/>
  <c r="T323" i="24"/>
  <c r="K318" i="3"/>
  <c r="Q265" i="24"/>
  <c r="Q278"/>
  <c r="Q406"/>
  <c r="Q410"/>
  <c r="Q111"/>
  <c r="Q336"/>
  <c r="Q365"/>
  <c r="Q391"/>
  <c r="Q327"/>
  <c r="Q346"/>
  <c r="Q347"/>
  <c r="Q395"/>
  <c r="Q181"/>
  <c r="Q341"/>
  <c r="Q350"/>
  <c r="Q423"/>
  <c r="Q177"/>
  <c r="Q178"/>
  <c r="Q183"/>
  <c r="Q184"/>
  <c r="Q187"/>
  <c r="Q208"/>
  <c r="Q233"/>
  <c r="Q398"/>
  <c r="Q239"/>
  <c r="Q313"/>
  <c r="Q374"/>
  <c r="Q420"/>
  <c r="Q242"/>
  <c r="Q357"/>
  <c r="Q390"/>
  <c r="Q167"/>
  <c r="Q214"/>
  <c r="Y47"/>
  <c r="K42" i="8"/>
  <c r="K309"/>
  <c r="Y314" i="24"/>
  <c r="K408" i="8"/>
  <c r="Y413" i="24"/>
  <c r="Y195"/>
  <c r="K190" i="8"/>
  <c r="K201"/>
  <c r="Y206" i="24"/>
  <c r="K105" i="8"/>
  <c r="Y110" i="24"/>
  <c r="Y143"/>
  <c r="K138" i="8"/>
  <c r="Y266" i="24"/>
  <c r="K261" i="8"/>
  <c r="Y79" i="24"/>
  <c r="K74" i="8"/>
  <c r="K273"/>
  <c r="Y278" i="24"/>
  <c r="K75" i="6"/>
  <c r="W80" i="24"/>
  <c r="W171"/>
  <c r="K166" i="6"/>
  <c r="V386" i="25"/>
  <c r="Q421" i="24"/>
  <c r="V138" i="25"/>
  <c r="V263"/>
  <c r="V341"/>
  <c r="V219"/>
  <c r="V244" i="24"/>
  <c r="S24"/>
  <c r="X251"/>
  <c r="K246" i="7"/>
  <c r="X98" i="24"/>
  <c r="K93" i="7"/>
  <c r="X118" i="24"/>
  <c r="K113" i="7"/>
  <c r="K135"/>
  <c r="X140" i="24"/>
  <c r="X175"/>
  <c r="K170" i="7"/>
  <c r="X234" i="24"/>
  <c r="K229" i="7"/>
  <c r="X254" i="24"/>
  <c r="K249" i="7"/>
  <c r="X286" i="24"/>
  <c r="K281" i="7"/>
  <c r="X294" i="24"/>
  <c r="K289" i="7"/>
  <c r="K303"/>
  <c r="X308" i="24"/>
  <c r="X66"/>
  <c r="K61" i="7"/>
  <c r="X82" i="24"/>
  <c r="K77" i="7"/>
  <c r="X206" i="24"/>
  <c r="K201" i="7"/>
  <c r="X214" i="24"/>
  <c r="K209" i="7"/>
  <c r="K227"/>
  <c r="X232" i="24"/>
  <c r="X262"/>
  <c r="K257" i="7"/>
  <c r="K305"/>
  <c r="X314" i="24"/>
  <c r="K309" i="7"/>
  <c r="K340"/>
  <c r="X345" i="24"/>
  <c r="X346"/>
  <c r="K341" i="7"/>
  <c r="X388" i="24"/>
  <c r="K383" i="7"/>
  <c r="X171" i="24"/>
  <c r="K166" i="7"/>
  <c r="K307"/>
  <c r="X312" i="24"/>
  <c r="X111"/>
  <c r="K106" i="7"/>
  <c r="K352"/>
  <c r="X357" i="24"/>
  <c r="X219"/>
  <c r="K214" i="7"/>
  <c r="X162" i="24"/>
  <c r="K157" i="7"/>
  <c r="X198" i="24"/>
  <c r="K193" i="7"/>
  <c r="X207" i="24"/>
  <c r="K202" i="7"/>
  <c r="X278" i="24"/>
  <c r="K273" i="7"/>
  <c r="X55" i="24"/>
  <c r="K50" i="7"/>
  <c r="X170" i="24"/>
  <c r="K165" i="7"/>
  <c r="X218" i="24"/>
  <c r="K213" i="7"/>
  <c r="X282" i="24"/>
  <c r="K277" i="7"/>
  <c r="K301"/>
  <c r="X326" i="24"/>
  <c r="K321" i="7"/>
  <c r="K345"/>
  <c r="X350" i="24"/>
  <c r="X356"/>
  <c r="K351" i="7"/>
  <c r="X372" i="24"/>
  <c r="K367" i="7"/>
  <c r="K419"/>
  <c r="X424" i="24"/>
  <c r="K131" i="7"/>
  <c r="X136" i="24"/>
  <c r="K251" i="7"/>
  <c r="X256" i="24"/>
  <c r="X143"/>
  <c r="K138" i="7"/>
  <c r="U95" i="24"/>
  <c r="K90" i="4"/>
  <c r="K209"/>
  <c r="K333"/>
  <c r="U270" i="24"/>
  <c r="K265" i="4"/>
  <c r="U66" i="24"/>
  <c r="U47"/>
  <c r="K42" i="4"/>
  <c r="U206" i="24"/>
  <c r="K201" i="4"/>
  <c r="U278" i="24"/>
  <c r="K273" i="4"/>
  <c r="U243" i="24"/>
  <c r="K238" i="4"/>
  <c r="K383"/>
  <c r="U388" i="24"/>
  <c r="U402"/>
  <c r="K397" i="4"/>
  <c r="U418" i="24"/>
  <c r="K413" i="4"/>
  <c r="K154"/>
  <c r="K271"/>
  <c r="U276" i="24"/>
  <c r="Z97"/>
  <c r="Z41"/>
  <c r="Z57"/>
  <c r="Z89"/>
  <c r="Z73"/>
  <c r="Z49"/>
  <c r="Z36"/>
  <c r="Z84"/>
  <c r="Z33"/>
  <c r="Z271" i="25"/>
  <c r="K50" i="9"/>
  <c r="Z92" i="24"/>
  <c r="K190" i="9"/>
  <c r="Z324" i="25"/>
  <c r="Z332"/>
  <c r="Z17" i="24"/>
  <c r="Z68"/>
  <c r="Z52"/>
  <c r="Z65"/>
  <c r="Z81"/>
  <c r="Z60"/>
  <c r="Z76"/>
  <c r="Z308" i="25"/>
  <c r="Z280"/>
  <c r="R333"/>
  <c r="R154"/>
  <c r="R299"/>
  <c r="J11" i="22"/>
  <c r="M14" i="24" s="1"/>
  <c r="AA14" s="1"/>
  <c r="AA11" i="25"/>
  <c r="J19" i="22"/>
  <c r="M22" i="24" s="1"/>
  <c r="AA22" s="1"/>
  <c r="AA19" i="25"/>
  <c r="J23" i="22"/>
  <c r="M26" i="24" s="1"/>
  <c r="AA26" s="1"/>
  <c r="AA23" i="25"/>
  <c r="J27" i="22"/>
  <c r="M30" i="24" s="1"/>
  <c r="AA30" s="1"/>
  <c r="AA27" i="25"/>
  <c r="J31" i="22"/>
  <c r="M34" i="24" s="1"/>
  <c r="AA34" s="1"/>
  <c r="AA31" i="25"/>
  <c r="J35" i="22"/>
  <c r="M38" i="24" s="1"/>
  <c r="AA38" s="1"/>
  <c r="AA35" i="25"/>
  <c r="L83" i="22"/>
  <c r="L94"/>
  <c r="L113"/>
  <c r="L121"/>
  <c r="L143"/>
  <c r="L157"/>
  <c r="L169"/>
  <c r="L197"/>
  <c r="L207"/>
  <c r="L230"/>
  <c r="L247"/>
  <c r="L296"/>
  <c r="L310"/>
  <c r="L327"/>
  <c r="L369"/>
  <c r="L392"/>
  <c r="L47"/>
  <c r="L58"/>
  <c r="L152"/>
  <c r="L270"/>
  <c r="L284"/>
  <c r="L396"/>
  <c r="L78"/>
  <c r="L187"/>
  <c r="L261"/>
  <c r="L303"/>
  <c r="L349"/>
  <c r="L358"/>
  <c r="L380"/>
  <c r="L419"/>
  <c r="L73"/>
  <c r="L118"/>
  <c r="L321"/>
  <c r="L82"/>
  <c r="L104"/>
  <c r="L368"/>
  <c r="L61"/>
  <c r="L276"/>
  <c r="L116"/>
  <c r="L184"/>
  <c r="L220"/>
  <c r="L151"/>
  <c r="L170"/>
  <c r="L355"/>
  <c r="L323"/>
  <c r="L333"/>
  <c r="J10"/>
  <c r="M10" i="25"/>
  <c r="J18" i="22"/>
  <c r="M21" i="24" s="1"/>
  <c r="AA21" s="1"/>
  <c r="AA18" i="25"/>
  <c r="J22" i="22"/>
  <c r="M25" i="24" s="1"/>
  <c r="AA25" s="1"/>
  <c r="AA22" i="25"/>
  <c r="J30" i="22"/>
  <c r="M33" i="24" s="1"/>
  <c r="AA33" s="1"/>
  <c r="AA30" i="25"/>
  <c r="J34" i="22"/>
  <c r="M37" i="24" s="1"/>
  <c r="AA37" s="1"/>
  <c r="AA34" i="25"/>
  <c r="L37" i="22"/>
  <c r="L42"/>
  <c r="L60"/>
  <c r="L69"/>
  <c r="L87"/>
  <c r="L115"/>
  <c r="L119"/>
  <c r="L141"/>
  <c r="L167"/>
  <c r="L171"/>
  <c r="L178"/>
  <c r="L194"/>
  <c r="L199"/>
  <c r="L218"/>
  <c r="L221"/>
  <c r="L228"/>
  <c r="L249"/>
  <c r="L257"/>
  <c r="L315"/>
  <c r="L329"/>
  <c r="L363"/>
  <c r="L366"/>
  <c r="L372"/>
  <c r="L389"/>
  <c r="L408"/>
  <c r="L65"/>
  <c r="L77"/>
  <c r="L103"/>
  <c r="L136"/>
  <c r="L150"/>
  <c r="L165"/>
  <c r="L181"/>
  <c r="L188"/>
  <c r="L202"/>
  <c r="L277"/>
  <c r="L345"/>
  <c r="L352"/>
  <c r="L381"/>
  <c r="L402"/>
  <c r="L38"/>
  <c r="L76"/>
  <c r="L185"/>
  <c r="L193"/>
  <c r="L201"/>
  <c r="L263"/>
  <c r="L282"/>
  <c r="L290"/>
  <c r="L351"/>
  <c r="L367"/>
  <c r="L409"/>
  <c r="L417"/>
  <c r="L49"/>
  <c r="L57"/>
  <c r="L70"/>
  <c r="L114"/>
  <c r="L122"/>
  <c r="L317"/>
  <c r="L335"/>
  <c r="L86"/>
  <c r="L93"/>
  <c r="L163"/>
  <c r="L223"/>
  <c r="L255"/>
  <c r="L293"/>
  <c r="L304"/>
  <c r="L224"/>
  <c r="L271"/>
  <c r="L278"/>
  <c r="L375"/>
  <c r="L51"/>
  <c r="L59"/>
  <c r="L112"/>
  <c r="L120"/>
  <c r="L226"/>
  <c r="L236"/>
  <c r="L41"/>
  <c r="L125"/>
  <c r="L147"/>
  <c r="L172"/>
  <c r="L232"/>
  <c r="L237"/>
  <c r="L246"/>
  <c r="L386"/>
  <c r="L376"/>
  <c r="L96"/>
  <c r="J15"/>
  <c r="M18" i="24" s="1"/>
  <c r="AA18" s="1"/>
  <c r="AA15" i="25"/>
  <c r="L44" i="22"/>
  <c r="L62"/>
  <c r="L72"/>
  <c r="L79"/>
  <c r="L89"/>
  <c r="L97"/>
  <c r="L109"/>
  <c r="L117"/>
  <c r="L174"/>
  <c r="L183"/>
  <c r="L216"/>
  <c r="L225"/>
  <c r="L292"/>
  <c r="L305"/>
  <c r="L331"/>
  <c r="L374"/>
  <c r="L378"/>
  <c r="L387"/>
  <c r="L67"/>
  <c r="L105"/>
  <c r="L129"/>
  <c r="L138"/>
  <c r="L148"/>
  <c r="L175"/>
  <c r="L186"/>
  <c r="L209"/>
  <c r="L214"/>
  <c r="L240"/>
  <c r="L279"/>
  <c r="L318"/>
  <c r="L258"/>
  <c r="L280"/>
  <c r="L300"/>
  <c r="L353"/>
  <c r="L365"/>
  <c r="L407"/>
  <c r="L53"/>
  <c r="L110"/>
  <c r="L90"/>
  <c r="L192"/>
  <c r="L203"/>
  <c r="L297"/>
  <c r="L39"/>
  <c r="L269"/>
  <c r="L301"/>
  <c r="L316"/>
  <c r="L55"/>
  <c r="L108"/>
  <c r="L124"/>
  <c r="L250"/>
  <c r="L43"/>
  <c r="L182"/>
  <c r="L239"/>
  <c r="L362"/>
  <c r="L377"/>
  <c r="L390"/>
  <c r="L155"/>
  <c r="L243"/>
  <c r="L68"/>
  <c r="L177"/>
  <c r="J14"/>
  <c r="M17" i="24" s="1"/>
  <c r="AA17" s="1"/>
  <c r="AA14" i="25"/>
  <c r="J26" i="22"/>
  <c r="M29" i="24" s="1"/>
  <c r="AA29" s="1"/>
  <c r="AA26" i="25"/>
  <c r="L98" i="22"/>
  <c r="L128"/>
  <c r="L133"/>
  <c r="L137"/>
  <c r="L159"/>
  <c r="L164"/>
  <c r="L173"/>
  <c r="L176"/>
  <c r="L217"/>
  <c r="L285"/>
  <c r="L288"/>
  <c r="L346"/>
  <c r="L158"/>
  <c r="L196"/>
  <c r="L379"/>
  <c r="L45"/>
  <c r="L149"/>
  <c r="L156"/>
  <c r="L241"/>
  <c r="L388"/>
  <c r="L307"/>
  <c r="L144"/>
  <c r="L179"/>
  <c r="L206"/>
  <c r="L210"/>
  <c r="L222"/>
  <c r="L266"/>
  <c r="L283"/>
  <c r="L309"/>
  <c r="L328"/>
  <c r="L332"/>
  <c r="L370"/>
  <c r="L395"/>
  <c r="L399"/>
  <c r="L403"/>
  <c r="L314"/>
  <c r="L324"/>
  <c r="L80"/>
  <c r="L88"/>
  <c r="L95"/>
  <c r="L102"/>
  <c r="L275"/>
  <c r="L299"/>
  <c r="L343"/>
  <c r="J13"/>
  <c r="M16" i="24" s="1"/>
  <c r="AA16" s="1"/>
  <c r="J17" i="22"/>
  <c r="M20" i="24" s="1"/>
  <c r="AA20" s="1"/>
  <c r="AA17" i="25"/>
  <c r="J21" i="22"/>
  <c r="M24" i="24" s="1"/>
  <c r="AA24" s="1"/>
  <c r="AA21" i="25"/>
  <c r="J25" i="22"/>
  <c r="M28" i="24" s="1"/>
  <c r="AA28" s="1"/>
  <c r="AA25" i="25"/>
  <c r="J29" i="22"/>
  <c r="M32" i="24" s="1"/>
  <c r="AA32" s="1"/>
  <c r="AA29" i="25"/>
  <c r="J33" i="22"/>
  <c r="M36" i="24" s="1"/>
  <c r="AA36" s="1"/>
  <c r="AA33" i="25"/>
  <c r="J12" i="22"/>
  <c r="M15" i="24" s="1"/>
  <c r="AA15" s="1"/>
  <c r="AA12" i="25"/>
  <c r="J16" i="22"/>
  <c r="M19" i="24" s="1"/>
  <c r="AA19" s="1"/>
  <c r="AA16" i="25"/>
  <c r="J20" i="22"/>
  <c r="M23" i="24" s="1"/>
  <c r="AA23" s="1"/>
  <c r="AA20" i="25"/>
  <c r="J24" i="22"/>
  <c r="M27" i="24" s="1"/>
  <c r="AA27" s="1"/>
  <c r="AA24" i="25"/>
  <c r="J28" i="22"/>
  <c r="M31" i="24" s="1"/>
  <c r="AA31" s="1"/>
  <c r="AA28" i="25"/>
  <c r="J32" i="22"/>
  <c r="M35" i="24" s="1"/>
  <c r="AA35" s="1"/>
  <c r="AA32" i="25"/>
  <c r="J36" i="22"/>
  <c r="M39" i="24" s="1"/>
  <c r="AA39" s="1"/>
  <c r="L48" i="22"/>
  <c r="L130"/>
  <c r="L135"/>
  <c r="L139"/>
  <c r="L161"/>
  <c r="L166"/>
  <c r="L219"/>
  <c r="L268"/>
  <c r="L344"/>
  <c r="L393"/>
  <c r="L229"/>
  <c r="L248"/>
  <c r="L420"/>
  <c r="L64"/>
  <c r="L127"/>
  <c r="L153"/>
  <c r="L180"/>
  <c r="L244"/>
  <c r="L341"/>
  <c r="L348"/>
  <c r="L384"/>
  <c r="L140"/>
  <c r="L371"/>
  <c r="L63"/>
  <c r="L101"/>
  <c r="L142"/>
  <c r="L146"/>
  <c r="L215"/>
  <c r="L264"/>
  <c r="L306"/>
  <c r="L311"/>
  <c r="L330"/>
  <c r="L373"/>
  <c r="L397"/>
  <c r="L401"/>
  <c r="L405"/>
  <c r="L312"/>
  <c r="L326"/>
  <c r="L66"/>
  <c r="L84"/>
  <c r="L100"/>
  <c r="L106"/>
  <c r="L189"/>
  <c r="L205"/>
  <c r="L295"/>
  <c r="L338"/>
  <c r="L40"/>
  <c r="L272"/>
  <c r="K23" i="9"/>
  <c r="K188"/>
  <c r="K235"/>
  <c r="K359"/>
  <c r="K24"/>
  <c r="K32"/>
  <c r="K48"/>
  <c r="K354"/>
  <c r="K386"/>
  <c r="K19"/>
  <c r="K239"/>
  <c r="K288"/>
  <c r="K376"/>
  <c r="K131"/>
  <c r="K249"/>
  <c r="K273"/>
  <c r="K86"/>
  <c r="K334"/>
  <c r="K122"/>
  <c r="K223"/>
  <c r="K227"/>
  <c r="K267"/>
  <c r="K287"/>
  <c r="K329"/>
  <c r="K16"/>
  <c r="K367"/>
  <c r="K352"/>
  <c r="K416"/>
  <c r="K343"/>
  <c r="K417"/>
  <c r="K9"/>
  <c r="K14"/>
  <c r="K25"/>
  <c r="K38"/>
  <c r="K52"/>
  <c r="K65"/>
  <c r="K172"/>
  <c r="K211"/>
  <c r="K407"/>
  <c r="K117"/>
  <c r="K212"/>
  <c r="K285"/>
  <c r="K409"/>
  <c r="K40"/>
  <c r="K156"/>
  <c r="K17"/>
  <c r="K135"/>
  <c r="K153"/>
  <c r="K321"/>
  <c r="K408"/>
  <c r="K110"/>
  <c r="K279"/>
  <c r="K80"/>
  <c r="K148"/>
  <c r="K297"/>
  <c r="K398"/>
  <c r="K237"/>
  <c r="K284"/>
  <c r="K21"/>
  <c r="K56"/>
  <c r="K165"/>
  <c r="K176"/>
  <c r="K341"/>
  <c r="K75"/>
  <c r="K396"/>
  <c r="K215"/>
  <c r="K270"/>
  <c r="K286"/>
  <c r="K308"/>
  <c r="K415"/>
  <c r="K55"/>
  <c r="K298"/>
  <c r="K351"/>
  <c r="K403"/>
  <c r="K18"/>
  <c r="K57"/>
  <c r="K78"/>
  <c r="K105"/>
  <c r="K121"/>
  <c r="K129"/>
  <c r="K138"/>
  <c r="K149"/>
  <c r="K164"/>
  <c r="K169"/>
  <c r="K236"/>
  <c r="K222"/>
  <c r="K242"/>
  <c r="K295"/>
  <c r="K391"/>
  <c r="K26"/>
  <c r="K73"/>
  <c r="K232"/>
  <c r="K261"/>
  <c r="K277"/>
  <c r="K10"/>
  <c r="K64"/>
  <c r="K91"/>
  <c r="K185"/>
  <c r="K67"/>
  <c r="K112"/>
  <c r="K264"/>
  <c r="K90"/>
  <c r="K226"/>
  <c r="K411"/>
  <c r="K20"/>
  <c r="K123"/>
  <c r="K224"/>
  <c r="K228"/>
  <c r="K244"/>
  <c r="K281"/>
  <c r="K421"/>
  <c r="K89"/>
  <c r="K225"/>
  <c r="K259"/>
  <c r="K271"/>
  <c r="K291"/>
  <c r="K320"/>
  <c r="K340"/>
  <c r="K368"/>
  <c r="K400"/>
  <c r="K200"/>
  <c r="K292"/>
  <c r="K401"/>
  <c r="K299"/>
  <c r="K143"/>
  <c r="K302"/>
  <c r="K325"/>
  <c r="K353"/>
  <c r="K364"/>
  <c r="K276"/>
  <c r="K328"/>
  <c r="K369"/>
  <c r="K303"/>
  <c r="K41"/>
  <c r="K69"/>
  <c r="K94"/>
  <c r="K246"/>
  <c r="K29"/>
  <c r="K45"/>
  <c r="K68"/>
  <c r="K361"/>
  <c r="K318"/>
  <c r="K114"/>
  <c r="K229"/>
  <c r="K304"/>
  <c r="K413"/>
  <c r="K27"/>
  <c r="K307"/>
  <c r="K134"/>
  <c r="K395"/>
  <c r="K15"/>
  <c r="K150"/>
  <c r="K161"/>
  <c r="K289"/>
  <c r="K373"/>
  <c r="K382"/>
  <c r="K42"/>
  <c r="K344"/>
  <c r="K79"/>
  <c r="K13"/>
  <c r="K255"/>
  <c r="K275"/>
  <c r="K313"/>
  <c r="K348"/>
  <c r="K385"/>
  <c r="K384"/>
  <c r="K309"/>
  <c r="K355"/>
  <c r="K260"/>
  <c r="K312"/>
  <c r="K137"/>
  <c r="K193"/>
  <c r="K217"/>
  <c r="K230"/>
  <c r="K335"/>
  <c r="K12"/>
  <c r="K96"/>
  <c r="K109"/>
  <c r="K147"/>
  <c r="K155"/>
  <c r="K202"/>
  <c r="K95"/>
  <c r="K170"/>
  <c r="K332"/>
  <c r="K349"/>
  <c r="K397"/>
  <c r="K214"/>
  <c r="K363"/>
  <c r="K101"/>
  <c r="K107"/>
  <c r="K130"/>
  <c r="K240"/>
  <c r="K265"/>
  <c r="K306"/>
  <c r="K405"/>
  <c r="K76"/>
  <c r="K124"/>
  <c r="K310"/>
  <c r="K258"/>
  <c r="K412"/>
  <c r="K282"/>
  <c r="K380"/>
  <c r="K142"/>
  <c r="K36"/>
  <c r="K49"/>
  <c r="K62"/>
  <c r="K72"/>
  <c r="K77"/>
  <c r="K84"/>
  <c r="K92"/>
  <c r="K113"/>
  <c r="K132"/>
  <c r="K144"/>
  <c r="K152"/>
  <c r="K160"/>
  <c r="K195"/>
  <c r="K201"/>
  <c r="K207"/>
  <c r="K167"/>
  <c r="K238"/>
  <c r="K43"/>
  <c r="K53"/>
  <c r="K63"/>
  <c r="K85"/>
  <c r="K115"/>
  <c r="K120"/>
  <c r="K136"/>
  <c r="K186"/>
  <c r="K189"/>
  <c r="K253"/>
  <c r="K317"/>
  <c r="K347"/>
  <c r="K370"/>
  <c r="K377"/>
  <c r="K418"/>
  <c r="K44"/>
  <c r="K159"/>
  <c r="K394"/>
  <c r="K58"/>
  <c r="K146"/>
  <c r="K218"/>
  <c r="K280"/>
  <c r="K360"/>
  <c r="K392"/>
  <c r="K74"/>
  <c r="K158"/>
  <c r="K323"/>
  <c r="K331"/>
  <c r="K22"/>
  <c r="K59"/>
  <c r="K83"/>
  <c r="K93"/>
  <c r="K99"/>
  <c r="K104"/>
  <c r="K128"/>
  <c r="K133"/>
  <c r="K197"/>
  <c r="K205"/>
  <c r="K257"/>
  <c r="K180"/>
  <c r="K252"/>
  <c r="K31"/>
  <c r="K47"/>
  <c r="K60"/>
  <c r="K168"/>
  <c r="K173"/>
  <c r="K231"/>
  <c r="K272"/>
  <c r="K296"/>
  <c r="K28"/>
  <c r="K199"/>
  <c r="K251"/>
  <c r="K283"/>
  <c r="K383"/>
  <c r="K387"/>
  <c r="K250"/>
  <c r="K266"/>
  <c r="K274"/>
  <c r="K371"/>
  <c r="K324"/>
  <c r="K419"/>
  <c r="K254"/>
  <c r="K290"/>
  <c r="K399"/>
  <c r="K111"/>
  <c r="K73" i="8"/>
  <c r="K78"/>
  <c r="K120"/>
  <c r="K168"/>
  <c r="K321"/>
  <c r="K349"/>
  <c r="K392"/>
  <c r="K89"/>
  <c r="K401"/>
  <c r="K82"/>
  <c r="K32"/>
  <c r="K54"/>
  <c r="K153"/>
  <c r="K337"/>
  <c r="K372"/>
  <c r="K404"/>
  <c r="K256"/>
  <c r="K79"/>
  <c r="K85"/>
  <c r="K158"/>
  <c r="K179"/>
  <c r="K212"/>
  <c r="K218"/>
  <c r="K264"/>
  <c r="K271"/>
  <c r="K379"/>
  <c r="K395"/>
  <c r="K411"/>
  <c r="K26"/>
  <c r="K65"/>
  <c r="K92"/>
  <c r="K143"/>
  <c r="K182"/>
  <c r="K221"/>
  <c r="K248"/>
  <c r="K270"/>
  <c r="K291"/>
  <c r="K412"/>
  <c r="K12"/>
  <c r="K59"/>
  <c r="K294"/>
  <c r="K371"/>
  <c r="K389"/>
  <c r="K419"/>
  <c r="K13"/>
  <c r="K21"/>
  <c r="K58"/>
  <c r="K111"/>
  <c r="K117"/>
  <c r="K171"/>
  <c r="K206"/>
  <c r="K210"/>
  <c r="K254"/>
  <c r="K278"/>
  <c r="K367"/>
  <c r="K399"/>
  <c r="K415"/>
  <c r="K90"/>
  <c r="K165"/>
  <c r="K184"/>
  <c r="K274"/>
  <c r="K298"/>
  <c r="K331"/>
  <c r="K47"/>
  <c r="K55"/>
  <c r="K207"/>
  <c r="K296"/>
  <c r="K317"/>
  <c r="K329"/>
  <c r="K373"/>
  <c r="K403"/>
  <c r="K421"/>
  <c r="K39"/>
  <c r="K44"/>
  <c r="K108"/>
  <c r="K125"/>
  <c r="K140"/>
  <c r="K192"/>
  <c r="K204"/>
  <c r="K216"/>
  <c r="K224"/>
  <c r="K237"/>
  <c r="K243"/>
  <c r="K249"/>
  <c r="K257"/>
  <c r="K268"/>
  <c r="K40"/>
  <c r="K72"/>
  <c r="K169"/>
  <c r="K289"/>
  <c r="K320"/>
  <c r="K341"/>
  <c r="K385"/>
  <c r="K50"/>
  <c r="K64"/>
  <c r="K81"/>
  <c r="K96"/>
  <c r="K213"/>
  <c r="K253"/>
  <c r="K277"/>
  <c r="K304"/>
  <c r="K313"/>
  <c r="K18"/>
  <c r="K62"/>
  <c r="K77"/>
  <c r="K109"/>
  <c r="K121"/>
  <c r="K353"/>
  <c r="K38"/>
  <c r="K91"/>
  <c r="K129"/>
  <c r="K156"/>
  <c r="K175"/>
  <c r="K187"/>
  <c r="K233"/>
  <c r="K241"/>
  <c r="K251"/>
  <c r="K275"/>
  <c r="K287"/>
  <c r="K299"/>
  <c r="K339"/>
  <c r="K348"/>
  <c r="K365"/>
  <c r="K381"/>
  <c r="K397"/>
  <c r="K413"/>
  <c r="K199"/>
  <c r="K272"/>
  <c r="K354"/>
  <c r="K380"/>
  <c r="K394"/>
  <c r="K16"/>
  <c r="K53"/>
  <c r="K255"/>
  <c r="K283"/>
  <c r="K319"/>
  <c r="K33"/>
  <c r="K52"/>
  <c r="K60"/>
  <c r="K70"/>
  <c r="K123"/>
  <c r="K150"/>
  <c r="K154"/>
  <c r="K208"/>
  <c r="K252"/>
  <c r="K276"/>
  <c r="K295"/>
  <c r="K312"/>
  <c r="K351"/>
  <c r="K407"/>
  <c r="K84"/>
  <c r="K100"/>
  <c r="K418"/>
  <c r="K20"/>
  <c r="K95"/>
  <c r="K116"/>
  <c r="K134"/>
  <c r="K235"/>
  <c r="K263"/>
  <c r="K347"/>
  <c r="K61"/>
  <c r="K71"/>
  <c r="K160"/>
  <c r="K301"/>
  <c r="K318"/>
  <c r="K324"/>
  <c r="K333"/>
  <c r="K340"/>
  <c r="K352"/>
  <c r="K360"/>
  <c r="K376"/>
  <c r="K384"/>
  <c r="K400"/>
  <c r="K11"/>
  <c r="K37"/>
  <c r="K49"/>
  <c r="K328"/>
  <c r="K334"/>
  <c r="K388"/>
  <c r="K180"/>
  <c r="K205"/>
  <c r="K225"/>
  <c r="K393"/>
  <c r="K28"/>
  <c r="K67"/>
  <c r="K87"/>
  <c r="K162"/>
  <c r="K177"/>
  <c r="K183"/>
  <c r="K196"/>
  <c r="K220"/>
  <c r="K226"/>
  <c r="K307"/>
  <c r="K358"/>
  <c r="K374"/>
  <c r="K390"/>
  <c r="K406"/>
  <c r="K80"/>
  <c r="K102"/>
  <c r="K195"/>
  <c r="K202"/>
  <c r="K232"/>
  <c r="K364"/>
  <c r="K122"/>
  <c r="K155"/>
  <c r="K211"/>
  <c r="K336"/>
  <c r="K9"/>
  <c r="K115"/>
  <c r="K119"/>
  <c r="K152"/>
  <c r="K188"/>
  <c r="K234"/>
  <c r="K238"/>
  <c r="K258"/>
  <c r="K282"/>
  <c r="K297"/>
  <c r="K305"/>
  <c r="K335"/>
  <c r="K383"/>
  <c r="K24"/>
  <c r="K176"/>
  <c r="K302"/>
  <c r="K370"/>
  <c r="K386"/>
  <c r="K14"/>
  <c r="K244"/>
  <c r="K259"/>
  <c r="K326"/>
  <c r="K357"/>
  <c r="K387"/>
  <c r="K405"/>
  <c r="K17"/>
  <c r="K22"/>
  <c r="K41"/>
  <c r="K88"/>
  <c r="K103"/>
  <c r="K110"/>
  <c r="K142"/>
  <c r="K145"/>
  <c r="K181"/>
  <c r="K185"/>
  <c r="K194"/>
  <c r="K197"/>
  <c r="K280"/>
  <c r="K292"/>
  <c r="K416"/>
  <c r="K57"/>
  <c r="K104"/>
  <c r="K161"/>
  <c r="K173"/>
  <c r="K269"/>
  <c r="K281"/>
  <c r="K369"/>
  <c r="K114"/>
  <c r="K314"/>
  <c r="K10"/>
  <c r="K25"/>
  <c r="K86"/>
  <c r="K113"/>
  <c r="K157"/>
  <c r="K209"/>
  <c r="K240"/>
  <c r="K45"/>
  <c r="K126"/>
  <c r="K136"/>
  <c r="K193"/>
  <c r="K36"/>
  <c r="K83"/>
  <c r="K127"/>
  <c r="K144"/>
  <c r="K164"/>
  <c r="K170"/>
  <c r="K214"/>
  <c r="K247"/>
  <c r="K332"/>
  <c r="K163"/>
  <c r="K174"/>
  <c r="K300"/>
  <c r="K402"/>
  <c r="K112"/>
  <c r="K132"/>
  <c r="K167"/>
  <c r="K200"/>
  <c r="K266"/>
  <c r="K19"/>
  <c r="K31"/>
  <c r="K48"/>
  <c r="K68"/>
  <c r="K99"/>
  <c r="K236"/>
  <c r="K245"/>
  <c r="K260"/>
  <c r="K284"/>
  <c r="K290"/>
  <c r="K316"/>
  <c r="K342"/>
  <c r="K345"/>
  <c r="K359"/>
  <c r="K391"/>
  <c r="K63"/>
  <c r="K131"/>
  <c r="K219"/>
  <c r="K230"/>
  <c r="K308"/>
  <c r="K396"/>
  <c r="K35"/>
  <c r="K51"/>
  <c r="K97"/>
  <c r="K124"/>
  <c r="K151"/>
  <c r="K223"/>
  <c r="K315"/>
  <c r="K338"/>
  <c r="K38" i="7"/>
  <c r="K98"/>
  <c r="K116"/>
  <c r="K132"/>
  <c r="K181"/>
  <c r="K204"/>
  <c r="K252"/>
  <c r="K85"/>
  <c r="K144"/>
  <c r="K149"/>
  <c r="K177"/>
  <c r="K279"/>
  <c r="K81"/>
  <c r="K161"/>
  <c r="K189"/>
  <c r="K256"/>
  <c r="K310"/>
  <c r="K399"/>
  <c r="K186"/>
  <c r="K344"/>
  <c r="K150"/>
  <c r="K322"/>
  <c r="K355"/>
  <c r="K387"/>
  <c r="K123"/>
  <c r="K183"/>
  <c r="K222"/>
  <c r="K254"/>
  <c r="K17"/>
  <c r="K31"/>
  <c r="K47"/>
  <c r="K253"/>
  <c r="K363"/>
  <c r="K37"/>
  <c r="K45"/>
  <c r="K119"/>
  <c r="K176"/>
  <c r="K382"/>
  <c r="K391"/>
  <c r="K91"/>
  <c r="K109"/>
  <c r="K192"/>
  <c r="K280"/>
  <c r="K191"/>
  <c r="K342"/>
  <c r="K12"/>
  <c r="K347"/>
  <c r="K346"/>
  <c r="K271"/>
  <c r="K360"/>
  <c r="K255"/>
  <c r="K365"/>
  <c r="K373"/>
  <c r="K40"/>
  <c r="K71"/>
  <c r="K76"/>
  <c r="K87"/>
  <c r="K115"/>
  <c r="K137"/>
  <c r="K148"/>
  <c r="K175"/>
  <c r="K240"/>
  <c r="K248"/>
  <c r="K272"/>
  <c r="K293"/>
  <c r="K317"/>
  <c r="K374"/>
  <c r="K385"/>
  <c r="K390"/>
  <c r="K417"/>
  <c r="K129"/>
  <c r="K160"/>
  <c r="K243"/>
  <c r="K20"/>
  <c r="K152"/>
  <c r="K173"/>
  <c r="K258"/>
  <c r="K219"/>
  <c r="K238"/>
  <c r="K339"/>
  <c r="K263"/>
  <c r="K421"/>
  <c r="K58"/>
  <c r="K269"/>
  <c r="K411"/>
  <c r="K29"/>
  <c r="K72"/>
  <c r="K88"/>
  <c r="K104"/>
  <c r="K375"/>
  <c r="K15"/>
  <c r="K211"/>
  <c r="K266"/>
  <c r="K378"/>
  <c r="K24"/>
  <c r="K260"/>
  <c r="K361"/>
  <c r="K393"/>
  <c r="K180"/>
  <c r="K32"/>
  <c r="K348"/>
  <c r="K409"/>
  <c r="K287"/>
  <c r="K276"/>
  <c r="K389"/>
  <c r="K73"/>
  <c r="K99"/>
  <c r="K105"/>
  <c r="K111"/>
  <c r="K120"/>
  <c r="K145"/>
  <c r="K159"/>
  <c r="K207"/>
  <c r="K242"/>
  <c r="K291"/>
  <c r="K302"/>
  <c r="K329"/>
  <c r="K415"/>
  <c r="K53"/>
  <c r="K121"/>
  <c r="K200"/>
  <c r="K398"/>
  <c r="K156"/>
  <c r="K126"/>
  <c r="K230"/>
  <c r="K270"/>
  <c r="K54"/>
  <c r="K19"/>
  <c r="K133"/>
  <c r="K155"/>
  <c r="K221"/>
  <c r="K232"/>
  <c r="K237"/>
  <c r="K275"/>
  <c r="K300"/>
  <c r="K43"/>
  <c r="K68"/>
  <c r="K84"/>
  <c r="K100"/>
  <c r="K158"/>
  <c r="K154"/>
  <c r="K205"/>
  <c r="K236"/>
  <c r="K250"/>
  <c r="K343"/>
  <c r="K377"/>
  <c r="K413"/>
  <c r="K196"/>
  <c r="K327"/>
  <c r="K354"/>
  <c r="K370"/>
  <c r="K386"/>
  <c r="K402"/>
  <c r="K48"/>
  <c r="K328"/>
  <c r="K418"/>
  <c r="K14"/>
  <c r="K33"/>
  <c r="K80"/>
  <c r="K153"/>
  <c r="K69"/>
  <c r="K101"/>
  <c r="K112"/>
  <c r="K185"/>
  <c r="K265"/>
  <c r="K42"/>
  <c r="K224"/>
  <c r="K335"/>
  <c r="K353"/>
  <c r="K26"/>
  <c r="K86"/>
  <c r="K313"/>
  <c r="K228"/>
  <c r="K397"/>
  <c r="K9"/>
  <c r="K64"/>
  <c r="K82"/>
  <c r="K96"/>
  <c r="K108"/>
  <c r="K172"/>
  <c r="K188"/>
  <c r="K197"/>
  <c r="K245"/>
  <c r="K261"/>
  <c r="K18"/>
  <c r="K41"/>
  <c r="K57"/>
  <c r="K128"/>
  <c r="K169"/>
  <c r="K357"/>
  <c r="K16"/>
  <c r="K60"/>
  <c r="K92"/>
  <c r="K103"/>
  <c r="K118"/>
  <c r="K164"/>
  <c r="K179"/>
  <c r="K70"/>
  <c r="K194"/>
  <c r="K316"/>
  <c r="K366"/>
  <c r="K11"/>
  <c r="K130"/>
  <c r="K199"/>
  <c r="K235"/>
  <c r="K56"/>
  <c r="K125"/>
  <c r="K151"/>
  <c r="K210"/>
  <c r="K218"/>
  <c r="K234"/>
  <c r="K259"/>
  <c r="K298"/>
  <c r="K324"/>
  <c r="K136"/>
  <c r="K184"/>
  <c r="K208"/>
  <c r="K318"/>
  <c r="K359"/>
  <c r="K407"/>
  <c r="K22"/>
  <c r="K55"/>
  <c r="K264"/>
  <c r="K288"/>
  <c r="K295"/>
  <c r="K362"/>
  <c r="K134"/>
  <c r="K376"/>
  <c r="K223"/>
  <c r="K331"/>
  <c r="K364"/>
  <c r="K380"/>
  <c r="K396"/>
  <c r="K392"/>
  <c r="K412"/>
  <c r="K239"/>
  <c r="K349"/>
  <c r="K381"/>
  <c r="K408"/>
  <c r="K62" i="6"/>
  <c r="K162"/>
  <c r="K243"/>
  <c r="K278"/>
  <c r="K334"/>
  <c r="K395"/>
  <c r="K24"/>
  <c r="K48"/>
  <c r="K74"/>
  <c r="K131"/>
  <c r="K139"/>
  <c r="K145"/>
  <c r="K168"/>
  <c r="K196"/>
  <c r="K203"/>
  <c r="K236"/>
  <c r="K261"/>
  <c r="K269"/>
  <c r="K273"/>
  <c r="K378"/>
  <c r="K11"/>
  <c r="K52"/>
  <c r="K87"/>
  <c r="K126"/>
  <c r="K204"/>
  <c r="K271"/>
  <c r="K292"/>
  <c r="K309"/>
  <c r="K316"/>
  <c r="K325"/>
  <c r="K343"/>
  <c r="K365"/>
  <c r="K381"/>
  <c r="K405"/>
  <c r="K413"/>
  <c r="K421"/>
  <c r="K78"/>
  <c r="K182"/>
  <c r="K235"/>
  <c r="K263"/>
  <c r="K310"/>
  <c r="K60"/>
  <c r="K88"/>
  <c r="K96"/>
  <c r="K132"/>
  <c r="K192"/>
  <c r="K213"/>
  <c r="K298"/>
  <c r="K385"/>
  <c r="K401"/>
  <c r="K13"/>
  <c r="K53"/>
  <c r="K76"/>
  <c r="K112"/>
  <c r="K120"/>
  <c r="K195"/>
  <c r="K205"/>
  <c r="K233"/>
  <c r="K239"/>
  <c r="K290"/>
  <c r="K296"/>
  <c r="K308"/>
  <c r="K314"/>
  <c r="K329"/>
  <c r="K341"/>
  <c r="K350"/>
  <c r="K240"/>
  <c r="K288"/>
  <c r="K404"/>
  <c r="K228"/>
  <c r="K248"/>
  <c r="K344"/>
  <c r="K356"/>
  <c r="K416"/>
  <c r="K255"/>
  <c r="K336"/>
  <c r="K368"/>
  <c r="K377"/>
  <c r="K207"/>
  <c r="K312"/>
  <c r="K384"/>
  <c r="K393"/>
  <c r="K9"/>
  <c r="K69"/>
  <c r="K85"/>
  <c r="K93"/>
  <c r="K106"/>
  <c r="K117"/>
  <c r="K130"/>
  <c r="K138"/>
  <c r="K141"/>
  <c r="K10"/>
  <c r="K26"/>
  <c r="K92"/>
  <c r="K129"/>
  <c r="K149"/>
  <c r="K153"/>
  <c r="K176"/>
  <c r="K189"/>
  <c r="K98"/>
  <c r="K142"/>
  <c r="K231"/>
  <c r="K270"/>
  <c r="K331"/>
  <c r="K379"/>
  <c r="K16"/>
  <c r="K35"/>
  <c r="K43"/>
  <c r="K56"/>
  <c r="K82"/>
  <c r="K123"/>
  <c r="K156"/>
  <c r="K175"/>
  <c r="K184"/>
  <c r="K190"/>
  <c r="K212"/>
  <c r="K333"/>
  <c r="K354"/>
  <c r="K394"/>
  <c r="K19"/>
  <c r="K30"/>
  <c r="K36"/>
  <c r="K77"/>
  <c r="K99"/>
  <c r="K165"/>
  <c r="K221"/>
  <c r="K232"/>
  <c r="K244"/>
  <c r="K256"/>
  <c r="K285"/>
  <c r="K349"/>
  <c r="K357"/>
  <c r="K170"/>
  <c r="K218"/>
  <c r="K258"/>
  <c r="K286"/>
  <c r="K302"/>
  <c r="K375"/>
  <c r="K407"/>
  <c r="K41"/>
  <c r="K47"/>
  <c r="K57"/>
  <c r="K67"/>
  <c r="K140"/>
  <c r="K173"/>
  <c r="K179"/>
  <c r="K185"/>
  <c r="K229"/>
  <c r="K281"/>
  <c r="K313"/>
  <c r="K332"/>
  <c r="K337"/>
  <c r="K369"/>
  <c r="K31"/>
  <c r="K39"/>
  <c r="K94"/>
  <c r="K136"/>
  <c r="K161"/>
  <c r="K186"/>
  <c r="K216"/>
  <c r="K224"/>
  <c r="K253"/>
  <c r="K257"/>
  <c r="K287"/>
  <c r="K210"/>
  <c r="K254"/>
  <c r="K266"/>
  <c r="K323"/>
  <c r="K339"/>
  <c r="K371"/>
  <c r="K396"/>
  <c r="K219"/>
  <c r="K274"/>
  <c r="K383"/>
  <c r="K392"/>
  <c r="K215"/>
  <c r="K262"/>
  <c r="K291"/>
  <c r="K307"/>
  <c r="K403"/>
  <c r="K227"/>
  <c r="K247"/>
  <c r="K351"/>
  <c r="K360"/>
  <c r="K419"/>
  <c r="K86"/>
  <c r="K226"/>
  <c r="K267"/>
  <c r="K327"/>
  <c r="K363"/>
  <c r="K32"/>
  <c r="K40"/>
  <c r="K79"/>
  <c r="K95"/>
  <c r="K101"/>
  <c r="K107"/>
  <c r="K115"/>
  <c r="K172"/>
  <c r="K193"/>
  <c r="K249"/>
  <c r="K300"/>
  <c r="K345"/>
  <c r="K362"/>
  <c r="K370"/>
  <c r="K410"/>
  <c r="K418"/>
  <c r="K27"/>
  <c r="K46"/>
  <c r="K110"/>
  <c r="K151"/>
  <c r="K160"/>
  <c r="K188"/>
  <c r="K200"/>
  <c r="K206"/>
  <c r="K209"/>
  <c r="K265"/>
  <c r="K297"/>
  <c r="K306"/>
  <c r="K319"/>
  <c r="K322"/>
  <c r="K328"/>
  <c r="K340"/>
  <c r="K373"/>
  <c r="K389"/>
  <c r="K397"/>
  <c r="K167"/>
  <c r="K211"/>
  <c r="K246"/>
  <c r="K282"/>
  <c r="K299"/>
  <c r="K64"/>
  <c r="K84"/>
  <c r="K100"/>
  <c r="K108"/>
  <c r="K154"/>
  <c r="K241"/>
  <c r="K268"/>
  <c r="K301"/>
  <c r="K353"/>
  <c r="K104"/>
  <c r="K147"/>
  <c r="K158"/>
  <c r="K208"/>
  <c r="K293"/>
  <c r="K311"/>
  <c r="K317"/>
  <c r="K324"/>
  <c r="K338"/>
  <c r="K348"/>
  <c r="K382"/>
  <c r="K398"/>
  <c r="K304"/>
  <c r="K400"/>
  <c r="K409"/>
  <c r="K223"/>
  <c r="K230"/>
  <c r="K272"/>
  <c r="K352"/>
  <c r="K361"/>
  <c r="K420"/>
  <c r="K260"/>
  <c r="K280"/>
  <c r="K320"/>
  <c r="K372"/>
  <c r="K388"/>
  <c r="K14"/>
  <c r="K17"/>
  <c r="K22"/>
  <c r="K25"/>
  <c r="K61"/>
  <c r="K97"/>
  <c r="K109"/>
  <c r="K125"/>
  <c r="K133"/>
  <c r="K157"/>
  <c r="K169"/>
  <c r="K177"/>
  <c r="K181"/>
  <c r="K18"/>
  <c r="K73"/>
  <c r="K105"/>
  <c r="K113"/>
  <c r="K121"/>
  <c r="K124"/>
  <c r="K137"/>
  <c r="K146"/>
  <c r="K201"/>
  <c r="K83"/>
  <c r="K191"/>
  <c r="K250"/>
  <c r="K318"/>
  <c r="K342"/>
  <c r="K411"/>
  <c r="K51"/>
  <c r="K59"/>
  <c r="K65"/>
  <c r="K89"/>
  <c r="K180"/>
  <c r="K305"/>
  <c r="K321"/>
  <c r="K330"/>
  <c r="K386"/>
  <c r="K402"/>
  <c r="K44"/>
  <c r="K63"/>
  <c r="K72"/>
  <c r="K80"/>
  <c r="K143"/>
  <c r="K178"/>
  <c r="K217"/>
  <c r="K225"/>
  <c r="K252"/>
  <c r="K277"/>
  <c r="K346"/>
  <c r="K155"/>
  <c r="K238"/>
  <c r="K275"/>
  <c r="K295"/>
  <c r="K359"/>
  <c r="K391"/>
  <c r="K33"/>
  <c r="K49"/>
  <c r="K55"/>
  <c r="K91"/>
  <c r="K144"/>
  <c r="K163"/>
  <c r="K197"/>
  <c r="K237"/>
  <c r="K289"/>
  <c r="K417"/>
  <c r="K29"/>
  <c r="K37"/>
  <c r="K45"/>
  <c r="K58"/>
  <c r="K81"/>
  <c r="K128"/>
  <c r="K152"/>
  <c r="K164"/>
  <c r="K171"/>
  <c r="K183"/>
  <c r="K220"/>
  <c r="K245"/>
  <c r="K264"/>
  <c r="K276"/>
  <c r="K284"/>
  <c r="K366"/>
  <c r="K414"/>
  <c r="K214"/>
  <c r="K242"/>
  <c r="K259"/>
  <c r="K279"/>
  <c r="K335"/>
  <c r="K367"/>
  <c r="K376"/>
  <c r="K315"/>
  <c r="K387"/>
  <c r="K412"/>
  <c r="K251"/>
  <c r="K303"/>
  <c r="K364"/>
  <c r="K399"/>
  <c r="K408"/>
  <c r="K222"/>
  <c r="K234"/>
  <c r="K283"/>
  <c r="K347"/>
  <c r="K355"/>
  <c r="K380"/>
  <c r="K415"/>
  <c r="K18" i="4"/>
  <c r="K137"/>
  <c r="K145"/>
  <c r="K213"/>
  <c r="K277"/>
  <c r="K285"/>
  <c r="K337"/>
  <c r="K345"/>
  <c r="K223"/>
  <c r="K113"/>
  <c r="K204"/>
  <c r="K227"/>
  <c r="K248"/>
  <c r="K256"/>
  <c r="K305"/>
  <c r="K346"/>
  <c r="K415"/>
  <c r="K111"/>
  <c r="K266"/>
  <c r="K339"/>
  <c r="K57"/>
  <c r="K62"/>
  <c r="K122"/>
  <c r="K133"/>
  <c r="K141"/>
  <c r="K208"/>
  <c r="K324"/>
  <c r="K88"/>
  <c r="K93"/>
  <c r="K112"/>
  <c r="K148"/>
  <c r="K257"/>
  <c r="K362"/>
  <c r="K63"/>
  <c r="K132"/>
  <c r="K140"/>
  <c r="K263"/>
  <c r="K280"/>
  <c r="K312"/>
  <c r="K320"/>
  <c r="K328"/>
  <c r="K388"/>
  <c r="K401"/>
  <c r="K409"/>
  <c r="K80"/>
  <c r="K120"/>
  <c r="K158"/>
  <c r="K369"/>
  <c r="K400"/>
  <c r="K186"/>
  <c r="K220"/>
  <c r="K246"/>
  <c r="K327"/>
  <c r="K385"/>
  <c r="K25"/>
  <c r="K94"/>
  <c r="K152"/>
  <c r="K165"/>
  <c r="K242"/>
  <c r="K299"/>
  <c r="K315"/>
  <c r="K323"/>
  <c r="K384"/>
  <c r="K402"/>
  <c r="K78"/>
  <c r="K97"/>
  <c r="K127"/>
  <c r="K166"/>
  <c r="K245"/>
  <c r="K281"/>
  <c r="K136"/>
  <c r="K288"/>
  <c r="K370"/>
  <c r="K202"/>
  <c r="K19"/>
  <c r="K36"/>
  <c r="K41"/>
  <c r="K47"/>
  <c r="K52"/>
  <c r="K64"/>
  <c r="K69"/>
  <c r="K92"/>
  <c r="K100"/>
  <c r="K105"/>
  <c r="K135"/>
  <c r="K235"/>
  <c r="K300"/>
  <c r="K332"/>
  <c r="K349"/>
  <c r="K37"/>
  <c r="K53"/>
  <c r="K68"/>
  <c r="K73"/>
  <c r="K104"/>
  <c r="K205"/>
  <c r="K260"/>
  <c r="K304"/>
  <c r="K70"/>
  <c r="K218"/>
  <c r="K9"/>
  <c r="K31"/>
  <c r="K153"/>
  <c r="K160"/>
  <c r="K289"/>
  <c r="K293"/>
  <c r="K298"/>
  <c r="K321"/>
  <c r="K45"/>
  <c r="K173"/>
  <c r="K189"/>
  <c r="K232"/>
  <c r="K336"/>
  <c r="K115"/>
  <c r="K146"/>
  <c r="K170"/>
  <c r="K182"/>
  <c r="K212"/>
  <c r="K237"/>
  <c r="K241"/>
  <c r="K292"/>
  <c r="K419"/>
  <c r="K215"/>
  <c r="K354"/>
  <c r="K24"/>
  <c r="K99"/>
  <c r="K139"/>
  <c r="K184"/>
  <c r="K199"/>
  <c r="K311"/>
  <c r="K86"/>
  <c r="K126"/>
  <c r="K198"/>
  <c r="K283"/>
  <c r="K351"/>
  <c r="K404"/>
  <c r="K417"/>
  <c r="K32"/>
  <c r="K143"/>
  <c r="K183"/>
  <c r="K194"/>
  <c r="K331"/>
  <c r="K356"/>
  <c r="K167"/>
  <c r="K206"/>
  <c r="K282"/>
  <c r="K403"/>
  <c r="K10"/>
  <c r="K23"/>
  <c r="K26"/>
  <c r="K121"/>
  <c r="K149"/>
  <c r="K157"/>
  <c r="K180"/>
  <c r="K244"/>
  <c r="K342"/>
  <c r="K20"/>
  <c r="K14"/>
  <c r="K188"/>
  <c r="K225"/>
  <c r="K229"/>
  <c r="K233"/>
  <c r="K259"/>
  <c r="K276"/>
  <c r="K279"/>
  <c r="K307"/>
  <c r="K381"/>
  <c r="K67"/>
  <c r="K214"/>
  <c r="K60"/>
  <c r="K96"/>
  <c r="K106"/>
  <c r="K125"/>
  <c r="K168"/>
  <c r="K185"/>
  <c r="K193"/>
  <c r="K211"/>
  <c r="K252"/>
  <c r="K313"/>
  <c r="K376"/>
  <c r="K13"/>
  <c r="K55"/>
  <c r="K76"/>
  <c r="K85"/>
  <c r="K109"/>
  <c r="K117"/>
  <c r="K151"/>
  <c r="K217"/>
  <c r="K275"/>
  <c r="K61"/>
  <c r="K107"/>
  <c r="K142"/>
  <c r="K191"/>
  <c r="K207"/>
  <c r="K250"/>
  <c r="K278"/>
  <c r="K343"/>
  <c r="K355"/>
  <c r="K390"/>
  <c r="K30"/>
  <c r="K129"/>
  <c r="K175"/>
  <c r="K190"/>
  <c r="K255"/>
  <c r="K340"/>
  <c r="K377"/>
  <c r="K420"/>
  <c r="K56"/>
  <c r="K161"/>
  <c r="K284"/>
  <c r="K372"/>
  <c r="K16"/>
  <c r="K124"/>
  <c r="K163"/>
  <c r="K200"/>
  <c r="K219"/>
  <c r="K297"/>
  <c r="K309"/>
  <c r="K317"/>
  <c r="K325"/>
  <c r="K118"/>
  <c r="K236"/>
  <c r="K344"/>
  <c r="K418"/>
  <c r="K83"/>
  <c r="K195"/>
  <c r="K222"/>
  <c r="K286"/>
  <c r="K308"/>
  <c r="K352"/>
  <c r="K374"/>
  <c r="K347"/>
  <c r="K11"/>
  <c r="K33"/>
  <c r="K39"/>
  <c r="K44"/>
  <c r="K49"/>
  <c r="K54"/>
  <c r="K72"/>
  <c r="K84"/>
  <c r="K89"/>
  <c r="K103"/>
  <c r="K130"/>
  <c r="K144"/>
  <c r="K147"/>
  <c r="K156"/>
  <c r="K172"/>
  <c r="K365"/>
  <c r="K40"/>
  <c r="K65"/>
  <c r="K71"/>
  <c r="K101"/>
  <c r="K114"/>
  <c r="K177"/>
  <c r="K249"/>
  <c r="K75"/>
  <c r="K131"/>
  <c r="K287"/>
  <c r="K164"/>
  <c r="K268"/>
  <c r="K291"/>
  <c r="K296"/>
  <c r="K329"/>
  <c r="K338"/>
  <c r="K48"/>
  <c r="K181"/>
  <c r="K228"/>
  <c r="K348"/>
  <c r="K364"/>
  <c r="K79"/>
  <c r="K119"/>
  <c r="K134"/>
  <c r="K162"/>
  <c r="K178"/>
  <c r="K216"/>
  <c r="K247"/>
  <c r="K314"/>
  <c r="K322"/>
  <c r="K330"/>
  <c r="K363"/>
  <c r="K368"/>
  <c r="K386"/>
  <c r="K179"/>
  <c r="K192"/>
  <c r="K243"/>
  <c r="K358"/>
  <c r="K387"/>
  <c r="K123"/>
  <c r="K269"/>
  <c r="K319"/>
  <c r="K334"/>
  <c r="K416"/>
  <c r="K27"/>
  <c r="K171"/>
  <c r="K187"/>
  <c r="K253"/>
  <c r="K264"/>
  <c r="K353"/>
  <c r="K361"/>
  <c r="K371"/>
  <c r="K406"/>
  <c r="K262"/>
  <c r="K367"/>
  <c r="K169"/>
  <c r="K258"/>
  <c r="K393"/>
  <c r="K25" i="3"/>
  <c r="K33"/>
  <c r="K38"/>
  <c r="K60"/>
  <c r="K89"/>
  <c r="K106"/>
  <c r="K116"/>
  <c r="K121"/>
  <c r="K128"/>
  <c r="K141"/>
  <c r="K161"/>
  <c r="K168"/>
  <c r="K176"/>
  <c r="K184"/>
  <c r="K240"/>
  <c r="K256"/>
  <c r="K150"/>
  <c r="K194"/>
  <c r="K226"/>
  <c r="K258"/>
  <c r="K47"/>
  <c r="K58"/>
  <c r="K158"/>
  <c r="K182"/>
  <c r="K214"/>
  <c r="K279"/>
  <c r="K15"/>
  <c r="K22"/>
  <c r="K71"/>
  <c r="K107"/>
  <c r="K142"/>
  <c r="K193"/>
  <c r="K201"/>
  <c r="K355"/>
  <c r="K394"/>
  <c r="K19"/>
  <c r="K90"/>
  <c r="K94"/>
  <c r="K185"/>
  <c r="K241"/>
  <c r="K294"/>
  <c r="K354"/>
  <c r="K24"/>
  <c r="K29"/>
  <c r="K32"/>
  <c r="K39"/>
  <c r="K45"/>
  <c r="K51"/>
  <c r="K79"/>
  <c r="K84"/>
  <c r="K104"/>
  <c r="K157"/>
  <c r="K211"/>
  <c r="K215"/>
  <c r="K245"/>
  <c r="K269"/>
  <c r="K277"/>
  <c r="K283"/>
  <c r="K348"/>
  <c r="K118"/>
  <c r="K389"/>
  <c r="K42"/>
  <c r="K66"/>
  <c r="K103"/>
  <c r="K124"/>
  <c r="K145"/>
  <c r="K151"/>
  <c r="K165"/>
  <c r="K187"/>
  <c r="K204"/>
  <c r="K221"/>
  <c r="K267"/>
  <c r="K170"/>
  <c r="K347"/>
  <c r="K409"/>
  <c r="K86"/>
  <c r="K75"/>
  <c r="K119"/>
  <c r="K373"/>
  <c r="K76"/>
  <c r="K303"/>
  <c r="K402"/>
  <c r="K18"/>
  <c r="K57"/>
  <c r="K80"/>
  <c r="K85"/>
  <c r="K93"/>
  <c r="K98"/>
  <c r="K113"/>
  <c r="K125"/>
  <c r="K132"/>
  <c r="K212"/>
  <c r="K228"/>
  <c r="K244"/>
  <c r="K276"/>
  <c r="K316"/>
  <c r="K147"/>
  <c r="K191"/>
  <c r="K223"/>
  <c r="K255"/>
  <c r="K55"/>
  <c r="K138"/>
  <c r="K178"/>
  <c r="K210"/>
  <c r="K242"/>
  <c r="K95"/>
  <c r="K112"/>
  <c r="K225"/>
  <c r="K233"/>
  <c r="K257"/>
  <c r="K265"/>
  <c r="K328"/>
  <c r="K17"/>
  <c r="K21"/>
  <c r="K31"/>
  <c r="K88"/>
  <c r="K92"/>
  <c r="K135"/>
  <c r="K177"/>
  <c r="K217"/>
  <c r="K285"/>
  <c r="K292"/>
  <c r="K73"/>
  <c r="K139"/>
  <c r="K171"/>
  <c r="K183"/>
  <c r="K186"/>
  <c r="K203"/>
  <c r="K218"/>
  <c r="K40"/>
  <c r="K44"/>
  <c r="K105"/>
  <c r="K195"/>
  <c r="K199"/>
  <c r="K229"/>
  <c r="K261"/>
  <c r="K314"/>
  <c r="K295"/>
  <c r="K301"/>
  <c r="K160"/>
  <c r="K371"/>
  <c r="K377"/>
  <c r="K154"/>
  <c r="K364"/>
  <c r="K392"/>
  <c r="K28"/>
  <c r="K266"/>
  <c r="K361"/>
  <c r="K380"/>
  <c r="K396"/>
  <c r="K9"/>
  <c r="K14"/>
  <c r="K48"/>
  <c r="K65"/>
  <c r="K72"/>
  <c r="K77"/>
  <c r="K97"/>
  <c r="K109"/>
  <c r="K136"/>
  <c r="K192"/>
  <c r="K216"/>
  <c r="K302"/>
  <c r="K11"/>
  <c r="K83"/>
  <c r="K175"/>
  <c r="K207"/>
  <c r="K239"/>
  <c r="K274"/>
  <c r="K69"/>
  <c r="K87"/>
  <c r="K129"/>
  <c r="K162"/>
  <c r="K169"/>
  <c r="K291"/>
  <c r="K311"/>
  <c r="K110"/>
  <c r="K273"/>
  <c r="K350"/>
  <c r="K362"/>
  <c r="K375"/>
  <c r="K26"/>
  <c r="K37"/>
  <c r="K53"/>
  <c r="K59"/>
  <c r="K81"/>
  <c r="K111"/>
  <c r="K120"/>
  <c r="K173"/>
  <c r="K188"/>
  <c r="K213"/>
  <c r="K237"/>
  <c r="K243"/>
  <c r="K247"/>
  <c r="K275"/>
  <c r="K280"/>
  <c r="K332"/>
  <c r="K127"/>
  <c r="K143"/>
  <c r="K167"/>
  <c r="K172"/>
  <c r="K189"/>
  <c r="K251"/>
  <c r="K289"/>
  <c r="K331"/>
  <c r="K64"/>
  <c r="K376"/>
  <c r="K408"/>
  <c r="K202"/>
  <c r="K99"/>
  <c r="K412"/>
  <c r="K16"/>
  <c r="K96"/>
  <c r="K393"/>
  <c r="K398"/>
  <c r="K23"/>
  <c r="K41"/>
  <c r="K68"/>
  <c r="K101"/>
  <c r="K122"/>
  <c r="K144"/>
  <c r="K149"/>
  <c r="K27"/>
  <c r="K166"/>
  <c r="K198"/>
  <c r="K230"/>
  <c r="K262"/>
  <c r="K50"/>
  <c r="K271"/>
  <c r="K282"/>
  <c r="K20"/>
  <c r="K63"/>
  <c r="K91"/>
  <c r="K114"/>
  <c r="K117"/>
  <c r="K153"/>
  <c r="K296"/>
  <c r="K49"/>
  <c r="K61"/>
  <c r="K78"/>
  <c r="K108"/>
  <c r="K130"/>
  <c r="K133"/>
  <c r="K209"/>
  <c r="K414"/>
  <c r="K12"/>
  <c r="K43"/>
  <c r="K102"/>
  <c r="K123"/>
  <c r="K155"/>
  <c r="K181"/>
  <c r="K134"/>
  <c r="K10"/>
  <c r="K137"/>
  <c r="K156"/>
  <c r="K197"/>
  <c r="K227"/>
  <c r="K236"/>
  <c r="K341"/>
  <c r="K391"/>
  <c r="K403"/>
  <c r="K205"/>
  <c r="K140"/>
  <c r="K234"/>
  <c r="K344"/>
  <c r="K13"/>
  <c r="K304"/>
  <c r="K410"/>
  <c r="K307"/>
  <c r="S411" i="25"/>
  <c r="R24"/>
  <c r="R177"/>
  <c r="R273"/>
  <c r="R287"/>
  <c r="R305"/>
  <c r="R337"/>
  <c r="R363"/>
  <c r="R57"/>
  <c r="R41"/>
  <c r="R268"/>
  <c r="R188"/>
  <c r="R357"/>
  <c r="R339"/>
  <c r="R87"/>
  <c r="R74"/>
  <c r="R186"/>
  <c r="R202"/>
  <c r="R197"/>
  <c r="R214"/>
  <c r="R264"/>
  <c r="R371"/>
  <c r="R391"/>
  <c r="R140"/>
  <c r="R103"/>
  <c r="R404"/>
  <c r="R321"/>
  <c r="R110"/>
  <c r="R205"/>
  <c r="R215"/>
  <c r="R18"/>
  <c r="R62"/>
  <c r="R280"/>
  <c r="R362"/>
  <c r="R153"/>
  <c r="R185"/>
  <c r="R329"/>
  <c r="R249"/>
  <c r="R213"/>
  <c r="R187"/>
  <c r="R196"/>
  <c r="R32"/>
  <c r="R397"/>
  <c r="R86"/>
  <c r="R101"/>
  <c r="R166"/>
  <c r="R38"/>
  <c r="R342"/>
  <c r="R345"/>
  <c r="R238"/>
  <c r="R175"/>
  <c r="P175" s="1"/>
  <c r="R78"/>
  <c r="R416"/>
  <c r="R137"/>
  <c r="R64"/>
  <c r="R387"/>
  <c r="R99"/>
  <c r="R252"/>
  <c r="R107"/>
  <c r="R167"/>
  <c r="R106"/>
  <c r="R234"/>
  <c r="R221"/>
  <c r="R61"/>
  <c r="R302"/>
  <c r="R307"/>
  <c r="R407"/>
  <c r="R422"/>
  <c r="R296"/>
  <c r="R334"/>
  <c r="R403"/>
  <c r="R98"/>
  <c r="R147"/>
  <c r="R195"/>
  <c r="R419"/>
  <c r="R124"/>
  <c r="R227"/>
  <c r="R318"/>
  <c r="R415"/>
  <c r="R270"/>
  <c r="R128"/>
  <c r="R112"/>
  <c r="R229"/>
  <c r="R165"/>
  <c r="R352"/>
  <c r="R143"/>
  <c r="R127"/>
  <c r="R267"/>
  <c r="R261"/>
  <c r="R301"/>
  <c r="R365"/>
  <c r="R381"/>
  <c r="R237"/>
  <c r="R122"/>
  <c r="R63"/>
  <c r="R88"/>
  <c r="R120"/>
  <c r="R326"/>
  <c r="R396"/>
  <c r="R380"/>
  <c r="R413"/>
  <c r="R414"/>
  <c r="R225"/>
  <c r="P225" s="1"/>
  <c r="R354"/>
  <c r="R423"/>
  <c r="R245"/>
  <c r="R141"/>
  <c r="R211"/>
  <c r="R291"/>
  <c r="R311"/>
  <c r="R359"/>
  <c r="R83"/>
  <c r="R277"/>
  <c r="R325"/>
  <c r="R253"/>
  <c r="R71"/>
  <c r="R191"/>
  <c r="R388"/>
  <c r="R242"/>
  <c r="R179"/>
  <c r="R96"/>
  <c r="R102"/>
  <c r="R94"/>
  <c r="R207"/>
  <c r="R372"/>
  <c r="R116"/>
  <c r="R132"/>
  <c r="R163"/>
  <c r="AK10"/>
  <c r="AK13" i="24"/>
  <c r="N301" l="1"/>
  <c r="O301" s="1"/>
  <c r="P301" s="1"/>
  <c r="N264"/>
  <c r="O264" s="1"/>
  <c r="N369"/>
  <c r="O369" s="1"/>
  <c r="N181"/>
  <c r="O181" s="1"/>
  <c r="P181" s="1"/>
  <c r="N62"/>
  <c r="O62" s="1"/>
  <c r="P62" s="1"/>
  <c r="N304"/>
  <c r="O304" s="1"/>
  <c r="N209"/>
  <c r="O209" s="1"/>
  <c r="P209" s="1"/>
  <c r="N51"/>
  <c r="O51" s="1"/>
  <c r="P51" s="1"/>
  <c r="P264"/>
  <c r="N317"/>
  <c r="O317" s="1"/>
  <c r="P317" s="1"/>
  <c r="N269"/>
  <c r="O269" s="1"/>
  <c r="P269" s="1"/>
  <c r="N341"/>
  <c r="O341" s="1"/>
  <c r="P341" s="1"/>
  <c r="N330"/>
  <c r="O330" s="1"/>
  <c r="P330" s="1"/>
  <c r="P66" i="25"/>
  <c r="N365" i="24"/>
  <c r="O365" s="1"/>
  <c r="P365" s="1"/>
  <c r="N163"/>
  <c r="O163" s="1"/>
  <c r="P163" s="1"/>
  <c r="N157"/>
  <c r="O157" s="1"/>
  <c r="P157" s="1"/>
  <c r="N176"/>
  <c r="O176" s="1"/>
  <c r="P176" s="1"/>
  <c r="N56"/>
  <c r="O56" s="1"/>
  <c r="P56" s="1"/>
  <c r="P420" i="25"/>
  <c r="N408" i="24"/>
  <c r="O408" s="1"/>
  <c r="N249"/>
  <c r="O249" s="1"/>
  <c r="P249" s="1"/>
  <c r="N397"/>
  <c r="O397" s="1"/>
  <c r="P397" s="1"/>
  <c r="T113"/>
  <c r="N113"/>
  <c r="O113" s="1"/>
  <c r="V335"/>
  <c r="N335"/>
  <c r="O335" s="1"/>
  <c r="N414"/>
  <c r="O414" s="1"/>
  <c r="Z414"/>
  <c r="N378"/>
  <c r="O378" s="1"/>
  <c r="P378" s="1"/>
  <c r="N260"/>
  <c r="O260" s="1"/>
  <c r="P260" s="1"/>
  <c r="N417"/>
  <c r="O417" s="1"/>
  <c r="P417" s="1"/>
  <c r="N53"/>
  <c r="O53" s="1"/>
  <c r="P53" s="1"/>
  <c r="N275"/>
  <c r="O275" s="1"/>
  <c r="P275" s="1"/>
  <c r="N298"/>
  <c r="O298" s="1"/>
  <c r="P298" s="1"/>
  <c r="N145"/>
  <c r="O145" s="1"/>
  <c r="P145" s="1"/>
  <c r="N185"/>
  <c r="O185" s="1"/>
  <c r="P185" s="1"/>
  <c r="N404"/>
  <c r="O404" s="1"/>
  <c r="P404" s="1"/>
  <c r="N76"/>
  <c r="O76" s="1"/>
  <c r="P76" s="1"/>
  <c r="N325"/>
  <c r="O325" s="1"/>
  <c r="P325" s="1"/>
  <c r="N284"/>
  <c r="O284" s="1"/>
  <c r="P284" s="1"/>
  <c r="N423"/>
  <c r="O423" s="1"/>
  <c r="P423" s="1"/>
  <c r="N85"/>
  <c r="O85" s="1"/>
  <c r="P85" s="1"/>
  <c r="N212"/>
  <c r="O212" s="1"/>
  <c r="P212" s="1"/>
  <c r="N305"/>
  <c r="O305" s="1"/>
  <c r="P305" s="1"/>
  <c r="N248"/>
  <c r="O248" s="1"/>
  <c r="P248" s="1"/>
  <c r="P47" i="25"/>
  <c r="N327" i="24"/>
  <c r="O327" s="1"/>
  <c r="P327" s="1"/>
  <c r="P408"/>
  <c r="N300"/>
  <c r="O300" s="1"/>
  <c r="P300" s="1"/>
  <c r="N334"/>
  <c r="O334" s="1"/>
  <c r="N72"/>
  <c r="O72" s="1"/>
  <c r="P72" s="1"/>
  <c r="N93"/>
  <c r="O93" s="1"/>
  <c r="P93" s="1"/>
  <c r="N261"/>
  <c r="O261" s="1"/>
  <c r="P261" s="1"/>
  <c r="P334"/>
  <c r="P304"/>
  <c r="P369"/>
  <c r="N289"/>
  <c r="O289" s="1"/>
  <c r="P289" s="1"/>
  <c r="N410"/>
  <c r="O410" s="1"/>
  <c r="P410" s="1"/>
  <c r="N153"/>
  <c r="O153" s="1"/>
  <c r="P153" s="1"/>
  <c r="N64"/>
  <c r="O64" s="1"/>
  <c r="P64" s="1"/>
  <c r="N229"/>
  <c r="O229" s="1"/>
  <c r="P229" s="1"/>
  <c r="N285"/>
  <c r="O285" s="1"/>
  <c r="P285" s="1"/>
  <c r="N99"/>
  <c r="O99" s="1"/>
  <c r="P99" s="1"/>
  <c r="N188"/>
  <c r="O188" s="1"/>
  <c r="P188" s="1"/>
  <c r="N150"/>
  <c r="O150" s="1"/>
  <c r="P150" s="1"/>
  <c r="N299"/>
  <c r="O299" s="1"/>
  <c r="P299" s="1"/>
  <c r="N57"/>
  <c r="O57" s="1"/>
  <c r="P57" s="1"/>
  <c r="N205"/>
  <c r="O205" s="1"/>
  <c r="P205" s="1"/>
  <c r="N89"/>
  <c r="O89" s="1"/>
  <c r="P89" s="1"/>
  <c r="N148"/>
  <c r="O148" s="1"/>
  <c r="P148" s="1"/>
  <c r="P101" i="25"/>
  <c r="N69" i="24"/>
  <c r="O69" s="1"/>
  <c r="P69" s="1"/>
  <c r="N371"/>
  <c r="O371" s="1"/>
  <c r="P371" s="1"/>
  <c r="N204"/>
  <c r="O204" s="1"/>
  <c r="P204" s="1"/>
  <c r="N125"/>
  <c r="O125" s="1"/>
  <c r="P125" s="1"/>
  <c r="N415"/>
  <c r="O415" s="1"/>
  <c r="P415" s="1"/>
  <c r="P185" i="25"/>
  <c r="N96" i="24"/>
  <c r="O96" s="1"/>
  <c r="P96" s="1"/>
  <c r="N279"/>
  <c r="O279" s="1"/>
  <c r="P279" s="1"/>
  <c r="N127"/>
  <c r="O127" s="1"/>
  <c r="P127" s="1"/>
  <c r="P147" i="25"/>
  <c r="N169" i="24"/>
  <c r="O169" s="1"/>
  <c r="P169" s="1"/>
  <c r="N303"/>
  <c r="O303" s="1"/>
  <c r="P303" s="1"/>
  <c r="N161"/>
  <c r="O161" s="1"/>
  <c r="P161" s="1"/>
  <c r="N257"/>
  <c r="O257" s="1"/>
  <c r="P257" s="1"/>
  <c r="N390"/>
  <c r="O390" s="1"/>
  <c r="P390" s="1"/>
  <c r="N366"/>
  <c r="O366" s="1"/>
  <c r="P366" s="1"/>
  <c r="N109"/>
  <c r="O109" s="1"/>
  <c r="P109" s="1"/>
  <c r="N290"/>
  <c r="O290" s="1"/>
  <c r="P290" s="1"/>
  <c r="N283"/>
  <c r="O283" s="1"/>
  <c r="P283" s="1"/>
  <c r="N379"/>
  <c r="O379" s="1"/>
  <c r="P379" s="1"/>
  <c r="P349" i="25"/>
  <c r="P241"/>
  <c r="N233" i="24"/>
  <c r="O233" s="1"/>
  <c r="P233" s="1"/>
  <c r="N267"/>
  <c r="O267" s="1"/>
  <c r="P267" s="1"/>
  <c r="N107"/>
  <c r="O107" s="1"/>
  <c r="P107" s="1"/>
  <c r="N77"/>
  <c r="O77" s="1"/>
  <c r="P77" s="1"/>
  <c r="N349"/>
  <c r="O349" s="1"/>
  <c r="P349" s="1"/>
  <c r="N322"/>
  <c r="O322" s="1"/>
  <c r="P322" s="1"/>
  <c r="N336"/>
  <c r="O336" s="1"/>
  <c r="P336" s="1"/>
  <c r="N380"/>
  <c r="O380" s="1"/>
  <c r="P380" s="1"/>
  <c r="N208"/>
  <c r="O208" s="1"/>
  <c r="P208" s="1"/>
  <c r="N149"/>
  <c r="O149" s="1"/>
  <c r="P149" s="1"/>
  <c r="N104"/>
  <c r="O104" s="1"/>
  <c r="P104" s="1"/>
  <c r="N422"/>
  <c r="O422" s="1"/>
  <c r="P422" s="1"/>
  <c r="N385"/>
  <c r="O385" s="1"/>
  <c r="P385" s="1"/>
  <c r="N313"/>
  <c r="O313" s="1"/>
  <c r="P313" s="1"/>
  <c r="N241"/>
  <c r="O241" s="1"/>
  <c r="P241" s="1"/>
  <c r="N158"/>
  <c r="O158" s="1"/>
  <c r="P158" s="1"/>
  <c r="N224"/>
  <c r="O224" s="1"/>
  <c r="P224" s="1"/>
  <c r="N353"/>
  <c r="O353" s="1"/>
  <c r="P353" s="1"/>
  <c r="N40"/>
  <c r="O40" s="1"/>
  <c r="P40" s="1"/>
  <c r="N352"/>
  <c r="O352" s="1"/>
  <c r="P352" s="1"/>
  <c r="P28" i="25"/>
  <c r="N420" i="24"/>
  <c r="O420" s="1"/>
  <c r="P420" s="1"/>
  <c r="N92"/>
  <c r="O92" s="1"/>
  <c r="P92" s="1"/>
  <c r="N191"/>
  <c r="O191" s="1"/>
  <c r="P191" s="1"/>
  <c r="N45"/>
  <c r="O45" s="1"/>
  <c r="P45" s="1"/>
  <c r="N253"/>
  <c r="O253" s="1"/>
  <c r="P253" s="1"/>
  <c r="N166"/>
  <c r="O166" s="1"/>
  <c r="P166" s="1"/>
  <c r="N426"/>
  <c r="O426" s="1"/>
  <c r="P426" s="1"/>
  <c r="N155"/>
  <c r="O155" s="1"/>
  <c r="P155" s="1"/>
  <c r="N81"/>
  <c r="O81" s="1"/>
  <c r="P81" s="1"/>
  <c r="N139"/>
  <c r="O139" s="1"/>
  <c r="P139" s="1"/>
  <c r="N134"/>
  <c r="O134" s="1"/>
  <c r="P134" s="1"/>
  <c r="P271" i="25"/>
  <c r="N84" i="24"/>
  <c r="O84" s="1"/>
  <c r="P84" s="1"/>
  <c r="N373"/>
  <c r="O373" s="1"/>
  <c r="P373" s="1"/>
  <c r="N293"/>
  <c r="O293" s="1"/>
  <c r="P293" s="1"/>
  <c r="N339"/>
  <c r="O339" s="1"/>
  <c r="P339" s="1"/>
  <c r="N393"/>
  <c r="O393" s="1"/>
  <c r="P393" s="1"/>
  <c r="N124"/>
  <c r="O124" s="1"/>
  <c r="P124" s="1"/>
  <c r="N123"/>
  <c r="O123" s="1"/>
  <c r="P123" s="1"/>
  <c r="N164"/>
  <c r="O164" s="1"/>
  <c r="P164" s="1"/>
  <c r="N141"/>
  <c r="O141" s="1"/>
  <c r="P141" s="1"/>
  <c r="N200"/>
  <c r="O200" s="1"/>
  <c r="P200" s="1"/>
  <c r="N245"/>
  <c r="O245" s="1"/>
  <c r="P245" s="1"/>
  <c r="N147"/>
  <c r="O147" s="1"/>
  <c r="P147" s="1"/>
  <c r="N65"/>
  <c r="O65" s="1"/>
  <c r="P65" s="1"/>
  <c r="N359"/>
  <c r="O359" s="1"/>
  <c r="P359" s="1"/>
  <c r="N382"/>
  <c r="O382" s="1"/>
  <c r="P382" s="1"/>
  <c r="N340"/>
  <c r="O340" s="1"/>
  <c r="P340" s="1"/>
  <c r="N210"/>
  <c r="O210" s="1"/>
  <c r="P210" s="1"/>
  <c r="N43"/>
  <c r="O43" s="1"/>
  <c r="P43" s="1"/>
  <c r="N73"/>
  <c r="O73" s="1"/>
  <c r="P73" s="1"/>
  <c r="N311"/>
  <c r="O311" s="1"/>
  <c r="P311" s="1"/>
  <c r="N318"/>
  <c r="O318" s="1"/>
  <c r="P318" s="1"/>
  <c r="N144"/>
  <c r="O144" s="1"/>
  <c r="P144" s="1"/>
  <c r="N103"/>
  <c r="O103" s="1"/>
  <c r="P103" s="1"/>
  <c r="P20" i="25"/>
  <c r="N375" i="24"/>
  <c r="O375" s="1"/>
  <c r="P375" s="1"/>
  <c r="N228"/>
  <c r="O228" s="1"/>
  <c r="P228" s="1"/>
  <c r="N307"/>
  <c r="O307" s="1"/>
  <c r="P307" s="1"/>
  <c r="N265"/>
  <c r="O265" s="1"/>
  <c r="P265" s="1"/>
  <c r="N154"/>
  <c r="O154" s="1"/>
  <c r="P154" s="1"/>
  <c r="N168"/>
  <c r="O168" s="1"/>
  <c r="P168" s="1"/>
  <c r="N319"/>
  <c r="O319" s="1"/>
  <c r="P319" s="1"/>
  <c r="P375" i="25"/>
  <c r="P26"/>
  <c r="N115" i="24"/>
  <c r="O115" s="1"/>
  <c r="P115" s="1"/>
  <c r="N60"/>
  <c r="O60" s="1"/>
  <c r="P60" s="1"/>
  <c r="N217"/>
  <c r="O217" s="1"/>
  <c r="P217" s="1"/>
  <c r="N259"/>
  <c r="O259" s="1"/>
  <c r="P259" s="1"/>
  <c r="N281"/>
  <c r="O281" s="1"/>
  <c r="P281" s="1"/>
  <c r="N337"/>
  <c r="O337" s="1"/>
  <c r="P337" s="1"/>
  <c r="N189"/>
  <c r="O189" s="1"/>
  <c r="P189" s="1"/>
  <c r="N211"/>
  <c r="O211" s="1"/>
  <c r="P211" s="1"/>
  <c r="N419"/>
  <c r="O419" s="1"/>
  <c r="P419" s="1"/>
  <c r="N152"/>
  <c r="O152" s="1"/>
  <c r="P152" s="1"/>
  <c r="P187" i="25"/>
  <c r="P186"/>
  <c r="N183" i="24"/>
  <c r="O183" s="1"/>
  <c r="P183" s="1"/>
  <c r="N160"/>
  <c r="O160" s="1"/>
  <c r="P160" s="1"/>
  <c r="P163" i="25"/>
  <c r="N354" i="24"/>
  <c r="O354" s="1"/>
  <c r="P354" s="1"/>
  <c r="N121"/>
  <c r="O121" s="1"/>
  <c r="P121" s="1"/>
  <c r="N179"/>
  <c r="O179" s="1"/>
  <c r="P179" s="1"/>
  <c r="P43" i="25"/>
  <c r="N263" i="24"/>
  <c r="O263" s="1"/>
  <c r="P263" s="1"/>
  <c r="N126"/>
  <c r="O126" s="1"/>
  <c r="P126" s="1"/>
  <c r="N374"/>
  <c r="O374" s="1"/>
  <c r="P374" s="1"/>
  <c r="N407"/>
  <c r="O407" s="1"/>
  <c r="P407" s="1"/>
  <c r="N295"/>
  <c r="O295" s="1"/>
  <c r="P295" s="1"/>
  <c r="N184"/>
  <c r="O184" s="1"/>
  <c r="P184" s="1"/>
  <c r="N343"/>
  <c r="O343" s="1"/>
  <c r="N392"/>
  <c r="O392" s="1"/>
  <c r="P392" s="1"/>
  <c r="N416"/>
  <c r="O416" s="1"/>
  <c r="P416" s="1"/>
  <c r="N411"/>
  <c r="O411" s="1"/>
  <c r="P411" s="1"/>
  <c r="N213"/>
  <c r="O213" s="1"/>
  <c r="P213" s="1"/>
  <c r="N323"/>
  <c r="O323" s="1"/>
  <c r="P323" s="1"/>
  <c r="N75"/>
  <c r="O75" s="1"/>
  <c r="P75" s="1"/>
  <c r="N348"/>
  <c r="O348" s="1"/>
  <c r="P348" s="1"/>
  <c r="N242"/>
  <c r="O242" s="1"/>
  <c r="P242" s="1"/>
  <c r="N199"/>
  <c r="O199" s="1"/>
  <c r="P199" s="1"/>
  <c r="N129"/>
  <c r="O129" s="1"/>
  <c r="P129" s="1"/>
  <c r="N391"/>
  <c r="O391" s="1"/>
  <c r="P391" s="1"/>
  <c r="N220"/>
  <c r="O220" s="1"/>
  <c r="N291"/>
  <c r="O291" s="1"/>
  <c r="N247"/>
  <c r="O247" s="1"/>
  <c r="N376"/>
  <c r="O376" s="1"/>
  <c r="P376" s="1"/>
  <c r="N135"/>
  <c r="O135" s="1"/>
  <c r="P135" s="1"/>
  <c r="N131"/>
  <c r="O131" s="1"/>
  <c r="P131" s="1"/>
  <c r="N342"/>
  <c r="O342" s="1"/>
  <c r="P342" s="1"/>
  <c r="N215"/>
  <c r="O215" s="1"/>
  <c r="P215" s="1"/>
  <c r="P138" i="25"/>
  <c r="P94"/>
  <c r="P106"/>
  <c r="P11"/>
  <c r="P220" i="24"/>
  <c r="P291"/>
  <c r="P247"/>
  <c r="N389"/>
  <c r="O389" s="1"/>
  <c r="P389" s="1"/>
  <c r="N117"/>
  <c r="O117" s="1"/>
  <c r="P117" s="1"/>
  <c r="N151"/>
  <c r="O151" s="1"/>
  <c r="P151" s="1"/>
  <c r="N133"/>
  <c r="O133" s="1"/>
  <c r="N310"/>
  <c r="O310" s="1"/>
  <c r="P310" s="1"/>
  <c r="N222"/>
  <c r="O222" s="1"/>
  <c r="P222" s="1"/>
  <c r="N174"/>
  <c r="O174" s="1"/>
  <c r="P174" s="1"/>
  <c r="N399"/>
  <c r="O399" s="1"/>
  <c r="P399" s="1"/>
  <c r="N201"/>
  <c r="O201" s="1"/>
  <c r="P201" s="1"/>
  <c r="N120"/>
  <c r="O120" s="1"/>
  <c r="P120" s="1"/>
  <c r="N106"/>
  <c r="O106" s="1"/>
  <c r="P106" s="1"/>
  <c r="N49"/>
  <c r="O49" s="1"/>
  <c r="P49" s="1"/>
  <c r="N41"/>
  <c r="O41" s="1"/>
  <c r="P41" s="1"/>
  <c r="N173"/>
  <c r="O173" s="1"/>
  <c r="P173" s="1"/>
  <c r="N396"/>
  <c r="O396" s="1"/>
  <c r="P396" s="1"/>
  <c r="N333"/>
  <c r="O333" s="1"/>
  <c r="P333" s="1"/>
  <c r="N320"/>
  <c r="O320" s="1"/>
  <c r="P320" s="1"/>
  <c r="N347"/>
  <c r="O347" s="1"/>
  <c r="P347" s="1"/>
  <c r="N146"/>
  <c r="O146" s="1"/>
  <c r="P146" s="1"/>
  <c r="N367"/>
  <c r="O367" s="1"/>
  <c r="P367" s="1"/>
  <c r="N156"/>
  <c r="O156" s="1"/>
  <c r="P156" s="1"/>
  <c r="N203"/>
  <c r="O203" s="1"/>
  <c r="P203" s="1"/>
  <c r="N297"/>
  <c r="O297" s="1"/>
  <c r="P297" s="1"/>
  <c r="N67"/>
  <c r="O67" s="1"/>
  <c r="P67" s="1"/>
  <c r="N180"/>
  <c r="O180" s="1"/>
  <c r="P180" s="1"/>
  <c r="N273"/>
  <c r="O273" s="1"/>
  <c r="P273" s="1"/>
  <c r="N344"/>
  <c r="O344" s="1"/>
  <c r="P344" s="1"/>
  <c r="N86"/>
  <c r="O86" s="1"/>
  <c r="P86" s="1"/>
  <c r="N405"/>
  <c r="O405" s="1"/>
  <c r="P405" s="1"/>
  <c r="N91"/>
  <c r="O91" s="1"/>
  <c r="P91" s="1"/>
  <c r="N52"/>
  <c r="O52" s="1"/>
  <c r="P52" s="1"/>
  <c r="N190"/>
  <c r="O190" s="1"/>
  <c r="P190" s="1"/>
  <c r="N288"/>
  <c r="O288" s="1"/>
  <c r="P288" s="1"/>
  <c r="N70"/>
  <c r="O70" s="1"/>
  <c r="P70" s="1"/>
  <c r="N236"/>
  <c r="O236" s="1"/>
  <c r="P236" s="1"/>
  <c r="N122"/>
  <c r="O122" s="1"/>
  <c r="P122" s="1"/>
  <c r="N227"/>
  <c r="O227" s="1"/>
  <c r="P227" s="1"/>
  <c r="N193"/>
  <c r="O193" s="1"/>
  <c r="P193" s="1"/>
  <c r="N400"/>
  <c r="O400" s="1"/>
  <c r="P400" s="1"/>
  <c r="N44"/>
  <c r="O44" s="1"/>
  <c r="P44" s="1"/>
  <c r="N252"/>
  <c r="O252" s="1"/>
  <c r="P252" s="1"/>
  <c r="N394"/>
  <c r="O394" s="1"/>
  <c r="P394" s="1"/>
  <c r="N355"/>
  <c r="O355" s="1"/>
  <c r="P355" s="1"/>
  <c r="P133"/>
  <c r="P119" i="25"/>
  <c r="P179"/>
  <c r="P155"/>
  <c r="P315"/>
  <c r="P183"/>
  <c r="P343" i="24"/>
  <c r="N114"/>
  <c r="O114" s="1"/>
  <c r="P114" s="1"/>
  <c r="N268"/>
  <c r="O268" s="1"/>
  <c r="P268" s="1"/>
  <c r="N398"/>
  <c r="O398" s="1"/>
  <c r="P398" s="1"/>
  <c r="N384"/>
  <c r="O384" s="1"/>
  <c r="P384" s="1"/>
  <c r="N50"/>
  <c r="O50" s="1"/>
  <c r="P50" s="1"/>
  <c r="N187"/>
  <c r="O187" s="1"/>
  <c r="P187" s="1"/>
  <c r="N68"/>
  <c r="O68" s="1"/>
  <c r="P68" s="1"/>
  <c r="N316"/>
  <c r="O316" s="1"/>
  <c r="P316" s="1"/>
  <c r="N360"/>
  <c r="O360" s="1"/>
  <c r="P360" s="1"/>
  <c r="N223"/>
  <c r="O223" s="1"/>
  <c r="P223" s="1"/>
  <c r="N48"/>
  <c r="O48" s="1"/>
  <c r="P48" s="1"/>
  <c r="N364"/>
  <c r="O364" s="1"/>
  <c r="P364" s="1"/>
  <c r="N351"/>
  <c r="O351" s="1"/>
  <c r="P351" s="1"/>
  <c r="N225"/>
  <c r="O225" s="1"/>
  <c r="P225" s="1"/>
  <c r="N412"/>
  <c r="O412" s="1"/>
  <c r="P412" s="1"/>
  <c r="N138"/>
  <c r="O138" s="1"/>
  <c r="P138" s="1"/>
  <c r="N235"/>
  <c r="O235" s="1"/>
  <c r="P235" s="1"/>
  <c r="N256"/>
  <c r="O256" s="1"/>
  <c r="P256" s="1"/>
  <c r="N54"/>
  <c r="O54" s="1"/>
  <c r="P54" s="1"/>
  <c r="N230"/>
  <c r="O230" s="1"/>
  <c r="P230" s="1"/>
  <c r="N78"/>
  <c r="O78" s="1"/>
  <c r="P78" s="1"/>
  <c r="N246"/>
  <c r="O246" s="1"/>
  <c r="P246" s="1"/>
  <c r="P88" i="25"/>
  <c r="P207"/>
  <c r="P86"/>
  <c r="P55"/>
  <c r="P372"/>
  <c r="P127"/>
  <c r="P318"/>
  <c r="P153"/>
  <c r="P87"/>
  <c r="P146"/>
  <c r="P382"/>
  <c r="P63"/>
  <c r="P110"/>
  <c r="N90" i="24"/>
  <c r="O90" s="1"/>
  <c r="P90" s="1"/>
  <c r="N244"/>
  <c r="O244" s="1"/>
  <c r="P244" s="1"/>
  <c r="N240"/>
  <c r="O240" s="1"/>
  <c r="P240" s="1"/>
  <c r="N130"/>
  <c r="O130" s="1"/>
  <c r="P130" s="1"/>
  <c r="P98" i="25"/>
  <c r="N272" i="24"/>
  <c r="O272" s="1"/>
  <c r="P272" s="1"/>
  <c r="N194"/>
  <c r="O194" s="1"/>
  <c r="P194" s="1"/>
  <c r="N182"/>
  <c r="O182" s="1"/>
  <c r="P182" s="1"/>
  <c r="N42"/>
  <c r="O42" s="1"/>
  <c r="P42" s="1"/>
  <c r="P79" i="25"/>
  <c r="P417"/>
  <c r="P90"/>
  <c r="N142" i="24"/>
  <c r="O142" s="1"/>
  <c r="P142" s="1"/>
  <c r="N368"/>
  <c r="O368" s="1"/>
  <c r="P368" s="1"/>
  <c r="N324"/>
  <c r="O324" s="1"/>
  <c r="P324" s="1"/>
  <c r="N292"/>
  <c r="O292" s="1"/>
  <c r="P292" s="1"/>
  <c r="N329"/>
  <c r="O329" s="1"/>
  <c r="P329" s="1"/>
  <c r="N274"/>
  <c r="O274" s="1"/>
  <c r="P274" s="1"/>
  <c r="P361" i="25"/>
  <c r="N276" i="24"/>
  <c r="O276" s="1"/>
  <c r="P276" s="1"/>
  <c r="N202"/>
  <c r="O202" s="1"/>
  <c r="P202" s="1"/>
  <c r="P114" i="25"/>
  <c r="P258"/>
  <c r="P309"/>
  <c r="P210"/>
  <c r="N409" i="24"/>
  <c r="O409" s="1"/>
  <c r="P409" s="1"/>
  <c r="P303" i="25"/>
  <c r="P247"/>
  <c r="N287" i="24"/>
  <c r="O287" s="1"/>
  <c r="P287" s="1"/>
  <c r="N386"/>
  <c r="O386" s="1"/>
  <c r="P386" s="1"/>
  <c r="N102"/>
  <c r="O102" s="1"/>
  <c r="P102" s="1"/>
  <c r="N239"/>
  <c r="O239" s="1"/>
  <c r="P239" s="1"/>
  <c r="N71"/>
  <c r="O71" s="1"/>
  <c r="P71" s="1"/>
  <c r="P194" i="25"/>
  <c r="P62"/>
  <c r="N383" i="24"/>
  <c r="O383" s="1"/>
  <c r="P383" s="1"/>
  <c r="N87"/>
  <c r="O87" s="1"/>
  <c r="P87" s="1"/>
  <c r="P118" i="25"/>
  <c r="P178"/>
  <c r="N137" i="24"/>
  <c r="O137" s="1"/>
  <c r="P137" s="1"/>
  <c r="N178"/>
  <c r="O178" s="1"/>
  <c r="P178" s="1"/>
  <c r="N362"/>
  <c r="O362" s="1"/>
  <c r="P362" s="1"/>
  <c r="N177"/>
  <c r="O177" s="1"/>
  <c r="P177" s="1"/>
  <c r="N216"/>
  <c r="O216" s="1"/>
  <c r="P216" s="1"/>
  <c r="N231"/>
  <c r="O231" s="1"/>
  <c r="P231" s="1"/>
  <c r="N119"/>
  <c r="O119" s="1"/>
  <c r="P119" s="1"/>
  <c r="P199" i="25"/>
  <c r="P70"/>
  <c r="N112" i="24"/>
  <c r="O112" s="1"/>
  <c r="P112" s="1"/>
  <c r="N94"/>
  <c r="O94" s="1"/>
  <c r="P94" s="1"/>
  <c r="N100"/>
  <c r="O100" s="1"/>
  <c r="P100" s="1"/>
  <c r="N370"/>
  <c r="O370" s="1"/>
  <c r="P370" s="1"/>
  <c r="N192"/>
  <c r="O192" s="1"/>
  <c r="P192" s="1"/>
  <c r="N196"/>
  <c r="O196" s="1"/>
  <c r="P196" s="1"/>
  <c r="N331"/>
  <c r="O331" s="1"/>
  <c r="P331" s="1"/>
  <c r="N58"/>
  <c r="O58" s="1"/>
  <c r="P58" s="1"/>
  <c r="N83"/>
  <c r="O83" s="1"/>
  <c r="P83" s="1"/>
  <c r="N172"/>
  <c r="O172" s="1"/>
  <c r="P172" s="1"/>
  <c r="N116"/>
  <c r="O116" s="1"/>
  <c r="P116" s="1"/>
  <c r="N128"/>
  <c r="O128" s="1"/>
  <c r="P128" s="1"/>
  <c r="N97"/>
  <c r="O97" s="1"/>
  <c r="P97" s="1"/>
  <c r="N132"/>
  <c r="O132" s="1"/>
  <c r="P132" s="1"/>
  <c r="N377"/>
  <c r="O377" s="1"/>
  <c r="P377" s="1"/>
  <c r="N197"/>
  <c r="O197" s="1"/>
  <c r="P197" s="1"/>
  <c r="N381"/>
  <c r="O381" s="1"/>
  <c r="P381" s="1"/>
  <c r="N88"/>
  <c r="O88" s="1"/>
  <c r="P88" s="1"/>
  <c r="N63"/>
  <c r="O63" s="1"/>
  <c r="P63" s="1"/>
  <c r="N296"/>
  <c r="O296" s="1"/>
  <c r="P296" s="1"/>
  <c r="N401"/>
  <c r="O401" s="1"/>
  <c r="P401" s="1"/>
  <c r="N321"/>
  <c r="O321" s="1"/>
  <c r="P321" s="1"/>
  <c r="N328"/>
  <c r="O328" s="1"/>
  <c r="P328" s="1"/>
  <c r="N101"/>
  <c r="O101" s="1"/>
  <c r="P101" s="1"/>
  <c r="N108"/>
  <c r="O108" s="1"/>
  <c r="P108" s="1"/>
  <c r="N59"/>
  <c r="O59" s="1"/>
  <c r="P59" s="1"/>
  <c r="P78" i="25"/>
  <c r="P197"/>
  <c r="N74" i="24"/>
  <c r="O74" s="1"/>
  <c r="P74" s="1"/>
  <c r="N280"/>
  <c r="O280" s="1"/>
  <c r="P280" s="1"/>
  <c r="N165"/>
  <c r="O165" s="1"/>
  <c r="P165" s="1"/>
  <c r="N237"/>
  <c r="O237" s="1"/>
  <c r="P237" s="1"/>
  <c r="N358"/>
  <c r="O358" s="1"/>
  <c r="P358" s="1"/>
  <c r="N363"/>
  <c r="O363" s="1"/>
  <c r="P363" s="1"/>
  <c r="P378" i="25"/>
  <c r="P396"/>
  <c r="P334"/>
  <c r="P268"/>
  <c r="P242"/>
  <c r="P388"/>
  <c r="P414"/>
  <c r="P326"/>
  <c r="P291"/>
  <c r="P380"/>
  <c r="P41"/>
  <c r="P413"/>
  <c r="P61"/>
  <c r="N413" i="24"/>
  <c r="O413" s="1"/>
  <c r="P413" s="1"/>
  <c r="N315"/>
  <c r="O315" s="1"/>
  <c r="P315" s="1"/>
  <c r="N250"/>
  <c r="O250" s="1"/>
  <c r="P250" s="1"/>
  <c r="P143" i="25"/>
  <c r="P415"/>
  <c r="N82" i="24"/>
  <c r="O82" s="1"/>
  <c r="P82" s="1"/>
  <c r="N98"/>
  <c r="O98" s="1"/>
  <c r="P98" s="1"/>
  <c r="N294"/>
  <c r="O294" s="1"/>
  <c r="P294" s="1"/>
  <c r="N286"/>
  <c r="O286" s="1"/>
  <c r="P286" s="1"/>
  <c r="N80"/>
  <c r="O80" s="1"/>
  <c r="P80" s="1"/>
  <c r="N308"/>
  <c r="O308" s="1"/>
  <c r="P308" s="1"/>
  <c r="N232"/>
  <c r="O232" s="1"/>
  <c r="P232" s="1"/>
  <c r="P165" i="25"/>
  <c r="P270"/>
  <c r="P337"/>
  <c r="N270" i="24"/>
  <c r="O270" s="1"/>
  <c r="P270" s="1"/>
  <c r="N418"/>
  <c r="O418" s="1"/>
  <c r="P418" s="1"/>
  <c r="P162" i="25"/>
  <c r="P169"/>
  <c r="P274"/>
  <c r="P219"/>
  <c r="P355"/>
  <c r="P243"/>
  <c r="P319"/>
  <c r="P220"/>
  <c r="N255" i="24"/>
  <c r="O255" s="1"/>
  <c r="P255" s="1"/>
  <c r="P35" i="25"/>
  <c r="P27"/>
  <c r="P23"/>
  <c r="N387" i="24"/>
  <c r="O387" s="1"/>
  <c r="P387" s="1"/>
  <c r="N332"/>
  <c r="O332" s="1"/>
  <c r="P332" s="1"/>
  <c r="N238"/>
  <c r="O238" s="1"/>
  <c r="P238" s="1"/>
  <c r="N221"/>
  <c r="O221" s="1"/>
  <c r="P221" s="1"/>
  <c r="N186"/>
  <c r="O186" s="1"/>
  <c r="P186" s="1"/>
  <c r="N167"/>
  <c r="O167" s="1"/>
  <c r="P167" s="1"/>
  <c r="P92" i="25"/>
  <c r="P400"/>
  <c r="P395"/>
  <c r="P368"/>
  <c r="P348"/>
  <c r="P260"/>
  <c r="P379"/>
  <c r="P284"/>
  <c r="P217"/>
  <c r="P69"/>
  <c r="P408"/>
  <c r="P171"/>
  <c r="P113"/>
  <c r="P201"/>
  <c r="P108"/>
  <c r="P300"/>
  <c r="P272"/>
  <c r="P235"/>
  <c r="P298"/>
  <c r="P282"/>
  <c r="P254"/>
  <c r="P102"/>
  <c r="P252"/>
  <c r="P283"/>
  <c r="P156"/>
  <c r="N302" i="24"/>
  <c r="O302" s="1"/>
  <c r="P302" s="1"/>
  <c r="N406"/>
  <c r="O406" s="1"/>
  <c r="P406" s="1"/>
  <c r="N361"/>
  <c r="O361" s="1"/>
  <c r="P361" s="1"/>
  <c r="N425"/>
  <c r="O425" s="1"/>
  <c r="P425" s="1"/>
  <c r="P12" i="25"/>
  <c r="P289"/>
  <c r="P15"/>
  <c r="P277"/>
  <c r="P264"/>
  <c r="P332"/>
  <c r="P407"/>
  <c r="P386"/>
  <c r="P339"/>
  <c r="P290"/>
  <c r="P245"/>
  <c r="P227"/>
  <c r="P222"/>
  <c r="P213"/>
  <c r="P202"/>
  <c r="P139"/>
  <c r="P124"/>
  <c r="P96"/>
  <c r="P71"/>
  <c r="P57"/>
  <c r="P38"/>
  <c r="P32"/>
  <c r="P25"/>
  <c r="P19"/>
  <c r="P170"/>
  <c r="P132"/>
  <c r="P387"/>
  <c r="P346"/>
  <c r="P238"/>
  <c r="P301"/>
  <c r="P211"/>
  <c r="P195"/>
  <c r="P184"/>
  <c r="P83"/>
  <c r="P365"/>
  <c r="P325"/>
  <c r="P287"/>
  <c r="P329"/>
  <c r="P307"/>
  <c r="P362"/>
  <c r="P280"/>
  <c r="P265"/>
  <c r="P234"/>
  <c r="P214"/>
  <c r="P205"/>
  <c r="P164"/>
  <c r="P140"/>
  <c r="P107"/>
  <c r="P103"/>
  <c r="P99"/>
  <c r="P72"/>
  <c r="P24"/>
  <c r="P18"/>
  <c r="P116"/>
  <c r="P405"/>
  <c r="P311"/>
  <c r="P154"/>
  <c r="P416"/>
  <c r="P359"/>
  <c r="P299"/>
  <c r="P253"/>
  <c r="P250"/>
  <c r="P223"/>
  <c r="P273"/>
  <c r="P404"/>
  <c r="P305"/>
  <c r="P423"/>
  <c r="P402"/>
  <c r="P391"/>
  <c r="P296"/>
  <c r="P286"/>
  <c r="P261"/>
  <c r="P249"/>
  <c r="P229"/>
  <c r="P215"/>
  <c r="P188"/>
  <c r="P177"/>
  <c r="P151"/>
  <c r="P141"/>
  <c r="P137"/>
  <c r="P120"/>
  <c r="P77"/>
  <c r="P64"/>
  <c r="P29"/>
  <c r="P21"/>
  <c r="P17"/>
  <c r="P167"/>
  <c r="P419"/>
  <c r="P363"/>
  <c r="P345"/>
  <c r="P237"/>
  <c r="P411"/>
  <c r="P352"/>
  <c r="P196"/>
  <c r="P397"/>
  <c r="P168"/>
  <c r="P308"/>
  <c r="P14"/>
  <c r="P33"/>
  <c r="P16"/>
  <c r="P381"/>
  <c r="P357"/>
  <c r="P341"/>
  <c r="P321"/>
  <c r="P422"/>
  <c r="P403"/>
  <c r="P371"/>
  <c r="P354"/>
  <c r="P342"/>
  <c r="P302"/>
  <c r="P191"/>
  <c r="P166"/>
  <c r="P160"/>
  <c r="P142"/>
  <c r="P128"/>
  <c r="P112"/>
  <c r="P74"/>
  <c r="P31"/>
  <c r="P22"/>
  <c r="P93"/>
  <c r="P267"/>
  <c r="P263"/>
  <c r="P135"/>
  <c r="P122"/>
  <c r="P409"/>
  <c r="P333"/>
  <c r="P314"/>
  <c r="P221"/>
  <c r="P324"/>
  <c r="P292"/>
  <c r="P30"/>
  <c r="P34"/>
  <c r="P360"/>
  <c r="P421"/>
  <c r="P389"/>
  <c r="N258" i="24"/>
  <c r="O258" s="1"/>
  <c r="P258" s="1"/>
  <c r="N226"/>
  <c r="O226" s="1"/>
  <c r="P226" s="1"/>
  <c r="N403"/>
  <c r="O403" s="1"/>
  <c r="P403" s="1"/>
  <c r="N46"/>
  <c r="O46" s="1"/>
  <c r="P46" s="1"/>
  <c r="N61"/>
  <c r="O61" s="1"/>
  <c r="P61" s="1"/>
  <c r="N421"/>
  <c r="O421" s="1"/>
  <c r="P421" s="1"/>
  <c r="N271"/>
  <c r="O271" s="1"/>
  <c r="P271" s="1"/>
  <c r="N395"/>
  <c r="O395" s="1"/>
  <c r="P395" s="1"/>
  <c r="N95"/>
  <c r="O95" s="1"/>
  <c r="P95" s="1"/>
  <c r="N243"/>
  <c r="O243" s="1"/>
  <c r="P243" s="1"/>
  <c r="N402"/>
  <c r="O402" s="1"/>
  <c r="P402" s="1"/>
  <c r="N25"/>
  <c r="O25" s="1"/>
  <c r="P25" s="1"/>
  <c r="N22"/>
  <c r="O22" s="1"/>
  <c r="P22" s="1"/>
  <c r="N20"/>
  <c r="O20" s="1"/>
  <c r="P20" s="1"/>
  <c r="N18"/>
  <c r="O18" s="1"/>
  <c r="P18" s="1"/>
  <c r="N29"/>
  <c r="O29" s="1"/>
  <c r="P29" s="1"/>
  <c r="N17"/>
  <c r="O17" s="1"/>
  <c r="P17" s="1"/>
  <c r="N19"/>
  <c r="O19" s="1"/>
  <c r="P19" s="1"/>
  <c r="N15"/>
  <c r="O15" s="1"/>
  <c r="P15" s="1"/>
  <c r="N36"/>
  <c r="O36" s="1"/>
  <c r="P36" s="1"/>
  <c r="N23"/>
  <c r="O23" s="1"/>
  <c r="P23" s="1"/>
  <c r="N32"/>
  <c r="O32" s="1"/>
  <c r="P32" s="1"/>
  <c r="N30"/>
  <c r="O30" s="1"/>
  <c r="P30" s="1"/>
  <c r="N34"/>
  <c r="O34" s="1"/>
  <c r="P34" s="1"/>
  <c r="N24"/>
  <c r="O24" s="1"/>
  <c r="P24" s="1"/>
  <c r="N21"/>
  <c r="O21" s="1"/>
  <c r="P21" s="1"/>
  <c r="N31"/>
  <c r="O31" s="1"/>
  <c r="P31" s="1"/>
  <c r="N14"/>
  <c r="O14" s="1"/>
  <c r="P14" s="1"/>
  <c r="N37"/>
  <c r="O37" s="1"/>
  <c r="P37" s="1"/>
  <c r="N26"/>
  <c r="O26" s="1"/>
  <c r="P26" s="1"/>
  <c r="N33"/>
  <c r="O33" s="1"/>
  <c r="P33" s="1"/>
  <c r="N28"/>
  <c r="O28" s="1"/>
  <c r="P28" s="1"/>
  <c r="N27"/>
  <c r="O27" s="1"/>
  <c r="P27" s="1"/>
  <c r="N38"/>
  <c r="O38" s="1"/>
  <c r="P38" s="1"/>
  <c r="N16"/>
  <c r="O16" s="1"/>
  <c r="P16" s="1"/>
  <c r="N35"/>
  <c r="O35" s="1"/>
  <c r="P35" s="1"/>
  <c r="N39"/>
  <c r="O39" s="1"/>
  <c r="P39" s="1"/>
  <c r="N251"/>
  <c r="O251" s="1"/>
  <c r="P251" s="1"/>
  <c r="N388"/>
  <c r="O388" s="1"/>
  <c r="P388" s="1"/>
  <c r="N309"/>
  <c r="O309" s="1"/>
  <c r="P309" s="1"/>
  <c r="N356"/>
  <c r="O356" s="1"/>
  <c r="P356" s="1"/>
  <c r="N424"/>
  <c r="O424" s="1"/>
  <c r="P424" s="1"/>
  <c r="N346"/>
  <c r="O346" s="1"/>
  <c r="P346" s="1"/>
  <c r="N175"/>
  <c r="O175" s="1"/>
  <c r="P175" s="1"/>
  <c r="N262"/>
  <c r="O262" s="1"/>
  <c r="P262" s="1"/>
  <c r="N254"/>
  <c r="O254" s="1"/>
  <c r="P254" s="1"/>
  <c r="N234"/>
  <c r="O234" s="1"/>
  <c r="P234" s="1"/>
  <c r="N136"/>
  <c r="O136" s="1"/>
  <c r="P136" s="1"/>
  <c r="N350"/>
  <c r="O350" s="1"/>
  <c r="P350" s="1"/>
  <c r="N162"/>
  <c r="O162" s="1"/>
  <c r="P162" s="1"/>
  <c r="N277"/>
  <c r="O277" s="1"/>
  <c r="P277" s="1"/>
  <c r="N105"/>
  <c r="O105" s="1"/>
  <c r="P105" s="1"/>
  <c r="N79"/>
  <c r="O79" s="1"/>
  <c r="P79" s="1"/>
  <c r="N47"/>
  <c r="O47" s="1"/>
  <c r="P47" s="1"/>
  <c r="N266"/>
  <c r="O266" s="1"/>
  <c r="P266" s="1"/>
  <c r="N206"/>
  <c r="O206" s="1"/>
  <c r="P206" s="1"/>
  <c r="N110"/>
  <c r="O110" s="1"/>
  <c r="P110" s="1"/>
  <c r="N312"/>
  <c r="O312" s="1"/>
  <c r="P312" s="1"/>
  <c r="N140"/>
  <c r="O140" s="1"/>
  <c r="P140" s="1"/>
  <c r="N219"/>
  <c r="O219" s="1"/>
  <c r="P219" s="1"/>
  <c r="N372"/>
  <c r="O372" s="1"/>
  <c r="P372" s="1"/>
  <c r="N143"/>
  <c r="O143" s="1"/>
  <c r="P143" s="1"/>
  <c r="N357"/>
  <c r="O357" s="1"/>
  <c r="P357" s="1"/>
  <c r="N278"/>
  <c r="O278" s="1"/>
  <c r="P278" s="1"/>
  <c r="N345"/>
  <c r="O345" s="1"/>
  <c r="P345" s="1"/>
  <c r="N198"/>
  <c r="O198" s="1"/>
  <c r="P198" s="1"/>
  <c r="N326"/>
  <c r="O326" s="1"/>
  <c r="P326" s="1"/>
  <c r="X306"/>
  <c r="N306"/>
  <c r="O306" s="1"/>
  <c r="N282"/>
  <c r="O282" s="1"/>
  <c r="P282" s="1"/>
  <c r="N207"/>
  <c r="O207" s="1"/>
  <c r="P207" s="1"/>
  <c r="N314"/>
  <c r="O314" s="1"/>
  <c r="P314" s="1"/>
  <c r="N170"/>
  <c r="O170" s="1"/>
  <c r="P170" s="1"/>
  <c r="N118"/>
  <c r="O118" s="1"/>
  <c r="P118" s="1"/>
  <c r="N171"/>
  <c r="O171" s="1"/>
  <c r="P171" s="1"/>
  <c r="N218"/>
  <c r="O218" s="1"/>
  <c r="P218" s="1"/>
  <c r="N111"/>
  <c r="O111" s="1"/>
  <c r="P111" s="1"/>
  <c r="N66"/>
  <c r="O66" s="1"/>
  <c r="P66" s="1"/>
  <c r="U338"/>
  <c r="N338"/>
  <c r="O338" s="1"/>
  <c r="U214"/>
  <c r="N214"/>
  <c r="O214" s="1"/>
  <c r="U159"/>
  <c r="N159"/>
  <c r="O159" s="1"/>
  <c r="N55"/>
  <c r="O55" s="1"/>
  <c r="Z55"/>
  <c r="Z195"/>
  <c r="N195"/>
  <c r="O195" s="1"/>
  <c r="AA36" i="25"/>
  <c r="P36" s="1"/>
  <c r="L18" i="22"/>
  <c r="L31"/>
  <c r="L23"/>
  <c r="L32"/>
  <c r="L24"/>
  <c r="L16"/>
  <c r="L14"/>
  <c r="L36"/>
  <c r="L28"/>
  <c r="L20"/>
  <c r="L12"/>
  <c r="AA13" i="25"/>
  <c r="P13" s="1"/>
  <c r="L26" i="22"/>
  <c r="L15"/>
  <c r="L33"/>
  <c r="L25"/>
  <c r="L17"/>
  <c r="L30"/>
  <c r="L11"/>
  <c r="L29"/>
  <c r="L21"/>
  <c r="L13"/>
  <c r="L34"/>
  <c r="L22"/>
  <c r="L10"/>
  <c r="M13" i="24"/>
  <c r="AA13" s="1"/>
  <c r="L35" i="22"/>
  <c r="L27"/>
  <c r="L19"/>
  <c r="AA10" i="25"/>
  <c r="P335" i="24" l="1"/>
  <c r="P414"/>
  <c r="P113"/>
  <c r="P306"/>
  <c r="P159"/>
  <c r="P55"/>
  <c r="P214"/>
  <c r="P338"/>
  <c r="P195"/>
  <c r="F8" i="9"/>
  <c r="F8" i="3" l="1"/>
  <c r="F8" i="4"/>
  <c r="F8" i="5"/>
  <c r="F8" i="7"/>
  <c r="F8" i="2"/>
  <c r="F8" i="8"/>
  <c r="M8" i="9" l="1"/>
  <c r="G8"/>
  <c r="M8" i="8"/>
  <c r="M8" i="7"/>
  <c r="M8" i="6"/>
  <c r="F8"/>
  <c r="G8" s="1"/>
  <c r="I10" i="25" s="1"/>
  <c r="W10" s="1"/>
  <c r="M8" i="5"/>
  <c r="G8"/>
  <c r="H10" i="25" s="1"/>
  <c r="V10" s="1"/>
  <c r="M8" i="4"/>
  <c r="M8" i="3"/>
  <c r="G8"/>
  <c r="F10" i="25" s="1"/>
  <c r="T10" s="1"/>
  <c r="M8" i="2"/>
  <c r="G8"/>
  <c r="E10" i="25" s="1"/>
  <c r="S10" s="1"/>
  <c r="M8" i="1"/>
  <c r="F8"/>
  <c r="L10" i="25" l="1"/>
  <c r="Z10" s="1"/>
  <c r="AJ13" i="24"/>
  <c r="AJ10" i="25"/>
  <c r="AI13" i="24"/>
  <c r="AI10" i="25"/>
  <c r="AH10"/>
  <c r="AH13" i="24"/>
  <c r="AG13"/>
  <c r="AG10" i="25"/>
  <c r="AF13" i="24"/>
  <c r="AF10" i="25"/>
  <c r="AE10"/>
  <c r="AE13" i="24"/>
  <c r="AD10" i="25"/>
  <c r="AD13" i="24"/>
  <c r="AC10" i="25"/>
  <c r="AC13" i="24"/>
  <c r="AB13"/>
  <c r="AB10" i="25"/>
  <c r="I8" i="5"/>
  <c r="G8" i="7"/>
  <c r="J10" i="25" s="1"/>
  <c r="X10" s="1"/>
  <c r="G8" i="1"/>
  <c r="D10" i="25" s="1"/>
  <c r="I8" i="6"/>
  <c r="I8" i="3"/>
  <c r="I8" i="2"/>
  <c r="I8" i="9"/>
  <c r="G8" i="8"/>
  <c r="K10" i="25" s="1"/>
  <c r="Y10" s="1"/>
  <c r="G8" i="4"/>
  <c r="G10" i="25" s="1"/>
  <c r="U10" s="1"/>
  <c r="F13" i="24" l="1"/>
  <c r="T13" s="1"/>
  <c r="H13"/>
  <c r="V13" s="1"/>
  <c r="I13"/>
  <c r="W13" s="1"/>
  <c r="L13"/>
  <c r="Z13" s="1"/>
  <c r="E13"/>
  <c r="S13" s="1"/>
  <c r="Q13"/>
  <c r="Q10" i="25"/>
  <c r="R10"/>
  <c r="N10"/>
  <c r="O10" s="1"/>
  <c r="I8" i="7"/>
  <c r="I8" i="1"/>
  <c r="D13" i="24" s="1"/>
  <c r="I8" i="4"/>
  <c r="K8" i="3"/>
  <c r="K8" i="5"/>
  <c r="K8" i="6"/>
  <c r="K8" i="2"/>
  <c r="K8" i="9"/>
  <c r="I8" i="8"/>
  <c r="K13" i="24" l="1"/>
  <c r="Y13" s="1"/>
  <c r="J13"/>
  <c r="X13" s="1"/>
  <c r="G13"/>
  <c r="U13" s="1"/>
  <c r="P10" i="25"/>
  <c r="R13" i="24"/>
  <c r="K8" i="7"/>
  <c r="K8" i="1"/>
  <c r="K8" i="8"/>
  <c r="K8" i="4"/>
  <c r="N13" i="24" l="1"/>
  <c r="O13" s="1"/>
  <c r="C4" i="25"/>
  <c r="D4" s="1"/>
  <c r="C3"/>
  <c r="D3" s="1"/>
  <c r="C2"/>
  <c r="D2" s="1"/>
  <c r="P13" i="24"/>
  <c r="C4" l="1"/>
  <c r="D4" s="1"/>
  <c r="C2"/>
  <c r="D2" s="1"/>
  <c r="C3"/>
  <c r="D3" s="1"/>
  <c r="C6" i="25"/>
  <c r="C5"/>
  <c r="C7" s="1"/>
  <c r="C5" i="24" l="1"/>
  <c r="C6"/>
  <c r="D5" i="25"/>
  <c r="C7" i="24" l="1"/>
  <c r="D5"/>
</calcChain>
</file>

<file path=xl/sharedStrings.xml><?xml version="1.0" encoding="utf-8"?>
<sst xmlns="http://schemas.openxmlformats.org/spreadsheetml/2006/main" count="18462" uniqueCount="2252">
  <si>
    <t>UNIVERSITE DE CONSTANTINE 1</t>
  </si>
  <si>
    <t xml:space="preserve">INSTITUT DES SCIENCES VETERINAIRES </t>
  </si>
  <si>
    <t>QUATRIEME ANNEE DV</t>
  </si>
  <si>
    <t>Module: Reproduction (coef: 3)</t>
  </si>
  <si>
    <t xml:space="preserve">Enseignant responsable: Dr. Bouaziz O.  </t>
  </si>
  <si>
    <t>N°</t>
  </si>
  <si>
    <t>Nom</t>
  </si>
  <si>
    <t>Prénom</t>
  </si>
  <si>
    <t>C1</t>
  </si>
  <si>
    <t>C2</t>
  </si>
  <si>
    <t>Moy</t>
  </si>
  <si>
    <t>MoyC</t>
  </si>
  <si>
    <t>Max</t>
  </si>
  <si>
    <t>Session</t>
  </si>
  <si>
    <t>Module: Ruminants  (coef: 3)</t>
  </si>
  <si>
    <t>Moyc</t>
  </si>
  <si>
    <t>Module: Parasitologie  (coef: 3)</t>
  </si>
  <si>
    <t>Module: Infectieux (coef: 3)</t>
  </si>
  <si>
    <t>Module: Carnivores (coef: 3)</t>
  </si>
  <si>
    <t>Module: Chirurgie  (coef: 3)</t>
  </si>
  <si>
    <t>Module: Biochimie  (coef: 2)</t>
  </si>
  <si>
    <t>Enseignant responsable: Dr. MEKROUD A.</t>
  </si>
  <si>
    <t>HIDAOA 1 Coef: 3</t>
  </si>
  <si>
    <t>Module: Ana-Path (coef: 2)</t>
  </si>
  <si>
    <t>max</t>
  </si>
  <si>
    <t>Reproduction 3</t>
  </si>
  <si>
    <t>Ruminant 3</t>
  </si>
  <si>
    <t>Parasitologie 3</t>
  </si>
  <si>
    <t>Infectieux 3</t>
  </si>
  <si>
    <t>Carnivores 3</t>
  </si>
  <si>
    <t>Chirurgie 3</t>
  </si>
  <si>
    <t>biochimie 2</t>
  </si>
  <si>
    <t>HIDAOA 3</t>
  </si>
  <si>
    <t>Anaphath 2</t>
  </si>
  <si>
    <t>Clinique 3</t>
  </si>
  <si>
    <t>TOTAL</t>
  </si>
  <si>
    <t>MOY G</t>
  </si>
  <si>
    <t>Résultat</t>
  </si>
  <si>
    <t>session</t>
  </si>
  <si>
    <t>SALAH</t>
  </si>
  <si>
    <t>SOUMIA</t>
  </si>
  <si>
    <t>OUSSAMA</t>
  </si>
  <si>
    <t>NOUR EL HOUDA</t>
  </si>
  <si>
    <t>HAMZA</t>
  </si>
  <si>
    <t>ANIS</t>
  </si>
  <si>
    <t>AMIRA</t>
  </si>
  <si>
    <t>BELLAGHMA</t>
  </si>
  <si>
    <t>AHMED</t>
  </si>
  <si>
    <t>SAMI</t>
  </si>
  <si>
    <t>Selma</t>
  </si>
  <si>
    <t>ABDERRAOUF</t>
  </si>
  <si>
    <t>HADJER</t>
  </si>
  <si>
    <t>RANIA</t>
  </si>
  <si>
    <t>CHAIMA</t>
  </si>
  <si>
    <t>MESSAI</t>
  </si>
  <si>
    <t>AYMEN</t>
  </si>
  <si>
    <t>NASSAH</t>
  </si>
  <si>
    <t>BOUCHRA</t>
  </si>
  <si>
    <t>INES</t>
  </si>
  <si>
    <t>ZITOUNI</t>
  </si>
  <si>
    <t>ABABSA</t>
  </si>
  <si>
    <t>DJAAFAR</t>
  </si>
  <si>
    <t>MALEK</t>
  </si>
  <si>
    <t>SOUFYANE</t>
  </si>
  <si>
    <t>IKRAM</t>
  </si>
  <si>
    <t>KHAOULA</t>
  </si>
  <si>
    <t>BENABID</t>
  </si>
  <si>
    <t>SARA</t>
  </si>
  <si>
    <t>MOHAMMED</t>
  </si>
  <si>
    <t>WASSIM</t>
  </si>
  <si>
    <t>BENTCHIKOU</t>
  </si>
  <si>
    <t>ILHEM</t>
  </si>
  <si>
    <t>NASSIM</t>
  </si>
  <si>
    <t>NESRINE</t>
  </si>
  <si>
    <t>BOULAICHE</t>
  </si>
  <si>
    <t>AYMENE</t>
  </si>
  <si>
    <t>ASMA</t>
  </si>
  <si>
    <t>BILAL</t>
  </si>
  <si>
    <t>AMEL</t>
  </si>
  <si>
    <t>SARRA</t>
  </si>
  <si>
    <t>GHOZLANE</t>
  </si>
  <si>
    <t>EL HOCINE</t>
  </si>
  <si>
    <t>LILYA</t>
  </si>
  <si>
    <t>ASSALA</t>
  </si>
  <si>
    <t>HIBA</t>
  </si>
  <si>
    <t>KOUACHI</t>
  </si>
  <si>
    <t>YOUSRA</t>
  </si>
  <si>
    <t>MOUSSAOUI</t>
  </si>
  <si>
    <t>ISLAM</t>
  </si>
  <si>
    <t>YAHIA</t>
  </si>
  <si>
    <t>SABRINA</t>
  </si>
  <si>
    <t>NOUREDDINE</t>
  </si>
  <si>
    <t>FOUAD</t>
  </si>
  <si>
    <t>TOUMI</t>
  </si>
  <si>
    <t>ALI</t>
  </si>
  <si>
    <t>Rima</t>
  </si>
  <si>
    <t>BERKANI</t>
  </si>
  <si>
    <t>BOURAS</t>
  </si>
  <si>
    <t>MANSOURI</t>
  </si>
  <si>
    <t>admis j1</t>
  </si>
  <si>
    <t>admis j2</t>
  </si>
  <si>
    <t>Ajournés</t>
  </si>
  <si>
    <t>AZOUZ</t>
  </si>
  <si>
    <t>BENHAMADA</t>
  </si>
  <si>
    <t>BENSAAD</t>
  </si>
  <si>
    <t>BOUCHEMA</t>
  </si>
  <si>
    <t>Amal</t>
  </si>
  <si>
    <t>DAOUDI</t>
  </si>
  <si>
    <t>DEHIMI</t>
  </si>
  <si>
    <t>DELIMI</t>
  </si>
  <si>
    <t>DJABALLAH</t>
  </si>
  <si>
    <t>FORTAS</t>
  </si>
  <si>
    <t>GUENDOUZI</t>
  </si>
  <si>
    <t>Abderrahim</t>
  </si>
  <si>
    <t>HELILOU</t>
  </si>
  <si>
    <t>KERDOUCI</t>
  </si>
  <si>
    <t>KHEDIDJA</t>
  </si>
  <si>
    <t>KIOUAS</t>
  </si>
  <si>
    <t>LITIM</t>
  </si>
  <si>
    <t>LOUADFEL</t>
  </si>
  <si>
    <t>Anissa</t>
  </si>
  <si>
    <t>Ikram</t>
  </si>
  <si>
    <t>NOURI</t>
  </si>
  <si>
    <t>OUAGLAL</t>
  </si>
  <si>
    <t>REDOUANE</t>
  </si>
  <si>
    <t>SLIMANI</t>
  </si>
  <si>
    <t>SOLTANI</t>
  </si>
  <si>
    <t>ZEBIRI</t>
  </si>
  <si>
    <t>Enseignant responsable: Dr. KABOUIA R</t>
  </si>
  <si>
    <t>Enseignant responsable: Dr: KOUHIL.K</t>
  </si>
  <si>
    <t>Enseignant responsable: Pr. Berrarhi.H</t>
  </si>
  <si>
    <t>Enseignants responsables : Pr. BENHAMZA. L</t>
  </si>
  <si>
    <t>Enseignant responsable: Dr CHARI Z.</t>
  </si>
  <si>
    <t xml:space="preserve">Enseignant responsable: BOUGHERARA </t>
  </si>
  <si>
    <t>Enseignant responsable: ABDELAZIZ A.</t>
  </si>
  <si>
    <t>admis Rat</t>
  </si>
  <si>
    <t>% ADMIS</t>
  </si>
  <si>
    <t>%AJOURNES</t>
  </si>
  <si>
    <t>SYNTH/20</t>
  </si>
  <si>
    <t>Ratt/20</t>
  </si>
  <si>
    <t>acquis</t>
  </si>
  <si>
    <t>ANNEE UNIVERSITAIRE2017-2018</t>
  </si>
  <si>
    <t>syn/20</t>
  </si>
  <si>
    <t>ratt/20</t>
  </si>
  <si>
    <t>acq</t>
  </si>
  <si>
    <t>synt/20</t>
  </si>
  <si>
    <t>acqui</t>
  </si>
  <si>
    <t>c2</t>
  </si>
  <si>
    <t>synth/20</t>
  </si>
  <si>
    <t>synth/60</t>
  </si>
  <si>
    <t>ratt</t>
  </si>
  <si>
    <t>ANNEE UNIVERSITAIRE 2017-2018</t>
  </si>
  <si>
    <t>IMANE</t>
  </si>
  <si>
    <t>ABACI</t>
  </si>
  <si>
    <t>ABDELLI</t>
  </si>
  <si>
    <t>ABDI</t>
  </si>
  <si>
    <t>ACHOUR</t>
  </si>
  <si>
    <t>ADJISSI</t>
  </si>
  <si>
    <t>ABDELHAFIDH</t>
  </si>
  <si>
    <t>AGGOUN</t>
  </si>
  <si>
    <t>NACIRA</t>
  </si>
  <si>
    <t>AICHE</t>
  </si>
  <si>
    <t>CHOUKRI</t>
  </si>
  <si>
    <t>AICHOUR</t>
  </si>
  <si>
    <t>AISSANI</t>
  </si>
  <si>
    <t>MOUNIA</t>
  </si>
  <si>
    <t>AISSAOUI</t>
  </si>
  <si>
    <t>MABROUKA</t>
  </si>
  <si>
    <t>AKKOUCHE</t>
  </si>
  <si>
    <t>KAMILIA</t>
  </si>
  <si>
    <t>AKMOUM</t>
  </si>
  <si>
    <t>ALI RADI</t>
  </si>
  <si>
    <t>HICHEM</t>
  </si>
  <si>
    <t>ALLOU</t>
  </si>
  <si>
    <t>MOUSSAAB</t>
  </si>
  <si>
    <t>ALLOUNE</t>
  </si>
  <si>
    <t>MOSTEPHA AMIR</t>
  </si>
  <si>
    <t>AMEZIANE</t>
  </si>
  <si>
    <t>MIMOUNA</t>
  </si>
  <si>
    <t>AMIRECHE</t>
  </si>
  <si>
    <t>DOUAA</t>
  </si>
  <si>
    <t>AMMAR NEZZAR</t>
  </si>
  <si>
    <t>CHAHINEZ</t>
  </si>
  <si>
    <t>AOUN</t>
  </si>
  <si>
    <t>INSAF KELTOUM</t>
  </si>
  <si>
    <t>ASSAM</t>
  </si>
  <si>
    <t>ASSILA</t>
  </si>
  <si>
    <t>Hani Zakaria</t>
  </si>
  <si>
    <t>ATALLAH</t>
  </si>
  <si>
    <t>TAHA</t>
  </si>
  <si>
    <t>ATOUI</t>
  </si>
  <si>
    <t>AZIZA</t>
  </si>
  <si>
    <t>AYACHE</t>
  </si>
  <si>
    <t>RACHID</t>
  </si>
  <si>
    <t>ILYES</t>
  </si>
  <si>
    <t>BAIT</t>
  </si>
  <si>
    <t>HALLA</t>
  </si>
  <si>
    <t>BAKHOUCHE</t>
  </si>
  <si>
    <t>Chaimaa</t>
  </si>
  <si>
    <t>BAKIR KHODJA</t>
  </si>
  <si>
    <t xml:space="preserve">Lamine </t>
  </si>
  <si>
    <t>BARROUHOU</t>
  </si>
  <si>
    <t>OUIDED</t>
  </si>
  <si>
    <t>BEHNAS</t>
  </si>
  <si>
    <t>RAYANE</t>
  </si>
  <si>
    <t>BELABBES</t>
  </si>
  <si>
    <t>MOHAMED</t>
  </si>
  <si>
    <t>BELAGROUZ</t>
  </si>
  <si>
    <t>HOUSSEM</t>
  </si>
  <si>
    <t>BELAMRI</t>
  </si>
  <si>
    <t>MOHAMED ISLAM</t>
  </si>
  <si>
    <t xml:space="preserve">BELATTAR </t>
  </si>
  <si>
    <t>AYYOUB</t>
  </si>
  <si>
    <t>BELFENDES</t>
  </si>
  <si>
    <t xml:space="preserve">BELGHIT </t>
  </si>
  <si>
    <t>AYOUB</t>
  </si>
  <si>
    <t>BELGHOUL</t>
  </si>
  <si>
    <t>HIBA SELSABILA</t>
  </si>
  <si>
    <t>BELGUESMIA</t>
  </si>
  <si>
    <t>KENZA MAYA</t>
  </si>
  <si>
    <t>BELHADAD</t>
  </si>
  <si>
    <t>BELHADEF</t>
  </si>
  <si>
    <t>ACHRAF AYOUB</t>
  </si>
  <si>
    <t xml:space="preserve">BELHADEF </t>
  </si>
  <si>
    <t>MEDJEDA</t>
  </si>
  <si>
    <t>BELHADRI</t>
  </si>
  <si>
    <t>FATIMA ZOHRA</t>
  </si>
  <si>
    <t>BELKACEMI</t>
  </si>
  <si>
    <t>HANANE</t>
  </si>
  <si>
    <t>Kheireddine</t>
  </si>
  <si>
    <t>BELLIBEL</t>
  </si>
  <si>
    <t>BELMEHBOUL</t>
  </si>
  <si>
    <t>BELOUAR</t>
  </si>
  <si>
    <t>AMOR</t>
  </si>
  <si>
    <t>SAFA</t>
  </si>
  <si>
    <t>BENARIOUA</t>
  </si>
  <si>
    <t>KAWTHER</t>
  </si>
  <si>
    <t>BENASKEUR</t>
  </si>
  <si>
    <t>BENDALI HACINE</t>
  </si>
  <si>
    <t>BENDERRADJI</t>
  </si>
  <si>
    <t>BENHACINE</t>
  </si>
  <si>
    <t>Amina Nourchene</t>
  </si>
  <si>
    <t>AISSA</t>
  </si>
  <si>
    <t>BENHAMOUDA</t>
  </si>
  <si>
    <t>DERAR</t>
  </si>
  <si>
    <t>BENIS</t>
  </si>
  <si>
    <t>NASSIBA</t>
  </si>
  <si>
    <t>BENKHALIFA</t>
  </si>
  <si>
    <t>BENLARIBI</t>
  </si>
  <si>
    <t>ANFEL</t>
  </si>
  <si>
    <t>BENMAKHLOUF</t>
  </si>
  <si>
    <t>HASSNA AMIRA</t>
  </si>
  <si>
    <t>BENMECHERI</t>
  </si>
  <si>
    <t>BENMOUSSA</t>
  </si>
  <si>
    <t>DJIHENE</t>
  </si>
  <si>
    <t>HALA</t>
  </si>
  <si>
    <t>SIF EDDINE</t>
  </si>
  <si>
    <t>BENNIOU</t>
  </si>
  <si>
    <t>NIHAD</t>
  </si>
  <si>
    <t>BENSADI</t>
  </si>
  <si>
    <t>LEILA</t>
  </si>
  <si>
    <t>BENSALEM</t>
  </si>
  <si>
    <t>AYA</t>
  </si>
  <si>
    <t>WIDAD</t>
  </si>
  <si>
    <t>BENSEBTI</t>
  </si>
  <si>
    <t>FEYROUZ</t>
  </si>
  <si>
    <t>BENTAGA</t>
  </si>
  <si>
    <t>MOHAMED AMINE</t>
  </si>
  <si>
    <t>BENYAHYA</t>
  </si>
  <si>
    <t>CHEIMA</t>
  </si>
  <si>
    <t>BENZENIAR</t>
  </si>
  <si>
    <t>BENZERARI</t>
  </si>
  <si>
    <t>NEDJMA</t>
  </si>
  <si>
    <t>BERABEZ</t>
  </si>
  <si>
    <t>BERKANE</t>
  </si>
  <si>
    <t>KHOULOUD</t>
  </si>
  <si>
    <t>BOUTHAINA</t>
  </si>
  <si>
    <t>BERRAMDANI</t>
  </si>
  <si>
    <t>YASINE</t>
  </si>
  <si>
    <t>BESTAL</t>
  </si>
  <si>
    <t>BOUATROUS</t>
  </si>
  <si>
    <t>YASMINE</t>
  </si>
  <si>
    <t>BOUCHAMA</t>
  </si>
  <si>
    <t>NAIMA</t>
  </si>
  <si>
    <t>BOUCHECHE</t>
  </si>
  <si>
    <t>BOUCHELAGHEM</t>
  </si>
  <si>
    <t>BOUCHERIKHA</t>
  </si>
  <si>
    <t>IBTISSEM</t>
  </si>
  <si>
    <t>BOUDENDOUNA</t>
  </si>
  <si>
    <t>MOHAMMED RIDHA</t>
  </si>
  <si>
    <t>BOUDIA</t>
  </si>
  <si>
    <t>WALID</t>
  </si>
  <si>
    <t>BOUDIAF</t>
  </si>
  <si>
    <t>BOUDISSA</t>
  </si>
  <si>
    <t>BADREDDINE</t>
  </si>
  <si>
    <t>BOUDJIZA</t>
  </si>
  <si>
    <t>AICHA DJAZIA</t>
  </si>
  <si>
    <t>BOUFFENARA</t>
  </si>
  <si>
    <t>AMINA RIMA</t>
  </si>
  <si>
    <t>BOUGHEILA</t>
  </si>
  <si>
    <t>NAWFEL</t>
  </si>
  <si>
    <t>BOUGUERCHE</t>
  </si>
  <si>
    <t>SAFA NOUR EL HOUDA</t>
  </si>
  <si>
    <t>BOUHABILA</t>
  </si>
  <si>
    <t>HOUSNA</t>
  </si>
  <si>
    <t>BOUHADEF</t>
  </si>
  <si>
    <t>ABDELHAK</t>
  </si>
  <si>
    <t xml:space="preserve">BOUHADJAR </t>
  </si>
  <si>
    <t>BOUHALASSA</t>
  </si>
  <si>
    <t>RATIBA</t>
  </si>
  <si>
    <t>BOUHENGUEL</t>
  </si>
  <si>
    <t>ZAHRA REYANE</t>
  </si>
  <si>
    <t>BOUKERECHE</t>
  </si>
  <si>
    <t>Adil</t>
  </si>
  <si>
    <t>BOUKEZIOUA</t>
  </si>
  <si>
    <t xml:space="preserve">Houssam eddine </t>
  </si>
  <si>
    <t>BOUKEZOULA</t>
  </si>
  <si>
    <t>ZOULEYKHA</t>
  </si>
  <si>
    <t>BOUKHALFA</t>
  </si>
  <si>
    <t>BOUKHANOUFA</t>
  </si>
  <si>
    <t>SADDAM</t>
  </si>
  <si>
    <t xml:space="preserve">BOUKHARS </t>
  </si>
  <si>
    <t>RABAH</t>
  </si>
  <si>
    <t>BOUKHEDENA</t>
  </si>
  <si>
    <t>BOUTEINA</t>
  </si>
  <si>
    <t>BOUKHEMIS</t>
  </si>
  <si>
    <t>LAMIS</t>
  </si>
  <si>
    <t>BOUKHOUIETE</t>
  </si>
  <si>
    <t>ABDERAOUF</t>
  </si>
  <si>
    <t>BOULACHAB</t>
  </si>
  <si>
    <t>Larbi Mohamed Chaouki</t>
  </si>
  <si>
    <t>BOULADJOUL</t>
  </si>
  <si>
    <t>RADHIA</t>
  </si>
  <si>
    <t>ABDELGHAFOUR</t>
  </si>
  <si>
    <t>BOULEGHLEM</t>
  </si>
  <si>
    <t>BOULGUERGOUR</t>
  </si>
  <si>
    <t>BOULKHELOUA</t>
  </si>
  <si>
    <t>AMIR</t>
  </si>
  <si>
    <t>BOULKROUNE</t>
  </si>
  <si>
    <t>EL HACENE</t>
  </si>
  <si>
    <t>BOUMEDINE</t>
  </si>
  <si>
    <t>MOHAMED LYAMINE</t>
  </si>
  <si>
    <t>BOUMERFEG</t>
  </si>
  <si>
    <t>ZAKARIA RAMZI</t>
  </si>
  <si>
    <t>BOUNEMRI</t>
  </si>
  <si>
    <t>FAIROUZ</t>
  </si>
  <si>
    <t>BOURAGHDA</t>
  </si>
  <si>
    <t>BOURAHIL</t>
  </si>
  <si>
    <t>BOURAOUI</t>
  </si>
  <si>
    <t>HAITHEM MED GHAZALI</t>
  </si>
  <si>
    <t>NOUZHA FERIAL</t>
  </si>
  <si>
    <t>BOUROKBA</t>
  </si>
  <si>
    <t>EL KAHINA</t>
  </si>
  <si>
    <t>BOUROUIS</t>
  </si>
  <si>
    <t>IHSENE</t>
  </si>
  <si>
    <t>BOUROUROU</t>
  </si>
  <si>
    <t>AICHA</t>
  </si>
  <si>
    <t>BOUSBOUA</t>
  </si>
  <si>
    <t>BOUSRIEF</t>
  </si>
  <si>
    <t>KHADIDJA</t>
  </si>
  <si>
    <t>BOUSSEBOUA</t>
  </si>
  <si>
    <t>BOUSSELB</t>
  </si>
  <si>
    <t>ABDELHEK</t>
  </si>
  <si>
    <t xml:space="preserve">BOUTEBAKH   </t>
  </si>
  <si>
    <t>AIMENE ELKHATIB</t>
  </si>
  <si>
    <t>BOUTI</t>
  </si>
  <si>
    <t>BOUTIOUTA</t>
  </si>
  <si>
    <t>ABDERAHMANE</t>
  </si>
  <si>
    <t>BOUYOUCEF</t>
  </si>
  <si>
    <t>ALAEDDINE</t>
  </si>
  <si>
    <t>BOUZEKRI</t>
  </si>
  <si>
    <t>BOUZERIDA</t>
  </si>
  <si>
    <t>ZOUBIDA RAYANE</t>
  </si>
  <si>
    <t>BOUZERZOUR</t>
  </si>
  <si>
    <t>KOUTEIBA</t>
  </si>
  <si>
    <t>BOUZID</t>
  </si>
  <si>
    <t>DHILAL EDDINE</t>
  </si>
  <si>
    <t>BRADAI</t>
  </si>
  <si>
    <t>BRAHMIA</t>
  </si>
  <si>
    <t>YASSER</t>
  </si>
  <si>
    <t>BRIKI</t>
  </si>
  <si>
    <t>RABEH</t>
  </si>
  <si>
    <t>CEDAH</t>
  </si>
  <si>
    <t>CHAIR</t>
  </si>
  <si>
    <t>AOUATEF</t>
  </si>
  <si>
    <t>CHEBBAH</t>
  </si>
  <si>
    <t>SOUFIANE</t>
  </si>
  <si>
    <t>CHEBOUKI</t>
  </si>
  <si>
    <t>CHEHILLI</t>
  </si>
  <si>
    <t>CHELIGHEM</t>
  </si>
  <si>
    <t>MOUNSIF</t>
  </si>
  <si>
    <t>CHELIHI</t>
  </si>
  <si>
    <t>CHENNI</t>
  </si>
  <si>
    <t>FATIHA</t>
  </si>
  <si>
    <t>CHERBITI</t>
  </si>
  <si>
    <t>ACHREF EDDINE</t>
  </si>
  <si>
    <t>CHOUACHE</t>
  </si>
  <si>
    <t>ZAKARIA</t>
  </si>
  <si>
    <t>DAHANE</t>
  </si>
  <si>
    <t>BRAHIM</t>
  </si>
  <si>
    <t>DAIF</t>
  </si>
  <si>
    <t>SAMIA</t>
  </si>
  <si>
    <t>KHAWLA</t>
  </si>
  <si>
    <t>DEBOUCHA</t>
  </si>
  <si>
    <t>DEHANA</t>
  </si>
  <si>
    <t>HABIBA</t>
  </si>
  <si>
    <t>MOHAMED RACHID</t>
  </si>
  <si>
    <t>DELIOU</t>
  </si>
  <si>
    <t>KHAOULA NARIMEN</t>
  </si>
  <si>
    <t>DENIA</t>
  </si>
  <si>
    <t>CHIRAZ</t>
  </si>
  <si>
    <t>DERRAREDJ</t>
  </si>
  <si>
    <t>DJAALAB</t>
  </si>
  <si>
    <t>LAHCENE</t>
  </si>
  <si>
    <t>DJABI</t>
  </si>
  <si>
    <t>DJAIDJA</t>
  </si>
  <si>
    <t>DJEBAILI</t>
  </si>
  <si>
    <t>RANDA</t>
  </si>
  <si>
    <t>DJEBASSI</t>
  </si>
  <si>
    <t>ABIR</t>
  </si>
  <si>
    <t>DJEBBAR</t>
  </si>
  <si>
    <t>ABDELHAFID</t>
  </si>
  <si>
    <t>DJEDDAR</t>
  </si>
  <si>
    <t>HIND</t>
  </si>
  <si>
    <t>DJEGHIM</t>
  </si>
  <si>
    <t>MOHAMED ANIS</t>
  </si>
  <si>
    <t>DJERBELLOU</t>
  </si>
  <si>
    <t>ROUBEILA</t>
  </si>
  <si>
    <t>DJESSAS</t>
  </si>
  <si>
    <t>NACEREDDINE</t>
  </si>
  <si>
    <t>DRAOUAT</t>
  </si>
  <si>
    <t>ABDALLAH ADEL</t>
  </si>
  <si>
    <t>EL HAMEL</t>
  </si>
  <si>
    <t>SARA RAYEN</t>
  </si>
  <si>
    <t>ELANNAB</t>
  </si>
  <si>
    <t>YASMINA</t>
  </si>
  <si>
    <t>EUTAMENE</t>
  </si>
  <si>
    <t>FAFA</t>
  </si>
  <si>
    <t>MERIEM</t>
  </si>
  <si>
    <t>FEDSI</t>
  </si>
  <si>
    <t>MADJDA</t>
  </si>
  <si>
    <t>FELLOUS</t>
  </si>
  <si>
    <t>FENNICHE</t>
  </si>
  <si>
    <t>LEYLA</t>
  </si>
  <si>
    <t>FERDI</t>
  </si>
  <si>
    <t>SALIHA</t>
  </si>
  <si>
    <t>FERGANI</t>
  </si>
  <si>
    <t>FILALI</t>
  </si>
  <si>
    <t>BOUMEDDIENE</t>
  </si>
  <si>
    <t>QETADA</t>
  </si>
  <si>
    <t>GAHAM</t>
  </si>
  <si>
    <t>ANITA</t>
  </si>
  <si>
    <t>GAOUA</t>
  </si>
  <si>
    <t>MUSTAPHA</t>
  </si>
  <si>
    <t>GHACHA</t>
  </si>
  <si>
    <t>YANIS</t>
  </si>
  <si>
    <t>GHELLAB</t>
  </si>
  <si>
    <t>MONCEF</t>
  </si>
  <si>
    <t>ABDELHAMID</t>
  </si>
  <si>
    <t>GOUAMI</t>
  </si>
  <si>
    <t>MOHAMMED AMINE</t>
  </si>
  <si>
    <t>GOUMEIDA</t>
  </si>
  <si>
    <t>GUEMGAM</t>
  </si>
  <si>
    <t>GUENDOUZ</t>
  </si>
  <si>
    <t>GUENFOUD</t>
  </si>
  <si>
    <t>GUERRAICHE</t>
  </si>
  <si>
    <t>GUERZI</t>
  </si>
  <si>
    <t>HABES</t>
  </si>
  <si>
    <t>SOUHAD NAHLA</t>
  </si>
  <si>
    <t>HACHANI</t>
  </si>
  <si>
    <t>IMENE</t>
  </si>
  <si>
    <t xml:space="preserve">HACHEMI </t>
  </si>
  <si>
    <t>AHCENE MOUNIR KHALIL</t>
  </si>
  <si>
    <t>HADIDI</t>
  </si>
  <si>
    <t>LYDIA</t>
  </si>
  <si>
    <t>HADJI</t>
  </si>
  <si>
    <t>ABDERRAHMENE</t>
  </si>
  <si>
    <t>RIMA</t>
  </si>
  <si>
    <t>HALIMI</t>
  </si>
  <si>
    <t>LILIA KAMIR</t>
  </si>
  <si>
    <t>HAMANE</t>
  </si>
  <si>
    <t>MOHAMED ILYES</t>
  </si>
  <si>
    <t>HAMEL</t>
  </si>
  <si>
    <t>HAMIDET</t>
  </si>
  <si>
    <t>khadidja</t>
  </si>
  <si>
    <t>HAMIDI</t>
  </si>
  <si>
    <t>HAMMOUDA</t>
  </si>
  <si>
    <t>BELKACEM</t>
  </si>
  <si>
    <t>HAMZAOUI</t>
  </si>
  <si>
    <t>DORSAF</t>
  </si>
  <si>
    <t>MARIA RAYAN</t>
  </si>
  <si>
    <t>HAMZI</t>
  </si>
  <si>
    <t>LOUBNA</t>
  </si>
  <si>
    <t>HAROUAKA</t>
  </si>
  <si>
    <t>HASSIANE</t>
  </si>
  <si>
    <t>KHALED</t>
  </si>
  <si>
    <t>HASSINI</t>
  </si>
  <si>
    <t>SOUAD</t>
  </si>
  <si>
    <t>HAZOURLI</t>
  </si>
  <si>
    <t>HOURIA</t>
  </si>
  <si>
    <t>SOFIANE</t>
  </si>
  <si>
    <t>KAABECHE</t>
  </si>
  <si>
    <t>KAMOUCHE</t>
  </si>
  <si>
    <t>NAHLA</t>
  </si>
  <si>
    <t>KAROUT</t>
  </si>
  <si>
    <t>NESMA</t>
  </si>
  <si>
    <t>KARRAD</t>
  </si>
  <si>
    <t>KASFAR</t>
  </si>
  <si>
    <t>MOHIEDDINE</t>
  </si>
  <si>
    <t>KEDJTA</t>
  </si>
  <si>
    <t>RACHA AMIRA</t>
  </si>
  <si>
    <t>KEFSI</t>
  </si>
  <si>
    <t>Lokmane</t>
  </si>
  <si>
    <t>KELAIAIA</t>
  </si>
  <si>
    <t>JOUHAINA</t>
  </si>
  <si>
    <t>MEHDI</t>
  </si>
  <si>
    <t>HOUCINE</t>
  </si>
  <si>
    <t>KHACEF</t>
  </si>
  <si>
    <t>NABIL</t>
  </si>
  <si>
    <t>NADA</t>
  </si>
  <si>
    <t>KHELLADI</t>
  </si>
  <si>
    <t xml:space="preserve">KHELLAS </t>
  </si>
  <si>
    <t>Islam MOHAMED Rafik</t>
  </si>
  <si>
    <t>KHEN</t>
  </si>
  <si>
    <t>KHERBACHE</t>
  </si>
  <si>
    <t>KHERIEF</t>
  </si>
  <si>
    <t>KHETAF</t>
  </si>
  <si>
    <t>RAHMA</t>
  </si>
  <si>
    <t>KHIAT</t>
  </si>
  <si>
    <t>YOUCEF ALAA EDDINE</t>
  </si>
  <si>
    <t>KINIOUAR</t>
  </si>
  <si>
    <t>ADEL</t>
  </si>
  <si>
    <t>KIROUR</t>
  </si>
  <si>
    <t>BILLEL</t>
  </si>
  <si>
    <t>BOCHRA</t>
  </si>
  <si>
    <t>KRIOUI</t>
  </si>
  <si>
    <t>MOURAD</t>
  </si>
  <si>
    <t>LAADJAL</t>
  </si>
  <si>
    <t>LABSIS</t>
  </si>
  <si>
    <t>LADACI</t>
  </si>
  <si>
    <t>LADOUR</t>
  </si>
  <si>
    <t>LAFI</t>
  </si>
  <si>
    <t>LAFRIT</t>
  </si>
  <si>
    <t xml:space="preserve">LAIDI </t>
  </si>
  <si>
    <t>AHMED ABDELKAHAR</t>
  </si>
  <si>
    <t xml:space="preserve">LAIEB     </t>
  </si>
  <si>
    <t>LAISSAOUI</t>
  </si>
  <si>
    <t>LAKHDAR</t>
  </si>
  <si>
    <t>LALA BOUALI</t>
  </si>
  <si>
    <t>FAROUK</t>
  </si>
  <si>
    <t>LAMARA</t>
  </si>
  <si>
    <t>LANASRI</t>
  </si>
  <si>
    <t>LAOUACHERIA</t>
  </si>
  <si>
    <t>LAOUAR</t>
  </si>
  <si>
    <t>MEYSSOUNE</t>
  </si>
  <si>
    <t>LARKEM</t>
  </si>
  <si>
    <t>MOUAADH</t>
  </si>
  <si>
    <t>LASMAR</t>
  </si>
  <si>
    <t>AMANI</t>
  </si>
  <si>
    <t>LASMARI</t>
  </si>
  <si>
    <t>MENAL</t>
  </si>
  <si>
    <t>LATRECHE</t>
  </si>
  <si>
    <t>LAZIRI</t>
  </si>
  <si>
    <t>LEBEZE</t>
  </si>
  <si>
    <t>Islem Ramzi</t>
  </si>
  <si>
    <t>LEMZERRI</t>
  </si>
  <si>
    <t>HOUARI</t>
  </si>
  <si>
    <t>MAALEM</t>
  </si>
  <si>
    <t>SAMY</t>
  </si>
  <si>
    <t>MADI</t>
  </si>
  <si>
    <t>NOUZHA</t>
  </si>
  <si>
    <t>MADJIDI</t>
  </si>
  <si>
    <t>CHEMSE DDINE</t>
  </si>
  <si>
    <t>MADOURI</t>
  </si>
  <si>
    <t>ABDESSAMED</t>
  </si>
  <si>
    <t>MAHCENE</t>
  </si>
  <si>
    <t>SOMIA</t>
  </si>
  <si>
    <t>MAHDJAR</t>
  </si>
  <si>
    <t>MANAL</t>
  </si>
  <si>
    <t>MAHMOUDI</t>
  </si>
  <si>
    <t>MALLEM</t>
  </si>
  <si>
    <t>MANSEUR</t>
  </si>
  <si>
    <t>MANSOUR</t>
  </si>
  <si>
    <t>FARES</t>
  </si>
  <si>
    <t xml:space="preserve">MANSOURI </t>
  </si>
  <si>
    <t>SOHYB</t>
  </si>
  <si>
    <t>MARMI</t>
  </si>
  <si>
    <t>AHMED NOUR EL ISLEM</t>
  </si>
  <si>
    <t>MAZIANI</t>
  </si>
  <si>
    <t>AMINE</t>
  </si>
  <si>
    <t>MEBIROUK</t>
  </si>
  <si>
    <t>AKRAM AMMAR</t>
  </si>
  <si>
    <t>MEDDOURI</t>
  </si>
  <si>
    <t>FAHEM</t>
  </si>
  <si>
    <t>MEDJEBOURI</t>
  </si>
  <si>
    <t>MEGHEZZI</t>
  </si>
  <si>
    <t>ISLAM ZAKI EDDINE</t>
  </si>
  <si>
    <t>MEGHRAOUI</t>
  </si>
  <si>
    <t>MOULOUD</t>
  </si>
  <si>
    <t>MEGHRICHE</t>
  </si>
  <si>
    <t>NOUR EL IMENE</t>
  </si>
  <si>
    <t>MEHAOUCHI</t>
  </si>
  <si>
    <t>Haythem</t>
  </si>
  <si>
    <t>MEHSAS</t>
  </si>
  <si>
    <t>MOHAMMED NAZIM</t>
  </si>
  <si>
    <t>MEKHALFA</t>
  </si>
  <si>
    <t>HOCINE</t>
  </si>
  <si>
    <t>MEKHERBECHE</t>
  </si>
  <si>
    <t>MENAI</t>
  </si>
  <si>
    <t>MENAIFI</t>
  </si>
  <si>
    <t>MALAK IBTISSEM</t>
  </si>
  <si>
    <t>MERABTI</t>
  </si>
  <si>
    <t>MARWA</t>
  </si>
  <si>
    <t>MERAIHIA</t>
  </si>
  <si>
    <t>LYES</t>
  </si>
  <si>
    <t>MERBAI</t>
  </si>
  <si>
    <t>MOUFDI ABDELJALLIL</t>
  </si>
  <si>
    <t>MEREDDEF</t>
  </si>
  <si>
    <t>OMAIMA</t>
  </si>
  <si>
    <t>MERIBOUT</t>
  </si>
  <si>
    <t>DJIHANE</t>
  </si>
  <si>
    <t>MERZA</t>
  </si>
  <si>
    <t>YAHYA RAFIK</t>
  </si>
  <si>
    <t>MERIEM NIHAL</t>
  </si>
  <si>
    <t>MESSAOUDI</t>
  </si>
  <si>
    <t>ETTAYEB</t>
  </si>
  <si>
    <t>MESSIR</t>
  </si>
  <si>
    <t>MIHOUBI</t>
  </si>
  <si>
    <t>KARIMA</t>
  </si>
  <si>
    <t>MILOUDI</t>
  </si>
  <si>
    <t>MOKDAD</t>
  </si>
  <si>
    <t>SAMIHA</t>
  </si>
  <si>
    <t>MORDJANA</t>
  </si>
  <si>
    <t>MOSBAH</t>
  </si>
  <si>
    <t>FATMA</t>
  </si>
  <si>
    <t>WAFIA</t>
  </si>
  <si>
    <t>MOULAI</t>
  </si>
  <si>
    <t>HINDA</t>
  </si>
  <si>
    <t>MOUSSA EL MAL</t>
  </si>
  <si>
    <t>AFRA</t>
  </si>
  <si>
    <t>NAHAL</t>
  </si>
  <si>
    <t>SANA</t>
  </si>
  <si>
    <t>NASRI</t>
  </si>
  <si>
    <t>MOHAMMED RAMI</t>
  </si>
  <si>
    <t>NEBBACHE</t>
  </si>
  <si>
    <t>NECER</t>
  </si>
  <si>
    <t>BILEL</t>
  </si>
  <si>
    <t>NEKACHE</t>
  </si>
  <si>
    <t>NIA</t>
  </si>
  <si>
    <t>NABILA</t>
  </si>
  <si>
    <t>NOUAR</t>
  </si>
  <si>
    <t>LEZHAR</t>
  </si>
  <si>
    <t>NOUIOUA</t>
  </si>
  <si>
    <t>RABAB</t>
  </si>
  <si>
    <t>AMINA</t>
  </si>
  <si>
    <t>OUADFEL</t>
  </si>
  <si>
    <t>ABDELMALEK</t>
  </si>
  <si>
    <t>OUCHTATI</t>
  </si>
  <si>
    <t>NEDJLA</t>
  </si>
  <si>
    <t>OULMI</t>
  </si>
  <si>
    <t>EL FAKHOURI RAHIM</t>
  </si>
  <si>
    <t>OUREDJAL</t>
  </si>
  <si>
    <t>OUSLIMANI</t>
  </si>
  <si>
    <t>RABEHI</t>
  </si>
  <si>
    <t>ZINE EL ABIDDINE</t>
  </si>
  <si>
    <t>RADJIL</t>
  </si>
  <si>
    <t>RAIS</t>
  </si>
  <si>
    <t>SMAIL</t>
  </si>
  <si>
    <t>RECHAM</t>
  </si>
  <si>
    <t>ROUMEISSA</t>
  </si>
  <si>
    <t>REHIOUI</t>
  </si>
  <si>
    <t>IKHLAS</t>
  </si>
  <si>
    <t>RETIMA</t>
  </si>
  <si>
    <t>BESMA</t>
  </si>
  <si>
    <t>REZZOUG</t>
  </si>
  <si>
    <t>AIMEN</t>
  </si>
  <si>
    <t>RIHANE</t>
  </si>
  <si>
    <t>NOUR EL ISLAM</t>
  </si>
  <si>
    <t>ROUABHI</t>
  </si>
  <si>
    <t>YOUSSOUF</t>
  </si>
  <si>
    <t>SAADA KHELKHAL</t>
  </si>
  <si>
    <t>DAYA EDDINE</t>
  </si>
  <si>
    <t>SAADOUNE</t>
  </si>
  <si>
    <t>SABRI</t>
  </si>
  <si>
    <t>CHERIFA</t>
  </si>
  <si>
    <t>SAHILI</t>
  </si>
  <si>
    <t>SAIDJI</t>
  </si>
  <si>
    <t>RAFIK</t>
  </si>
  <si>
    <t>SAIGHI</t>
  </si>
  <si>
    <t>SOUHA</t>
  </si>
  <si>
    <t>SAOULI</t>
  </si>
  <si>
    <t>SOFIA</t>
  </si>
  <si>
    <t>SAYOUD</t>
  </si>
  <si>
    <t>ATMANE</t>
  </si>
  <si>
    <t>SEDDIKI</t>
  </si>
  <si>
    <t>NADJLA</t>
  </si>
  <si>
    <t>SEDIRA</t>
  </si>
  <si>
    <t>SEDKAOUI</t>
  </si>
  <si>
    <t>CHERINE</t>
  </si>
  <si>
    <t>SEGHIR</t>
  </si>
  <si>
    <t>ABDALLAH AMIR</t>
  </si>
  <si>
    <t>SELLOUM</t>
  </si>
  <si>
    <t>BELGACEM</t>
  </si>
  <si>
    <t>SELT</t>
  </si>
  <si>
    <t>FATEN</t>
  </si>
  <si>
    <t>SEMMADI</t>
  </si>
  <si>
    <t>TAKI EDDINE</t>
  </si>
  <si>
    <t xml:space="preserve">SIAH </t>
  </si>
  <si>
    <t xml:space="preserve">Rayane </t>
  </si>
  <si>
    <t>SIFI</t>
  </si>
  <si>
    <t>KHALIL</t>
  </si>
  <si>
    <t>SISSAOUI</t>
  </si>
  <si>
    <t xml:space="preserve">SISSAOUI </t>
  </si>
  <si>
    <t>AKRAM HAMZA</t>
  </si>
  <si>
    <t>SLOULA</t>
  </si>
  <si>
    <t>MOHAMED ZAKI</t>
  </si>
  <si>
    <t>SOLTANE</t>
  </si>
  <si>
    <t>OUMEIMA DJIHENE LINA</t>
  </si>
  <si>
    <t>NESSRINE</t>
  </si>
  <si>
    <t>SOUICI</t>
  </si>
  <si>
    <t>TALBI</t>
  </si>
  <si>
    <t>RYM</t>
  </si>
  <si>
    <t xml:space="preserve">TEBANI   </t>
  </si>
  <si>
    <t>HICHEM AISSA</t>
  </si>
  <si>
    <t>TERCHI</t>
  </si>
  <si>
    <t>TEYAR</t>
  </si>
  <si>
    <t>TITOUS</t>
  </si>
  <si>
    <t>TIZELAFINE</t>
  </si>
  <si>
    <t>AKRAM TAKIEDDINE</t>
  </si>
  <si>
    <t>TOURI</t>
  </si>
  <si>
    <t>AHMED DAOUAD</t>
  </si>
  <si>
    <t>YOUCEF ALI</t>
  </si>
  <si>
    <t>ZABAR</t>
  </si>
  <si>
    <t>ZABAT</t>
  </si>
  <si>
    <t>NISRINE</t>
  </si>
  <si>
    <t>ZAMI</t>
  </si>
  <si>
    <t>ABDENNOUR</t>
  </si>
  <si>
    <t>ZEDAM</t>
  </si>
  <si>
    <t>ABDERAHIM</t>
  </si>
  <si>
    <t>ZEHAF</t>
  </si>
  <si>
    <t>ZELFANI</t>
  </si>
  <si>
    <t>ZENTOUT</t>
  </si>
  <si>
    <t>TAREK</t>
  </si>
  <si>
    <t>ZEROUAL</t>
  </si>
  <si>
    <t>ASSIA</t>
  </si>
  <si>
    <t>Heithem</t>
  </si>
  <si>
    <t>ZINE</t>
  </si>
  <si>
    <t>NADIA</t>
  </si>
  <si>
    <t>ZINEDDINE</t>
  </si>
  <si>
    <t>ZIREG</t>
  </si>
  <si>
    <t>LINA CHIRINE</t>
  </si>
  <si>
    <t>ZOUAGHI</t>
  </si>
  <si>
    <t>ZOUAOUI</t>
  </si>
  <si>
    <t>HANI</t>
  </si>
  <si>
    <t>ZOUIKRI</t>
  </si>
  <si>
    <t>ZOUITEN</t>
  </si>
  <si>
    <t>YACINE LYES</t>
  </si>
  <si>
    <t xml:space="preserve">NOM </t>
  </si>
  <si>
    <t>PRENOM</t>
  </si>
  <si>
    <t>Hichem</t>
  </si>
  <si>
    <t>CHAIMAA</t>
  </si>
  <si>
    <t>LAMINE</t>
  </si>
  <si>
    <t>BELAOURA</t>
  </si>
  <si>
    <t>HAYTHEM</t>
  </si>
  <si>
    <t>MADJEDA</t>
  </si>
  <si>
    <t>BENAYOUN</t>
  </si>
  <si>
    <t>Abla</t>
  </si>
  <si>
    <t>BENNACER</t>
  </si>
  <si>
    <t>MED  LAKHDAR  CHERIF</t>
  </si>
  <si>
    <t>BENSLIMANE</t>
  </si>
  <si>
    <t>CHOUROUK</t>
  </si>
  <si>
    <t>Fouad Mohamed Sedik</t>
  </si>
  <si>
    <t>SELMA</t>
  </si>
  <si>
    <t>Mohamed Abdeldjalil</t>
  </si>
  <si>
    <t>DIB</t>
  </si>
  <si>
    <t>DJABALI</t>
  </si>
  <si>
    <t>Zinelabidine</t>
  </si>
  <si>
    <t>EUTTAMEN</t>
  </si>
  <si>
    <t>KHADIJA</t>
  </si>
  <si>
    <t>MARIA RAYANE</t>
  </si>
  <si>
    <t>KERKOUB</t>
  </si>
  <si>
    <t>MED ABDERRAHMENE</t>
  </si>
  <si>
    <t>MAOUCHE</t>
  </si>
  <si>
    <t>MED AMINE</t>
  </si>
  <si>
    <t>MAZIANE</t>
  </si>
  <si>
    <t>Fatima Zohra</t>
  </si>
  <si>
    <t>RAHMANI</t>
  </si>
  <si>
    <t>Mohamed Cherif</t>
  </si>
  <si>
    <t>TAKIEDDINE</t>
  </si>
  <si>
    <t>YASSER MED SALAH</t>
  </si>
  <si>
    <t>NOUR DJIHAN RIANE</t>
  </si>
  <si>
    <t>TRAD</t>
  </si>
  <si>
    <t>Rania Nihed</t>
  </si>
  <si>
    <t>C / ANONYMAT</t>
  </si>
  <si>
    <r>
      <t xml:space="preserve">NOTES / 20 </t>
    </r>
    <r>
      <rPr>
        <b/>
        <i/>
        <sz val="12"/>
        <color rgb="FFFF0000"/>
        <rFont val="Times New Roman"/>
        <family val="1"/>
      </rPr>
      <t/>
    </r>
  </si>
  <si>
    <t xml:space="preserve">NOTES / 20 </t>
  </si>
  <si>
    <t>4RA19</t>
  </si>
  <si>
    <t>4RA60</t>
  </si>
  <si>
    <t>4RA54</t>
  </si>
  <si>
    <t>4RA51</t>
  </si>
  <si>
    <t>4RA14</t>
  </si>
  <si>
    <t>4RA20</t>
  </si>
  <si>
    <t>4RA10</t>
  </si>
  <si>
    <t>4RA25</t>
  </si>
  <si>
    <t>4RA37</t>
  </si>
  <si>
    <t>4RA08</t>
  </si>
  <si>
    <t>4RA42</t>
  </si>
  <si>
    <t>4RA36</t>
  </si>
  <si>
    <t>4RA34</t>
  </si>
  <si>
    <t>4RA33</t>
  </si>
  <si>
    <t>4RA26</t>
  </si>
  <si>
    <t>4RA40</t>
  </si>
  <si>
    <t>4RA16</t>
  </si>
  <si>
    <t>4RA59</t>
  </si>
  <si>
    <t>4RA24</t>
  </si>
  <si>
    <t>4RA38</t>
  </si>
  <si>
    <t>4RB80</t>
  </si>
  <si>
    <t>4RA30</t>
  </si>
  <si>
    <t>4RA23</t>
  </si>
  <si>
    <t>4RA48</t>
  </si>
  <si>
    <t>4RA49</t>
  </si>
  <si>
    <t>4RA28</t>
  </si>
  <si>
    <t>4RA53</t>
  </si>
  <si>
    <t>4RA12</t>
  </si>
  <si>
    <t>4RA39</t>
  </si>
  <si>
    <t>4RA17</t>
  </si>
  <si>
    <t>4RA03</t>
  </si>
  <si>
    <t>4RA44</t>
  </si>
  <si>
    <t>4RA57</t>
  </si>
  <si>
    <t>4RA21</t>
  </si>
  <si>
    <t>4RA04</t>
  </si>
  <si>
    <t>4RA47</t>
  </si>
  <si>
    <t>4RA13</t>
  </si>
  <si>
    <t>4RA52</t>
  </si>
  <si>
    <t>4RA61</t>
  </si>
  <si>
    <t>4RA18</t>
  </si>
  <si>
    <t>4RA05</t>
  </si>
  <si>
    <t>4RA07</t>
  </si>
  <si>
    <t>4RA29</t>
  </si>
  <si>
    <t>4RA41</t>
  </si>
  <si>
    <t>4RA06</t>
  </si>
  <si>
    <t>4RA45</t>
  </si>
  <si>
    <t>4RA11</t>
  </si>
  <si>
    <t>4RA15</t>
  </si>
  <si>
    <t>4RA01</t>
  </si>
  <si>
    <t>4RA46</t>
  </si>
  <si>
    <t>4RA31</t>
  </si>
  <si>
    <t>4RA50</t>
  </si>
  <si>
    <t>4RA02</t>
  </si>
  <si>
    <t>4RA58</t>
  </si>
  <si>
    <t>4RA32</t>
  </si>
  <si>
    <t>4RA22</t>
  </si>
  <si>
    <t>4RA27</t>
  </si>
  <si>
    <t>4RA55</t>
  </si>
  <si>
    <t>4RA56</t>
  </si>
  <si>
    <t>4RA43</t>
  </si>
  <si>
    <t>4RA09</t>
  </si>
  <si>
    <t>4RA35</t>
  </si>
  <si>
    <t>4RC25</t>
  </si>
  <si>
    <t>4RC75</t>
  </si>
  <si>
    <t>4RC77</t>
  </si>
  <si>
    <t>4RC20</t>
  </si>
  <si>
    <t>4RC02</t>
  </si>
  <si>
    <t>4RC23</t>
  </si>
  <si>
    <t>4RC17</t>
  </si>
  <si>
    <t>4RC50</t>
  </si>
  <si>
    <t>4RC54</t>
  </si>
  <si>
    <t>4RC01</t>
  </si>
  <si>
    <t>4RC48</t>
  </si>
  <si>
    <t>4RC14</t>
  </si>
  <si>
    <t>4RC72</t>
  </si>
  <si>
    <t>4RC65</t>
  </si>
  <si>
    <t>4RC36</t>
  </si>
  <si>
    <t>4RC10</t>
  </si>
  <si>
    <t>4RC52</t>
  </si>
  <si>
    <t>4RC27</t>
  </si>
  <si>
    <t>4RC21</t>
  </si>
  <si>
    <t>4RA73</t>
  </si>
  <si>
    <t>4RA86</t>
  </si>
  <si>
    <t>4RA62</t>
  </si>
  <si>
    <t>4RA74</t>
  </si>
  <si>
    <t>4RA75</t>
  </si>
  <si>
    <t>4RA70</t>
  </si>
  <si>
    <t>4RA81</t>
  </si>
  <si>
    <t>4RC74</t>
  </si>
  <si>
    <t>4RC05</t>
  </si>
  <si>
    <t>4RC35</t>
  </si>
  <si>
    <t>4RC11</t>
  </si>
  <si>
    <t>4RC60</t>
  </si>
  <si>
    <t>4RC08</t>
  </si>
  <si>
    <t>4RC46</t>
  </si>
  <si>
    <t>4RC58</t>
  </si>
  <si>
    <t>4RC07</t>
  </si>
  <si>
    <t>4RC15</t>
  </si>
  <si>
    <t>4RC19</t>
  </si>
  <si>
    <t>4RC71</t>
  </si>
  <si>
    <t>4RC22</t>
  </si>
  <si>
    <t>4RC09</t>
  </si>
  <si>
    <t>4RC12</t>
  </si>
  <si>
    <t>4RC13</t>
  </si>
  <si>
    <t>4RC31</t>
  </si>
  <si>
    <t>4RC45</t>
  </si>
  <si>
    <t>4RC64</t>
  </si>
  <si>
    <t>4RC39</t>
  </si>
  <si>
    <t>4RC06</t>
  </si>
  <si>
    <t>4RA65</t>
  </si>
  <si>
    <t>4RA78</t>
  </si>
  <si>
    <t>4RA68</t>
  </si>
  <si>
    <t>4RA80</t>
  </si>
  <si>
    <t>4RA89</t>
  </si>
  <si>
    <t>4RA64</t>
  </si>
  <si>
    <t>4RA71</t>
  </si>
  <si>
    <t>4RA76</t>
  </si>
  <si>
    <t>4RA88</t>
  </si>
  <si>
    <t>4RA66</t>
  </si>
  <si>
    <t>4RC29</t>
  </si>
  <si>
    <t>4RC55</t>
  </si>
  <si>
    <t>4RC70</t>
  </si>
  <si>
    <t>4RC67</t>
  </si>
  <si>
    <t>4RC18</t>
  </si>
  <si>
    <t>4RC42</t>
  </si>
  <si>
    <t>4RC24</t>
  </si>
  <si>
    <t>4RC44</t>
  </si>
  <si>
    <t>4RC69</t>
  </si>
  <si>
    <t>4RC79</t>
  </si>
  <si>
    <t>4RC56</t>
  </si>
  <si>
    <t>4RC16</t>
  </si>
  <si>
    <t>4RC49</t>
  </si>
  <si>
    <t>4RC38</t>
  </si>
  <si>
    <t>4RC43</t>
  </si>
  <si>
    <t>4RC40</t>
  </si>
  <si>
    <t>4RC37</t>
  </si>
  <si>
    <t>4RC53</t>
  </si>
  <si>
    <t>4RC47</t>
  </si>
  <si>
    <t>4RA87</t>
  </si>
  <si>
    <t>4RA77</t>
  </si>
  <si>
    <t>4RA83</t>
  </si>
  <si>
    <t>4RA63</t>
  </si>
  <si>
    <t>4RA84</t>
  </si>
  <si>
    <t>4RA67</t>
  </si>
  <si>
    <t>4RA69</t>
  </si>
  <si>
    <t>4RA72</t>
  </si>
  <si>
    <t>4RA85</t>
  </si>
  <si>
    <t>4RA79</t>
  </si>
  <si>
    <t>4RA82</t>
  </si>
  <si>
    <t>4RC57</t>
  </si>
  <si>
    <t>4RC51</t>
  </si>
  <si>
    <t>4RC61</t>
  </si>
  <si>
    <t>4RC80</t>
  </si>
  <si>
    <t>4RC66</t>
  </si>
  <si>
    <t>4RC68</t>
  </si>
  <si>
    <t>4RC78</t>
  </si>
  <si>
    <t>4RC34</t>
  </si>
  <si>
    <t>4RC26</t>
  </si>
  <si>
    <t>4RC63</t>
  </si>
  <si>
    <t>4RC33</t>
  </si>
  <si>
    <t>4RC32</t>
  </si>
  <si>
    <t>4RC30</t>
  </si>
  <si>
    <t>4RC41</t>
  </si>
  <si>
    <t>4RC59</t>
  </si>
  <si>
    <t>4RC76</t>
  </si>
  <si>
    <t>4RC03</t>
  </si>
  <si>
    <t>4RC28</t>
  </si>
  <si>
    <t>4RC73</t>
  </si>
  <si>
    <t>4RC62</t>
  </si>
  <si>
    <t>4RC04</t>
  </si>
  <si>
    <t>4RB15</t>
  </si>
  <si>
    <t>4RB52</t>
  </si>
  <si>
    <t>4RB34</t>
  </si>
  <si>
    <t>4RB17</t>
  </si>
  <si>
    <t>4RB09</t>
  </si>
  <si>
    <t>4RB38</t>
  </si>
  <si>
    <t>4RB05</t>
  </si>
  <si>
    <t>4RB49</t>
  </si>
  <si>
    <t>4RB20</t>
  </si>
  <si>
    <t>4RB12</t>
  </si>
  <si>
    <t>4RB22</t>
  </si>
  <si>
    <t>4RB53</t>
  </si>
  <si>
    <t>4RB13</t>
  </si>
  <si>
    <t>4RB25</t>
  </si>
  <si>
    <t>4RB57</t>
  </si>
  <si>
    <t>4RB03</t>
  </si>
  <si>
    <t>4RB59</t>
  </si>
  <si>
    <t>4RB26</t>
  </si>
  <si>
    <t>4RB43</t>
  </si>
  <si>
    <t>4RB44</t>
  </si>
  <si>
    <t>4RB45</t>
  </si>
  <si>
    <t>4RB01</t>
  </si>
  <si>
    <t>4RB31</t>
  </si>
  <si>
    <t>4RB46</t>
  </si>
  <si>
    <t>4RB14</t>
  </si>
  <si>
    <t>4RB21</t>
  </si>
  <si>
    <t>4RB04</t>
  </si>
  <si>
    <t>4RB11</t>
  </si>
  <si>
    <t>4RB42</t>
  </si>
  <si>
    <t>4RB48</t>
  </si>
  <si>
    <t>4RB29</t>
  </si>
  <si>
    <t>4RB27</t>
  </si>
  <si>
    <t>4RB10</t>
  </si>
  <si>
    <t>4RB28</t>
  </si>
  <si>
    <t>4RB19</t>
  </si>
  <si>
    <t>4RB47</t>
  </si>
  <si>
    <t>4RB16</t>
  </si>
  <si>
    <t>4RB55</t>
  </si>
  <si>
    <t>4RB18</t>
  </si>
  <si>
    <t>4RB58</t>
  </si>
  <si>
    <t>4RB54</t>
  </si>
  <si>
    <t>4RB37</t>
  </si>
  <si>
    <t>4RB32</t>
  </si>
  <si>
    <t>4RB07</t>
  </si>
  <si>
    <t>4RB41</t>
  </si>
  <si>
    <t>4RB24</t>
  </si>
  <si>
    <t>4RB51</t>
  </si>
  <si>
    <t>4RB35</t>
  </si>
  <si>
    <t>4RB30</t>
  </si>
  <si>
    <t>4RB56</t>
  </si>
  <si>
    <t>4RB50</t>
  </si>
  <si>
    <t>4RB06</t>
  </si>
  <si>
    <t>4RB02</t>
  </si>
  <si>
    <t>4RB39</t>
  </si>
  <si>
    <t>4RB33</t>
  </si>
  <si>
    <t>4RB23</t>
  </si>
  <si>
    <t>4RB40</t>
  </si>
  <si>
    <t>4RB36</t>
  </si>
  <si>
    <t>4RB08</t>
  </si>
  <si>
    <t>4RB78</t>
  </si>
  <si>
    <t>4RB63</t>
  </si>
  <si>
    <t>4RB66</t>
  </si>
  <si>
    <t>4RB75</t>
  </si>
  <si>
    <t>4RB67</t>
  </si>
  <si>
    <t>4RB69</t>
  </si>
  <si>
    <t>4RB74</t>
  </si>
  <si>
    <t>4RB68</t>
  </si>
  <si>
    <t>4RB76</t>
  </si>
  <si>
    <t>4RB77</t>
  </si>
  <si>
    <t>4RB65</t>
  </si>
  <si>
    <t>4RB79</t>
  </si>
  <si>
    <t>4RB60</t>
  </si>
  <si>
    <t>4RB71</t>
  </si>
  <si>
    <t>4RB73</t>
  </si>
  <si>
    <t>4RB61</t>
  </si>
  <si>
    <t>4RB70</t>
  </si>
  <si>
    <t>4RB62</t>
  </si>
  <si>
    <t>4RB64</t>
  </si>
  <si>
    <t>4RB72</t>
  </si>
  <si>
    <t>4HB63</t>
  </si>
  <si>
    <t>4HB67</t>
  </si>
  <si>
    <t>4HB76</t>
  </si>
  <si>
    <t>4HB68</t>
  </si>
  <si>
    <t>4HA70</t>
  </si>
  <si>
    <t>4HA78</t>
  </si>
  <si>
    <t>4HA79</t>
  </si>
  <si>
    <t>4HA67</t>
  </si>
  <si>
    <t>4HA80</t>
  </si>
  <si>
    <t>4HA77</t>
  </si>
  <si>
    <t>4HA65</t>
  </si>
  <si>
    <t>4HA68</t>
  </si>
  <si>
    <t>4HA74</t>
  </si>
  <si>
    <t>4HA72</t>
  </si>
  <si>
    <t>4HA64</t>
  </si>
  <si>
    <t>4HA66</t>
  </si>
  <si>
    <t>4HA71</t>
  </si>
  <si>
    <t>4HA75</t>
  </si>
  <si>
    <t>4HA73</t>
  </si>
  <si>
    <t>4HA69</t>
  </si>
  <si>
    <t>4HA76</t>
  </si>
  <si>
    <t>4HA39</t>
  </si>
  <si>
    <t>4HA12</t>
  </si>
  <si>
    <t>4HA55</t>
  </si>
  <si>
    <t>4HA44</t>
  </si>
  <si>
    <t>4HA10</t>
  </si>
  <si>
    <t>4HA53</t>
  </si>
  <si>
    <t>4HA21</t>
  </si>
  <si>
    <t>4HA46</t>
  </si>
  <si>
    <t>4HA18</t>
  </si>
  <si>
    <t>4HA11</t>
  </si>
  <si>
    <t>4HA15</t>
  </si>
  <si>
    <t>4HA30</t>
  </si>
  <si>
    <t>4HA05</t>
  </si>
  <si>
    <t>4HA14</t>
  </si>
  <si>
    <t>4HA08</t>
  </si>
  <si>
    <t>4HA41</t>
  </si>
  <si>
    <t>4HA26</t>
  </si>
  <si>
    <t>4HA28</t>
  </si>
  <si>
    <t>4HA17</t>
  </si>
  <si>
    <t>4HB13</t>
  </si>
  <si>
    <t>4HB57</t>
  </si>
  <si>
    <t>4HB25</t>
  </si>
  <si>
    <t>4HB44</t>
  </si>
  <si>
    <t>4HB41</t>
  </si>
  <si>
    <t>4HB28</t>
  </si>
  <si>
    <t>4HB61</t>
  </si>
  <si>
    <t>4HB33</t>
  </si>
  <si>
    <t>4HB22</t>
  </si>
  <si>
    <t>4HB09</t>
  </si>
  <si>
    <t>4HB26</t>
  </si>
  <si>
    <t>4HB35</t>
  </si>
  <si>
    <t>4HB08</t>
  </si>
  <si>
    <t>4HB40</t>
  </si>
  <si>
    <t>4HB04</t>
  </si>
  <si>
    <t>4HB60</t>
  </si>
  <si>
    <t>4HB46</t>
  </si>
  <si>
    <t>4HB15</t>
  </si>
  <si>
    <t>4HB56</t>
  </si>
  <si>
    <t>4HA06</t>
  </si>
  <si>
    <t>4HA29</t>
  </si>
  <si>
    <t>4HA37</t>
  </si>
  <si>
    <t>4HA48</t>
  </si>
  <si>
    <t>4HA01</t>
  </si>
  <si>
    <t>4HA59</t>
  </si>
  <si>
    <t>4HA52</t>
  </si>
  <si>
    <t>4HA09</t>
  </si>
  <si>
    <t>4HA40</t>
  </si>
  <si>
    <t>4HA50</t>
  </si>
  <si>
    <t>4HA07</t>
  </si>
  <si>
    <t>4HA19</t>
  </si>
  <si>
    <t>4HA54</t>
  </si>
  <si>
    <t>4HA03</t>
  </si>
  <si>
    <t>4HA60</t>
  </si>
  <si>
    <t>4HA02</t>
  </si>
  <si>
    <t>4HA51</t>
  </si>
  <si>
    <t>4HA43</t>
  </si>
  <si>
    <t>4HA32</t>
  </si>
  <si>
    <t>4HA45</t>
  </si>
  <si>
    <t>4HB55</t>
  </si>
  <si>
    <t>4HB20</t>
  </si>
  <si>
    <t>4HB24</t>
  </si>
  <si>
    <t>4HB30</t>
  </si>
  <si>
    <t>4HB42</t>
  </si>
  <si>
    <t>4HB54</t>
  </si>
  <si>
    <t>4HB47</t>
  </si>
  <si>
    <t>4HB52</t>
  </si>
  <si>
    <t>4HB14</t>
  </si>
  <si>
    <t>4HB18</t>
  </si>
  <si>
    <t>4HB43</t>
  </si>
  <si>
    <t>4HB10</t>
  </si>
  <si>
    <t>4HB01</t>
  </si>
  <si>
    <t>4HB11</t>
  </si>
  <si>
    <t>4HB16</t>
  </si>
  <si>
    <t>4HB45</t>
  </si>
  <si>
    <t>4HB58</t>
  </si>
  <si>
    <t>4HB29</t>
  </si>
  <si>
    <t>4HB07</t>
  </si>
  <si>
    <t>4HB17</t>
  </si>
  <si>
    <t>4HB49</t>
  </si>
  <si>
    <t>4HB80</t>
  </si>
  <si>
    <t>4HB71</t>
  </si>
  <si>
    <t>4HB66</t>
  </si>
  <si>
    <t>4HB78</t>
  </si>
  <si>
    <t>4HA63</t>
  </si>
  <si>
    <t>4HA31</t>
  </si>
  <si>
    <t>4HA49</t>
  </si>
  <si>
    <t>4HA56</t>
  </si>
  <si>
    <t>4HA34</t>
  </si>
  <si>
    <t>4HA24</t>
  </si>
  <si>
    <t>4HA36</t>
  </si>
  <si>
    <t>4HA38</t>
  </si>
  <si>
    <t>4HA35</t>
  </si>
  <si>
    <t>4HA20</t>
  </si>
  <si>
    <t>4HA58</t>
  </si>
  <si>
    <t>4HA13</t>
  </si>
  <si>
    <t>4HA25</t>
  </si>
  <si>
    <t>4HA42</t>
  </si>
  <si>
    <t>4HA22</t>
  </si>
  <si>
    <t>4HA57</t>
  </si>
  <si>
    <t>4HA33</t>
  </si>
  <si>
    <t>4HA16</t>
  </si>
  <si>
    <t>4HA23</t>
  </si>
  <si>
    <t>4HA27</t>
  </si>
  <si>
    <t>4HA47</t>
  </si>
  <si>
    <t>4HA04</t>
  </si>
  <si>
    <t>4HB31</t>
  </si>
  <si>
    <t>4HB21</t>
  </si>
  <si>
    <t>4HB37</t>
  </si>
  <si>
    <t>4HB32</t>
  </si>
  <si>
    <t>4HB03</t>
  </si>
  <si>
    <t>4HB34</t>
  </si>
  <si>
    <t>4HB12</t>
  </si>
  <si>
    <t>4HB48</t>
  </si>
  <si>
    <t>4HB02</t>
  </si>
  <si>
    <t>4HB50</t>
  </si>
  <si>
    <t>4HB06</t>
  </si>
  <si>
    <t>4HB59</t>
  </si>
  <si>
    <t>4HB19</t>
  </si>
  <si>
    <t>4HB38</t>
  </si>
  <si>
    <t>4HB51</t>
  </si>
  <si>
    <t>4HB27</t>
  </si>
  <si>
    <t>4HB39</t>
  </si>
  <si>
    <t>4HB23</t>
  </si>
  <si>
    <t>4HB05</t>
  </si>
  <si>
    <t>4HB53</t>
  </si>
  <si>
    <t>4HB36</t>
  </si>
  <si>
    <t>4HB72</t>
  </si>
  <si>
    <t>4HB70</t>
  </si>
  <si>
    <t>4HB62</t>
  </si>
  <si>
    <t>4HB65</t>
  </si>
  <si>
    <t>4HB64</t>
  </si>
  <si>
    <t>4HA61</t>
  </si>
  <si>
    <t>4HA62</t>
  </si>
  <si>
    <t>4HB75</t>
  </si>
  <si>
    <t>4HB73</t>
  </si>
  <si>
    <t>4HB77</t>
  </si>
  <si>
    <t>4HB69</t>
  </si>
  <si>
    <t>4HB79</t>
  </si>
  <si>
    <t>4HB74</t>
  </si>
  <si>
    <t>C/ANONYMAT</t>
  </si>
  <si>
    <t>4RA90</t>
  </si>
  <si>
    <r>
      <t xml:space="preserve">NOTES / 20 </t>
    </r>
    <r>
      <rPr>
        <b/>
        <i/>
        <sz val="11"/>
        <color rgb="FFFF0000"/>
        <rFont val="Times New Roman"/>
        <family val="1"/>
      </rPr>
      <t xml:space="preserve"> </t>
    </r>
  </si>
  <si>
    <t>4CA63</t>
  </si>
  <si>
    <t>4CA70</t>
  </si>
  <si>
    <t>4CA72</t>
  </si>
  <si>
    <t>4CA69</t>
  </si>
  <si>
    <t>4CA66</t>
  </si>
  <si>
    <t>4CA77</t>
  </si>
  <si>
    <t>4CA78</t>
  </si>
  <si>
    <t>4CA67</t>
  </si>
  <si>
    <t>4CA79</t>
  </si>
  <si>
    <t>4CA80</t>
  </si>
  <si>
    <t>4CA74</t>
  </si>
  <si>
    <t>4CA75</t>
  </si>
  <si>
    <t>4CA65</t>
  </si>
  <si>
    <t>4CB66</t>
  </si>
  <si>
    <t>4CB76</t>
  </si>
  <si>
    <t>4CB71</t>
  </si>
  <si>
    <t>4CB78</t>
  </si>
  <si>
    <t>4CB67</t>
  </si>
  <si>
    <t>4CB79</t>
  </si>
  <si>
    <t>4CB40</t>
  </si>
  <si>
    <t>4CB22</t>
  </si>
  <si>
    <t>4CB57</t>
  </si>
  <si>
    <t>4CB51</t>
  </si>
  <si>
    <t>4CB26</t>
  </si>
  <si>
    <t>4CB28</t>
  </si>
  <si>
    <t>4CB56</t>
  </si>
  <si>
    <t>4CB44</t>
  </si>
  <si>
    <t>4CB53</t>
  </si>
  <si>
    <t>4CB05</t>
  </si>
  <si>
    <t>4CB13</t>
  </si>
  <si>
    <t>4CB58</t>
  </si>
  <si>
    <t>4CB07</t>
  </si>
  <si>
    <t>4CB30</t>
  </si>
  <si>
    <t>4CB46</t>
  </si>
  <si>
    <t>4CB38</t>
  </si>
  <si>
    <t>4CB02</t>
  </si>
  <si>
    <t>4CB49</t>
  </si>
  <si>
    <t>4CB41</t>
  </si>
  <si>
    <t>4CA39</t>
  </si>
  <si>
    <t>4CA34</t>
  </si>
  <si>
    <t>4CA32</t>
  </si>
  <si>
    <t>4CA14</t>
  </si>
  <si>
    <t>4CA02</t>
  </si>
  <si>
    <t>4CA04</t>
  </si>
  <si>
    <t>4CA43</t>
  </si>
  <si>
    <t>4CA40</t>
  </si>
  <si>
    <t>4CA51</t>
  </si>
  <si>
    <t>4CA03</t>
  </si>
  <si>
    <t>4CA62</t>
  </si>
  <si>
    <t>4CA24</t>
  </si>
  <si>
    <t>4CA36</t>
  </si>
  <si>
    <t>4CA01</t>
  </si>
  <si>
    <t>4CA33</t>
  </si>
  <si>
    <t>4CA49</t>
  </si>
  <si>
    <t>4CA15</t>
  </si>
  <si>
    <t>4CA26</t>
  </si>
  <si>
    <t>4CA45</t>
  </si>
  <si>
    <t>4CA48</t>
  </si>
  <si>
    <t>4CA16</t>
  </si>
  <si>
    <t>4CC16</t>
  </si>
  <si>
    <t>4CC46</t>
  </si>
  <si>
    <t>4CC10</t>
  </si>
  <si>
    <t>4CC56</t>
  </si>
  <si>
    <t>4CC60</t>
  </si>
  <si>
    <t>4CC24</t>
  </si>
  <si>
    <t>4CC01</t>
  </si>
  <si>
    <t>4CC21</t>
  </si>
  <si>
    <t>4CC12</t>
  </si>
  <si>
    <t>4CC51</t>
  </si>
  <si>
    <t>4CC05</t>
  </si>
  <si>
    <t>4CC15</t>
  </si>
  <si>
    <t>4CC32</t>
  </si>
  <si>
    <t>4CC11</t>
  </si>
  <si>
    <t>4CC06</t>
  </si>
  <si>
    <t>4CC07</t>
  </si>
  <si>
    <t>4CC29</t>
  </si>
  <si>
    <t>4CC59</t>
  </si>
  <si>
    <t>4CC19</t>
  </si>
  <si>
    <t>4CC61</t>
  </si>
  <si>
    <t>4CC66</t>
  </si>
  <si>
    <t>4CC67</t>
  </si>
  <si>
    <t>4CC62</t>
  </si>
  <si>
    <t>4CC63</t>
  </si>
  <si>
    <t>4CA64</t>
  </si>
  <si>
    <t>4CA76</t>
  </si>
  <si>
    <t>4CA68</t>
  </si>
  <si>
    <t>4CA71</t>
  </si>
  <si>
    <t>4CA73</t>
  </si>
  <si>
    <t>4CB74</t>
  </si>
  <si>
    <t>4CB69</t>
  </si>
  <si>
    <t>4CB80</t>
  </si>
  <si>
    <t>4CB73</t>
  </si>
  <si>
    <t>4CB61</t>
  </si>
  <si>
    <t>4CB75</t>
  </si>
  <si>
    <t>4CB72</t>
  </si>
  <si>
    <t>4CB68</t>
  </si>
  <si>
    <t>4CB65</t>
  </si>
  <si>
    <t>4CB63</t>
  </si>
  <si>
    <t>4CB64</t>
  </si>
  <si>
    <t>4CB62</t>
  </si>
  <si>
    <t>4CB70</t>
  </si>
  <si>
    <t>4CB77</t>
  </si>
  <si>
    <t>4CB24</t>
  </si>
  <si>
    <t>4CB12</t>
  </si>
  <si>
    <t>4CB10</t>
  </si>
  <si>
    <t>4CB25</t>
  </si>
  <si>
    <t>4CB35</t>
  </si>
  <si>
    <t>4CB11</t>
  </si>
  <si>
    <t>4CB52</t>
  </si>
  <si>
    <t>4CB19</t>
  </si>
  <si>
    <t>4CB23</t>
  </si>
  <si>
    <t>4CB48</t>
  </si>
  <si>
    <t>4CB08</t>
  </si>
  <si>
    <t>4CB37</t>
  </si>
  <si>
    <t>4CB60</t>
  </si>
  <si>
    <t>4CB27</t>
  </si>
  <si>
    <t>4CB43</t>
  </si>
  <si>
    <t>4CB39</t>
  </si>
  <si>
    <t>4CB32</t>
  </si>
  <si>
    <t>4CB54</t>
  </si>
  <si>
    <t>4CB50</t>
  </si>
  <si>
    <t>4CB47</t>
  </si>
  <si>
    <t>4CB06</t>
  </si>
  <si>
    <t>4CA12</t>
  </si>
  <si>
    <t>4CA20</t>
  </si>
  <si>
    <t>4CA60</t>
  </si>
  <si>
    <t>4CA29</t>
  </si>
  <si>
    <t>4CA38</t>
  </si>
  <si>
    <t>4CA37</t>
  </si>
  <si>
    <t>4CA30</t>
  </si>
  <si>
    <t>4CA18</t>
  </si>
  <si>
    <t>4CA11</t>
  </si>
  <si>
    <t>4CA54</t>
  </si>
  <si>
    <t>4CA21</t>
  </si>
  <si>
    <t>4CA13</t>
  </si>
  <si>
    <t>4CA50</t>
  </si>
  <si>
    <t>4CA10</t>
  </si>
  <si>
    <t>4CA35</t>
  </si>
  <si>
    <t>4CA17</t>
  </si>
  <si>
    <t>4CA27</t>
  </si>
  <si>
    <t>4CA23</t>
  </si>
  <si>
    <t>4CA53</t>
  </si>
  <si>
    <t>4CA09</t>
  </si>
  <si>
    <t>4CA06</t>
  </si>
  <si>
    <t>4CC33</t>
  </si>
  <si>
    <t>4CC52</t>
  </si>
  <si>
    <t>4CC14</t>
  </si>
  <si>
    <t>4CC54</t>
  </si>
  <si>
    <t>4CC26</t>
  </si>
  <si>
    <t>4CC48</t>
  </si>
  <si>
    <t>4CC40</t>
  </si>
  <si>
    <t>4CC17</t>
  </si>
  <si>
    <t>4CC49</t>
  </si>
  <si>
    <t>4CC37</t>
  </si>
  <si>
    <t>4CC20</t>
  </si>
  <si>
    <t>4CC28</t>
  </si>
  <si>
    <t>4CC42</t>
  </si>
  <si>
    <t>4CC31</t>
  </si>
  <si>
    <t>4CC50</t>
  </si>
  <si>
    <t>4CC36</t>
  </si>
  <si>
    <t>4CC04</t>
  </si>
  <si>
    <t>4CC22</t>
  </si>
  <si>
    <t>4CC25</t>
  </si>
  <si>
    <t>4CC18</t>
  </si>
  <si>
    <t>4CC03</t>
  </si>
  <si>
    <t>4CC65</t>
  </si>
  <si>
    <t>4CC34</t>
  </si>
  <si>
    <t>4CC64</t>
  </si>
  <si>
    <t>4CC39</t>
  </si>
  <si>
    <t>4CC43</t>
  </si>
  <si>
    <t>4CC58</t>
  </si>
  <si>
    <t>4CC13</t>
  </si>
  <si>
    <t>4CC35</t>
  </si>
  <si>
    <t>4CC41</t>
  </si>
  <si>
    <t>4CC27</t>
  </si>
  <si>
    <t>4CC47</t>
  </si>
  <si>
    <t>4CC30</t>
  </si>
  <si>
    <t>4CC08</t>
  </si>
  <si>
    <t>4CC02</t>
  </si>
  <si>
    <t>4CC38</t>
  </si>
  <si>
    <t>4CC09</t>
  </si>
  <si>
    <t>4CC44</t>
  </si>
  <si>
    <t>4CC57</t>
  </si>
  <si>
    <t>4CC45</t>
  </si>
  <si>
    <t>4CC53</t>
  </si>
  <si>
    <t>4CC23</t>
  </si>
  <si>
    <t>4CC55</t>
  </si>
  <si>
    <t>4CA56</t>
  </si>
  <si>
    <t>4CA58</t>
  </si>
  <si>
    <t>4CA44</t>
  </si>
  <si>
    <t>4CA46</t>
  </si>
  <si>
    <t>4CA57</t>
  </si>
  <si>
    <t>4CA61</t>
  </si>
  <si>
    <t>4CA22</t>
  </si>
  <si>
    <t>4CA59</t>
  </si>
  <si>
    <t>4CA08</t>
  </si>
  <si>
    <t>4CA52</t>
  </si>
  <si>
    <t>4CA25</t>
  </si>
  <si>
    <t>4CA55</t>
  </si>
  <si>
    <t>4CA19</t>
  </si>
  <si>
    <t>4CA05</t>
  </si>
  <si>
    <t>4CA31</t>
  </si>
  <si>
    <t>4CA41</t>
  </si>
  <si>
    <t>4CA07</t>
  </si>
  <si>
    <t>4CA42</t>
  </si>
  <si>
    <t>4CA28</t>
  </si>
  <si>
    <t>4CA47</t>
  </si>
  <si>
    <t>4CB14</t>
  </si>
  <si>
    <t>4CB55</t>
  </si>
  <si>
    <t>4CB20</t>
  </si>
  <si>
    <t>4CB18</t>
  </si>
  <si>
    <t>4CB03</t>
  </si>
  <si>
    <t>4CB33</t>
  </si>
  <si>
    <t>4CB36</t>
  </si>
  <si>
    <t>4CB15</t>
  </si>
  <si>
    <t>4CB17</t>
  </si>
  <si>
    <t>4CB09</t>
  </si>
  <si>
    <t>4CB59</t>
  </si>
  <si>
    <t>4CB21</t>
  </si>
  <si>
    <t>4CB04</t>
  </si>
  <si>
    <t>4CB16</t>
  </si>
  <si>
    <t>4CB01</t>
  </si>
  <si>
    <t>4CB42</t>
  </si>
  <si>
    <t>4CB31</t>
  </si>
  <si>
    <t>4CB45</t>
  </si>
  <si>
    <t>4CB34</t>
  </si>
  <si>
    <t>4CB29</t>
  </si>
  <si>
    <t>4RB81</t>
  </si>
  <si>
    <t>4RB82</t>
  </si>
  <si>
    <t>4RB83</t>
  </si>
  <si>
    <t>4RB84</t>
  </si>
  <si>
    <t>4RB85</t>
  </si>
  <si>
    <t>4RB86</t>
  </si>
  <si>
    <t>4RC81</t>
  </si>
  <si>
    <t>4RC82</t>
  </si>
  <si>
    <t>4RC83</t>
  </si>
  <si>
    <t>4RC84</t>
  </si>
  <si>
    <t>4RC85</t>
  </si>
  <si>
    <t>4RC87</t>
  </si>
  <si>
    <t>4RC88</t>
  </si>
  <si>
    <t>4RC89</t>
  </si>
  <si>
    <t>4RC90</t>
  </si>
  <si>
    <t>BENHAMZA</t>
  </si>
  <si>
    <t>BENALMI</t>
  </si>
  <si>
    <t>Paras(TITI)</t>
  </si>
  <si>
    <t>GABLI</t>
  </si>
  <si>
    <t>Chir</t>
  </si>
  <si>
    <t>Repro 3</t>
  </si>
  <si>
    <t>BEN HIZIA</t>
  </si>
  <si>
    <t>note1</t>
  </si>
  <si>
    <t xml:space="preserve">note2 </t>
  </si>
  <si>
    <t>note3</t>
  </si>
  <si>
    <t xml:space="preserve">moy </t>
  </si>
  <si>
    <t>A</t>
  </si>
  <si>
    <t>?</t>
  </si>
  <si>
    <t xml:space="preserve"> </t>
  </si>
  <si>
    <t>MANEL</t>
  </si>
  <si>
    <t>RAYAN</t>
  </si>
  <si>
    <t>Islam Ramzi</t>
  </si>
  <si>
    <t>MED  AMINE</t>
  </si>
  <si>
    <t>NOUR EL IMEN</t>
  </si>
  <si>
    <t>MEZIANE</t>
  </si>
  <si>
    <t>not1</t>
  </si>
  <si>
    <t>note2</t>
  </si>
  <si>
    <t>note 3</t>
  </si>
  <si>
    <r>
      <t>NOTES / 20</t>
    </r>
    <r>
      <rPr>
        <b/>
        <i/>
        <sz val="11"/>
        <color rgb="FFFF0000"/>
        <rFont val="Times New Roman"/>
        <family val="1"/>
      </rPr>
      <t xml:space="preserve"> </t>
    </r>
  </si>
  <si>
    <t>4AA01</t>
  </si>
  <si>
    <t>4AA02</t>
  </si>
  <si>
    <t>4AA03</t>
  </si>
  <si>
    <t>4AA04</t>
  </si>
  <si>
    <t>4AA05</t>
  </si>
  <si>
    <t>4AA06</t>
  </si>
  <si>
    <t>4AA07</t>
  </si>
  <si>
    <t>4AA08</t>
  </si>
  <si>
    <t>4AA09</t>
  </si>
  <si>
    <t>4AA10</t>
  </si>
  <si>
    <t>4AA11</t>
  </si>
  <si>
    <t>4AA12</t>
  </si>
  <si>
    <t>4AA13</t>
  </si>
  <si>
    <t>4AA14</t>
  </si>
  <si>
    <t>4AA15</t>
  </si>
  <si>
    <t>4AA16</t>
  </si>
  <si>
    <t>4AA17</t>
  </si>
  <si>
    <t>4AA18</t>
  </si>
  <si>
    <t>4AA19</t>
  </si>
  <si>
    <t>4AA20</t>
  </si>
  <si>
    <t>4AA21</t>
  </si>
  <si>
    <t>4AA22</t>
  </si>
  <si>
    <t>4AA23</t>
  </si>
  <si>
    <t>4AA24</t>
  </si>
  <si>
    <t>4AA25</t>
  </si>
  <si>
    <t>4AA26</t>
  </si>
  <si>
    <t>4AA27</t>
  </si>
  <si>
    <t>4AA28</t>
  </si>
  <si>
    <t>4AA29</t>
  </si>
  <si>
    <t>4AA30</t>
  </si>
  <si>
    <t>4AA31</t>
  </si>
  <si>
    <t>4AA32</t>
  </si>
  <si>
    <t>4AA33</t>
  </si>
  <si>
    <t>4AA34</t>
  </si>
  <si>
    <t>4AA35</t>
  </si>
  <si>
    <t>4AA36</t>
  </si>
  <si>
    <t>4AA37</t>
  </si>
  <si>
    <t>4AA38</t>
  </si>
  <si>
    <t>4AA39</t>
  </si>
  <si>
    <t>4AA40</t>
  </si>
  <si>
    <t>4AA41</t>
  </si>
  <si>
    <t>4AA42</t>
  </si>
  <si>
    <t>4AA43</t>
  </si>
  <si>
    <t>4AA44</t>
  </si>
  <si>
    <t>4AA45</t>
  </si>
  <si>
    <t>4AA46</t>
  </si>
  <si>
    <t>4AA47</t>
  </si>
  <si>
    <t>4AA48</t>
  </si>
  <si>
    <t>4AA49</t>
  </si>
  <si>
    <t>4AA50</t>
  </si>
  <si>
    <t>4AA51</t>
  </si>
  <si>
    <t>4AA52</t>
  </si>
  <si>
    <t>4AA53</t>
  </si>
  <si>
    <t>4AA54</t>
  </si>
  <si>
    <t>4AA55</t>
  </si>
  <si>
    <t>4AA56</t>
  </si>
  <si>
    <t>4AA57</t>
  </si>
  <si>
    <t>4AA58</t>
  </si>
  <si>
    <t>4AA59</t>
  </si>
  <si>
    <t>4AA60</t>
  </si>
  <si>
    <t>4AA61</t>
  </si>
  <si>
    <t>4AA62</t>
  </si>
  <si>
    <t>4AA63</t>
  </si>
  <si>
    <t>4AA64</t>
  </si>
  <si>
    <t>4AA65</t>
  </si>
  <si>
    <t>4AA66</t>
  </si>
  <si>
    <t>4AA67</t>
  </si>
  <si>
    <t>4AA68</t>
  </si>
  <si>
    <t>4AA69</t>
  </si>
  <si>
    <t>4AA70</t>
  </si>
  <si>
    <t>4AA71</t>
  </si>
  <si>
    <t>4AB01</t>
  </si>
  <si>
    <t>4AB02</t>
  </si>
  <si>
    <t>4AB03</t>
  </si>
  <si>
    <t>4AB04</t>
  </si>
  <si>
    <t>4AB05</t>
  </si>
  <si>
    <t>4AB06</t>
  </si>
  <si>
    <t>4AB07</t>
  </si>
  <si>
    <t>4AB08</t>
  </si>
  <si>
    <t>4AB09</t>
  </si>
  <si>
    <t>4AB10</t>
  </si>
  <si>
    <t>4AB11</t>
  </si>
  <si>
    <t>4AB12</t>
  </si>
  <si>
    <t>4AB13</t>
  </si>
  <si>
    <t>4AB14</t>
  </si>
  <si>
    <t>4AB15</t>
  </si>
  <si>
    <t>4AB16</t>
  </si>
  <si>
    <t>4AB17</t>
  </si>
  <si>
    <t>4AB18</t>
  </si>
  <si>
    <t>4AB19</t>
  </si>
  <si>
    <t>4AB20</t>
  </si>
  <si>
    <t>4AB21</t>
  </si>
  <si>
    <t>4AB22</t>
  </si>
  <si>
    <t>4AB23</t>
  </si>
  <si>
    <t>4AB24</t>
  </si>
  <si>
    <t>4AB25</t>
  </si>
  <si>
    <t>4AB26</t>
  </si>
  <si>
    <t>4AB27</t>
  </si>
  <si>
    <t>4AB28</t>
  </si>
  <si>
    <t>4AB29</t>
  </si>
  <si>
    <t>4AB30</t>
  </si>
  <si>
    <t>4AB31</t>
  </si>
  <si>
    <t>4AB32</t>
  </si>
  <si>
    <t>4AB33</t>
  </si>
  <si>
    <t>4AB34</t>
  </si>
  <si>
    <t>4AB35</t>
  </si>
  <si>
    <t>4AB36</t>
  </si>
  <si>
    <t>4AB37</t>
  </si>
  <si>
    <t>4AB38</t>
  </si>
  <si>
    <t>4AB39</t>
  </si>
  <si>
    <t>4AB40</t>
  </si>
  <si>
    <t>4AB41</t>
  </si>
  <si>
    <t>4AB42</t>
  </si>
  <si>
    <t>4AB43</t>
  </si>
  <si>
    <t>4AB44</t>
  </si>
  <si>
    <t>4AB45</t>
  </si>
  <si>
    <t>4AB46</t>
  </si>
  <si>
    <t>4AB47</t>
  </si>
  <si>
    <t>4AB48</t>
  </si>
  <si>
    <t>4AB49</t>
  </si>
  <si>
    <t>4AB50</t>
  </si>
  <si>
    <t>4AB51</t>
  </si>
  <si>
    <t>4AB52</t>
  </si>
  <si>
    <t>4AB53</t>
  </si>
  <si>
    <t>4AB54</t>
  </si>
  <si>
    <t>4AB55</t>
  </si>
  <si>
    <t>4AB56</t>
  </si>
  <si>
    <t>4AB57</t>
  </si>
  <si>
    <t>4AB58</t>
  </si>
  <si>
    <t>4AB59</t>
  </si>
  <si>
    <t>4AB60</t>
  </si>
  <si>
    <t>4AB61</t>
  </si>
  <si>
    <t>4AB62</t>
  </si>
  <si>
    <t>4AB63</t>
  </si>
  <si>
    <t>4AB64</t>
  </si>
  <si>
    <t>4AB65</t>
  </si>
  <si>
    <t>4AB66</t>
  </si>
  <si>
    <t>4AB67</t>
  </si>
  <si>
    <t>4AB68</t>
  </si>
  <si>
    <t>4AB69</t>
  </si>
  <si>
    <t>4AB70</t>
  </si>
  <si>
    <t>4AB71</t>
  </si>
  <si>
    <t>4AB72</t>
  </si>
  <si>
    <t>4AB73</t>
  </si>
  <si>
    <t>4AB74</t>
  </si>
  <si>
    <t>4AB75</t>
  </si>
  <si>
    <t>4AC01</t>
  </si>
  <si>
    <t>4AC02</t>
  </si>
  <si>
    <t>4AC03</t>
  </si>
  <si>
    <t>4AC04</t>
  </si>
  <si>
    <t>4AC05</t>
  </si>
  <si>
    <t>4AC06</t>
  </si>
  <si>
    <t>4AC07</t>
  </si>
  <si>
    <t>4AC08</t>
  </si>
  <si>
    <t>4AC09</t>
  </si>
  <si>
    <t>4AC10</t>
  </si>
  <si>
    <t>4AC11</t>
  </si>
  <si>
    <t>4AC12</t>
  </si>
  <si>
    <t>4AC13</t>
  </si>
  <si>
    <t>4AC14</t>
  </si>
  <si>
    <t>4AC15</t>
  </si>
  <si>
    <t>4AC16</t>
  </si>
  <si>
    <t>4AC17</t>
  </si>
  <si>
    <t>4AC18</t>
  </si>
  <si>
    <t>4AC19</t>
  </si>
  <si>
    <t>4AC20</t>
  </si>
  <si>
    <t>4AC21</t>
  </si>
  <si>
    <t>4AC22</t>
  </si>
  <si>
    <t>4AC23</t>
  </si>
  <si>
    <t>4AC24</t>
  </si>
  <si>
    <t>4AC25</t>
  </si>
  <si>
    <t>4AC26</t>
  </si>
  <si>
    <t>4AC27</t>
  </si>
  <si>
    <t>4AC28</t>
  </si>
  <si>
    <t>4AC29</t>
  </si>
  <si>
    <t>4AC30</t>
  </si>
  <si>
    <t>4AC31</t>
  </si>
  <si>
    <t>4AC32</t>
  </si>
  <si>
    <t>4AC33</t>
  </si>
  <si>
    <t>4AC34</t>
  </si>
  <si>
    <t>4AC35</t>
  </si>
  <si>
    <t>4AC36</t>
  </si>
  <si>
    <t>4AC37</t>
  </si>
  <si>
    <t>4AC38</t>
  </si>
  <si>
    <t>4AC39</t>
  </si>
  <si>
    <t>4AC40</t>
  </si>
  <si>
    <t>4AC41</t>
  </si>
  <si>
    <t>4AC42</t>
  </si>
  <si>
    <t>4AC43</t>
  </si>
  <si>
    <t>4AC44</t>
  </si>
  <si>
    <t>4AC45</t>
  </si>
  <si>
    <t>4AC46</t>
  </si>
  <si>
    <t>4AC47</t>
  </si>
  <si>
    <t>4AC48</t>
  </si>
  <si>
    <t>4AC49</t>
  </si>
  <si>
    <t>4AC50</t>
  </si>
  <si>
    <t>4AC51</t>
  </si>
  <si>
    <t>4AC52</t>
  </si>
  <si>
    <t>4AC53</t>
  </si>
  <si>
    <t>4AC54</t>
  </si>
  <si>
    <t>4AC55</t>
  </si>
  <si>
    <t>4AC56</t>
  </si>
  <si>
    <t>4AC57</t>
  </si>
  <si>
    <t>4AC58</t>
  </si>
  <si>
    <t>4AC59</t>
  </si>
  <si>
    <t>4AC60</t>
  </si>
  <si>
    <t>4AC61</t>
  </si>
  <si>
    <t>4AC62</t>
  </si>
  <si>
    <t>4AC63</t>
  </si>
  <si>
    <t>4AC64</t>
  </si>
  <si>
    <t>4AC65</t>
  </si>
  <si>
    <t>4AC66</t>
  </si>
  <si>
    <t>4AC67</t>
  </si>
  <si>
    <t>4AC68</t>
  </si>
  <si>
    <t>4AC69</t>
  </si>
  <si>
    <t>4AC70</t>
  </si>
  <si>
    <t>4AC71</t>
  </si>
  <si>
    <t>4AC72</t>
  </si>
  <si>
    <t>4AC73</t>
  </si>
  <si>
    <t>4AC74</t>
  </si>
  <si>
    <t>4AC75</t>
  </si>
  <si>
    <t>4AC76</t>
  </si>
  <si>
    <t>NOTES / 20</t>
  </si>
  <si>
    <r>
      <t xml:space="preserve">NOTES / 20 </t>
    </r>
    <r>
      <rPr>
        <b/>
        <i/>
        <sz val="14"/>
        <rFont val="Times New Roman"/>
        <family val="1"/>
      </rPr>
      <t xml:space="preserve"> </t>
    </r>
  </si>
  <si>
    <t>DELIBERATIONS juin 01/07/2018</t>
  </si>
  <si>
    <t>SI</t>
  </si>
  <si>
    <t>4IC60</t>
  </si>
  <si>
    <t>4IB01</t>
  </si>
  <si>
    <t>4IB18</t>
  </si>
  <si>
    <t>4IB17</t>
  </si>
  <si>
    <t>4ID25</t>
  </si>
  <si>
    <t>4IB04</t>
  </si>
  <si>
    <t>4ID13</t>
  </si>
  <si>
    <t>4IC74</t>
  </si>
  <si>
    <t>4IB22</t>
  </si>
  <si>
    <t>4ID26</t>
  </si>
  <si>
    <t>4ID29</t>
  </si>
  <si>
    <t>4ID27</t>
  </si>
  <si>
    <t>4IB38</t>
  </si>
  <si>
    <t>4ID12</t>
  </si>
  <si>
    <t>4ID17</t>
  </si>
  <si>
    <t>4IB26</t>
  </si>
  <si>
    <t>4IB02</t>
  </si>
  <si>
    <t>4ID22</t>
  </si>
  <si>
    <t>4IB25</t>
  </si>
  <si>
    <t>4ID20</t>
  </si>
  <si>
    <t>4IC64</t>
  </si>
  <si>
    <t>4ID64</t>
  </si>
  <si>
    <t>4ID34</t>
  </si>
  <si>
    <t>4ID35</t>
  </si>
  <si>
    <t>4IB05</t>
  </si>
  <si>
    <t>4ID11</t>
  </si>
  <si>
    <t>4IC67</t>
  </si>
  <si>
    <t>4IB20</t>
  </si>
  <si>
    <t>4ID33</t>
  </si>
  <si>
    <t>4IB08</t>
  </si>
  <si>
    <t>4IC69</t>
  </si>
  <si>
    <t>4IC66</t>
  </si>
  <si>
    <t>4IB31</t>
  </si>
  <si>
    <t>4IB14</t>
  </si>
  <si>
    <t>4IB24</t>
  </si>
  <si>
    <t>4IC72</t>
  </si>
  <si>
    <t>4ID39</t>
  </si>
  <si>
    <t>4ID07</t>
  </si>
  <si>
    <t>4ID31</t>
  </si>
  <si>
    <t>4IB36</t>
  </si>
  <si>
    <t>4IB37</t>
  </si>
  <si>
    <t>4ID16</t>
  </si>
  <si>
    <t>4ID38</t>
  </si>
  <si>
    <t>4IB09</t>
  </si>
  <si>
    <t>4IB10</t>
  </si>
  <si>
    <t>4IB23</t>
  </si>
  <si>
    <t>4IB33</t>
  </si>
  <si>
    <t>4IC75</t>
  </si>
  <si>
    <t>4IB28</t>
  </si>
  <si>
    <t>4IB06</t>
  </si>
  <si>
    <t>4IB13</t>
  </si>
  <si>
    <t>4IB16</t>
  </si>
  <si>
    <t>4IB03</t>
  </si>
  <si>
    <t>4IC63</t>
  </si>
  <si>
    <t>4ID19</t>
  </si>
  <si>
    <t>4ID09</t>
  </si>
  <si>
    <t>4ID14</t>
  </si>
  <si>
    <t>4ID32</t>
  </si>
  <si>
    <t>4IB21</t>
  </si>
  <si>
    <t>4IB39</t>
  </si>
  <si>
    <t>4IC59</t>
  </si>
  <si>
    <t>4IB12</t>
  </si>
  <si>
    <t>4IB11</t>
  </si>
  <si>
    <t>4IB15</t>
  </si>
  <si>
    <t>4ID10</t>
  </si>
  <si>
    <t>4ID40</t>
  </si>
  <si>
    <t>4ID15</t>
  </si>
  <si>
    <t>4ID08</t>
  </si>
  <si>
    <t>4ID28</t>
  </si>
  <si>
    <t>4IC70</t>
  </si>
  <si>
    <t>4ID62</t>
  </si>
  <si>
    <t>4IB30</t>
  </si>
  <si>
    <t>4ID23</t>
  </si>
  <si>
    <t>4ID30</t>
  </si>
  <si>
    <t>4IC71</t>
  </si>
  <si>
    <t>4ID63</t>
  </si>
  <si>
    <t>4ID61</t>
  </si>
  <si>
    <t>4IB32</t>
  </si>
  <si>
    <t>4IC68</t>
  </si>
  <si>
    <t>4IB29</t>
  </si>
  <si>
    <t>4IC65</t>
  </si>
  <si>
    <t>4IB27</t>
  </si>
  <si>
    <t>4ID36</t>
  </si>
  <si>
    <t>4ID65</t>
  </si>
  <si>
    <t>4ID18</t>
  </si>
  <si>
    <t>4IB07</t>
  </si>
  <si>
    <t>4IB34</t>
  </si>
  <si>
    <t>4ID37</t>
  </si>
  <si>
    <t>4IB35</t>
  </si>
  <si>
    <t>4ID24</t>
  </si>
  <si>
    <t>4IC62</t>
  </si>
  <si>
    <t>4IB19</t>
  </si>
  <si>
    <t>4ID21</t>
  </si>
  <si>
    <t>4IC73</t>
  </si>
  <si>
    <t>4IC61</t>
  </si>
  <si>
    <t>4IA42</t>
  </si>
  <si>
    <t>4IA61</t>
  </si>
  <si>
    <t>4IA07</t>
  </si>
  <si>
    <t>4IA56</t>
  </si>
  <si>
    <t>4IA51</t>
  </si>
  <si>
    <t>4IA54</t>
  </si>
  <si>
    <t>4IA62</t>
  </si>
  <si>
    <t>4IA55</t>
  </si>
  <si>
    <t>4IA28</t>
  </si>
  <si>
    <t>4IA08</t>
  </si>
  <si>
    <t>4IA23</t>
  </si>
  <si>
    <t>4IA44</t>
  </si>
  <si>
    <t>4IA64</t>
  </si>
  <si>
    <t>4IA22</t>
  </si>
  <si>
    <t>4IA53</t>
  </si>
  <si>
    <t>4IA02</t>
  </si>
  <si>
    <t>4IA16</t>
  </si>
  <si>
    <t>4IA63</t>
  </si>
  <si>
    <t>4IA18</t>
  </si>
  <si>
    <t>4IA19</t>
  </si>
  <si>
    <t>4IA47</t>
  </si>
  <si>
    <t>4IA60</t>
  </si>
  <si>
    <t>4IA14</t>
  </si>
  <si>
    <t>4IA31</t>
  </si>
  <si>
    <t>4IA50</t>
  </si>
  <si>
    <t>4IA17</t>
  </si>
  <si>
    <t>4IA04</t>
  </si>
  <si>
    <t>4IA40</t>
  </si>
  <si>
    <t>4IA58</t>
  </si>
  <si>
    <t>4IA20</t>
  </si>
  <si>
    <t>4IA65</t>
  </si>
  <si>
    <t>4IA10</t>
  </si>
  <si>
    <t>4IA43</t>
  </si>
  <si>
    <t>4IA66</t>
  </si>
  <si>
    <t>4IA34</t>
  </si>
  <si>
    <t>4IA05</t>
  </si>
  <si>
    <t>4IA52</t>
  </si>
  <si>
    <t>4IA30</t>
  </si>
  <si>
    <t>4IA35</t>
  </si>
  <si>
    <t>4IA67</t>
  </si>
  <si>
    <t>4IA41</t>
  </si>
  <si>
    <t>4IA46</t>
  </si>
  <si>
    <t>4IA38</t>
  </si>
  <si>
    <t>4IA01</t>
  </si>
  <si>
    <t>4IA32</t>
  </si>
  <si>
    <t>4IA03</t>
  </si>
  <si>
    <t>4IA49</t>
  </si>
  <si>
    <t>4IA24</t>
  </si>
  <si>
    <t>4IA37</t>
  </si>
  <si>
    <t>4IA36</t>
  </si>
  <si>
    <t>4IA39</t>
  </si>
  <si>
    <t>4IA48</t>
  </si>
  <si>
    <t>4IA26</t>
  </si>
  <si>
    <t>4IA59</t>
  </si>
  <si>
    <t>4IA21</t>
  </si>
  <si>
    <t>4IA27</t>
  </si>
  <si>
    <t>4IA13</t>
  </si>
  <si>
    <t>4IA45</t>
  </si>
  <si>
    <t>4IA12</t>
  </si>
  <si>
    <t>4IA29</t>
  </si>
  <si>
    <t>4IA25</t>
  </si>
  <si>
    <t>4IA11</t>
  </si>
  <si>
    <t>4IA68</t>
  </si>
  <si>
    <t>4IA15</t>
  </si>
  <si>
    <t>4IA09</t>
  </si>
  <si>
    <t>4IA57</t>
  </si>
  <si>
    <t>4IA06</t>
  </si>
  <si>
    <t>4IA33</t>
  </si>
  <si>
    <t>4ID56</t>
  </si>
  <si>
    <t>4IB72</t>
  </si>
  <si>
    <t>4IB52</t>
  </si>
  <si>
    <t>4ID52</t>
  </si>
  <si>
    <t>4IB61</t>
  </si>
  <si>
    <t>4ID55</t>
  </si>
  <si>
    <t>4IA73</t>
  </si>
  <si>
    <t>4ID53</t>
  </si>
  <si>
    <t>4IB50</t>
  </si>
  <si>
    <t>4ID41</t>
  </si>
  <si>
    <t>4IA71</t>
  </si>
  <si>
    <t>4ID02</t>
  </si>
  <si>
    <t>4IA72</t>
  </si>
  <si>
    <t>4IB55</t>
  </si>
  <si>
    <t>4ID50</t>
  </si>
  <si>
    <t>4IB57</t>
  </si>
  <si>
    <t>4ID54</t>
  </si>
  <si>
    <t>4IB75</t>
  </si>
  <si>
    <t>4IB73</t>
  </si>
  <si>
    <t>4ID51</t>
  </si>
  <si>
    <t>4IB66</t>
  </si>
  <si>
    <t>4ID45</t>
  </si>
  <si>
    <t>4IA70</t>
  </si>
  <si>
    <t>4IA75</t>
  </si>
  <si>
    <t>4IB49</t>
  </si>
  <si>
    <t>4IB67</t>
  </si>
  <si>
    <t>4IB64</t>
  </si>
  <si>
    <t>4ID03</t>
  </si>
  <si>
    <t>4ID49</t>
  </si>
  <si>
    <t>4ID42</t>
  </si>
  <si>
    <t>4IB41</t>
  </si>
  <si>
    <t>4ID47</t>
  </si>
  <si>
    <t>4ID59</t>
  </si>
  <si>
    <t>4IB60</t>
  </si>
  <si>
    <t>4IB62</t>
  </si>
  <si>
    <t>4IB65</t>
  </si>
  <si>
    <t>4ID04</t>
  </si>
  <si>
    <t>4IB42</t>
  </si>
  <si>
    <t>4IB44</t>
  </si>
  <si>
    <t>4IB56</t>
  </si>
  <si>
    <t>4IB51</t>
  </si>
  <si>
    <t>4ID05</t>
  </si>
  <si>
    <t>4IB71</t>
  </si>
  <si>
    <t>4ID48</t>
  </si>
  <si>
    <t>4ID58</t>
  </si>
  <si>
    <t>4IB46</t>
  </si>
  <si>
    <t>4IB54</t>
  </si>
  <si>
    <t>4IB68</t>
  </si>
  <si>
    <t>4ID60</t>
  </si>
  <si>
    <t>4IB58</t>
  </si>
  <si>
    <t>4IB47</t>
  </si>
  <si>
    <t>4IB43</t>
  </si>
  <si>
    <t>4IB40</t>
  </si>
  <si>
    <t>4IB69</t>
  </si>
  <si>
    <t>4ID01</t>
  </si>
  <si>
    <t>4IB59</t>
  </si>
  <si>
    <t>4IB70</t>
  </si>
  <si>
    <t>4ID43</t>
  </si>
  <si>
    <t>4ID06</t>
  </si>
  <si>
    <t>4IA69</t>
  </si>
  <si>
    <t>4IB45</t>
  </si>
  <si>
    <t>4IB63</t>
  </si>
  <si>
    <t>4ID46</t>
  </si>
  <si>
    <t>4ID57</t>
  </si>
  <si>
    <t>4IB48</t>
  </si>
  <si>
    <t>4IB53</t>
  </si>
  <si>
    <t>4IA74</t>
  </si>
  <si>
    <t>4IB74</t>
  </si>
  <si>
    <t>4ID44</t>
  </si>
  <si>
    <t>4IC17</t>
  </si>
  <si>
    <t>4IC34</t>
  </si>
  <si>
    <t>4IC06</t>
  </si>
  <si>
    <t>4IC48</t>
  </si>
  <si>
    <t>4IC41</t>
  </si>
  <si>
    <t>4IC52</t>
  </si>
  <si>
    <t>4IC15</t>
  </si>
  <si>
    <t>4IC10</t>
  </si>
  <si>
    <t>4IC45</t>
  </si>
  <si>
    <t>4IC51</t>
  </si>
  <si>
    <t>4IC28</t>
  </si>
  <si>
    <t>4IC18</t>
  </si>
  <si>
    <t>4IC42</t>
  </si>
  <si>
    <t>4IC02</t>
  </si>
  <si>
    <t>4IC12</t>
  </si>
  <si>
    <t>4IC27</t>
  </si>
  <si>
    <t>4IC30</t>
  </si>
  <si>
    <t>4IC36</t>
  </si>
  <si>
    <t>4IC13</t>
  </si>
  <si>
    <t>4IC31</t>
  </si>
  <si>
    <t>4IC44</t>
  </si>
  <si>
    <t>4IC05</t>
  </si>
  <si>
    <t>4IC38</t>
  </si>
  <si>
    <t>4IC40</t>
  </si>
  <si>
    <t>4IC54</t>
  </si>
  <si>
    <t>4IC20</t>
  </si>
  <si>
    <t>4IC33</t>
  </si>
  <si>
    <t>4IC37</t>
  </si>
  <si>
    <t>4IC49</t>
  </si>
  <si>
    <t>4IC58</t>
  </si>
  <si>
    <t>4IC09</t>
  </si>
  <si>
    <t>4IC22</t>
  </si>
  <si>
    <t>4IC24</t>
  </si>
  <si>
    <t>4IC57</t>
  </si>
  <si>
    <t>4IC19</t>
  </si>
  <si>
    <t>4IC55</t>
  </si>
  <si>
    <t>4IC07</t>
  </si>
  <si>
    <t>4IC29</t>
  </si>
  <si>
    <t>4IC01</t>
  </si>
  <si>
    <t>4IC03</t>
  </si>
  <si>
    <t>4IC25</t>
  </si>
  <si>
    <t>4IC35</t>
  </si>
  <si>
    <t>4IC46</t>
  </si>
  <si>
    <t>4IC14</t>
  </si>
  <si>
    <t>4IC32</t>
  </si>
  <si>
    <t>4IC56</t>
  </si>
  <si>
    <t>4IC23</t>
  </si>
  <si>
    <t>4IC21</t>
  </si>
  <si>
    <t>4IC26</t>
  </si>
  <si>
    <t>4IC53</t>
  </si>
  <si>
    <t>4IC04</t>
  </si>
  <si>
    <t>4IC50</t>
  </si>
  <si>
    <t>4IC39</t>
  </si>
  <si>
    <t>4IC47</t>
  </si>
  <si>
    <t>4IC16</t>
  </si>
  <si>
    <t>4IC08</t>
  </si>
  <si>
    <t>4IC11</t>
  </si>
  <si>
    <t>4IC43</t>
  </si>
  <si>
    <t>4HB86</t>
  </si>
  <si>
    <t>4HB82</t>
  </si>
  <si>
    <t>4HA81</t>
  </si>
  <si>
    <t>4HB81</t>
  </si>
  <si>
    <t>4HA83</t>
  </si>
  <si>
    <t>4HA85</t>
  </si>
  <si>
    <t>4HA88</t>
  </si>
  <si>
    <t>4HA82</t>
  </si>
  <si>
    <t>4HB84</t>
  </si>
  <si>
    <t>4HB83</t>
  </si>
  <si>
    <t>4HB87</t>
  </si>
  <si>
    <t>4HB85</t>
  </si>
  <si>
    <t>4HA87</t>
  </si>
  <si>
    <t>4HA84</t>
  </si>
  <si>
    <t>4HA86</t>
  </si>
  <si>
    <t>4RC86</t>
  </si>
  <si>
    <t>DELIBERATIONS JUIN 2 (Après SYNTHESE)</t>
  </si>
  <si>
    <t>ETUDIANTS ( E ) AJOURNES ( E )</t>
  </si>
  <si>
    <t>note/20</t>
  </si>
  <si>
    <t>4BB56</t>
  </si>
  <si>
    <t>4BC09</t>
  </si>
  <si>
    <t>4BC18</t>
  </si>
  <si>
    <t>4BB77</t>
  </si>
  <si>
    <t>4BB47</t>
  </si>
  <si>
    <t>4BA70</t>
  </si>
  <si>
    <t>4BB61</t>
  </si>
  <si>
    <t>4BB53</t>
  </si>
  <si>
    <t>4BC02</t>
  </si>
  <si>
    <t>4BC83</t>
  </si>
  <si>
    <t>4BC16</t>
  </si>
  <si>
    <t>4BB63</t>
  </si>
  <si>
    <t>4BA74</t>
  </si>
  <si>
    <t>4BA80</t>
  </si>
  <si>
    <t>4BC10</t>
  </si>
  <si>
    <t>4BA63</t>
  </si>
  <si>
    <t>4BC14</t>
  </si>
  <si>
    <t>4BA71</t>
  </si>
  <si>
    <t>4BC12</t>
  </si>
  <si>
    <t>4BA78</t>
  </si>
  <si>
    <t>4BB58</t>
  </si>
  <si>
    <t>4BC04</t>
  </si>
  <si>
    <t>4BB76</t>
  </si>
  <si>
    <t>4BC82</t>
  </si>
  <si>
    <t>4BC01</t>
  </si>
  <si>
    <t>4BA75</t>
  </si>
  <si>
    <t>4BC07</t>
  </si>
  <si>
    <t>4BB72</t>
  </si>
  <si>
    <t>4BC11</t>
  </si>
  <si>
    <t>4BB50</t>
  </si>
  <si>
    <t>4BB59</t>
  </si>
  <si>
    <t>4BA65</t>
  </si>
  <si>
    <t>4BB64</t>
  </si>
  <si>
    <t>4BB66</t>
  </si>
  <si>
    <t>4BA79</t>
  </si>
  <si>
    <t>4BB55</t>
  </si>
  <si>
    <t>4BB51</t>
  </si>
  <si>
    <t>4BB78</t>
  </si>
  <si>
    <t>4BC06</t>
  </si>
  <si>
    <t>4BB74</t>
  </si>
  <si>
    <t>4BA64</t>
  </si>
  <si>
    <t>4BB70</t>
  </si>
  <si>
    <t>4BB48</t>
  </si>
  <si>
    <t>4BC17</t>
  </si>
  <si>
    <t>4BA68</t>
  </si>
  <si>
    <t>4BB60</t>
  </si>
  <si>
    <t>4BA77</t>
  </si>
  <si>
    <t>4BB68</t>
  </si>
  <si>
    <t>4BA76</t>
  </si>
  <si>
    <t>4BB69</t>
  </si>
  <si>
    <t>4BB65</t>
  </si>
  <si>
    <t>4BC13</t>
  </si>
  <si>
    <t>4BC15</t>
  </si>
  <si>
    <t>4BC08</t>
  </si>
  <si>
    <t>4BB73</t>
  </si>
  <si>
    <t>4BA73</t>
  </si>
  <si>
    <t>4BB80</t>
  </si>
  <si>
    <t>4BC19</t>
  </si>
  <si>
    <t>4BB57</t>
  </si>
  <si>
    <t>4BB71</t>
  </si>
  <si>
    <t>4BB79</t>
  </si>
  <si>
    <t>4BB75</t>
  </si>
  <si>
    <t>4BB49</t>
  </si>
  <si>
    <t>4BB52</t>
  </si>
  <si>
    <t>4BC05</t>
  </si>
  <si>
    <t>4BA72</t>
  </si>
  <si>
    <t>4BB62</t>
  </si>
  <si>
    <t>4BA69</t>
  </si>
  <si>
    <t>4BB54</t>
  </si>
  <si>
    <t>4BA66</t>
  </si>
  <si>
    <t>4BA67</t>
  </si>
  <si>
    <t>4BB67</t>
  </si>
  <si>
    <t>4BC03</t>
  </si>
  <si>
    <t>4BA57</t>
  </si>
  <si>
    <t>4BB40</t>
  </si>
  <si>
    <t>4BB44</t>
  </si>
  <si>
    <t>4BA51</t>
  </si>
  <si>
    <t>4BB33</t>
  </si>
  <si>
    <t>4BB24</t>
  </si>
  <si>
    <t>4BB09</t>
  </si>
  <si>
    <t>4BB42</t>
  </si>
  <si>
    <t>4BB35</t>
  </si>
  <si>
    <t>4BB31</t>
  </si>
  <si>
    <t>4BB25</t>
  </si>
  <si>
    <t>4BB19</t>
  </si>
  <si>
    <t>4BB36</t>
  </si>
  <si>
    <t>4BB28</t>
  </si>
  <si>
    <t>4BB34</t>
  </si>
  <si>
    <t>4BB15</t>
  </si>
  <si>
    <t>4BA59</t>
  </si>
  <si>
    <t>4BB07</t>
  </si>
  <si>
    <t>4BB39</t>
  </si>
  <si>
    <t>4BB26</t>
  </si>
  <si>
    <t>4BB46</t>
  </si>
  <si>
    <t>4BA53</t>
  </si>
  <si>
    <t>4BB17</t>
  </si>
  <si>
    <t>4BB41</t>
  </si>
  <si>
    <t>4BB13</t>
  </si>
  <si>
    <t>4BB11</t>
  </si>
  <si>
    <t>4BB38</t>
  </si>
  <si>
    <t>4BB43</t>
  </si>
  <si>
    <t>4BB08</t>
  </si>
  <si>
    <t>4BB05</t>
  </si>
  <si>
    <t>4BA58</t>
  </si>
  <si>
    <t>4BB22</t>
  </si>
  <si>
    <t>4BA62</t>
  </si>
  <si>
    <t>4BB03</t>
  </si>
  <si>
    <t>4BB45</t>
  </si>
  <si>
    <t>4BB14</t>
  </si>
  <si>
    <t>4BA61</t>
  </si>
  <si>
    <t>4BB06</t>
  </si>
  <si>
    <t>4BB04</t>
  </si>
  <si>
    <t>4BA60</t>
  </si>
  <si>
    <t>4BB21</t>
  </si>
  <si>
    <t>4BA52</t>
  </si>
  <si>
    <t>4BA56</t>
  </si>
  <si>
    <t>4BA49</t>
  </si>
  <si>
    <t>4BB16</t>
  </si>
  <si>
    <t>4BB01</t>
  </si>
  <si>
    <t>4BB02</t>
  </si>
  <si>
    <t>4BB32</t>
  </si>
  <si>
    <t>4BB37</t>
  </si>
  <si>
    <t>4BB12</t>
  </si>
  <si>
    <t>4BB20</t>
  </si>
  <si>
    <t>4BB18</t>
  </si>
  <si>
    <t>4BB23</t>
  </si>
  <si>
    <t>4BA54</t>
  </si>
  <si>
    <t>4BB10</t>
  </si>
  <si>
    <t>4BB27</t>
  </si>
  <si>
    <t>4BA55</t>
  </si>
  <si>
    <t>4BB30</t>
  </si>
  <si>
    <t>4BB29</t>
  </si>
  <si>
    <t>4BA50</t>
  </si>
  <si>
    <t>4BC69</t>
  </si>
  <si>
    <t>4BC22</t>
  </si>
  <si>
    <t>4BC66</t>
  </si>
  <si>
    <t>4BC77</t>
  </si>
  <si>
    <t>4BC43</t>
  </si>
  <si>
    <t>4BC50</t>
  </si>
  <si>
    <t>4BC72</t>
  </si>
  <si>
    <t>4BC51</t>
  </si>
  <si>
    <t>4BC46</t>
  </si>
  <si>
    <t>4BC52</t>
  </si>
  <si>
    <t>4BC30</t>
  </si>
  <si>
    <t>4BC56</t>
  </si>
  <si>
    <t>4BC80</t>
  </si>
  <si>
    <t>4BC76</t>
  </si>
  <si>
    <t>4BC48</t>
  </si>
  <si>
    <t>4BC47</t>
  </si>
  <si>
    <t>4BC57</t>
  </si>
  <si>
    <t>4BC36</t>
  </si>
  <si>
    <t>4BC45</t>
  </si>
  <si>
    <t>4BC40</t>
  </si>
  <si>
    <t>4BC39</t>
  </si>
  <si>
    <t>4BC59</t>
  </si>
  <si>
    <t>4BC24</t>
  </si>
  <si>
    <t>4BC32</t>
  </si>
  <si>
    <t>4BC71</t>
  </si>
  <si>
    <t>4BC25</t>
  </si>
  <si>
    <t>4BC73</t>
  </si>
  <si>
    <t>4BC58</t>
  </si>
  <si>
    <t>4BC27</t>
  </si>
  <si>
    <t>4BC31</t>
  </si>
  <si>
    <t>4BC37</t>
  </si>
  <si>
    <t>4BC55</t>
  </si>
  <si>
    <t>4BC63</t>
  </si>
  <si>
    <t>4BC33</t>
  </si>
  <si>
    <t>4BC20</t>
  </si>
  <si>
    <t>4BC38</t>
  </si>
  <si>
    <t>4BC29</t>
  </si>
  <si>
    <t>4BC65</t>
  </si>
  <si>
    <t>4BC42</t>
  </si>
  <si>
    <t>4BC54</t>
  </si>
  <si>
    <t>4BC67</t>
  </si>
  <si>
    <t>4BC70</t>
  </si>
  <si>
    <t>4BC78</t>
  </si>
  <si>
    <t>4BC26</t>
  </si>
  <si>
    <t>4BC28</t>
  </si>
  <si>
    <t>4BC35</t>
  </si>
  <si>
    <t>4BC53</t>
  </si>
  <si>
    <t>4BC64</t>
  </si>
  <si>
    <t>4BC61</t>
  </si>
  <si>
    <t>4BC68</t>
  </si>
  <si>
    <t>4BC21</t>
  </si>
  <si>
    <t>4BC49</t>
  </si>
  <si>
    <t>4BC41</t>
  </si>
  <si>
    <t>4BC74</t>
  </si>
  <si>
    <t>4BC34</t>
  </si>
  <si>
    <t>4BC23</t>
  </si>
  <si>
    <t>4BC44</t>
  </si>
  <si>
    <t>4BC81</t>
  </si>
  <si>
    <t>4BC62</t>
  </si>
  <si>
    <t>4BC79</t>
  </si>
  <si>
    <t>4BC75</t>
  </si>
  <si>
    <t>4BC60</t>
  </si>
  <si>
    <t>4BA37</t>
  </si>
  <si>
    <t>4BA07</t>
  </si>
  <si>
    <t>4BA20</t>
  </si>
  <si>
    <t>4BA30</t>
  </si>
  <si>
    <t>4BA14</t>
  </si>
  <si>
    <t>4BA15</t>
  </si>
  <si>
    <t>4BA48</t>
  </si>
  <si>
    <t>4BA41</t>
  </si>
  <si>
    <t>4BA10</t>
  </si>
  <si>
    <t>4BA06</t>
  </si>
  <si>
    <t>4BA17</t>
  </si>
  <si>
    <t>4BA36</t>
  </si>
  <si>
    <t>4BA46</t>
  </si>
  <si>
    <t>4BA27</t>
  </si>
  <si>
    <t>4BA43</t>
  </si>
  <si>
    <t>4BA24</t>
  </si>
  <si>
    <t>4BA39</t>
  </si>
  <si>
    <t>4BA26</t>
  </si>
  <si>
    <t>4BA47</t>
  </si>
  <si>
    <t>4BA40</t>
  </si>
  <si>
    <t>4BA12</t>
  </si>
  <si>
    <t>4BA13</t>
  </si>
  <si>
    <t>4BA22</t>
  </si>
  <si>
    <t>4BA04</t>
  </si>
  <si>
    <t>4BA28</t>
  </si>
  <si>
    <t>4BA42</t>
  </si>
  <si>
    <t>4BA18</t>
  </si>
  <si>
    <t>4BA16</t>
  </si>
  <si>
    <t>4BA44</t>
  </si>
  <si>
    <t>4BA21</t>
  </si>
  <si>
    <t>4BA11</t>
  </si>
  <si>
    <t>4BA03</t>
  </si>
  <si>
    <t>4BA25</t>
  </si>
  <si>
    <t>4BA38</t>
  </si>
  <si>
    <t>4BA45</t>
  </si>
  <si>
    <t>4BA29</t>
  </si>
  <si>
    <t>4BA33</t>
  </si>
  <si>
    <t>4BA09</t>
  </si>
  <si>
    <t>4BA19</t>
  </si>
  <si>
    <t>4BA34</t>
  </si>
  <si>
    <t>4BA35</t>
  </si>
  <si>
    <t>4BA02</t>
  </si>
  <si>
    <t>4BA01</t>
  </si>
  <si>
    <t>4BA08</t>
  </si>
  <si>
    <t>4BA31</t>
  </si>
  <si>
    <t>4BA32</t>
  </si>
  <si>
    <t>4BA23</t>
  </si>
  <si>
    <t>4BA05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</si>
</sst>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0;[Red]0.00"/>
    <numFmt numFmtId="165" formatCode="00.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1"/>
      <name val="Times New Roman"/>
      <family val="2"/>
    </font>
    <font>
      <b/>
      <sz val="11"/>
      <color theme="4" tint="-0.249977111117893"/>
      <name val="Times New Roman"/>
      <family val="2"/>
    </font>
    <font>
      <b/>
      <sz val="12"/>
      <name val="Times New Roman"/>
      <family val="1"/>
    </font>
    <font>
      <b/>
      <sz val="12"/>
      <color theme="5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name val="Times New Roman"/>
      <family val="1"/>
    </font>
    <font>
      <b/>
      <sz val="11"/>
      <color rgb="FF0070C0"/>
      <name val="Calibri"/>
      <family val="2"/>
      <scheme val="minor"/>
    </font>
    <font>
      <sz val="12"/>
      <name val="Times New Roman"/>
      <family val="1"/>
    </font>
    <font>
      <sz val="14"/>
      <color rgb="FFFF0000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6"/>
      <name val="Calibri"/>
      <family val="2"/>
      <scheme val="minor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4" tint="-0.249977111117893"/>
      <name val="Calibri"/>
      <family val="2"/>
      <scheme val="minor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b/>
      <i/>
      <sz val="11"/>
      <color rgb="FFFF0000"/>
      <name val="Times New Roman"/>
      <family val="1"/>
    </font>
    <font>
      <sz val="13.5"/>
      <name val="Times New Roman"/>
      <family val="1"/>
    </font>
    <font>
      <b/>
      <i/>
      <sz val="11"/>
      <color rgb="FF000000"/>
      <name val="Times New Roman"/>
      <family val="1"/>
    </font>
    <font>
      <sz val="16"/>
      <color theme="1"/>
      <name val="Times New Roman"/>
      <family val="1"/>
    </font>
    <font>
      <b/>
      <sz val="18"/>
      <name val="Calibri"/>
      <family val="2"/>
      <scheme val="minor"/>
    </font>
    <font>
      <sz val="18"/>
      <color rgb="FFFF000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6"/>
      <color rgb="FFFF0000"/>
      <name val="Calibri"/>
      <family val="2"/>
      <scheme val="minor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i/>
      <sz val="14"/>
      <name val="Times New Roman"/>
      <family val="1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/>
      <name val="Times New Roman"/>
      <family val="1"/>
    </font>
    <font>
      <sz val="14"/>
      <color theme="3" tint="-0.249977111117893"/>
      <name val="Times New Roman"/>
      <family val="1"/>
    </font>
    <font>
      <sz val="16"/>
      <color theme="3" tint="-0.249977111117893"/>
      <name val="Calibri"/>
      <family val="2"/>
      <scheme val="minor"/>
    </font>
    <font>
      <b/>
      <i/>
      <sz val="16"/>
      <name val="Times New Roman"/>
      <family val="1"/>
    </font>
    <font>
      <sz val="16"/>
      <name val="Times New Roman"/>
      <family val="1"/>
    </font>
    <font>
      <sz val="12"/>
      <color theme="3" tint="-0.249977111117893"/>
      <name val="Calibri"/>
      <family val="2"/>
      <scheme val="minor"/>
    </font>
    <font>
      <sz val="12"/>
      <color theme="3" tint="-0.249977111117893"/>
      <name val="Times New Roman"/>
      <family val="1"/>
    </font>
    <font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2" fontId="12" fillId="0" borderId="1" xfId="2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3" fillId="0" borderId="3" xfId="1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15" fillId="0" borderId="4" xfId="0" applyFont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  <xf numFmtId="164" fontId="16" fillId="0" borderId="4" xfId="0" applyNumberFormat="1" applyFont="1" applyBorder="1" applyAlignment="1" applyProtection="1">
      <alignment horizontal="center"/>
      <protection hidden="1"/>
    </xf>
    <xf numFmtId="2" fontId="16" fillId="0" borderId="4" xfId="0" applyNumberFormat="1" applyFont="1" applyBorder="1" applyAlignment="1" applyProtection="1">
      <alignment horizontal="center"/>
      <protection hidden="1"/>
    </xf>
    <xf numFmtId="0" fontId="0" fillId="0" borderId="0" xfId="0" applyFont="1"/>
    <xf numFmtId="0" fontId="0" fillId="2" borderId="0" xfId="0" applyFont="1" applyFill="1"/>
    <xf numFmtId="0" fontId="4" fillId="0" borderId="0" xfId="0" applyFont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19" fillId="0" borderId="0" xfId="0" applyFont="1"/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2" fontId="0" fillId="0" borderId="0" xfId="0" applyNumberFormat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0" xfId="0" applyFill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8" fillId="0" borderId="0" xfId="0" applyFont="1"/>
    <xf numFmtId="0" fontId="18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2" fontId="27" fillId="0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5" fillId="0" borderId="1" xfId="2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/>
    </xf>
    <xf numFmtId="0" fontId="36" fillId="0" borderId="0" xfId="0" applyFont="1"/>
    <xf numFmtId="0" fontId="36" fillId="0" borderId="9" xfId="0" applyFont="1" applyBorder="1"/>
    <xf numFmtId="0" fontId="27" fillId="0" borderId="1" xfId="0" applyFont="1" applyBorder="1" applyAlignment="1">
      <alignment horizontal="center"/>
    </xf>
    <xf numFmtId="2" fontId="35" fillId="0" borderId="3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0" fillId="0" borderId="1" xfId="2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/>
    <xf numFmtId="2" fontId="15" fillId="0" borderId="1" xfId="2" applyNumberFormat="1" applyFont="1" applyFill="1" applyBorder="1" applyAlignment="1">
      <alignment horizontal="center"/>
    </xf>
    <xf numFmtId="2" fontId="15" fillId="0" borderId="5" xfId="2" applyNumberFormat="1" applyFont="1" applyFill="1" applyBorder="1" applyAlignment="1">
      <alignment horizontal="center"/>
    </xf>
    <xf numFmtId="164" fontId="24" fillId="0" borderId="4" xfId="0" applyNumberFormat="1" applyFont="1" applyBorder="1" applyAlignment="1" applyProtection="1">
      <alignment horizontal="center"/>
      <protection hidden="1"/>
    </xf>
    <xf numFmtId="164" fontId="27" fillId="0" borderId="4" xfId="1" applyNumberFormat="1" applyFont="1" applyBorder="1" applyAlignment="1" applyProtection="1">
      <alignment horizontal="center"/>
      <protection locked="0"/>
    </xf>
    <xf numFmtId="0" fontId="15" fillId="0" borderId="1" xfId="0" applyFont="1" applyBorder="1"/>
    <xf numFmtId="0" fontId="39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/>
    </xf>
    <xf numFmtId="2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2" fontId="42" fillId="0" borderId="5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45" fillId="0" borderId="1" xfId="0" applyNumberFormat="1" applyFont="1" applyBorder="1" applyAlignment="1">
      <alignment horizontal="center"/>
    </xf>
    <xf numFmtId="2" fontId="45" fillId="0" borderId="4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center"/>
    </xf>
    <xf numFmtId="2" fontId="15" fillId="0" borderId="1" xfId="2" applyNumberFormat="1" applyFont="1" applyFill="1" applyBorder="1" applyAlignment="1">
      <alignment horizontal="center" vertical="center"/>
    </xf>
    <xf numFmtId="2" fontId="15" fillId="0" borderId="5" xfId="2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 applyProtection="1">
      <alignment horizontal="center" vertical="center"/>
      <protection hidden="1"/>
    </xf>
    <xf numFmtId="164" fontId="27" fillId="0" borderId="4" xfId="1" applyNumberFormat="1" applyFont="1" applyFill="1" applyBorder="1" applyAlignment="1" applyProtection="1">
      <alignment horizontal="center" vertical="center"/>
      <protection locked="0"/>
    </xf>
    <xf numFmtId="2" fontId="16" fillId="0" borderId="4" xfId="0" applyNumberFormat="1" applyFont="1" applyBorder="1" applyAlignment="1" applyProtection="1">
      <alignment horizontal="center" vertical="center"/>
      <protection hidden="1"/>
    </xf>
    <xf numFmtId="0" fontId="44" fillId="0" borderId="11" xfId="0" applyFont="1" applyFill="1" applyBorder="1" applyAlignment="1">
      <alignment horizontal="center" vertical="center"/>
    </xf>
    <xf numFmtId="0" fontId="36" fillId="0" borderId="0" xfId="0" applyFont="1" applyBorder="1"/>
    <xf numFmtId="2" fontId="34" fillId="0" borderId="1" xfId="0" applyNumberFormat="1" applyFont="1" applyBorder="1" applyAlignment="1">
      <alignment horizontal="left"/>
    </xf>
    <xf numFmtId="2" fontId="42" fillId="0" borderId="1" xfId="0" applyNumberFormat="1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2" fontId="49" fillId="2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/>
    <xf numFmtId="164" fontId="24" fillId="0" borderId="4" xfId="0" applyNumberFormat="1" applyFont="1" applyBorder="1" applyAlignment="1" applyProtection="1">
      <alignment horizontal="center" vertical="center"/>
      <protection hidden="1"/>
    </xf>
    <xf numFmtId="2" fontId="2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9" fillId="2" borderId="8" xfId="0" applyFont="1" applyFill="1" applyBorder="1" applyAlignment="1">
      <alignment horizontal="left" vertical="center" textRotation="90"/>
    </xf>
    <xf numFmtId="0" fontId="29" fillId="2" borderId="7" xfId="0" applyFont="1" applyFill="1" applyBorder="1" applyAlignment="1">
      <alignment horizontal="left" vertical="center" textRotation="90"/>
    </xf>
    <xf numFmtId="0" fontId="30" fillId="2" borderId="7" xfId="0" applyFont="1" applyFill="1" applyBorder="1" applyAlignment="1">
      <alignment horizontal="left" textRotation="90"/>
    </xf>
    <xf numFmtId="0" fontId="30" fillId="2" borderId="7" xfId="0" applyFont="1" applyFill="1" applyBorder="1" applyAlignment="1">
      <alignment horizontal="left" vertical="center" textRotation="90"/>
    </xf>
    <xf numFmtId="0" fontId="31" fillId="2" borderId="7" xfId="0" applyFont="1" applyFill="1" applyBorder="1" applyAlignment="1">
      <alignment horizontal="left" vertical="center" textRotation="90"/>
    </xf>
    <xf numFmtId="0" fontId="32" fillId="2" borderId="7" xfId="0" applyFont="1" applyFill="1" applyBorder="1" applyAlignment="1">
      <alignment horizontal="left" vertical="center" textRotation="90"/>
    </xf>
    <xf numFmtId="0" fontId="30" fillId="2" borderId="7" xfId="0" applyFont="1" applyFill="1" applyBorder="1" applyAlignment="1">
      <alignment horizontal="center" vertical="center" textRotation="90"/>
    </xf>
    <xf numFmtId="0" fontId="30" fillId="2" borderId="6" xfId="0" applyFont="1" applyFill="1" applyBorder="1" applyAlignment="1">
      <alignment horizontal="center" vertical="center" textRotation="90"/>
    </xf>
    <xf numFmtId="0" fontId="18" fillId="2" borderId="0" xfId="0" applyFont="1" applyFill="1" applyAlignment="1">
      <alignment vertical="center" textRotation="90"/>
    </xf>
    <xf numFmtId="0" fontId="0" fillId="3" borderId="0" xfId="0" applyFill="1"/>
    <xf numFmtId="0" fontId="50" fillId="2" borderId="0" xfId="0" applyFont="1" applyFill="1" applyBorder="1"/>
    <xf numFmtId="0" fontId="50" fillId="2" borderId="0" xfId="0" applyFont="1" applyFill="1" applyBorder="1" applyAlignment="1">
      <alignment horizontal="center"/>
    </xf>
    <xf numFmtId="9" fontId="51" fillId="2" borderId="0" xfId="22" applyFont="1" applyFill="1" applyBorder="1" applyAlignment="1"/>
    <xf numFmtId="0" fontId="36" fillId="2" borderId="0" xfId="0" applyFont="1" applyFill="1"/>
    <xf numFmtId="0" fontId="36" fillId="2" borderId="0" xfId="0" applyFont="1" applyFill="1" applyBorder="1"/>
    <xf numFmtId="0" fontId="36" fillId="2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2" fontId="36" fillId="2" borderId="0" xfId="0" applyNumberFormat="1" applyFont="1" applyFill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9" fontId="51" fillId="2" borderId="0" xfId="22" applyFont="1" applyFill="1" applyBorder="1" applyAlignment="1">
      <alignment horizontal="center"/>
    </xf>
    <xf numFmtId="0" fontId="0" fillId="2" borderId="1" xfId="0" applyFont="1" applyFill="1" applyBorder="1"/>
    <xf numFmtId="164" fontId="27" fillId="0" borderId="1" xfId="1" applyNumberFormat="1" applyFont="1" applyBorder="1" applyAlignment="1" applyProtection="1">
      <alignment horizontal="center"/>
      <protection locked="0"/>
    </xf>
    <xf numFmtId="2" fontId="16" fillId="0" borderId="1" xfId="0" applyNumberFormat="1" applyFont="1" applyBorder="1" applyAlignment="1" applyProtection="1">
      <alignment horizontal="center"/>
      <protection hidden="1"/>
    </xf>
    <xf numFmtId="0" fontId="52" fillId="2" borderId="4" xfId="17" applyFont="1" applyFill="1" applyBorder="1" applyAlignment="1">
      <alignment vertical="center" wrapText="1"/>
    </xf>
    <xf numFmtId="0" fontId="52" fillId="2" borderId="1" xfId="17" applyFont="1" applyFill="1" applyBorder="1" applyAlignment="1">
      <alignment vertical="center" wrapText="1"/>
    </xf>
    <xf numFmtId="0" fontId="53" fillId="2" borderId="1" xfId="17" applyFont="1" applyFill="1" applyBorder="1" applyAlignment="1">
      <alignment vertical="center" wrapText="1"/>
    </xf>
    <xf numFmtId="0" fontId="54" fillId="2" borderId="13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top"/>
    </xf>
    <xf numFmtId="2" fontId="5" fillId="4" borderId="1" xfId="0" applyNumberFormat="1" applyFont="1" applyFill="1" applyBorder="1" applyAlignment="1">
      <alignment horizontal="left" vertical="top"/>
    </xf>
    <xf numFmtId="2" fontId="5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55" fillId="4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2" fontId="55" fillId="2" borderId="1" xfId="0" applyNumberFormat="1" applyFont="1" applyFill="1" applyBorder="1" applyAlignment="1">
      <alignment horizontal="left" vertical="top"/>
    </xf>
    <xf numFmtId="2" fontId="55" fillId="4" borderId="1" xfId="0" applyNumberFormat="1" applyFont="1" applyFill="1" applyBorder="1" applyAlignment="1">
      <alignment horizontal="left" vertical="top"/>
    </xf>
    <xf numFmtId="0" fontId="26" fillId="2" borderId="4" xfId="17" applyFont="1" applyFill="1" applyBorder="1" applyAlignment="1">
      <alignment vertical="center" wrapText="1"/>
    </xf>
    <xf numFmtId="0" fontId="26" fillId="2" borderId="1" xfId="17" applyFont="1" applyFill="1" applyBorder="1" applyAlignment="1">
      <alignment vertical="center" wrapText="1"/>
    </xf>
    <xf numFmtId="2" fontId="19" fillId="2" borderId="1" xfId="0" applyNumberFormat="1" applyFont="1" applyFill="1" applyBorder="1" applyAlignment="1">
      <alignment horizontal="center"/>
    </xf>
    <xf numFmtId="2" fontId="58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/>
    <xf numFmtId="0" fontId="59" fillId="2" borderId="13" xfId="0" applyFont="1" applyFill="1" applyBorder="1" applyAlignment="1">
      <alignment horizontal="center" vertical="center"/>
    </xf>
    <xf numFmtId="0" fontId="59" fillId="2" borderId="1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/>
    <xf numFmtId="2" fontId="60" fillId="2" borderId="1" xfId="0" applyNumberFormat="1" applyFont="1" applyFill="1" applyBorder="1"/>
    <xf numFmtId="0" fontId="52" fillId="0" borderId="1" xfId="17" applyFont="1" applyFill="1" applyBorder="1" applyAlignment="1">
      <alignment vertical="center" wrapText="1"/>
    </xf>
    <xf numFmtId="2" fontId="60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4" fillId="2" borderId="4" xfId="17" applyFont="1" applyFill="1" applyBorder="1" applyAlignment="1">
      <alignment vertical="center" wrapText="1"/>
    </xf>
    <xf numFmtId="0" fontId="61" fillId="2" borderId="4" xfId="0" applyFont="1" applyFill="1" applyBorder="1"/>
    <xf numFmtId="2" fontId="24" fillId="2" borderId="4" xfId="0" applyNumberFormat="1" applyFont="1" applyFill="1" applyBorder="1" applyAlignment="1">
      <alignment horizontal="center"/>
    </xf>
    <xf numFmtId="0" fontId="24" fillId="2" borderId="1" xfId="17" applyFont="1" applyFill="1" applyBorder="1" applyAlignment="1">
      <alignment vertical="center" wrapText="1"/>
    </xf>
    <xf numFmtId="2" fontId="24" fillId="2" borderId="1" xfId="0" applyNumberFormat="1" applyFont="1" applyFill="1" applyBorder="1" applyAlignment="1">
      <alignment horizontal="center"/>
    </xf>
    <xf numFmtId="0" fontId="61" fillId="2" borderId="1" xfId="0" applyFont="1" applyFill="1" applyBorder="1"/>
    <xf numFmtId="0" fontId="60" fillId="2" borderId="1" xfId="0" applyFont="1" applyFill="1" applyBorder="1" applyAlignment="1">
      <alignment horizontal="center"/>
    </xf>
    <xf numFmtId="0" fontId="20" fillId="2" borderId="4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52" fillId="2" borderId="1" xfId="0" applyNumberFormat="1" applyFont="1" applyFill="1" applyBorder="1"/>
    <xf numFmtId="2" fontId="52" fillId="2" borderId="1" xfId="0" applyNumberFormat="1" applyFont="1" applyFill="1" applyBorder="1" applyAlignment="1">
      <alignment horizontal="center"/>
    </xf>
    <xf numFmtId="0" fontId="54" fillId="2" borderId="14" xfId="0" applyFont="1" applyFill="1" applyBorder="1" applyAlignment="1">
      <alignment horizontal="center" vertical="center"/>
    </xf>
    <xf numFmtId="0" fontId="20" fillId="2" borderId="1" xfId="0" applyFont="1" applyFill="1" applyBorder="1"/>
    <xf numFmtId="2" fontId="61" fillId="2" borderId="4" xfId="0" applyNumberFormat="1" applyFont="1" applyFill="1" applyBorder="1" applyAlignment="1">
      <alignment horizontal="center"/>
    </xf>
    <xf numFmtId="2" fontId="61" fillId="2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5" fillId="0" borderId="1" xfId="0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" xfId="0" applyFont="1" applyBorder="1"/>
    <xf numFmtId="0" fontId="42" fillId="2" borderId="4" xfId="17" applyFont="1" applyFill="1" applyBorder="1" applyAlignment="1">
      <alignment vertical="center" wrapText="1"/>
    </xf>
    <xf numFmtId="2" fontId="0" fillId="0" borderId="4" xfId="0" applyNumberFormat="1" applyFont="1" applyBorder="1"/>
    <xf numFmtId="0" fontId="0" fillId="0" borderId="4" xfId="0" applyFont="1" applyBorder="1"/>
    <xf numFmtId="2" fontId="0" fillId="0" borderId="4" xfId="0" applyNumberFormat="1" applyFont="1" applyBorder="1" applyAlignment="1">
      <alignment horizontal="center"/>
    </xf>
    <xf numFmtId="2" fontId="42" fillId="0" borderId="4" xfId="16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42" fillId="2" borderId="1" xfId="17" applyFont="1" applyFill="1" applyBorder="1" applyAlignment="1">
      <alignment vertical="center" wrapText="1"/>
    </xf>
    <xf numFmtId="2" fontId="0" fillId="0" borderId="1" xfId="0" applyNumberFormat="1" applyFont="1" applyBorder="1"/>
    <xf numFmtId="0" fontId="42" fillId="2" borderId="1" xfId="16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/>
    <xf numFmtId="0" fontId="42" fillId="3" borderId="1" xfId="17" applyFont="1" applyFill="1" applyBorder="1" applyAlignment="1">
      <alignment vertical="center" wrapText="1"/>
    </xf>
    <xf numFmtId="2" fontId="0" fillId="3" borderId="1" xfId="0" applyNumberFormat="1" applyFont="1" applyFill="1" applyBorder="1"/>
    <xf numFmtId="0" fontId="0" fillId="3" borderId="1" xfId="0" applyFont="1" applyFill="1" applyBorder="1"/>
    <xf numFmtId="2" fontId="0" fillId="3" borderId="1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42" fillId="3" borderId="4" xfId="16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/>
    </xf>
    <xf numFmtId="0" fontId="32" fillId="3" borderId="1" xfId="17" applyFont="1" applyFill="1" applyBorder="1" applyAlignment="1">
      <alignment vertical="center" wrapText="1"/>
    </xf>
    <xf numFmtId="2" fontId="18" fillId="3" borderId="1" xfId="0" applyNumberFormat="1" applyFont="1" applyFill="1" applyBorder="1" applyAlignment="1">
      <alignment horizontal="center"/>
    </xf>
    <xf numFmtId="2" fontId="32" fillId="3" borderId="1" xfId="16" applyNumberFormat="1" applyFont="1" applyFill="1" applyBorder="1" applyAlignment="1">
      <alignment horizontal="center" vertical="center" wrapText="1"/>
    </xf>
    <xf numFmtId="0" fontId="34" fillId="3" borderId="4" xfId="17" applyFont="1" applyFill="1" applyBorder="1" applyAlignment="1">
      <alignment vertical="center" wrapText="1"/>
    </xf>
    <xf numFmtId="2" fontId="2" fillId="3" borderId="1" xfId="0" applyNumberFormat="1" applyFont="1" applyFill="1" applyBorder="1"/>
    <xf numFmtId="0" fontId="2" fillId="3" borderId="1" xfId="0" applyFont="1" applyFill="1" applyBorder="1"/>
    <xf numFmtId="2" fontId="2" fillId="3" borderId="4" xfId="0" applyNumberFormat="1" applyFont="1" applyFill="1" applyBorder="1" applyAlignment="1">
      <alignment horizontal="center"/>
    </xf>
    <xf numFmtId="2" fontId="34" fillId="3" borderId="4" xfId="16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0" fillId="0" borderId="16" xfId="0" applyNumberFormat="1" applyFont="1" applyBorder="1"/>
    <xf numFmtId="2" fontId="0" fillId="0" borderId="1" xfId="0" applyNumberFormat="1" applyFont="1" applyBorder="1" applyAlignment="1">
      <alignment horizontal="center" vertical="center"/>
    </xf>
    <xf numFmtId="0" fontId="32" fillId="5" borderId="4" xfId="17" applyFont="1" applyFill="1" applyBorder="1" applyAlignment="1">
      <alignment vertical="center" wrapText="1"/>
    </xf>
    <xf numFmtId="2" fontId="0" fillId="5" borderId="16" xfId="0" applyNumberFormat="1" applyFont="1" applyFill="1" applyBorder="1"/>
    <xf numFmtId="0" fontId="0" fillId="5" borderId="1" xfId="0" applyFont="1" applyFill="1" applyBorder="1"/>
    <xf numFmtId="2" fontId="18" fillId="5" borderId="4" xfId="0" applyNumberFormat="1" applyFont="1" applyFill="1" applyBorder="1" applyAlignment="1">
      <alignment horizontal="center" vertical="center"/>
    </xf>
    <xf numFmtId="2" fontId="32" fillId="5" borderId="4" xfId="16" applyNumberFormat="1" applyFont="1" applyFill="1" applyBorder="1" applyAlignment="1">
      <alignment horizontal="center" vertical="center" wrapText="1"/>
    </xf>
    <xf numFmtId="2" fontId="42" fillId="5" borderId="4" xfId="16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63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2" fillId="3" borderId="4" xfId="17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/>
    </xf>
    <xf numFmtId="2" fontId="0" fillId="3" borderId="16" xfId="0" applyNumberFormat="1" applyFont="1" applyFill="1" applyBorder="1"/>
    <xf numFmtId="0" fontId="34" fillId="2" borderId="4" xfId="17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164" fontId="16" fillId="0" borderId="4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/>
    <xf numFmtId="2" fontId="16" fillId="0" borderId="4" xfId="0" applyNumberFormat="1" applyFont="1" applyFill="1" applyBorder="1" applyAlignment="1" applyProtection="1">
      <alignment horizontal="center" vertical="center"/>
      <protection hidden="1"/>
    </xf>
    <xf numFmtId="0" fontId="32" fillId="0" borderId="1" xfId="17" applyFont="1" applyFill="1" applyBorder="1" applyAlignment="1">
      <alignment vertical="center" wrapText="1"/>
    </xf>
    <xf numFmtId="2" fontId="0" fillId="0" borderId="16" xfId="0" applyNumberFormat="1" applyFont="1" applyFill="1" applyBorder="1"/>
    <xf numFmtId="2" fontId="18" fillId="0" borderId="1" xfId="0" applyNumberFormat="1" applyFont="1" applyFill="1" applyBorder="1" applyAlignment="1">
      <alignment horizontal="center" vertical="center"/>
    </xf>
    <xf numFmtId="2" fontId="32" fillId="0" borderId="1" xfId="16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/>
    </xf>
    <xf numFmtId="2" fontId="62" fillId="0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 vertical="top"/>
    </xf>
    <xf numFmtId="2" fontId="5" fillId="4" borderId="18" xfId="0" applyNumberFormat="1" applyFont="1" applyFill="1" applyBorder="1" applyAlignment="1">
      <alignment horizontal="center" vertical="top"/>
    </xf>
    <xf numFmtId="0" fontId="56" fillId="2" borderId="13" xfId="0" applyFont="1" applyFill="1" applyBorder="1" applyAlignment="1">
      <alignment horizontal="center" vertical="center"/>
    </xf>
    <xf numFmtId="2" fontId="56" fillId="2" borderId="2" xfId="0" applyNumberFormat="1" applyFont="1" applyFill="1" applyBorder="1" applyAlignment="1">
      <alignment horizontal="right" vertical="center"/>
    </xf>
    <xf numFmtId="0" fontId="56" fillId="2" borderId="1" xfId="0" applyFont="1" applyFill="1" applyBorder="1" applyAlignment="1">
      <alignment horizontal="center" vertical="center"/>
    </xf>
    <xf numFmtId="0" fontId="0" fillId="2" borderId="0" xfId="0" applyFill="1"/>
    <xf numFmtId="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0" xfId="0" applyFill="1" applyBorder="1"/>
    <xf numFmtId="2" fontId="20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2" fontId="0" fillId="2" borderId="0" xfId="0" applyNumberFormat="1" applyFill="1" applyBorder="1" applyAlignment="1">
      <alignment horizontal="center"/>
    </xf>
    <xf numFmtId="2" fontId="60" fillId="2" borderId="0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0" fontId="61" fillId="2" borderId="19" xfId="0" applyFont="1" applyFill="1" applyBorder="1"/>
    <xf numFmtId="0" fontId="64" fillId="2" borderId="0" xfId="0" applyFont="1" applyFill="1"/>
    <xf numFmtId="0" fontId="65" fillId="2" borderId="0" xfId="0" applyFont="1" applyFill="1"/>
    <xf numFmtId="0" fontId="65" fillId="2" borderId="0" xfId="0" applyFont="1" applyFill="1" applyBorder="1"/>
    <xf numFmtId="0" fontId="65" fillId="2" borderId="0" xfId="0" applyFont="1" applyFill="1" applyBorder="1" applyAlignment="1">
      <alignment horizontal="center"/>
    </xf>
    <xf numFmtId="0" fontId="66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/>
    </xf>
    <xf numFmtId="0" fontId="66" fillId="2" borderId="0" xfId="0" applyFont="1" applyFill="1"/>
    <xf numFmtId="9" fontId="68" fillId="2" borderId="0" xfId="22" applyFont="1" applyFill="1" applyBorder="1" applyAlignment="1">
      <alignment horizontal="center" vertical="center"/>
    </xf>
    <xf numFmtId="14" fontId="66" fillId="2" borderId="0" xfId="0" applyNumberFormat="1" applyFont="1" applyFill="1" applyAlignment="1"/>
    <xf numFmtId="0" fontId="62" fillId="2" borderId="0" xfId="0" applyFont="1" applyFill="1" applyAlignment="1"/>
    <xf numFmtId="9" fontId="68" fillId="2" borderId="0" xfId="22" applyFont="1" applyFill="1" applyBorder="1" applyAlignment="1">
      <alignment horizontal="center"/>
    </xf>
    <xf numFmtId="2" fontId="66" fillId="2" borderId="0" xfId="0" applyNumberFormat="1" applyFont="1" applyFill="1" applyAlignment="1">
      <alignment horizontal="center"/>
    </xf>
    <xf numFmtId="14" fontId="66" fillId="2" borderId="0" xfId="0" applyNumberFormat="1" applyFont="1" applyFill="1" applyAlignment="1">
      <alignment horizontal="center"/>
    </xf>
    <xf numFmtId="0" fontId="62" fillId="2" borderId="0" xfId="0" applyFont="1" applyFill="1" applyAlignment="1">
      <alignment horizontal="center"/>
    </xf>
    <xf numFmtId="0" fontId="66" fillId="2" borderId="0" xfId="0" applyFont="1" applyFill="1" applyBorder="1"/>
    <xf numFmtId="9" fontId="13" fillId="2" borderId="0" xfId="22" applyFont="1" applyFill="1" applyBorder="1" applyAlignment="1"/>
    <xf numFmtId="0" fontId="52" fillId="3" borderId="1" xfId="17" applyFont="1" applyFill="1" applyBorder="1" applyAlignment="1">
      <alignment vertical="center" wrapText="1"/>
    </xf>
    <xf numFmtId="2" fontId="34" fillId="3" borderId="1" xfId="0" applyNumberFormat="1" applyFont="1" applyFill="1" applyBorder="1" applyAlignment="1">
      <alignment horizontal="left"/>
    </xf>
    <xf numFmtId="2" fontId="42" fillId="3" borderId="1" xfId="0" applyNumberFormat="1" applyFont="1" applyFill="1" applyBorder="1" applyAlignment="1">
      <alignment horizontal="left"/>
    </xf>
    <xf numFmtId="0" fontId="42" fillId="3" borderId="1" xfId="0" applyFont="1" applyFill="1" applyBorder="1" applyAlignment="1">
      <alignment horizontal="left"/>
    </xf>
    <xf numFmtId="0" fontId="42" fillId="3" borderId="1" xfId="0" applyFont="1" applyFill="1" applyBorder="1" applyAlignment="1">
      <alignment horizontal="center"/>
    </xf>
    <xf numFmtId="2" fontId="42" fillId="3" borderId="1" xfId="0" applyNumberFormat="1" applyFont="1" applyFill="1" applyBorder="1" applyAlignment="1">
      <alignment horizontal="center"/>
    </xf>
    <xf numFmtId="2" fontId="42" fillId="3" borderId="5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/>
    </xf>
    <xf numFmtId="0" fontId="24" fillId="2" borderId="1" xfId="0" applyFont="1" applyFill="1" applyBorder="1"/>
    <xf numFmtId="0" fontId="52" fillId="6" borderId="1" xfId="17" applyFont="1" applyFill="1" applyBorder="1" applyAlignment="1">
      <alignment vertical="center" wrapText="1"/>
    </xf>
    <xf numFmtId="2" fontId="34" fillId="6" borderId="1" xfId="0" applyNumberFormat="1" applyFont="1" applyFill="1" applyBorder="1" applyAlignment="1">
      <alignment horizontal="left"/>
    </xf>
    <xf numFmtId="2" fontId="42" fillId="6" borderId="1" xfId="0" applyNumberFormat="1" applyFont="1" applyFill="1" applyBorder="1" applyAlignment="1">
      <alignment horizontal="left"/>
    </xf>
    <xf numFmtId="0" fontId="42" fillId="6" borderId="1" xfId="0" applyFont="1" applyFill="1" applyBorder="1" applyAlignment="1">
      <alignment horizontal="left"/>
    </xf>
    <xf numFmtId="0" fontId="42" fillId="6" borderId="1" xfId="0" applyFont="1" applyFill="1" applyBorder="1" applyAlignment="1">
      <alignment horizontal="center"/>
    </xf>
    <xf numFmtId="2" fontId="42" fillId="6" borderId="1" xfId="0" applyNumberFormat="1" applyFont="1" applyFill="1" applyBorder="1" applyAlignment="1">
      <alignment horizontal="center"/>
    </xf>
    <xf numFmtId="2" fontId="42" fillId="6" borderId="5" xfId="0" applyNumberFormat="1" applyFont="1" applyFill="1" applyBorder="1" applyAlignment="1">
      <alignment horizontal="center"/>
    </xf>
    <xf numFmtId="0" fontId="0" fillId="6" borderId="0" xfId="0" applyFill="1" applyBorder="1"/>
    <xf numFmtId="0" fontId="56" fillId="2" borderId="14" xfId="0" applyFont="1" applyFill="1" applyBorder="1" applyAlignment="1">
      <alignment horizontal="center" vertical="center"/>
    </xf>
    <xf numFmtId="2" fontId="24" fillId="2" borderId="4" xfId="17" applyNumberFormat="1" applyFont="1" applyFill="1" applyBorder="1" applyAlignment="1">
      <alignment horizontal="center" vertical="center" wrapText="1"/>
    </xf>
    <xf numFmtId="2" fontId="24" fillId="2" borderId="1" xfId="17" applyNumberFormat="1" applyFont="1" applyFill="1" applyBorder="1" applyAlignment="1">
      <alignment horizontal="center" vertical="center" wrapText="1"/>
    </xf>
    <xf numFmtId="2" fontId="15" fillId="0" borderId="1" xfId="2" applyNumberFormat="1" applyFont="1" applyFill="1" applyBorder="1" applyAlignment="1">
      <alignment vertical="center"/>
    </xf>
    <xf numFmtId="2" fontId="15" fillId="0" borderId="5" xfId="2" applyNumberFormat="1" applyFont="1" applyFill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2" fontId="20" fillId="2" borderId="1" xfId="0" applyNumberFormat="1" applyFont="1" applyFill="1" applyBorder="1" applyAlignment="1">
      <alignment vertical="center"/>
    </xf>
    <xf numFmtId="2" fontId="24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8" fillId="2" borderId="1" xfId="0" applyFont="1" applyFill="1" applyBorder="1" applyAlignment="1">
      <alignment horizontal="right" vertical="center"/>
    </xf>
    <xf numFmtId="2" fontId="24" fillId="2" borderId="1" xfId="0" applyNumberFormat="1" applyFont="1" applyFill="1" applyBorder="1" applyAlignment="1">
      <alignment horizontal="center" vertical="center"/>
    </xf>
    <xf numFmtId="2" fontId="69" fillId="2" borderId="1" xfId="0" applyNumberFormat="1" applyFont="1" applyFill="1" applyBorder="1" applyAlignment="1">
      <alignment horizontal="center" vertical="center"/>
    </xf>
    <xf numFmtId="2" fontId="69" fillId="0" borderId="1" xfId="0" applyNumberFormat="1" applyFont="1" applyBorder="1" applyAlignment="1">
      <alignment horizontal="center" vertical="center"/>
    </xf>
    <xf numFmtId="2" fontId="70" fillId="2" borderId="1" xfId="0" applyNumberFormat="1" applyFont="1" applyFill="1" applyBorder="1" applyAlignment="1">
      <alignment horizontal="left" vertical="top"/>
    </xf>
    <xf numFmtId="2" fontId="70" fillId="4" borderId="1" xfId="0" applyNumberFormat="1" applyFont="1" applyFill="1" applyBorder="1" applyAlignment="1">
      <alignment horizontal="left" vertical="top"/>
    </xf>
    <xf numFmtId="0" fontId="72" fillId="2" borderId="1" xfId="17" applyFont="1" applyFill="1" applyBorder="1" applyAlignment="1">
      <alignment vertical="center" wrapText="1"/>
    </xf>
    <xf numFmtId="2" fontId="73" fillId="2" borderId="1" xfId="0" applyNumberFormat="1" applyFont="1" applyFill="1" applyBorder="1"/>
    <xf numFmtId="2" fontId="74" fillId="2" borderId="1" xfId="0" applyNumberFormat="1" applyFont="1" applyFill="1" applyBorder="1" applyAlignment="1">
      <alignment horizontal="center"/>
    </xf>
    <xf numFmtId="2" fontId="75" fillId="4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4" xfId="0" applyFont="1" applyFill="1" applyBorder="1"/>
    <xf numFmtId="2" fontId="72" fillId="0" borderId="1" xfId="0" applyNumberFormat="1" applyFont="1" applyFill="1" applyBorder="1"/>
    <xf numFmtId="0" fontId="59" fillId="2" borderId="1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20" fillId="2" borderId="20" xfId="0" applyFont="1" applyFill="1" applyBorder="1"/>
    <xf numFmtId="2" fontId="20" fillId="2" borderId="4" xfId="0" applyNumberFormat="1" applyFont="1" applyFill="1" applyBorder="1" applyAlignment="1">
      <alignment horizontal="center"/>
    </xf>
    <xf numFmtId="2" fontId="62" fillId="0" borderId="4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left"/>
    </xf>
    <xf numFmtId="0" fontId="18" fillId="2" borderId="4" xfId="0" applyFont="1" applyFill="1" applyBorder="1" applyAlignment="1">
      <alignment horizontal="right"/>
    </xf>
    <xf numFmtId="0" fontId="76" fillId="2" borderId="1" xfId="0" applyFont="1" applyFill="1" applyBorder="1" applyAlignment="1">
      <alignment horizontal="center" vertical="center"/>
    </xf>
    <xf numFmtId="0" fontId="76" fillId="2" borderId="1" xfId="0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horizontal="center" vertical="center"/>
    </xf>
    <xf numFmtId="2" fontId="33" fillId="2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2" fontId="33" fillId="2" borderId="1" xfId="0" applyNumberFormat="1" applyFont="1" applyFill="1" applyBorder="1"/>
    <xf numFmtId="0" fontId="20" fillId="2" borderId="1" xfId="0" applyFont="1" applyFill="1" applyBorder="1" applyAlignment="1">
      <alignment horizontal="center" vertical="center"/>
    </xf>
    <xf numFmtId="0" fontId="77" fillId="2" borderId="1" xfId="0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left"/>
    </xf>
    <xf numFmtId="14" fontId="36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9" fontId="51" fillId="2" borderId="0" xfId="22" applyFont="1" applyFill="1" applyBorder="1" applyAlignment="1">
      <alignment horizontal="center"/>
    </xf>
    <xf numFmtId="9" fontId="26" fillId="2" borderId="0" xfId="22" applyFont="1" applyFill="1" applyBorder="1" applyAlignment="1">
      <alignment horizontal="center" vertical="center"/>
    </xf>
    <xf numFmtId="9" fontId="26" fillId="2" borderId="0" xfId="22" applyFont="1" applyFill="1" applyBorder="1" applyAlignment="1">
      <alignment horizontal="center"/>
    </xf>
    <xf numFmtId="9" fontId="13" fillId="2" borderId="0" xfId="22" applyFont="1" applyFill="1" applyBorder="1" applyAlignment="1">
      <alignment horizontal="center"/>
    </xf>
    <xf numFmtId="2" fontId="32" fillId="2" borderId="1" xfId="0" applyNumberFormat="1" applyFont="1" applyFill="1" applyBorder="1" applyAlignment="1">
      <alignment horizontal="left"/>
    </xf>
    <xf numFmtId="0" fontId="32" fillId="2" borderId="1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1" xfId="2" applyFont="1" applyFill="1" applyBorder="1" applyAlignment="1">
      <alignment horizontal="center"/>
    </xf>
    <xf numFmtId="2" fontId="12" fillId="2" borderId="1" xfId="2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2" fontId="15" fillId="2" borderId="1" xfId="2" applyNumberFormat="1" applyFont="1" applyFill="1" applyBorder="1" applyAlignment="1">
      <alignment horizontal="center"/>
    </xf>
    <xf numFmtId="2" fontId="15" fillId="2" borderId="5" xfId="2" applyNumberFormat="1" applyFont="1" applyFill="1" applyBorder="1" applyAlignment="1">
      <alignment horizontal="center"/>
    </xf>
    <xf numFmtId="164" fontId="24" fillId="2" borderId="4" xfId="0" applyNumberFormat="1" applyFont="1" applyFill="1" applyBorder="1" applyAlignment="1" applyProtection="1">
      <alignment horizontal="center"/>
      <protection hidden="1"/>
    </xf>
    <xf numFmtId="2" fontId="60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71" fillId="2" borderId="1" xfId="0" applyFont="1" applyFill="1" applyBorder="1" applyAlignment="1">
      <alignment horizontal="center" vertical="center"/>
    </xf>
    <xf numFmtId="0" fontId="47" fillId="0" borderId="1" xfId="0" applyFont="1" applyBorder="1"/>
    <xf numFmtId="0" fontId="72" fillId="2" borderId="1" xfId="0" applyFont="1" applyFill="1" applyBorder="1"/>
    <xf numFmtId="0" fontId="72" fillId="0" borderId="1" xfId="0" applyFont="1" applyFill="1" applyBorder="1"/>
    <xf numFmtId="14" fontId="48" fillId="2" borderId="0" xfId="0" applyNumberFormat="1" applyFont="1" applyFill="1" applyAlignment="1">
      <alignment horizontal="center"/>
    </xf>
    <xf numFmtId="0" fontId="48" fillId="2" borderId="0" xfId="0" applyFont="1" applyFill="1" applyAlignment="1">
      <alignment horizontal="center"/>
    </xf>
    <xf numFmtId="9" fontId="51" fillId="2" borderId="0" xfId="22" applyFont="1" applyFill="1" applyBorder="1" applyAlignment="1">
      <alignment horizontal="center"/>
    </xf>
    <xf numFmtId="14" fontId="36" fillId="2" borderId="0" xfId="0" applyNumberFormat="1" applyFont="1" applyFill="1" applyAlignment="1"/>
    <xf numFmtId="0" fontId="18" fillId="2" borderId="0" xfId="0" applyFont="1" applyFill="1" applyAlignment="1"/>
    <xf numFmtId="0" fontId="26" fillId="2" borderId="0" xfId="0" applyFont="1" applyFill="1" applyBorder="1"/>
    <xf numFmtId="2" fontId="26" fillId="2" borderId="0" xfId="0" applyNumberFormat="1" applyFont="1" applyFill="1" applyBorder="1" applyAlignment="1">
      <alignment horizontal="center"/>
    </xf>
    <xf numFmtId="14" fontId="48" fillId="2" borderId="0" xfId="0" applyNumberFormat="1" applyFont="1" applyFill="1" applyAlignment="1">
      <alignment horizontal="center"/>
    </xf>
    <xf numFmtId="0" fontId="48" fillId="2" borderId="0" xfId="0" applyFont="1" applyFill="1" applyAlignment="1">
      <alignment horizontal="center"/>
    </xf>
  </cellXfs>
  <cellStyles count="23">
    <cellStyle name="Milliers" xfId="1" builtinId="3"/>
    <cellStyle name="Normal" xfId="0" builtinId="0"/>
    <cellStyle name="Normal 16" xfId="21"/>
    <cellStyle name="Normal 2" xfId="2"/>
    <cellStyle name="Normal 2 2 2" xfId="3"/>
    <cellStyle name="Normal 20" xfId="18"/>
    <cellStyle name="Normal 26" xfId="19"/>
    <cellStyle name="Normal 35" xfId="4"/>
    <cellStyle name="Normal 41" xfId="5"/>
    <cellStyle name="Normal 43" xfId="6"/>
    <cellStyle name="Normal 49" xfId="7"/>
    <cellStyle name="Normal 54" xfId="8"/>
    <cellStyle name="Normal 55" xfId="9"/>
    <cellStyle name="Normal 56" xfId="10"/>
    <cellStyle name="Normal 60" xfId="11"/>
    <cellStyle name="Normal 62" xfId="12"/>
    <cellStyle name="Normal 63" xfId="13"/>
    <cellStyle name="Normal 64" xfId="14"/>
    <cellStyle name="Normal 65" xfId="15"/>
    <cellStyle name="Normal 68" xfId="20"/>
    <cellStyle name="Normal_Feuil1_1" xfId="17"/>
    <cellStyle name="Normal_Feuil1_2" xfId="16"/>
    <cellStyle name="Pourcentage" xfId="22" builtinId="5"/>
  </cellStyles>
  <dxfs count="7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822"/>
  <sheetViews>
    <sheetView topLeftCell="A421" zoomScale="110" zoomScaleNormal="110" workbookViewId="0">
      <selection sqref="A1:I421"/>
    </sheetView>
  </sheetViews>
  <sheetFormatPr baseColWidth="10" defaultRowHeight="15"/>
  <cols>
    <col min="1" max="1" width="6.42578125" style="21" bestFit="1" customWidth="1"/>
    <col min="2" max="2" width="12.85546875" style="21" customWidth="1"/>
    <col min="3" max="3" width="16.28515625" style="21" customWidth="1"/>
    <col min="4" max="4" width="9.42578125" style="21" customWidth="1"/>
    <col min="5" max="5" width="10.140625" style="22" customWidth="1"/>
    <col min="6" max="6" width="8.28515625" style="21" customWidth="1"/>
    <col min="7" max="7" width="9.5703125" style="21" customWidth="1"/>
    <col min="8" max="8" width="11.85546875" style="4" customWidth="1"/>
    <col min="9" max="11" width="11.5703125" style="21"/>
  </cols>
  <sheetData>
    <row r="1" spans="1:18" ht="21">
      <c r="A1" s="242"/>
      <c r="B1" s="242"/>
      <c r="C1" s="242"/>
      <c r="D1" s="349"/>
      <c r="E1" s="2" t="s">
        <v>0</v>
      </c>
      <c r="F1" s="350"/>
      <c r="G1" s="350"/>
      <c r="H1" s="351"/>
      <c r="I1" s="242"/>
      <c r="J1"/>
      <c r="K1"/>
    </row>
    <row r="2" spans="1:18" ht="21">
      <c r="A2" s="242"/>
      <c r="B2" s="242"/>
      <c r="C2" s="242"/>
      <c r="D2" s="349"/>
      <c r="E2" s="2" t="s">
        <v>1</v>
      </c>
      <c r="F2" s="350"/>
      <c r="G2" s="350"/>
      <c r="H2" s="351"/>
      <c r="I2" s="242"/>
      <c r="J2"/>
      <c r="K2"/>
    </row>
    <row r="3" spans="1:18" ht="21">
      <c r="A3" s="242"/>
      <c r="B3" s="242"/>
      <c r="C3" s="242"/>
      <c r="D3" s="349"/>
      <c r="E3" s="2" t="s">
        <v>141</v>
      </c>
      <c r="F3" s="350"/>
      <c r="G3" s="350"/>
      <c r="H3" s="351"/>
      <c r="I3" s="242"/>
      <c r="J3"/>
      <c r="K3"/>
    </row>
    <row r="4" spans="1:18" ht="21">
      <c r="A4" s="242"/>
      <c r="B4" s="242"/>
      <c r="C4" s="242"/>
      <c r="D4" s="349"/>
      <c r="E4" s="2" t="s">
        <v>2</v>
      </c>
      <c r="F4" s="350"/>
      <c r="G4" s="350"/>
      <c r="H4" s="351"/>
      <c r="I4" s="242"/>
      <c r="J4"/>
      <c r="K4"/>
    </row>
    <row r="5" spans="1:18" ht="21">
      <c r="A5" s="242"/>
      <c r="B5" s="242"/>
      <c r="C5" s="242"/>
      <c r="D5" s="349"/>
      <c r="E5" s="2" t="s">
        <v>3</v>
      </c>
      <c r="F5" s="350"/>
      <c r="G5" s="350"/>
      <c r="H5" s="351"/>
      <c r="I5" s="242"/>
      <c r="J5"/>
      <c r="K5"/>
    </row>
    <row r="6" spans="1:18" ht="24" thickBot="1">
      <c r="A6" s="242"/>
      <c r="B6" s="349" t="s">
        <v>4</v>
      </c>
      <c r="C6" s="242"/>
      <c r="D6" s="349"/>
      <c r="E6" s="2"/>
      <c r="F6" s="352"/>
      <c r="G6" s="352"/>
      <c r="H6" s="351"/>
      <c r="I6" s="242"/>
      <c r="J6"/>
      <c r="K6"/>
    </row>
    <row r="7" spans="1:18" s="16" customFormat="1" ht="16.5" thickBot="1">
      <c r="A7" s="6" t="s">
        <v>5</v>
      </c>
      <c r="B7" s="6" t="s">
        <v>6</v>
      </c>
      <c r="C7" s="6" t="s">
        <v>7</v>
      </c>
      <c r="D7" s="9" t="s">
        <v>8</v>
      </c>
      <c r="E7" s="9" t="s">
        <v>9</v>
      </c>
      <c r="F7" s="353" t="s">
        <v>10</v>
      </c>
      <c r="G7" s="353" t="s">
        <v>11</v>
      </c>
      <c r="H7" s="354" t="s">
        <v>138</v>
      </c>
      <c r="I7" s="355" t="s">
        <v>12</v>
      </c>
      <c r="J7" s="13" t="s">
        <v>139</v>
      </c>
      <c r="K7" s="12" t="s">
        <v>12</v>
      </c>
      <c r="L7" s="14" t="s">
        <v>140</v>
      </c>
      <c r="M7" s="15" t="s">
        <v>13</v>
      </c>
      <c r="O7" s="331" t="s">
        <v>757</v>
      </c>
      <c r="P7" s="331" t="s">
        <v>758</v>
      </c>
      <c r="Q7" s="332" t="s">
        <v>1205</v>
      </c>
      <c r="R7" s="331" t="s">
        <v>795</v>
      </c>
    </row>
    <row r="8" spans="1:18" ht="19.5" customHeight="1">
      <c r="A8" s="356">
        <v>1</v>
      </c>
      <c r="B8" s="122" t="s">
        <v>60</v>
      </c>
      <c r="C8" s="122" t="s">
        <v>152</v>
      </c>
      <c r="D8" s="142">
        <v>1.25</v>
      </c>
      <c r="E8" s="276">
        <v>1</v>
      </c>
      <c r="F8" s="357">
        <f>IF(AND(D8=0,E8=0),L8/3,(D8+E8)/2)</f>
        <v>1.125</v>
      </c>
      <c r="G8" s="358">
        <f>F8*3</f>
        <v>3.375</v>
      </c>
      <c r="H8" s="299">
        <v>4</v>
      </c>
      <c r="I8" s="359">
        <f t="shared" ref="I8:I71" si="0">MAX(G8,H8*3)</f>
        <v>12</v>
      </c>
      <c r="J8" s="69"/>
      <c r="K8" s="62">
        <f t="shared" ref="K8:K71" si="1">MAX(I8,J8*3)</f>
        <v>12</v>
      </c>
      <c r="L8" s="63"/>
      <c r="M8" s="20" t="str">
        <f t="shared" ref="M8:M71" si="2">IF(ISBLANK(J8),IF(ISBLANK(H8),"Juin","Synthèse"),"Rattrapage")</f>
        <v>Synthèse</v>
      </c>
      <c r="N8" t="str">
        <f>IF(AND(B8=O8,C8=P8),"oui","non")</f>
        <v>oui</v>
      </c>
      <c r="O8" s="123" t="s">
        <v>60</v>
      </c>
      <c r="P8" s="123" t="s">
        <v>152</v>
      </c>
      <c r="Q8" s="161" t="s">
        <v>858</v>
      </c>
      <c r="R8" s="299">
        <v>4</v>
      </c>
    </row>
    <row r="9" spans="1:18" ht="19.5" customHeight="1">
      <c r="A9" s="356">
        <v>2</v>
      </c>
      <c r="B9" s="123" t="s">
        <v>153</v>
      </c>
      <c r="C9" s="123" t="s">
        <v>152</v>
      </c>
      <c r="D9" s="142">
        <v>0.25</v>
      </c>
      <c r="E9" s="276">
        <v>3.25</v>
      </c>
      <c r="F9" s="357">
        <f t="shared" ref="F9:F71" si="3">IF(AND(D9=0,E9=0),L9/3,(D9+E9)/2)</f>
        <v>1.75</v>
      </c>
      <c r="G9" s="358">
        <f t="shared" ref="G9:G71" si="4">F9*3</f>
        <v>5.25</v>
      </c>
      <c r="H9" s="299">
        <v>8</v>
      </c>
      <c r="I9" s="359">
        <f t="shared" si="0"/>
        <v>24</v>
      </c>
      <c r="J9" s="69"/>
      <c r="K9" s="62">
        <f t="shared" si="1"/>
        <v>24</v>
      </c>
      <c r="L9" s="63"/>
      <c r="M9" s="20" t="str">
        <f t="shared" si="2"/>
        <v>Synthèse</v>
      </c>
      <c r="N9" t="str">
        <f t="shared" ref="N9:N72" si="5">IF(AND(B9=O9,C9=P9),"oui","non")</f>
        <v>oui</v>
      </c>
      <c r="O9" s="123" t="s">
        <v>153</v>
      </c>
      <c r="P9" s="123" t="s">
        <v>152</v>
      </c>
      <c r="Q9" s="161" t="s">
        <v>965</v>
      </c>
      <c r="R9" s="299">
        <v>8</v>
      </c>
    </row>
    <row r="10" spans="1:18" ht="19.5" customHeight="1">
      <c r="A10" s="356">
        <v>3</v>
      </c>
      <c r="B10" s="123" t="s">
        <v>154</v>
      </c>
      <c r="C10" s="123" t="s">
        <v>55</v>
      </c>
      <c r="D10" s="142">
        <v>3.25</v>
      </c>
      <c r="E10" s="276">
        <v>2.75</v>
      </c>
      <c r="F10" s="357">
        <f t="shared" si="3"/>
        <v>3</v>
      </c>
      <c r="G10" s="358">
        <f t="shared" si="4"/>
        <v>9</v>
      </c>
      <c r="H10" s="299">
        <v>8.5</v>
      </c>
      <c r="I10" s="359">
        <f t="shared" si="0"/>
        <v>25.5</v>
      </c>
      <c r="J10" s="69"/>
      <c r="K10" s="62">
        <f t="shared" si="1"/>
        <v>25.5</v>
      </c>
      <c r="L10" s="63"/>
      <c r="M10" s="20" t="str">
        <f t="shared" si="2"/>
        <v>Synthèse</v>
      </c>
      <c r="N10" t="str">
        <f t="shared" si="5"/>
        <v>oui</v>
      </c>
      <c r="O10" s="123" t="s">
        <v>154</v>
      </c>
      <c r="P10" s="123" t="s">
        <v>55</v>
      </c>
      <c r="Q10" s="161" t="s">
        <v>889</v>
      </c>
      <c r="R10" s="299">
        <v>8.5</v>
      </c>
    </row>
    <row r="11" spans="1:18" ht="19.5" customHeight="1">
      <c r="A11" s="356">
        <v>4</v>
      </c>
      <c r="B11" s="123" t="s">
        <v>155</v>
      </c>
      <c r="C11" s="123" t="s">
        <v>45</v>
      </c>
      <c r="D11" s="360">
        <v>7</v>
      </c>
      <c r="E11" s="276">
        <v>10.5</v>
      </c>
      <c r="F11" s="357">
        <f t="shared" si="3"/>
        <v>8.75</v>
      </c>
      <c r="G11" s="358">
        <f t="shared" si="4"/>
        <v>26.25</v>
      </c>
      <c r="H11" s="333"/>
      <c r="I11" s="359">
        <f t="shared" si="0"/>
        <v>26.25</v>
      </c>
      <c r="J11" s="69"/>
      <c r="K11" s="62">
        <f t="shared" si="1"/>
        <v>26.25</v>
      </c>
      <c r="L11" s="63"/>
      <c r="M11" s="20" t="str">
        <f t="shared" si="2"/>
        <v>Juin</v>
      </c>
      <c r="N11" t="str">
        <f t="shared" si="5"/>
        <v>oui</v>
      </c>
      <c r="O11" s="123" t="s">
        <v>155</v>
      </c>
      <c r="P11" s="123" t="s">
        <v>45</v>
      </c>
      <c r="Q11" s="161"/>
      <c r="R11" s="333"/>
    </row>
    <row r="12" spans="1:18" ht="19.5" customHeight="1">
      <c r="A12" s="356">
        <v>5</v>
      </c>
      <c r="B12" s="123" t="s">
        <v>156</v>
      </c>
      <c r="C12" s="123" t="s">
        <v>759</v>
      </c>
      <c r="D12" s="142">
        <v>4.5</v>
      </c>
      <c r="E12" s="276">
        <v>1</v>
      </c>
      <c r="F12" s="357">
        <f t="shared" si="3"/>
        <v>2.75</v>
      </c>
      <c r="G12" s="358">
        <f t="shared" si="4"/>
        <v>8.25</v>
      </c>
      <c r="H12" s="299">
        <v>7.5</v>
      </c>
      <c r="I12" s="359">
        <f t="shared" si="0"/>
        <v>22.5</v>
      </c>
      <c r="J12" s="69"/>
      <c r="K12" s="62">
        <f t="shared" si="1"/>
        <v>22.5</v>
      </c>
      <c r="L12" s="63"/>
      <c r="M12" s="20" t="str">
        <f t="shared" si="2"/>
        <v>Synthèse</v>
      </c>
      <c r="N12" t="str">
        <f t="shared" si="5"/>
        <v>oui</v>
      </c>
      <c r="O12" s="123" t="s">
        <v>156</v>
      </c>
      <c r="P12" s="123" t="s">
        <v>759</v>
      </c>
      <c r="Q12" s="161" t="s">
        <v>927</v>
      </c>
      <c r="R12" s="299">
        <v>7.5</v>
      </c>
    </row>
    <row r="13" spans="1:18" ht="19.5" customHeight="1">
      <c r="A13" s="356">
        <v>6</v>
      </c>
      <c r="B13" s="123" t="s">
        <v>157</v>
      </c>
      <c r="C13" s="123" t="s">
        <v>158</v>
      </c>
      <c r="D13" s="142">
        <v>3.25</v>
      </c>
      <c r="E13" s="276">
        <v>10.5</v>
      </c>
      <c r="F13" s="357">
        <f t="shared" si="3"/>
        <v>6.875</v>
      </c>
      <c r="G13" s="358">
        <f t="shared" si="4"/>
        <v>20.625</v>
      </c>
      <c r="H13" s="333"/>
      <c r="I13" s="359">
        <f t="shared" si="0"/>
        <v>20.625</v>
      </c>
      <c r="J13" s="69"/>
      <c r="K13" s="62">
        <f t="shared" si="1"/>
        <v>20.625</v>
      </c>
      <c r="L13" s="63"/>
      <c r="M13" s="20" t="str">
        <f t="shared" si="2"/>
        <v>Juin</v>
      </c>
      <c r="N13" t="str">
        <f t="shared" si="5"/>
        <v>oui</v>
      </c>
      <c r="O13" s="123" t="s">
        <v>157</v>
      </c>
      <c r="P13" s="123" t="s">
        <v>158</v>
      </c>
      <c r="Q13" s="161"/>
      <c r="R13" s="333"/>
    </row>
    <row r="14" spans="1:18" ht="19.5" customHeight="1">
      <c r="A14" s="356">
        <v>7</v>
      </c>
      <c r="B14" s="123" t="s">
        <v>159</v>
      </c>
      <c r="C14" s="123" t="s">
        <v>160</v>
      </c>
      <c r="D14" s="142">
        <v>3.25</v>
      </c>
      <c r="E14" s="276">
        <v>2</v>
      </c>
      <c r="F14" s="357">
        <f t="shared" si="3"/>
        <v>2.625</v>
      </c>
      <c r="G14" s="358">
        <f t="shared" si="4"/>
        <v>7.875</v>
      </c>
      <c r="H14" s="299">
        <v>5</v>
      </c>
      <c r="I14" s="359">
        <f t="shared" si="0"/>
        <v>15</v>
      </c>
      <c r="J14" s="69"/>
      <c r="K14" s="62">
        <f t="shared" si="1"/>
        <v>15</v>
      </c>
      <c r="L14" s="63"/>
      <c r="M14" s="20" t="str">
        <f t="shared" si="2"/>
        <v>Synthèse</v>
      </c>
      <c r="N14" t="str">
        <f t="shared" si="5"/>
        <v>oui</v>
      </c>
      <c r="O14" s="123" t="s">
        <v>159</v>
      </c>
      <c r="P14" s="123" t="s">
        <v>160</v>
      </c>
      <c r="Q14" s="161" t="s">
        <v>904</v>
      </c>
      <c r="R14" s="299">
        <v>4.5</v>
      </c>
    </row>
    <row r="15" spans="1:18" ht="19.5" customHeight="1">
      <c r="A15" s="356">
        <v>8</v>
      </c>
      <c r="B15" s="123" t="s">
        <v>161</v>
      </c>
      <c r="C15" s="123" t="s">
        <v>162</v>
      </c>
      <c r="D15" s="142">
        <v>9</v>
      </c>
      <c r="E15" s="276">
        <v>9</v>
      </c>
      <c r="F15" s="357">
        <f t="shared" si="3"/>
        <v>9</v>
      </c>
      <c r="G15" s="358">
        <f t="shared" si="4"/>
        <v>27</v>
      </c>
      <c r="H15" s="333"/>
      <c r="I15" s="359">
        <f t="shared" si="0"/>
        <v>27</v>
      </c>
      <c r="J15" s="69"/>
      <c r="K15" s="62">
        <f t="shared" si="1"/>
        <v>27</v>
      </c>
      <c r="L15" s="63"/>
      <c r="M15" s="20" t="str">
        <f t="shared" si="2"/>
        <v>Juin</v>
      </c>
      <c r="N15" t="str">
        <f t="shared" si="5"/>
        <v>oui</v>
      </c>
      <c r="O15" s="123" t="s">
        <v>161</v>
      </c>
      <c r="P15" s="123" t="s">
        <v>162</v>
      </c>
      <c r="Q15" s="161"/>
      <c r="R15" s="333"/>
    </row>
    <row r="16" spans="1:18" ht="19.5" customHeight="1">
      <c r="A16" s="356">
        <v>9</v>
      </c>
      <c r="B16" s="123" t="s">
        <v>163</v>
      </c>
      <c r="C16" s="123" t="s">
        <v>44</v>
      </c>
      <c r="D16" s="142">
        <v>1</v>
      </c>
      <c r="E16" s="276">
        <v>1.5</v>
      </c>
      <c r="F16" s="357">
        <f t="shared" si="3"/>
        <v>1.25</v>
      </c>
      <c r="G16" s="358">
        <f t="shared" si="4"/>
        <v>3.75</v>
      </c>
      <c r="H16" s="299">
        <v>7</v>
      </c>
      <c r="I16" s="359">
        <f t="shared" si="0"/>
        <v>21</v>
      </c>
      <c r="J16" s="69"/>
      <c r="K16" s="62">
        <f t="shared" si="1"/>
        <v>21</v>
      </c>
      <c r="L16" s="63"/>
      <c r="M16" s="20" t="str">
        <f t="shared" si="2"/>
        <v>Synthèse</v>
      </c>
      <c r="N16" t="str">
        <f t="shared" si="5"/>
        <v>oui</v>
      </c>
      <c r="O16" s="123" t="s">
        <v>163</v>
      </c>
      <c r="P16" s="123" t="s">
        <v>44</v>
      </c>
      <c r="Q16" s="161" t="s">
        <v>898</v>
      </c>
      <c r="R16" s="299">
        <v>7</v>
      </c>
    </row>
    <row r="17" spans="1:18" ht="19.5" customHeight="1">
      <c r="A17" s="356">
        <v>10</v>
      </c>
      <c r="B17" s="123" t="s">
        <v>164</v>
      </c>
      <c r="C17" s="123" t="s">
        <v>165</v>
      </c>
      <c r="D17" s="142">
        <v>5.75</v>
      </c>
      <c r="E17" s="276">
        <v>2.25</v>
      </c>
      <c r="F17" s="357">
        <f t="shared" si="3"/>
        <v>4</v>
      </c>
      <c r="G17" s="358">
        <f t="shared" si="4"/>
        <v>12</v>
      </c>
      <c r="H17" s="299">
        <v>5</v>
      </c>
      <c r="I17" s="359">
        <f t="shared" si="0"/>
        <v>15</v>
      </c>
      <c r="J17" s="69"/>
      <c r="K17" s="62">
        <f t="shared" si="1"/>
        <v>15</v>
      </c>
      <c r="L17" s="63"/>
      <c r="M17" s="20" t="str">
        <f t="shared" si="2"/>
        <v>Synthèse</v>
      </c>
      <c r="N17" t="str">
        <f t="shared" si="5"/>
        <v>oui</v>
      </c>
      <c r="O17" s="123" t="s">
        <v>164</v>
      </c>
      <c r="P17" s="123" t="s">
        <v>165</v>
      </c>
      <c r="Q17" s="161" t="s">
        <v>902</v>
      </c>
      <c r="R17" s="299">
        <v>4</v>
      </c>
    </row>
    <row r="18" spans="1:18" ht="19.5" customHeight="1">
      <c r="A18" s="356">
        <v>11</v>
      </c>
      <c r="B18" s="123" t="s">
        <v>166</v>
      </c>
      <c r="C18" s="123" t="s">
        <v>167</v>
      </c>
      <c r="D18" s="142">
        <v>4.25</v>
      </c>
      <c r="E18" s="276">
        <v>8</v>
      </c>
      <c r="F18" s="357">
        <f t="shared" si="3"/>
        <v>6.125</v>
      </c>
      <c r="G18" s="358">
        <f t="shared" si="4"/>
        <v>18.375</v>
      </c>
      <c r="H18" s="333"/>
      <c r="I18" s="359">
        <f t="shared" si="0"/>
        <v>18.375</v>
      </c>
      <c r="J18" s="69"/>
      <c r="K18" s="62">
        <f t="shared" si="1"/>
        <v>18.375</v>
      </c>
      <c r="L18" s="63"/>
      <c r="M18" s="20" t="str">
        <f t="shared" si="2"/>
        <v>Juin</v>
      </c>
      <c r="N18" t="str">
        <f t="shared" si="5"/>
        <v>oui</v>
      </c>
      <c r="O18" s="123" t="s">
        <v>166</v>
      </c>
      <c r="P18" s="123" t="s">
        <v>167</v>
      </c>
      <c r="Q18" s="161"/>
      <c r="R18" s="333"/>
    </row>
    <row r="19" spans="1:18" ht="19.5" customHeight="1">
      <c r="A19" s="356">
        <v>12</v>
      </c>
      <c r="B19" s="123" t="s">
        <v>168</v>
      </c>
      <c r="C19" s="123" t="s">
        <v>169</v>
      </c>
      <c r="D19" s="142">
        <v>9</v>
      </c>
      <c r="E19" s="276">
        <v>7</v>
      </c>
      <c r="F19" s="357">
        <f t="shared" si="3"/>
        <v>8</v>
      </c>
      <c r="G19" s="358">
        <f t="shared" si="4"/>
        <v>24</v>
      </c>
      <c r="H19" s="333"/>
      <c r="I19" s="359">
        <f t="shared" si="0"/>
        <v>24</v>
      </c>
      <c r="J19" s="69"/>
      <c r="K19" s="62">
        <f t="shared" si="1"/>
        <v>24</v>
      </c>
      <c r="L19" s="63"/>
      <c r="M19" s="20" t="str">
        <f t="shared" si="2"/>
        <v>Juin</v>
      </c>
      <c r="N19" t="str">
        <f t="shared" si="5"/>
        <v>oui</v>
      </c>
      <c r="O19" s="123" t="s">
        <v>168</v>
      </c>
      <c r="P19" s="123" t="s">
        <v>169</v>
      </c>
      <c r="Q19" s="161"/>
      <c r="R19" s="333"/>
    </row>
    <row r="20" spans="1:18" ht="19.5" customHeight="1">
      <c r="A20" s="356">
        <v>13</v>
      </c>
      <c r="B20" s="123" t="s">
        <v>170</v>
      </c>
      <c r="C20" s="123" t="s">
        <v>68</v>
      </c>
      <c r="D20" s="142">
        <v>16.75</v>
      </c>
      <c r="E20" s="276">
        <v>16.5</v>
      </c>
      <c r="F20" s="357">
        <f t="shared" si="3"/>
        <v>16.625</v>
      </c>
      <c r="G20" s="358">
        <f t="shared" si="4"/>
        <v>49.875</v>
      </c>
      <c r="H20" s="333"/>
      <c r="I20" s="359">
        <f t="shared" si="0"/>
        <v>49.875</v>
      </c>
      <c r="J20" s="69"/>
      <c r="K20" s="62">
        <f t="shared" si="1"/>
        <v>49.875</v>
      </c>
      <c r="L20" s="63"/>
      <c r="M20" s="20" t="str">
        <f t="shared" si="2"/>
        <v>Juin</v>
      </c>
      <c r="N20" t="str">
        <f t="shared" si="5"/>
        <v>oui</v>
      </c>
      <c r="O20" s="123" t="s">
        <v>170</v>
      </c>
      <c r="P20" s="123" t="s">
        <v>68</v>
      </c>
      <c r="Q20" s="161"/>
      <c r="R20" s="333"/>
    </row>
    <row r="21" spans="1:18" ht="19.5" customHeight="1">
      <c r="A21" s="356">
        <v>14</v>
      </c>
      <c r="B21" s="123" t="s">
        <v>171</v>
      </c>
      <c r="C21" s="123" t="s">
        <v>172</v>
      </c>
      <c r="D21" s="142">
        <v>4.75</v>
      </c>
      <c r="E21" s="276">
        <v>6.75</v>
      </c>
      <c r="F21" s="357">
        <f t="shared" si="3"/>
        <v>5.75</v>
      </c>
      <c r="G21" s="358">
        <f t="shared" si="4"/>
        <v>17.25</v>
      </c>
      <c r="H21" s="299">
        <v>7</v>
      </c>
      <c r="I21" s="359">
        <f t="shared" si="0"/>
        <v>21</v>
      </c>
      <c r="J21" s="69"/>
      <c r="K21" s="62">
        <f t="shared" si="1"/>
        <v>21</v>
      </c>
      <c r="L21" s="63"/>
      <c r="M21" s="20" t="str">
        <f t="shared" si="2"/>
        <v>Synthèse</v>
      </c>
      <c r="N21" t="str">
        <f t="shared" si="5"/>
        <v>oui</v>
      </c>
      <c r="O21" s="123" t="s">
        <v>171</v>
      </c>
      <c r="P21" s="123" t="s">
        <v>172</v>
      </c>
      <c r="Q21" s="161" t="s">
        <v>924</v>
      </c>
      <c r="R21" s="299">
        <v>7</v>
      </c>
    </row>
    <row r="22" spans="1:18" ht="19.5" customHeight="1">
      <c r="A22" s="356">
        <v>15</v>
      </c>
      <c r="B22" s="123" t="s">
        <v>173</v>
      </c>
      <c r="C22" s="123" t="s">
        <v>174</v>
      </c>
      <c r="D22" s="142">
        <v>2.25</v>
      </c>
      <c r="E22" s="276">
        <v>2.75</v>
      </c>
      <c r="F22" s="357">
        <f t="shared" si="3"/>
        <v>2.5</v>
      </c>
      <c r="G22" s="358">
        <f t="shared" si="4"/>
        <v>7.5</v>
      </c>
      <c r="H22" s="299">
        <v>5</v>
      </c>
      <c r="I22" s="359">
        <f t="shared" si="0"/>
        <v>15</v>
      </c>
      <c r="J22" s="69"/>
      <c r="K22" s="62">
        <f t="shared" si="1"/>
        <v>15</v>
      </c>
      <c r="L22" s="63"/>
      <c r="M22" s="20" t="str">
        <f t="shared" si="2"/>
        <v>Synthèse</v>
      </c>
      <c r="N22" t="str">
        <f t="shared" si="5"/>
        <v>oui</v>
      </c>
      <c r="O22" s="123" t="s">
        <v>173</v>
      </c>
      <c r="P22" s="123" t="s">
        <v>174</v>
      </c>
      <c r="Q22" s="161" t="s">
        <v>945</v>
      </c>
      <c r="R22" s="299">
        <v>3</v>
      </c>
    </row>
    <row r="23" spans="1:18" ht="19.5" customHeight="1">
      <c r="A23" s="356">
        <v>16</v>
      </c>
      <c r="B23" s="123" t="s">
        <v>175</v>
      </c>
      <c r="C23" s="123" t="s">
        <v>176</v>
      </c>
      <c r="D23" s="142">
        <v>3.75</v>
      </c>
      <c r="E23" s="276">
        <v>3.5</v>
      </c>
      <c r="F23" s="357">
        <f t="shared" si="3"/>
        <v>3.625</v>
      </c>
      <c r="G23" s="358">
        <f t="shared" si="4"/>
        <v>10.875</v>
      </c>
      <c r="H23" s="299">
        <v>4.5</v>
      </c>
      <c r="I23" s="359">
        <f t="shared" si="0"/>
        <v>13.5</v>
      </c>
      <c r="J23" s="69"/>
      <c r="K23" s="62">
        <f t="shared" si="1"/>
        <v>13.5</v>
      </c>
      <c r="L23" s="63"/>
      <c r="M23" s="20" t="str">
        <f t="shared" si="2"/>
        <v>Synthèse</v>
      </c>
      <c r="N23" t="str">
        <f t="shared" si="5"/>
        <v>oui</v>
      </c>
      <c r="O23" s="123" t="s">
        <v>175</v>
      </c>
      <c r="P23" s="123" t="s">
        <v>176</v>
      </c>
      <c r="Q23" s="161" t="s">
        <v>859</v>
      </c>
      <c r="R23" s="299">
        <v>4.5</v>
      </c>
    </row>
    <row r="24" spans="1:18" ht="19.5" customHeight="1">
      <c r="A24" s="356">
        <v>17</v>
      </c>
      <c r="B24" s="123" t="s">
        <v>177</v>
      </c>
      <c r="C24" s="123" t="s">
        <v>178</v>
      </c>
      <c r="D24" s="142">
        <v>4.75</v>
      </c>
      <c r="E24" s="276">
        <v>1</v>
      </c>
      <c r="F24" s="357">
        <f t="shared" si="3"/>
        <v>2.875</v>
      </c>
      <c r="G24" s="358">
        <f t="shared" si="4"/>
        <v>8.625</v>
      </c>
      <c r="H24" s="299">
        <v>7.5</v>
      </c>
      <c r="I24" s="359">
        <f t="shared" si="0"/>
        <v>22.5</v>
      </c>
      <c r="J24" s="69"/>
      <c r="K24" s="62">
        <f t="shared" si="1"/>
        <v>22.5</v>
      </c>
      <c r="L24" s="63"/>
      <c r="M24" s="20" t="str">
        <f t="shared" si="2"/>
        <v>Synthèse</v>
      </c>
      <c r="N24" t="str">
        <f t="shared" si="5"/>
        <v>oui</v>
      </c>
      <c r="O24" s="123" t="s">
        <v>177</v>
      </c>
      <c r="P24" s="123" t="s">
        <v>178</v>
      </c>
      <c r="Q24" s="161" t="s">
        <v>957</v>
      </c>
      <c r="R24" s="299">
        <v>7.5</v>
      </c>
    </row>
    <row r="25" spans="1:18" ht="19.5" customHeight="1">
      <c r="A25" s="356">
        <v>18</v>
      </c>
      <c r="B25" s="123" t="s">
        <v>45</v>
      </c>
      <c r="C25" s="123" t="s">
        <v>50</v>
      </c>
      <c r="D25" s="142">
        <v>4.5</v>
      </c>
      <c r="E25" s="276">
        <v>1</v>
      </c>
      <c r="F25" s="357">
        <f t="shared" si="3"/>
        <v>2.75</v>
      </c>
      <c r="G25" s="358">
        <f t="shared" si="4"/>
        <v>8.25</v>
      </c>
      <c r="H25" s="299">
        <v>7</v>
      </c>
      <c r="I25" s="359">
        <f t="shared" si="0"/>
        <v>21</v>
      </c>
      <c r="J25" s="69"/>
      <c r="K25" s="62">
        <f t="shared" si="1"/>
        <v>21</v>
      </c>
      <c r="L25" s="63"/>
      <c r="M25" s="20" t="str">
        <f t="shared" si="2"/>
        <v>Synthèse</v>
      </c>
      <c r="N25" t="str">
        <f t="shared" si="5"/>
        <v>oui</v>
      </c>
      <c r="O25" s="123" t="s">
        <v>45</v>
      </c>
      <c r="P25" s="123" t="s">
        <v>50</v>
      </c>
      <c r="Q25" s="161" t="s">
        <v>961</v>
      </c>
      <c r="R25" s="299">
        <v>7</v>
      </c>
    </row>
    <row r="26" spans="1:18" ht="19.5" customHeight="1">
      <c r="A26" s="356">
        <v>19</v>
      </c>
      <c r="B26" s="123" t="s">
        <v>179</v>
      </c>
      <c r="C26" s="123" t="s">
        <v>180</v>
      </c>
      <c r="D26" s="142">
        <v>5.25</v>
      </c>
      <c r="E26" s="276">
        <v>10</v>
      </c>
      <c r="F26" s="357">
        <f t="shared" si="3"/>
        <v>7.625</v>
      </c>
      <c r="G26" s="358">
        <f t="shared" si="4"/>
        <v>22.875</v>
      </c>
      <c r="H26" s="333"/>
      <c r="I26" s="359">
        <f t="shared" si="0"/>
        <v>22.875</v>
      </c>
      <c r="J26" s="69"/>
      <c r="K26" s="62">
        <f t="shared" si="1"/>
        <v>22.875</v>
      </c>
      <c r="L26" s="63"/>
      <c r="M26" s="20" t="str">
        <f t="shared" si="2"/>
        <v>Juin</v>
      </c>
      <c r="N26" t="str">
        <f t="shared" si="5"/>
        <v>oui</v>
      </c>
      <c r="O26" s="123" t="s">
        <v>179</v>
      </c>
      <c r="P26" s="123" t="s">
        <v>180</v>
      </c>
      <c r="Q26" s="161"/>
      <c r="R26" s="333"/>
    </row>
    <row r="27" spans="1:18" ht="19.5" customHeight="1">
      <c r="A27" s="356">
        <v>20</v>
      </c>
      <c r="B27" s="123" t="s">
        <v>181</v>
      </c>
      <c r="C27" s="123" t="s">
        <v>182</v>
      </c>
      <c r="D27" s="142">
        <v>6</v>
      </c>
      <c r="E27" s="276">
        <v>5.25</v>
      </c>
      <c r="F27" s="357">
        <f t="shared" si="3"/>
        <v>5.625</v>
      </c>
      <c r="G27" s="358">
        <f t="shared" si="4"/>
        <v>16.875</v>
      </c>
      <c r="H27" s="299">
        <v>8.5</v>
      </c>
      <c r="I27" s="359">
        <f t="shared" si="0"/>
        <v>25.5</v>
      </c>
      <c r="J27" s="69"/>
      <c r="K27" s="62">
        <f t="shared" si="1"/>
        <v>25.5</v>
      </c>
      <c r="L27" s="63"/>
      <c r="M27" s="20" t="str">
        <f t="shared" si="2"/>
        <v>Synthèse</v>
      </c>
      <c r="N27" t="str">
        <f t="shared" si="5"/>
        <v>oui</v>
      </c>
      <c r="O27" s="123" t="s">
        <v>181</v>
      </c>
      <c r="P27" s="123" t="s">
        <v>182</v>
      </c>
      <c r="Q27" s="161" t="s">
        <v>876</v>
      </c>
      <c r="R27" s="299">
        <v>8.5</v>
      </c>
    </row>
    <row r="28" spans="1:18" ht="19.5" customHeight="1">
      <c r="A28" s="356">
        <v>21</v>
      </c>
      <c r="B28" s="123" t="s">
        <v>183</v>
      </c>
      <c r="C28" s="123" t="s">
        <v>184</v>
      </c>
      <c r="D28" s="142">
        <v>3</v>
      </c>
      <c r="E28" s="276">
        <v>3.5</v>
      </c>
      <c r="F28" s="357">
        <f t="shared" si="3"/>
        <v>3.25</v>
      </c>
      <c r="G28" s="358">
        <f t="shared" si="4"/>
        <v>9.75</v>
      </c>
      <c r="H28" s="299">
        <v>5</v>
      </c>
      <c r="I28" s="359">
        <f t="shared" si="0"/>
        <v>15</v>
      </c>
      <c r="J28" s="69"/>
      <c r="K28" s="62">
        <f t="shared" si="1"/>
        <v>15</v>
      </c>
      <c r="L28" s="63"/>
      <c r="M28" s="20" t="str">
        <f t="shared" si="2"/>
        <v>Synthèse</v>
      </c>
      <c r="N28" t="str">
        <f t="shared" si="5"/>
        <v>oui</v>
      </c>
      <c r="O28" s="123" t="s">
        <v>183</v>
      </c>
      <c r="P28" s="123" t="s">
        <v>184</v>
      </c>
      <c r="Q28" s="161" t="s">
        <v>931</v>
      </c>
      <c r="R28" s="299">
        <v>3.5</v>
      </c>
    </row>
    <row r="29" spans="1:18" ht="19.5" customHeight="1">
      <c r="A29" s="356">
        <v>22</v>
      </c>
      <c r="B29" s="123" t="s">
        <v>185</v>
      </c>
      <c r="C29" s="123" t="s">
        <v>78</v>
      </c>
      <c r="D29" s="142">
        <v>12</v>
      </c>
      <c r="E29" s="276">
        <v>10.5</v>
      </c>
      <c r="F29" s="357">
        <f t="shared" si="3"/>
        <v>11.25</v>
      </c>
      <c r="G29" s="358">
        <f t="shared" si="4"/>
        <v>33.75</v>
      </c>
      <c r="H29" s="333"/>
      <c r="I29" s="359">
        <f t="shared" si="0"/>
        <v>33.75</v>
      </c>
      <c r="J29" s="69"/>
      <c r="K29" s="62">
        <f t="shared" si="1"/>
        <v>33.75</v>
      </c>
      <c r="L29" s="63"/>
      <c r="M29" s="20" t="str">
        <f t="shared" si="2"/>
        <v>Juin</v>
      </c>
      <c r="N29" t="str">
        <f t="shared" si="5"/>
        <v>oui</v>
      </c>
      <c r="O29" s="123" t="s">
        <v>185</v>
      </c>
      <c r="P29" s="123" t="s">
        <v>78</v>
      </c>
      <c r="Q29" s="161"/>
      <c r="R29" s="333"/>
    </row>
    <row r="30" spans="1:18" ht="19.5" customHeight="1">
      <c r="A30" s="356">
        <v>23</v>
      </c>
      <c r="B30" s="123" t="s">
        <v>186</v>
      </c>
      <c r="C30" s="123" t="s">
        <v>187</v>
      </c>
      <c r="D30" s="360">
        <v>1.75</v>
      </c>
      <c r="E30" s="276">
        <v>1</v>
      </c>
      <c r="F30" s="357">
        <f t="shared" si="3"/>
        <v>1.375</v>
      </c>
      <c r="G30" s="358">
        <f t="shared" si="4"/>
        <v>4.125</v>
      </c>
      <c r="H30" s="299">
        <v>2.5</v>
      </c>
      <c r="I30" s="359">
        <f t="shared" si="0"/>
        <v>7.5</v>
      </c>
      <c r="J30" s="69"/>
      <c r="K30" s="62">
        <f t="shared" si="1"/>
        <v>7.5</v>
      </c>
      <c r="L30" s="63"/>
      <c r="M30" s="20" t="str">
        <f t="shared" si="2"/>
        <v>Synthèse</v>
      </c>
      <c r="N30" t="str">
        <f t="shared" si="5"/>
        <v>oui</v>
      </c>
      <c r="O30" s="123" t="s">
        <v>186</v>
      </c>
      <c r="P30" s="123" t="s">
        <v>187</v>
      </c>
      <c r="Q30" s="161" t="s">
        <v>888</v>
      </c>
      <c r="R30" s="299">
        <v>2.5</v>
      </c>
    </row>
    <row r="31" spans="1:18" ht="19.5" customHeight="1">
      <c r="A31" s="356">
        <v>24</v>
      </c>
      <c r="B31" s="123" t="s">
        <v>188</v>
      </c>
      <c r="C31" s="123" t="s">
        <v>189</v>
      </c>
      <c r="D31" s="360">
        <v>7</v>
      </c>
      <c r="E31" s="276">
        <v>6</v>
      </c>
      <c r="F31" s="357">
        <f t="shared" si="3"/>
        <v>6.5</v>
      </c>
      <c r="G31" s="358">
        <f t="shared" si="4"/>
        <v>19.5</v>
      </c>
      <c r="H31" s="299">
        <v>10</v>
      </c>
      <c r="I31" s="359">
        <f t="shared" si="0"/>
        <v>30</v>
      </c>
      <c r="J31" s="69"/>
      <c r="K31" s="62">
        <f t="shared" si="1"/>
        <v>30</v>
      </c>
      <c r="L31" s="63"/>
      <c r="M31" s="20" t="str">
        <f t="shared" si="2"/>
        <v>Synthèse</v>
      </c>
      <c r="N31" t="str">
        <f t="shared" si="5"/>
        <v>oui</v>
      </c>
      <c r="O31" s="123" t="s">
        <v>188</v>
      </c>
      <c r="P31" s="123" t="s">
        <v>189</v>
      </c>
      <c r="Q31" s="161" t="s">
        <v>892</v>
      </c>
      <c r="R31" s="299">
        <v>10</v>
      </c>
    </row>
    <row r="32" spans="1:18" ht="19.5" customHeight="1">
      <c r="A32" s="356">
        <v>25</v>
      </c>
      <c r="B32" s="123" t="s">
        <v>190</v>
      </c>
      <c r="C32" s="123" t="s">
        <v>191</v>
      </c>
      <c r="D32" s="142">
        <v>0.5</v>
      </c>
      <c r="E32" s="276">
        <v>4.25</v>
      </c>
      <c r="F32" s="357">
        <f t="shared" si="3"/>
        <v>2.375</v>
      </c>
      <c r="G32" s="358">
        <f t="shared" si="4"/>
        <v>7.125</v>
      </c>
      <c r="H32" s="299">
        <v>7</v>
      </c>
      <c r="I32" s="359">
        <f t="shared" si="0"/>
        <v>21</v>
      </c>
      <c r="J32" s="69"/>
      <c r="K32" s="62">
        <f t="shared" si="1"/>
        <v>21</v>
      </c>
      <c r="L32" s="63"/>
      <c r="M32" s="20" t="str">
        <f t="shared" si="2"/>
        <v>Synthèse</v>
      </c>
      <c r="N32" t="str">
        <f t="shared" si="5"/>
        <v>oui</v>
      </c>
      <c r="O32" s="123" t="s">
        <v>190</v>
      </c>
      <c r="P32" s="123" t="s">
        <v>191</v>
      </c>
      <c r="Q32" s="161" t="s">
        <v>899</v>
      </c>
      <c r="R32" s="299">
        <v>7</v>
      </c>
    </row>
    <row r="33" spans="1:18" ht="19.5" customHeight="1">
      <c r="A33" s="356">
        <v>26</v>
      </c>
      <c r="B33" s="123" t="s">
        <v>192</v>
      </c>
      <c r="C33" s="123" t="s">
        <v>193</v>
      </c>
      <c r="D33" s="142">
        <v>1</v>
      </c>
      <c r="E33" s="276">
        <v>5.25</v>
      </c>
      <c r="F33" s="357">
        <f t="shared" si="3"/>
        <v>3.125</v>
      </c>
      <c r="G33" s="358">
        <f t="shared" si="4"/>
        <v>9.375</v>
      </c>
      <c r="H33" s="299">
        <v>7</v>
      </c>
      <c r="I33" s="359">
        <f t="shared" si="0"/>
        <v>21</v>
      </c>
      <c r="J33" s="69"/>
      <c r="K33" s="62">
        <f t="shared" si="1"/>
        <v>21</v>
      </c>
      <c r="L33" s="63"/>
      <c r="M33" s="20" t="str">
        <f t="shared" si="2"/>
        <v>Synthèse</v>
      </c>
      <c r="N33" t="str">
        <f t="shared" si="5"/>
        <v>oui</v>
      </c>
      <c r="O33" s="123" t="s">
        <v>192</v>
      </c>
      <c r="P33" s="123" t="s">
        <v>193</v>
      </c>
      <c r="Q33" s="161" t="s">
        <v>925</v>
      </c>
      <c r="R33" s="299">
        <v>7</v>
      </c>
    </row>
    <row r="34" spans="1:18" ht="19.5" customHeight="1">
      <c r="A34" s="356">
        <v>27</v>
      </c>
      <c r="B34" s="123" t="s">
        <v>102</v>
      </c>
      <c r="C34" s="123" t="s">
        <v>194</v>
      </c>
      <c r="D34" s="142">
        <v>5.75</v>
      </c>
      <c r="E34" s="276">
        <v>1</v>
      </c>
      <c r="F34" s="357">
        <f t="shared" si="3"/>
        <v>3.375</v>
      </c>
      <c r="G34" s="358">
        <f t="shared" si="4"/>
        <v>10.125</v>
      </c>
      <c r="H34" s="299">
        <v>7.5</v>
      </c>
      <c r="I34" s="359">
        <f t="shared" si="0"/>
        <v>22.5</v>
      </c>
      <c r="J34" s="69"/>
      <c r="K34" s="62">
        <f t="shared" si="1"/>
        <v>22.5</v>
      </c>
      <c r="L34" s="63"/>
      <c r="M34" s="20" t="str">
        <f t="shared" si="2"/>
        <v>Synthèse</v>
      </c>
      <c r="N34" t="str">
        <f t="shared" si="5"/>
        <v>oui</v>
      </c>
      <c r="O34" s="123" t="s">
        <v>102</v>
      </c>
      <c r="P34" s="123" t="s">
        <v>194</v>
      </c>
      <c r="Q34" s="161" t="s">
        <v>890</v>
      </c>
      <c r="R34" s="299">
        <v>7.5</v>
      </c>
    </row>
    <row r="35" spans="1:18" ht="19.5" customHeight="1">
      <c r="A35" s="356">
        <v>28</v>
      </c>
      <c r="B35" s="123" t="s">
        <v>195</v>
      </c>
      <c r="C35" s="123" t="s">
        <v>196</v>
      </c>
      <c r="D35" s="142">
        <v>3.75</v>
      </c>
      <c r="E35" s="276">
        <v>3.5</v>
      </c>
      <c r="F35" s="357">
        <f t="shared" si="3"/>
        <v>3.625</v>
      </c>
      <c r="G35" s="358">
        <f t="shared" si="4"/>
        <v>10.875</v>
      </c>
      <c r="H35" s="299">
        <v>2.5</v>
      </c>
      <c r="I35" s="359">
        <f t="shared" si="0"/>
        <v>10.875</v>
      </c>
      <c r="J35" s="69"/>
      <c r="K35" s="62">
        <f t="shared" si="1"/>
        <v>10.875</v>
      </c>
      <c r="L35" s="63"/>
      <c r="M35" s="20" t="str">
        <f t="shared" si="2"/>
        <v>Synthèse</v>
      </c>
      <c r="N35" t="str">
        <f t="shared" si="5"/>
        <v>oui</v>
      </c>
      <c r="O35" s="123" t="s">
        <v>195</v>
      </c>
      <c r="P35" s="123" t="s">
        <v>196</v>
      </c>
      <c r="Q35" s="161" t="s">
        <v>947</v>
      </c>
      <c r="R35" s="299">
        <v>2.5</v>
      </c>
    </row>
    <row r="36" spans="1:18" ht="19.5" customHeight="1">
      <c r="A36" s="356">
        <v>29</v>
      </c>
      <c r="B36" s="123" t="s">
        <v>197</v>
      </c>
      <c r="C36" s="123" t="s">
        <v>760</v>
      </c>
      <c r="D36" s="142">
        <v>3.75</v>
      </c>
      <c r="E36" s="276">
        <v>2.25</v>
      </c>
      <c r="F36" s="357">
        <f t="shared" si="3"/>
        <v>3</v>
      </c>
      <c r="G36" s="358">
        <f t="shared" si="4"/>
        <v>9</v>
      </c>
      <c r="H36" s="299">
        <v>5</v>
      </c>
      <c r="I36" s="359">
        <f t="shared" si="0"/>
        <v>15</v>
      </c>
      <c r="J36" s="69"/>
      <c r="K36" s="62">
        <f t="shared" si="1"/>
        <v>15</v>
      </c>
      <c r="L36" s="63"/>
      <c r="M36" s="20" t="str">
        <f t="shared" si="2"/>
        <v>Synthèse</v>
      </c>
      <c r="N36" t="str">
        <f t="shared" si="5"/>
        <v>oui</v>
      </c>
      <c r="O36" s="123" t="s">
        <v>197</v>
      </c>
      <c r="P36" s="123" t="s">
        <v>760</v>
      </c>
      <c r="Q36" s="161" t="s">
        <v>893</v>
      </c>
      <c r="R36" s="299">
        <v>1</v>
      </c>
    </row>
    <row r="37" spans="1:18" ht="19.5" customHeight="1">
      <c r="A37" s="356">
        <v>30</v>
      </c>
      <c r="B37" s="123" t="s">
        <v>199</v>
      </c>
      <c r="C37" s="123" t="s">
        <v>761</v>
      </c>
      <c r="D37" s="142">
        <v>2.75</v>
      </c>
      <c r="E37" s="276">
        <v>2</v>
      </c>
      <c r="F37" s="357">
        <f t="shared" si="3"/>
        <v>2.375</v>
      </c>
      <c r="G37" s="358">
        <f t="shared" si="4"/>
        <v>7.125</v>
      </c>
      <c r="H37" s="299">
        <v>10</v>
      </c>
      <c r="I37" s="359">
        <f t="shared" si="0"/>
        <v>30</v>
      </c>
      <c r="J37" s="69"/>
      <c r="K37" s="62">
        <f t="shared" si="1"/>
        <v>30</v>
      </c>
      <c r="L37" s="63"/>
      <c r="M37" s="20" t="str">
        <f t="shared" si="2"/>
        <v>Synthèse</v>
      </c>
      <c r="N37" t="str">
        <f t="shared" si="5"/>
        <v>oui</v>
      </c>
      <c r="O37" s="123" t="s">
        <v>199</v>
      </c>
      <c r="P37" s="123" t="s">
        <v>761</v>
      </c>
      <c r="Q37" s="161" t="s">
        <v>949</v>
      </c>
      <c r="R37" s="299">
        <v>10</v>
      </c>
    </row>
    <row r="38" spans="1:18" ht="19.5" customHeight="1">
      <c r="A38" s="356">
        <v>31</v>
      </c>
      <c r="B38" s="123" t="s">
        <v>201</v>
      </c>
      <c r="C38" s="123" t="s">
        <v>202</v>
      </c>
      <c r="D38" s="142">
        <v>4.5</v>
      </c>
      <c r="E38" s="276">
        <v>5.5</v>
      </c>
      <c r="F38" s="357">
        <f t="shared" si="3"/>
        <v>5</v>
      </c>
      <c r="G38" s="358">
        <f t="shared" si="4"/>
        <v>15</v>
      </c>
      <c r="H38" s="333"/>
      <c r="I38" s="359">
        <f t="shared" si="0"/>
        <v>15</v>
      </c>
      <c r="J38" s="69"/>
      <c r="K38" s="62">
        <f t="shared" si="1"/>
        <v>15</v>
      </c>
      <c r="L38" s="63"/>
      <c r="M38" s="20" t="str">
        <f t="shared" si="2"/>
        <v>Juin</v>
      </c>
      <c r="N38" t="str">
        <f t="shared" si="5"/>
        <v>oui</v>
      </c>
      <c r="O38" s="123" t="s">
        <v>201</v>
      </c>
      <c r="P38" s="123" t="s">
        <v>202</v>
      </c>
      <c r="Q38" s="161"/>
      <c r="R38" s="333"/>
    </row>
    <row r="39" spans="1:18" ht="19.5" customHeight="1">
      <c r="A39" s="356">
        <v>32</v>
      </c>
      <c r="B39" s="123" t="s">
        <v>203</v>
      </c>
      <c r="C39" s="123" t="s">
        <v>204</v>
      </c>
      <c r="D39" s="142">
        <v>5.75</v>
      </c>
      <c r="E39" s="276">
        <v>4.5</v>
      </c>
      <c r="F39" s="357">
        <f t="shared" si="3"/>
        <v>5.125</v>
      </c>
      <c r="G39" s="358">
        <f t="shared" si="4"/>
        <v>15.375</v>
      </c>
      <c r="H39" s="299">
        <v>2.5</v>
      </c>
      <c r="I39" s="359">
        <f t="shared" si="0"/>
        <v>15.375</v>
      </c>
      <c r="J39" s="69"/>
      <c r="K39" s="62">
        <f t="shared" si="1"/>
        <v>15.375</v>
      </c>
      <c r="L39" s="63"/>
      <c r="M39" s="20" t="str">
        <f t="shared" si="2"/>
        <v>Synthèse</v>
      </c>
      <c r="N39" t="str">
        <f t="shared" si="5"/>
        <v>oui</v>
      </c>
      <c r="O39" s="123" t="s">
        <v>203</v>
      </c>
      <c r="P39" s="123" t="s">
        <v>204</v>
      </c>
      <c r="Q39" s="161" t="s">
        <v>860</v>
      </c>
      <c r="R39" s="299">
        <v>2.5</v>
      </c>
    </row>
    <row r="40" spans="1:18" ht="19.5" customHeight="1">
      <c r="A40" s="356">
        <v>33</v>
      </c>
      <c r="B40" s="123" t="s">
        <v>205</v>
      </c>
      <c r="C40" s="123" t="s">
        <v>206</v>
      </c>
      <c r="D40" s="142">
        <v>2</v>
      </c>
      <c r="E40" s="276">
        <v>2.5</v>
      </c>
      <c r="F40" s="357">
        <f t="shared" si="3"/>
        <v>2.25</v>
      </c>
      <c r="G40" s="358">
        <f t="shared" si="4"/>
        <v>6.75</v>
      </c>
      <c r="H40" s="299">
        <v>7</v>
      </c>
      <c r="I40" s="359">
        <f t="shared" si="0"/>
        <v>21</v>
      </c>
      <c r="J40" s="69"/>
      <c r="K40" s="62">
        <f t="shared" si="1"/>
        <v>21</v>
      </c>
      <c r="L40" s="63"/>
      <c r="M40" s="20" t="str">
        <f t="shared" si="2"/>
        <v>Synthèse</v>
      </c>
      <c r="N40" t="str">
        <f t="shared" si="5"/>
        <v>oui</v>
      </c>
      <c r="O40" s="123" t="s">
        <v>205</v>
      </c>
      <c r="P40" s="123" t="s">
        <v>206</v>
      </c>
      <c r="Q40" s="161" t="s">
        <v>926</v>
      </c>
      <c r="R40" s="299">
        <v>7</v>
      </c>
    </row>
    <row r="41" spans="1:18" ht="19.5" customHeight="1">
      <c r="A41" s="356">
        <v>34</v>
      </c>
      <c r="B41" s="123" t="s">
        <v>207</v>
      </c>
      <c r="C41" s="123" t="s">
        <v>208</v>
      </c>
      <c r="D41" s="142">
        <v>5.25</v>
      </c>
      <c r="E41" s="276">
        <v>3</v>
      </c>
      <c r="F41" s="357">
        <f t="shared" si="3"/>
        <v>4.125</v>
      </c>
      <c r="G41" s="358">
        <f t="shared" si="4"/>
        <v>12.375</v>
      </c>
      <c r="H41" s="299">
        <v>10</v>
      </c>
      <c r="I41" s="359">
        <f t="shared" si="0"/>
        <v>30</v>
      </c>
      <c r="J41" s="69"/>
      <c r="K41" s="62">
        <f t="shared" si="1"/>
        <v>30</v>
      </c>
      <c r="L41" s="63"/>
      <c r="M41" s="20" t="str">
        <f t="shared" si="2"/>
        <v>Synthèse</v>
      </c>
      <c r="N41" t="str">
        <f t="shared" si="5"/>
        <v>oui</v>
      </c>
      <c r="O41" s="123" t="s">
        <v>207</v>
      </c>
      <c r="P41" s="123" t="s">
        <v>208</v>
      </c>
      <c r="Q41" s="161" t="s">
        <v>919</v>
      </c>
      <c r="R41" s="299">
        <v>10</v>
      </c>
    </row>
    <row r="42" spans="1:18" ht="19.5" customHeight="1">
      <c r="A42" s="356">
        <v>35</v>
      </c>
      <c r="B42" s="123" t="s">
        <v>209</v>
      </c>
      <c r="C42" s="123" t="s">
        <v>210</v>
      </c>
      <c r="D42" s="142">
        <v>5.5</v>
      </c>
      <c r="E42" s="276">
        <v>1</v>
      </c>
      <c r="F42" s="357">
        <f t="shared" si="3"/>
        <v>3.25</v>
      </c>
      <c r="G42" s="358">
        <f t="shared" si="4"/>
        <v>9.75</v>
      </c>
      <c r="H42" s="299">
        <v>4.5</v>
      </c>
      <c r="I42" s="359">
        <f t="shared" si="0"/>
        <v>13.5</v>
      </c>
      <c r="J42" s="69"/>
      <c r="K42" s="62">
        <f t="shared" si="1"/>
        <v>13.5</v>
      </c>
      <c r="L42" s="63"/>
      <c r="M42" s="20" t="str">
        <f t="shared" si="2"/>
        <v>Synthèse</v>
      </c>
      <c r="N42" t="str">
        <f t="shared" si="5"/>
        <v>oui</v>
      </c>
      <c r="O42" s="123" t="s">
        <v>209</v>
      </c>
      <c r="P42" s="123" t="s">
        <v>210</v>
      </c>
      <c r="Q42" s="161" t="s">
        <v>875</v>
      </c>
      <c r="R42" s="299">
        <v>4.5</v>
      </c>
    </row>
    <row r="43" spans="1:18" ht="19.5" customHeight="1">
      <c r="A43" s="356">
        <v>36</v>
      </c>
      <c r="B43" s="123" t="s">
        <v>762</v>
      </c>
      <c r="C43" s="123" t="s">
        <v>763</v>
      </c>
      <c r="D43" s="142">
        <v>2.75</v>
      </c>
      <c r="E43" s="276">
        <v>4.25</v>
      </c>
      <c r="F43" s="357">
        <f t="shared" si="3"/>
        <v>3.5</v>
      </c>
      <c r="G43" s="358">
        <f t="shared" si="4"/>
        <v>10.5</v>
      </c>
      <c r="H43" s="299">
        <v>10</v>
      </c>
      <c r="I43" s="359">
        <f t="shared" si="0"/>
        <v>30</v>
      </c>
      <c r="J43" s="69"/>
      <c r="K43" s="62">
        <f t="shared" si="1"/>
        <v>30</v>
      </c>
      <c r="L43" s="63"/>
      <c r="M43" s="20" t="str">
        <f t="shared" si="2"/>
        <v>Synthèse</v>
      </c>
      <c r="N43" t="str">
        <f t="shared" si="5"/>
        <v>oui</v>
      </c>
      <c r="O43" s="123" t="s">
        <v>762</v>
      </c>
      <c r="P43" s="123" t="s">
        <v>763</v>
      </c>
      <c r="Q43" s="161" t="s">
        <v>956</v>
      </c>
      <c r="R43" s="299">
        <v>10</v>
      </c>
    </row>
    <row r="44" spans="1:18" ht="19.5" customHeight="1">
      <c r="A44" s="356">
        <v>37</v>
      </c>
      <c r="B44" s="123" t="s">
        <v>211</v>
      </c>
      <c r="C44" s="123" t="s">
        <v>212</v>
      </c>
      <c r="D44" s="142">
        <v>2.25</v>
      </c>
      <c r="E44" s="276">
        <v>3</v>
      </c>
      <c r="F44" s="357">
        <f t="shared" si="3"/>
        <v>2.625</v>
      </c>
      <c r="G44" s="358">
        <f t="shared" si="4"/>
        <v>7.875</v>
      </c>
      <c r="H44" s="299">
        <v>7.5</v>
      </c>
      <c r="I44" s="359">
        <f t="shared" si="0"/>
        <v>22.5</v>
      </c>
      <c r="J44" s="69"/>
      <c r="K44" s="62">
        <f t="shared" si="1"/>
        <v>22.5</v>
      </c>
      <c r="L44" s="63"/>
      <c r="M44" s="20" t="str">
        <f t="shared" si="2"/>
        <v>Synthèse</v>
      </c>
      <c r="N44" t="str">
        <f t="shared" si="5"/>
        <v>oui</v>
      </c>
      <c r="O44" s="123" t="s">
        <v>211</v>
      </c>
      <c r="P44" s="123" t="s">
        <v>212</v>
      </c>
      <c r="Q44" s="161" t="s">
        <v>872</v>
      </c>
      <c r="R44" s="299">
        <v>7.5</v>
      </c>
    </row>
    <row r="45" spans="1:18" ht="19.5" customHeight="1">
      <c r="A45" s="356">
        <v>38</v>
      </c>
      <c r="B45" s="123" t="s">
        <v>213</v>
      </c>
      <c r="C45" s="123" t="s">
        <v>58</v>
      </c>
      <c r="D45" s="142">
        <v>4.25</v>
      </c>
      <c r="E45" s="276">
        <v>3.75</v>
      </c>
      <c r="F45" s="357">
        <f t="shared" si="3"/>
        <v>4</v>
      </c>
      <c r="G45" s="358">
        <f t="shared" si="4"/>
        <v>12</v>
      </c>
      <c r="H45" s="299">
        <v>10.5</v>
      </c>
      <c r="I45" s="359">
        <f t="shared" si="0"/>
        <v>31.5</v>
      </c>
      <c r="J45" s="69"/>
      <c r="K45" s="62">
        <f t="shared" si="1"/>
        <v>31.5</v>
      </c>
      <c r="L45" s="63"/>
      <c r="M45" s="20" t="str">
        <f t="shared" si="2"/>
        <v>Synthèse</v>
      </c>
      <c r="N45" t="str">
        <f t="shared" si="5"/>
        <v>oui</v>
      </c>
      <c r="O45" s="123" t="s">
        <v>213</v>
      </c>
      <c r="P45" s="123" t="s">
        <v>58</v>
      </c>
      <c r="Q45" s="161" t="s">
        <v>952</v>
      </c>
      <c r="R45" s="299">
        <v>7.5</v>
      </c>
    </row>
    <row r="46" spans="1:18" ht="19.5" customHeight="1">
      <c r="A46" s="356">
        <v>39</v>
      </c>
      <c r="B46" s="123" t="s">
        <v>214</v>
      </c>
      <c r="C46" s="123" t="s">
        <v>215</v>
      </c>
      <c r="D46" s="142">
        <v>5.5</v>
      </c>
      <c r="E46" s="276">
        <v>5.25</v>
      </c>
      <c r="F46" s="357">
        <f t="shared" si="3"/>
        <v>5.375</v>
      </c>
      <c r="G46" s="358">
        <f t="shared" si="4"/>
        <v>16.125</v>
      </c>
      <c r="H46" s="299">
        <v>8</v>
      </c>
      <c r="I46" s="359">
        <f t="shared" si="0"/>
        <v>24</v>
      </c>
      <c r="J46" s="69"/>
      <c r="K46" s="62">
        <f t="shared" si="1"/>
        <v>24</v>
      </c>
      <c r="L46" s="63"/>
      <c r="M46" s="20" t="str">
        <f t="shared" si="2"/>
        <v>Synthèse</v>
      </c>
      <c r="N46" t="str">
        <f t="shared" si="5"/>
        <v>oui</v>
      </c>
      <c r="O46" s="123" t="s">
        <v>214</v>
      </c>
      <c r="P46" s="123" t="s">
        <v>215</v>
      </c>
      <c r="Q46" s="161" t="s">
        <v>861</v>
      </c>
      <c r="R46" s="299">
        <v>8</v>
      </c>
    </row>
    <row r="47" spans="1:18" ht="19.5" customHeight="1">
      <c r="A47" s="356">
        <v>40</v>
      </c>
      <c r="B47" s="123" t="s">
        <v>216</v>
      </c>
      <c r="C47" s="123" t="s">
        <v>217</v>
      </c>
      <c r="D47" s="142">
        <v>3.25</v>
      </c>
      <c r="E47" s="276">
        <v>2.25</v>
      </c>
      <c r="F47" s="357">
        <f t="shared" si="3"/>
        <v>2.75</v>
      </c>
      <c r="G47" s="358">
        <f t="shared" si="4"/>
        <v>8.25</v>
      </c>
      <c r="H47" s="299">
        <v>5</v>
      </c>
      <c r="I47" s="359">
        <f t="shared" si="0"/>
        <v>15</v>
      </c>
      <c r="J47" s="69"/>
      <c r="K47" s="62">
        <f t="shared" si="1"/>
        <v>15</v>
      </c>
      <c r="L47" s="63"/>
      <c r="M47" s="20" t="str">
        <f t="shared" si="2"/>
        <v>Synthèse</v>
      </c>
      <c r="N47" t="str">
        <f t="shared" si="5"/>
        <v>oui</v>
      </c>
      <c r="O47" s="123" t="s">
        <v>216</v>
      </c>
      <c r="P47" s="123" t="s">
        <v>217</v>
      </c>
      <c r="Q47" s="161" t="s">
        <v>2005</v>
      </c>
      <c r="R47" s="299">
        <v>1</v>
      </c>
    </row>
    <row r="48" spans="1:18" ht="19.5" customHeight="1">
      <c r="A48" s="356">
        <v>41</v>
      </c>
      <c r="B48" s="123" t="s">
        <v>218</v>
      </c>
      <c r="C48" s="123" t="s">
        <v>219</v>
      </c>
      <c r="D48" s="142">
        <v>10.25</v>
      </c>
      <c r="E48" s="276">
        <v>11</v>
      </c>
      <c r="F48" s="357">
        <f t="shared" si="3"/>
        <v>10.625</v>
      </c>
      <c r="G48" s="358">
        <f t="shared" si="4"/>
        <v>31.875</v>
      </c>
      <c r="H48" s="333"/>
      <c r="I48" s="359">
        <f t="shared" si="0"/>
        <v>31.875</v>
      </c>
      <c r="J48" s="69"/>
      <c r="K48" s="62">
        <f t="shared" si="1"/>
        <v>31.875</v>
      </c>
      <c r="L48" s="63"/>
      <c r="M48" s="20" t="str">
        <f t="shared" si="2"/>
        <v>Juin</v>
      </c>
      <c r="N48" t="str">
        <f t="shared" si="5"/>
        <v>oui</v>
      </c>
      <c r="O48" s="123" t="s">
        <v>218</v>
      </c>
      <c r="P48" s="123" t="s">
        <v>219</v>
      </c>
      <c r="Q48" s="161"/>
      <c r="R48" s="333"/>
    </row>
    <row r="49" spans="1:18" ht="19.5" customHeight="1">
      <c r="A49" s="356">
        <v>42</v>
      </c>
      <c r="B49" s="123" t="s">
        <v>220</v>
      </c>
      <c r="C49" s="123" t="s">
        <v>44</v>
      </c>
      <c r="D49" s="142">
        <v>10.25</v>
      </c>
      <c r="E49" s="276">
        <v>1.5</v>
      </c>
      <c r="F49" s="357">
        <f t="shared" si="3"/>
        <v>5.875</v>
      </c>
      <c r="G49" s="358">
        <f t="shared" si="4"/>
        <v>17.625</v>
      </c>
      <c r="H49" s="299">
        <v>10.5</v>
      </c>
      <c r="I49" s="359">
        <f t="shared" si="0"/>
        <v>31.5</v>
      </c>
      <c r="J49" s="69"/>
      <c r="K49" s="62">
        <f t="shared" si="1"/>
        <v>31.5</v>
      </c>
      <c r="L49" s="63"/>
      <c r="M49" s="20" t="str">
        <f t="shared" si="2"/>
        <v>Synthèse</v>
      </c>
      <c r="N49" t="str">
        <f t="shared" si="5"/>
        <v>oui</v>
      </c>
      <c r="O49" s="123" t="s">
        <v>220</v>
      </c>
      <c r="P49" s="123" t="s">
        <v>44</v>
      </c>
      <c r="Q49" s="161" t="s">
        <v>963</v>
      </c>
      <c r="R49" s="299">
        <v>10.5</v>
      </c>
    </row>
    <row r="50" spans="1:18" ht="19.5" customHeight="1">
      <c r="A50" s="356">
        <v>43</v>
      </c>
      <c r="B50" s="123" t="s">
        <v>221</v>
      </c>
      <c r="C50" s="123" t="s">
        <v>222</v>
      </c>
      <c r="D50" s="142">
        <v>1</v>
      </c>
      <c r="E50" s="276">
        <v>1.25</v>
      </c>
      <c r="F50" s="357">
        <f t="shared" si="3"/>
        <v>1.125</v>
      </c>
      <c r="G50" s="358">
        <f t="shared" si="4"/>
        <v>3.375</v>
      </c>
      <c r="H50" s="299">
        <v>7</v>
      </c>
      <c r="I50" s="359">
        <f t="shared" si="0"/>
        <v>21</v>
      </c>
      <c r="J50" s="69"/>
      <c r="K50" s="62">
        <f t="shared" si="1"/>
        <v>21</v>
      </c>
      <c r="L50" s="63"/>
      <c r="M50" s="20" t="str">
        <f t="shared" si="2"/>
        <v>Synthèse</v>
      </c>
      <c r="N50" t="str">
        <f t="shared" si="5"/>
        <v>oui</v>
      </c>
      <c r="O50" s="123" t="s">
        <v>221</v>
      </c>
      <c r="P50" s="123" t="s">
        <v>222</v>
      </c>
      <c r="Q50" s="161" t="s">
        <v>900</v>
      </c>
      <c r="R50" s="299">
        <v>7</v>
      </c>
    </row>
    <row r="51" spans="1:18" ht="19.5" customHeight="1">
      <c r="A51" s="356">
        <v>44</v>
      </c>
      <c r="B51" s="123" t="s">
        <v>223</v>
      </c>
      <c r="C51" s="123" t="s">
        <v>764</v>
      </c>
      <c r="D51" s="142">
        <v>4.5</v>
      </c>
      <c r="E51" s="276">
        <v>1.75</v>
      </c>
      <c r="F51" s="357">
        <f t="shared" si="3"/>
        <v>3.125</v>
      </c>
      <c r="G51" s="358">
        <f t="shared" si="4"/>
        <v>9.375</v>
      </c>
      <c r="H51" s="299">
        <v>2</v>
      </c>
      <c r="I51" s="359">
        <f t="shared" si="0"/>
        <v>9.375</v>
      </c>
      <c r="J51" s="69"/>
      <c r="K51" s="62">
        <f t="shared" si="1"/>
        <v>9.375</v>
      </c>
      <c r="L51" s="63"/>
      <c r="M51" s="20" t="str">
        <f t="shared" si="2"/>
        <v>Synthèse</v>
      </c>
      <c r="N51" t="str">
        <f t="shared" si="5"/>
        <v>oui</v>
      </c>
      <c r="O51" s="123" t="s">
        <v>223</v>
      </c>
      <c r="P51" s="123" t="s">
        <v>764</v>
      </c>
      <c r="Q51" s="161" t="s">
        <v>896</v>
      </c>
      <c r="R51" s="299">
        <v>2</v>
      </c>
    </row>
    <row r="52" spans="1:18" ht="19.5" customHeight="1">
      <c r="A52" s="356">
        <v>45</v>
      </c>
      <c r="B52" s="123" t="s">
        <v>225</v>
      </c>
      <c r="C52" s="123" t="s">
        <v>226</v>
      </c>
      <c r="D52" s="142">
        <v>8.5</v>
      </c>
      <c r="E52" s="276">
        <v>1</v>
      </c>
      <c r="F52" s="357">
        <f t="shared" si="3"/>
        <v>4.75</v>
      </c>
      <c r="G52" s="358">
        <f t="shared" si="4"/>
        <v>14.25</v>
      </c>
      <c r="H52" s="299">
        <v>5</v>
      </c>
      <c r="I52" s="359">
        <f t="shared" si="0"/>
        <v>15</v>
      </c>
      <c r="J52" s="69"/>
      <c r="K52" s="62">
        <f t="shared" si="1"/>
        <v>15</v>
      </c>
      <c r="L52" s="63"/>
      <c r="M52" s="20" t="str">
        <f t="shared" si="2"/>
        <v>Synthèse</v>
      </c>
      <c r="N52" t="str">
        <f t="shared" si="5"/>
        <v>oui</v>
      </c>
      <c r="O52" s="123" t="s">
        <v>225</v>
      </c>
      <c r="P52" s="123" t="s">
        <v>226</v>
      </c>
      <c r="Q52" s="161" t="s">
        <v>951</v>
      </c>
      <c r="R52" s="299">
        <v>4</v>
      </c>
    </row>
    <row r="53" spans="1:18" ht="19.5" customHeight="1">
      <c r="A53" s="356">
        <v>46</v>
      </c>
      <c r="B53" s="123" t="s">
        <v>227</v>
      </c>
      <c r="C53" s="123" t="s">
        <v>228</v>
      </c>
      <c r="D53" s="142">
        <v>11.75</v>
      </c>
      <c r="E53" s="276">
        <v>5</v>
      </c>
      <c r="F53" s="357">
        <f t="shared" si="3"/>
        <v>8.375</v>
      </c>
      <c r="G53" s="358">
        <f t="shared" si="4"/>
        <v>25.125</v>
      </c>
      <c r="H53" s="333"/>
      <c r="I53" s="359">
        <f t="shared" si="0"/>
        <v>25.125</v>
      </c>
      <c r="J53" s="69"/>
      <c r="K53" s="62">
        <f t="shared" si="1"/>
        <v>25.125</v>
      </c>
      <c r="L53" s="63"/>
      <c r="M53" s="20" t="str">
        <f t="shared" si="2"/>
        <v>Juin</v>
      </c>
      <c r="N53" t="str">
        <f t="shared" si="5"/>
        <v>oui</v>
      </c>
      <c r="O53" s="123" t="s">
        <v>227</v>
      </c>
      <c r="P53" s="123" t="s">
        <v>228</v>
      </c>
      <c r="Q53" s="161"/>
      <c r="R53" s="333"/>
    </row>
    <row r="54" spans="1:18" ht="19.5" customHeight="1">
      <c r="A54" s="356">
        <v>47</v>
      </c>
      <c r="B54" s="123" t="s">
        <v>46</v>
      </c>
      <c r="C54" s="123" t="s">
        <v>229</v>
      </c>
      <c r="D54" s="142">
        <v>0.75</v>
      </c>
      <c r="E54" s="276">
        <v>2</v>
      </c>
      <c r="F54" s="357">
        <f t="shared" si="3"/>
        <v>1.375</v>
      </c>
      <c r="G54" s="358">
        <f t="shared" si="4"/>
        <v>4.125</v>
      </c>
      <c r="H54" s="299">
        <v>3.5</v>
      </c>
      <c r="I54" s="359">
        <f t="shared" si="0"/>
        <v>10.5</v>
      </c>
      <c r="J54" s="69"/>
      <c r="K54" s="62">
        <f t="shared" si="1"/>
        <v>10.5</v>
      </c>
      <c r="L54" s="63"/>
      <c r="M54" s="20" t="str">
        <f t="shared" si="2"/>
        <v>Synthèse</v>
      </c>
      <c r="N54" t="str">
        <f t="shared" si="5"/>
        <v>oui</v>
      </c>
      <c r="O54" s="123" t="s">
        <v>46</v>
      </c>
      <c r="P54" s="123" t="s">
        <v>229</v>
      </c>
      <c r="Q54" s="161" t="s">
        <v>954</v>
      </c>
      <c r="R54" s="299">
        <v>3.5</v>
      </c>
    </row>
    <row r="55" spans="1:18" ht="19.5" customHeight="1">
      <c r="A55" s="356">
        <v>48</v>
      </c>
      <c r="B55" s="123" t="s">
        <v>230</v>
      </c>
      <c r="C55" s="123" t="s">
        <v>226</v>
      </c>
      <c r="D55" s="142">
        <v>3.5</v>
      </c>
      <c r="E55" s="276">
        <v>4.25</v>
      </c>
      <c r="F55" s="357">
        <f t="shared" si="3"/>
        <v>3.875</v>
      </c>
      <c r="G55" s="358">
        <f t="shared" si="4"/>
        <v>11.625</v>
      </c>
      <c r="H55" s="299">
        <v>7</v>
      </c>
      <c r="I55" s="359">
        <f t="shared" si="0"/>
        <v>21</v>
      </c>
      <c r="J55" s="69"/>
      <c r="K55" s="62">
        <f t="shared" si="1"/>
        <v>21</v>
      </c>
      <c r="L55" s="63"/>
      <c r="M55" s="20" t="str">
        <f t="shared" si="2"/>
        <v>Synthèse</v>
      </c>
      <c r="N55" t="str">
        <f t="shared" si="5"/>
        <v>oui</v>
      </c>
      <c r="O55" s="123" t="s">
        <v>230</v>
      </c>
      <c r="P55" s="123" t="s">
        <v>226</v>
      </c>
      <c r="Q55" s="161" t="s">
        <v>950</v>
      </c>
      <c r="R55" s="299">
        <v>7</v>
      </c>
    </row>
    <row r="56" spans="1:18" ht="19.5" customHeight="1">
      <c r="A56" s="356">
        <v>49</v>
      </c>
      <c r="B56" s="123" t="s">
        <v>231</v>
      </c>
      <c r="C56" s="123" t="s">
        <v>212</v>
      </c>
      <c r="D56" s="142">
        <v>4.75</v>
      </c>
      <c r="E56" s="276">
        <v>8.75</v>
      </c>
      <c r="F56" s="357">
        <f t="shared" si="3"/>
        <v>6.75</v>
      </c>
      <c r="G56" s="358">
        <f t="shared" si="4"/>
        <v>20.25</v>
      </c>
      <c r="H56" s="299">
        <v>15</v>
      </c>
      <c r="I56" s="359">
        <f t="shared" si="0"/>
        <v>45</v>
      </c>
      <c r="J56" s="69"/>
      <c r="K56" s="62">
        <f t="shared" si="1"/>
        <v>45</v>
      </c>
      <c r="L56" s="63"/>
      <c r="M56" s="20" t="str">
        <f t="shared" si="2"/>
        <v>Synthèse</v>
      </c>
      <c r="N56" t="str">
        <f t="shared" si="5"/>
        <v>oui</v>
      </c>
      <c r="O56" s="123" t="s">
        <v>231</v>
      </c>
      <c r="P56" s="123" t="s">
        <v>212</v>
      </c>
      <c r="Q56" s="161" t="s">
        <v>891</v>
      </c>
      <c r="R56" s="299">
        <v>15</v>
      </c>
    </row>
    <row r="57" spans="1:18" ht="19.5" customHeight="1">
      <c r="A57" s="356">
        <v>50</v>
      </c>
      <c r="B57" s="123" t="s">
        <v>232</v>
      </c>
      <c r="C57" s="123" t="s">
        <v>233</v>
      </c>
      <c r="D57" s="142">
        <v>2.5</v>
      </c>
      <c r="E57" s="276">
        <v>1</v>
      </c>
      <c r="F57" s="357">
        <f t="shared" si="3"/>
        <v>1.75</v>
      </c>
      <c r="G57" s="358">
        <f t="shared" si="4"/>
        <v>5.25</v>
      </c>
      <c r="H57" s="299">
        <v>7</v>
      </c>
      <c r="I57" s="359">
        <f t="shared" si="0"/>
        <v>21</v>
      </c>
      <c r="J57" s="69"/>
      <c r="K57" s="62">
        <f t="shared" si="1"/>
        <v>21</v>
      </c>
      <c r="L57" s="63"/>
      <c r="M57" s="20" t="str">
        <f t="shared" si="2"/>
        <v>Synthèse</v>
      </c>
      <c r="N57" t="str">
        <f t="shared" si="5"/>
        <v>oui</v>
      </c>
      <c r="O57" s="123" t="s">
        <v>232</v>
      </c>
      <c r="P57" s="123" t="s">
        <v>233</v>
      </c>
      <c r="Q57" s="161" t="s">
        <v>868</v>
      </c>
      <c r="R57" s="299">
        <v>7</v>
      </c>
    </row>
    <row r="58" spans="1:18" ht="19.5" customHeight="1">
      <c r="A58" s="356">
        <v>51</v>
      </c>
      <c r="B58" s="123" t="s">
        <v>66</v>
      </c>
      <c r="C58" s="123" t="s">
        <v>234</v>
      </c>
      <c r="D58" s="142">
        <v>2</v>
      </c>
      <c r="E58" s="276">
        <v>4.25</v>
      </c>
      <c r="F58" s="357">
        <f t="shared" si="3"/>
        <v>3.125</v>
      </c>
      <c r="G58" s="358">
        <f t="shared" si="4"/>
        <v>9.375</v>
      </c>
      <c r="H58" s="299">
        <v>10</v>
      </c>
      <c r="I58" s="359">
        <f t="shared" si="0"/>
        <v>30</v>
      </c>
      <c r="J58" s="69"/>
      <c r="K58" s="62">
        <f t="shared" si="1"/>
        <v>30</v>
      </c>
      <c r="L58" s="63"/>
      <c r="M58" s="20" t="str">
        <f t="shared" si="2"/>
        <v>Synthèse</v>
      </c>
      <c r="N58" t="str">
        <f t="shared" si="5"/>
        <v>oui</v>
      </c>
      <c r="O58" s="123" t="s">
        <v>66</v>
      </c>
      <c r="P58" s="123" t="s">
        <v>234</v>
      </c>
      <c r="Q58" s="161" t="s">
        <v>901</v>
      </c>
      <c r="R58" s="299">
        <v>10</v>
      </c>
    </row>
    <row r="59" spans="1:18" ht="19.5" customHeight="1">
      <c r="A59" s="356">
        <v>52</v>
      </c>
      <c r="B59" s="123" t="s">
        <v>235</v>
      </c>
      <c r="C59" s="123" t="s">
        <v>236</v>
      </c>
      <c r="D59" s="142">
        <v>7.25</v>
      </c>
      <c r="E59" s="276">
        <v>5.5</v>
      </c>
      <c r="F59" s="357">
        <f t="shared" si="3"/>
        <v>6.375</v>
      </c>
      <c r="G59" s="358">
        <f t="shared" si="4"/>
        <v>19.125</v>
      </c>
      <c r="H59" s="333"/>
      <c r="I59" s="359">
        <f t="shared" si="0"/>
        <v>19.125</v>
      </c>
      <c r="J59" s="69"/>
      <c r="K59" s="62">
        <f t="shared" si="1"/>
        <v>19.125</v>
      </c>
      <c r="L59" s="63"/>
      <c r="M59" s="20" t="str">
        <f t="shared" si="2"/>
        <v>Juin</v>
      </c>
      <c r="N59" t="str">
        <f t="shared" si="5"/>
        <v>oui</v>
      </c>
      <c r="O59" s="123" t="s">
        <v>235</v>
      </c>
      <c r="P59" s="123" t="s">
        <v>236</v>
      </c>
      <c r="Q59" s="161"/>
      <c r="R59" s="333"/>
    </row>
    <row r="60" spans="1:18" ht="19.5" customHeight="1">
      <c r="A60" s="356">
        <v>53</v>
      </c>
      <c r="B60" s="123" t="s">
        <v>237</v>
      </c>
      <c r="C60" s="123" t="s">
        <v>45</v>
      </c>
      <c r="D60" s="142">
        <v>4.25</v>
      </c>
      <c r="E60" s="276">
        <v>5.75</v>
      </c>
      <c r="F60" s="357">
        <f t="shared" si="3"/>
        <v>5</v>
      </c>
      <c r="G60" s="358">
        <f t="shared" si="4"/>
        <v>15</v>
      </c>
      <c r="H60" s="333"/>
      <c r="I60" s="359">
        <f t="shared" si="0"/>
        <v>15</v>
      </c>
      <c r="J60" s="69"/>
      <c r="K60" s="62">
        <f t="shared" si="1"/>
        <v>15</v>
      </c>
      <c r="L60" s="63"/>
      <c r="M60" s="20" t="str">
        <f t="shared" si="2"/>
        <v>Juin</v>
      </c>
      <c r="N60" t="str">
        <f t="shared" si="5"/>
        <v>oui</v>
      </c>
      <c r="O60" s="123" t="s">
        <v>237</v>
      </c>
      <c r="P60" s="123" t="s">
        <v>45</v>
      </c>
      <c r="Q60" s="161"/>
      <c r="R60" s="333"/>
    </row>
    <row r="61" spans="1:18" ht="19.5" customHeight="1">
      <c r="A61" s="356">
        <v>54</v>
      </c>
      <c r="B61" s="123" t="s">
        <v>765</v>
      </c>
      <c r="C61" s="123" t="s">
        <v>766</v>
      </c>
      <c r="D61" s="142">
        <v>5.75</v>
      </c>
      <c r="E61" s="276">
        <v>3.25</v>
      </c>
      <c r="F61" s="357">
        <f t="shared" si="3"/>
        <v>4.5</v>
      </c>
      <c r="G61" s="358">
        <f t="shared" si="4"/>
        <v>13.5</v>
      </c>
      <c r="H61" s="299">
        <v>5</v>
      </c>
      <c r="I61" s="359">
        <f t="shared" si="0"/>
        <v>15</v>
      </c>
      <c r="J61" s="69"/>
      <c r="K61" s="62">
        <f t="shared" si="1"/>
        <v>15</v>
      </c>
      <c r="L61" s="63"/>
      <c r="M61" s="20" t="str">
        <f t="shared" si="2"/>
        <v>Synthèse</v>
      </c>
      <c r="N61" t="str">
        <f t="shared" si="5"/>
        <v>oui</v>
      </c>
      <c r="O61" s="123" t="s">
        <v>765</v>
      </c>
      <c r="P61" s="123" t="s">
        <v>766</v>
      </c>
      <c r="Q61" s="161" t="s">
        <v>960</v>
      </c>
      <c r="R61" s="299">
        <v>4</v>
      </c>
    </row>
    <row r="62" spans="1:18" ht="19.5" customHeight="1">
      <c r="A62" s="356">
        <v>55</v>
      </c>
      <c r="B62" s="123" t="s">
        <v>238</v>
      </c>
      <c r="C62" s="123" t="s">
        <v>84</v>
      </c>
      <c r="D62" s="142">
        <v>4.5</v>
      </c>
      <c r="E62" s="276">
        <v>5.5</v>
      </c>
      <c r="F62" s="357">
        <f t="shared" si="3"/>
        <v>5</v>
      </c>
      <c r="G62" s="358">
        <f t="shared" si="4"/>
        <v>15</v>
      </c>
      <c r="H62" s="333"/>
      <c r="I62" s="359">
        <f t="shared" si="0"/>
        <v>15</v>
      </c>
      <c r="J62" s="69"/>
      <c r="K62" s="62">
        <f t="shared" si="1"/>
        <v>15</v>
      </c>
      <c r="L62" s="63"/>
      <c r="M62" s="20" t="str">
        <f t="shared" si="2"/>
        <v>Juin</v>
      </c>
      <c r="N62" t="str">
        <f t="shared" si="5"/>
        <v>oui</v>
      </c>
      <c r="O62" s="123" t="s">
        <v>238</v>
      </c>
      <c r="P62" s="123" t="s">
        <v>84</v>
      </c>
      <c r="Q62" s="161"/>
      <c r="R62" s="333"/>
    </row>
    <row r="63" spans="1:18" ht="19.5" customHeight="1">
      <c r="A63" s="356">
        <v>56</v>
      </c>
      <c r="B63" s="123" t="s">
        <v>239</v>
      </c>
      <c r="C63" s="123" t="s">
        <v>83</v>
      </c>
      <c r="D63" s="142">
        <v>6.5</v>
      </c>
      <c r="E63" s="276">
        <v>2.5</v>
      </c>
      <c r="F63" s="357">
        <f t="shared" si="3"/>
        <v>4.5</v>
      </c>
      <c r="G63" s="358">
        <f t="shared" si="4"/>
        <v>13.5</v>
      </c>
      <c r="H63" s="299">
        <v>5</v>
      </c>
      <c r="I63" s="359">
        <f t="shared" si="0"/>
        <v>15</v>
      </c>
      <c r="J63" s="69"/>
      <c r="K63" s="62">
        <f t="shared" si="1"/>
        <v>15</v>
      </c>
      <c r="L63" s="63"/>
      <c r="M63" s="20" t="str">
        <f t="shared" si="2"/>
        <v>Synthèse</v>
      </c>
      <c r="N63" t="str">
        <f t="shared" si="5"/>
        <v>oui</v>
      </c>
      <c r="O63" s="123" t="s">
        <v>239</v>
      </c>
      <c r="P63" s="123" t="s">
        <v>83</v>
      </c>
      <c r="Q63" s="161" t="s">
        <v>884</v>
      </c>
      <c r="R63" s="299">
        <v>4.5</v>
      </c>
    </row>
    <row r="64" spans="1:18" ht="19.5" customHeight="1">
      <c r="A64" s="356">
        <v>57</v>
      </c>
      <c r="B64" s="123" t="s">
        <v>240</v>
      </c>
      <c r="C64" s="123" t="s">
        <v>241</v>
      </c>
      <c r="D64" s="142">
        <v>3</v>
      </c>
      <c r="E64" s="276">
        <v>1.5</v>
      </c>
      <c r="F64" s="357">
        <f t="shared" si="3"/>
        <v>2.25</v>
      </c>
      <c r="G64" s="358">
        <f t="shared" si="4"/>
        <v>6.75</v>
      </c>
      <c r="H64" s="299">
        <v>3</v>
      </c>
      <c r="I64" s="359">
        <f t="shared" si="0"/>
        <v>9</v>
      </c>
      <c r="J64" s="69"/>
      <c r="K64" s="62">
        <f t="shared" si="1"/>
        <v>9</v>
      </c>
      <c r="L64" s="63"/>
      <c r="M64" s="20" t="str">
        <f t="shared" si="2"/>
        <v>Synthèse</v>
      </c>
      <c r="N64" t="str">
        <f t="shared" si="5"/>
        <v>oui</v>
      </c>
      <c r="O64" s="123" t="s">
        <v>240</v>
      </c>
      <c r="P64" s="123" t="s">
        <v>241</v>
      </c>
      <c r="Q64" s="161" t="s">
        <v>1441</v>
      </c>
      <c r="R64" s="299">
        <v>3</v>
      </c>
    </row>
    <row r="65" spans="1:18" ht="19.5" customHeight="1">
      <c r="A65" s="356">
        <v>58</v>
      </c>
      <c r="B65" s="123" t="s">
        <v>103</v>
      </c>
      <c r="C65" s="123" t="s">
        <v>242</v>
      </c>
      <c r="D65" s="142">
        <v>5.25</v>
      </c>
      <c r="E65" s="276">
        <v>8.5</v>
      </c>
      <c r="F65" s="357">
        <f t="shared" si="3"/>
        <v>6.875</v>
      </c>
      <c r="G65" s="358">
        <f t="shared" si="4"/>
        <v>20.625</v>
      </c>
      <c r="H65" s="333"/>
      <c r="I65" s="359">
        <f t="shared" si="0"/>
        <v>20.625</v>
      </c>
      <c r="J65" s="69"/>
      <c r="K65" s="62">
        <f t="shared" si="1"/>
        <v>20.625</v>
      </c>
      <c r="L65" s="63"/>
      <c r="M65" s="20" t="str">
        <f t="shared" si="2"/>
        <v>Juin</v>
      </c>
      <c r="N65" t="str">
        <f t="shared" si="5"/>
        <v>oui</v>
      </c>
      <c r="O65" s="123" t="s">
        <v>103</v>
      </c>
      <c r="P65" s="123" t="s">
        <v>242</v>
      </c>
      <c r="Q65" s="161"/>
      <c r="R65" s="333"/>
    </row>
    <row r="66" spans="1:18" ht="19.5" customHeight="1">
      <c r="A66" s="356">
        <v>59</v>
      </c>
      <c r="B66" s="123" t="s">
        <v>243</v>
      </c>
      <c r="C66" s="123" t="s">
        <v>244</v>
      </c>
      <c r="D66" s="142">
        <v>5.5</v>
      </c>
      <c r="E66" s="276">
        <v>4.5</v>
      </c>
      <c r="F66" s="357">
        <f t="shared" si="3"/>
        <v>5</v>
      </c>
      <c r="G66" s="358">
        <f t="shared" si="4"/>
        <v>15</v>
      </c>
      <c r="H66" s="299">
        <v>7</v>
      </c>
      <c r="I66" s="359">
        <f t="shared" si="0"/>
        <v>21</v>
      </c>
      <c r="J66" s="69"/>
      <c r="K66" s="62">
        <f t="shared" si="1"/>
        <v>21</v>
      </c>
      <c r="L66" s="63"/>
      <c r="M66" s="20" t="str">
        <f t="shared" si="2"/>
        <v>Synthèse</v>
      </c>
      <c r="N66" t="str">
        <f t="shared" si="5"/>
        <v>oui</v>
      </c>
      <c r="O66" s="123" t="s">
        <v>243</v>
      </c>
      <c r="P66" s="123" t="s">
        <v>244</v>
      </c>
      <c r="Q66" s="161" t="s">
        <v>933</v>
      </c>
      <c r="R66" s="299">
        <v>7</v>
      </c>
    </row>
    <row r="67" spans="1:18" ht="19.5" customHeight="1">
      <c r="A67" s="356">
        <v>60</v>
      </c>
      <c r="B67" s="123" t="s">
        <v>245</v>
      </c>
      <c r="C67" s="123" t="s">
        <v>246</v>
      </c>
      <c r="D67" s="142">
        <v>1.5</v>
      </c>
      <c r="E67" s="276">
        <v>1</v>
      </c>
      <c r="F67" s="357">
        <f t="shared" si="3"/>
        <v>1.25</v>
      </c>
      <c r="G67" s="358">
        <f t="shared" si="4"/>
        <v>3.75</v>
      </c>
      <c r="H67" s="299">
        <v>0.5</v>
      </c>
      <c r="I67" s="359">
        <f t="shared" si="0"/>
        <v>3.75</v>
      </c>
      <c r="J67" s="69"/>
      <c r="K67" s="62">
        <f t="shared" si="1"/>
        <v>3.75</v>
      </c>
      <c r="L67" s="63"/>
      <c r="M67" s="20" t="str">
        <f t="shared" si="2"/>
        <v>Synthèse</v>
      </c>
      <c r="N67" t="str">
        <f t="shared" si="5"/>
        <v>oui</v>
      </c>
      <c r="O67" s="123" t="s">
        <v>245</v>
      </c>
      <c r="P67" s="123" t="s">
        <v>246</v>
      </c>
      <c r="Q67" s="161" t="s">
        <v>869</v>
      </c>
      <c r="R67" s="299">
        <v>0.5</v>
      </c>
    </row>
    <row r="68" spans="1:18" ht="19.5" customHeight="1">
      <c r="A68" s="356">
        <v>61</v>
      </c>
      <c r="B68" s="123" t="s">
        <v>247</v>
      </c>
      <c r="C68" s="123" t="s">
        <v>172</v>
      </c>
      <c r="D68" s="142">
        <v>2.75</v>
      </c>
      <c r="E68" s="276">
        <v>4</v>
      </c>
      <c r="F68" s="357">
        <f t="shared" si="3"/>
        <v>3.375</v>
      </c>
      <c r="G68" s="358">
        <f t="shared" si="4"/>
        <v>10.125</v>
      </c>
      <c r="H68" s="333"/>
      <c r="I68" s="359">
        <f t="shared" si="0"/>
        <v>10.125</v>
      </c>
      <c r="J68" s="69"/>
      <c r="K68" s="62">
        <f t="shared" si="1"/>
        <v>10.125</v>
      </c>
      <c r="L68" s="63"/>
      <c r="M68" s="20" t="str">
        <f t="shared" si="2"/>
        <v>Juin</v>
      </c>
      <c r="N68" t="str">
        <f t="shared" si="5"/>
        <v>oui</v>
      </c>
      <c r="O68" s="123" t="s">
        <v>247</v>
      </c>
      <c r="P68" s="123" t="s">
        <v>172</v>
      </c>
      <c r="Q68" s="161"/>
      <c r="R68" s="333"/>
    </row>
    <row r="69" spans="1:18" ht="19.5" customHeight="1">
      <c r="A69" s="356">
        <v>62</v>
      </c>
      <c r="B69" s="123" t="s">
        <v>248</v>
      </c>
      <c r="C69" s="123" t="s">
        <v>249</v>
      </c>
      <c r="D69" s="142">
        <v>0.75</v>
      </c>
      <c r="E69" s="276">
        <v>1.5</v>
      </c>
      <c r="F69" s="357">
        <f t="shared" si="3"/>
        <v>1.125</v>
      </c>
      <c r="G69" s="358">
        <f t="shared" si="4"/>
        <v>3.375</v>
      </c>
      <c r="H69" s="299">
        <v>7.5</v>
      </c>
      <c r="I69" s="359">
        <f t="shared" si="0"/>
        <v>22.5</v>
      </c>
      <c r="J69" s="69"/>
      <c r="K69" s="62">
        <f t="shared" si="1"/>
        <v>22.5</v>
      </c>
      <c r="L69" s="63"/>
      <c r="M69" s="20" t="str">
        <f t="shared" si="2"/>
        <v>Synthèse</v>
      </c>
      <c r="N69" t="str">
        <f t="shared" si="5"/>
        <v>oui</v>
      </c>
      <c r="O69" s="136" t="s">
        <v>248</v>
      </c>
      <c r="P69" s="136" t="s">
        <v>249</v>
      </c>
      <c r="Q69" s="161" t="s">
        <v>1443</v>
      </c>
      <c r="R69" s="299">
        <v>7.5</v>
      </c>
    </row>
    <row r="70" spans="1:18" ht="19.5" customHeight="1">
      <c r="A70" s="356">
        <v>63</v>
      </c>
      <c r="B70" s="123" t="s">
        <v>250</v>
      </c>
      <c r="C70" s="123" t="s">
        <v>251</v>
      </c>
      <c r="D70" s="142">
        <v>11.5</v>
      </c>
      <c r="E70" s="276">
        <v>5.25</v>
      </c>
      <c r="F70" s="357">
        <f t="shared" si="3"/>
        <v>8.375</v>
      </c>
      <c r="G70" s="358">
        <f t="shared" si="4"/>
        <v>25.125</v>
      </c>
      <c r="H70" s="333"/>
      <c r="I70" s="359">
        <f t="shared" si="0"/>
        <v>25.125</v>
      </c>
      <c r="J70" s="69"/>
      <c r="K70" s="62">
        <f t="shared" si="1"/>
        <v>25.125</v>
      </c>
      <c r="L70" s="63"/>
      <c r="M70" s="20" t="str">
        <f t="shared" si="2"/>
        <v>Juin</v>
      </c>
      <c r="N70" t="str">
        <f t="shared" si="5"/>
        <v>oui</v>
      </c>
      <c r="O70" s="123" t="s">
        <v>250</v>
      </c>
      <c r="P70" s="123" t="s">
        <v>251</v>
      </c>
      <c r="Q70" s="161"/>
      <c r="R70" s="333"/>
    </row>
    <row r="71" spans="1:18" ht="19.5" customHeight="1">
      <c r="A71" s="356">
        <v>64</v>
      </c>
      <c r="B71" s="123" t="s">
        <v>252</v>
      </c>
      <c r="C71" s="123" t="s">
        <v>63</v>
      </c>
      <c r="D71" s="142">
        <v>7</v>
      </c>
      <c r="E71" s="276">
        <v>3</v>
      </c>
      <c r="F71" s="357">
        <f t="shared" si="3"/>
        <v>5</v>
      </c>
      <c r="G71" s="358">
        <f t="shared" si="4"/>
        <v>15</v>
      </c>
      <c r="H71" s="333"/>
      <c r="I71" s="359">
        <f t="shared" si="0"/>
        <v>15</v>
      </c>
      <c r="J71" s="69"/>
      <c r="K71" s="62">
        <f t="shared" si="1"/>
        <v>15</v>
      </c>
      <c r="L71" s="63"/>
      <c r="M71" s="20" t="str">
        <f t="shared" si="2"/>
        <v>Juin</v>
      </c>
      <c r="N71" t="str">
        <f t="shared" si="5"/>
        <v>oui</v>
      </c>
      <c r="O71" s="123" t="s">
        <v>252</v>
      </c>
      <c r="P71" s="123" t="s">
        <v>63</v>
      </c>
      <c r="Q71" s="161"/>
      <c r="R71" s="333"/>
    </row>
    <row r="72" spans="1:18" ht="19.5" customHeight="1">
      <c r="A72" s="356">
        <v>65</v>
      </c>
      <c r="B72" s="123" t="s">
        <v>253</v>
      </c>
      <c r="C72" s="123" t="s">
        <v>254</v>
      </c>
      <c r="D72" s="142">
        <v>10.25</v>
      </c>
      <c r="E72" s="276">
        <v>1.5</v>
      </c>
      <c r="F72" s="357">
        <f t="shared" ref="F72:F135" si="6">IF(AND(D72=0,E72=0),L72/3,(D72+E72)/2)</f>
        <v>5.875</v>
      </c>
      <c r="G72" s="358">
        <f t="shared" ref="G72:G135" si="7">F72*3</f>
        <v>17.625</v>
      </c>
      <c r="H72" s="299">
        <v>4</v>
      </c>
      <c r="I72" s="359">
        <f t="shared" ref="I72:I135" si="8">MAX(G72,H72*3)</f>
        <v>17.625</v>
      </c>
      <c r="J72" s="69"/>
      <c r="K72" s="62">
        <f t="shared" ref="K72:K135" si="9">MAX(I72,J72*3)</f>
        <v>17.625</v>
      </c>
      <c r="L72" s="63"/>
      <c r="M72" s="20" t="str">
        <f t="shared" ref="M72:M135" si="10">IF(ISBLANK(J72),IF(ISBLANK(H72),"Juin","Synthèse"),"Rattrapage")</f>
        <v>Synthèse</v>
      </c>
      <c r="N72" t="str">
        <f t="shared" si="5"/>
        <v>oui</v>
      </c>
      <c r="O72" s="123" t="s">
        <v>253</v>
      </c>
      <c r="P72" s="123" t="s">
        <v>254</v>
      </c>
      <c r="Q72" s="161" t="s">
        <v>1446</v>
      </c>
      <c r="R72" s="299">
        <v>4</v>
      </c>
    </row>
    <row r="73" spans="1:18" ht="19.5" customHeight="1">
      <c r="A73" s="356">
        <v>66</v>
      </c>
      <c r="B73" s="123" t="s">
        <v>253</v>
      </c>
      <c r="C73" s="123" t="s">
        <v>255</v>
      </c>
      <c r="D73" s="142">
        <v>4.25</v>
      </c>
      <c r="E73" s="276">
        <v>9.5</v>
      </c>
      <c r="F73" s="357">
        <f t="shared" si="6"/>
        <v>6.875</v>
      </c>
      <c r="G73" s="358">
        <f t="shared" si="7"/>
        <v>20.625</v>
      </c>
      <c r="H73" s="333"/>
      <c r="I73" s="359">
        <f t="shared" si="8"/>
        <v>20.625</v>
      </c>
      <c r="J73" s="69"/>
      <c r="K73" s="62">
        <f t="shared" si="9"/>
        <v>20.625</v>
      </c>
      <c r="L73" s="63"/>
      <c r="M73" s="20" t="str">
        <f t="shared" si="10"/>
        <v>Juin</v>
      </c>
      <c r="N73" t="str">
        <f t="shared" ref="N73:N136" si="11">IF(AND(B73=O73,C73=P73),"oui","non")</f>
        <v>oui</v>
      </c>
      <c r="O73" s="123" t="s">
        <v>253</v>
      </c>
      <c r="P73" s="123" t="s">
        <v>255</v>
      </c>
      <c r="Q73" s="161"/>
      <c r="R73" s="333"/>
    </row>
    <row r="74" spans="1:18" ht="19.5" customHeight="1">
      <c r="A74" s="356">
        <v>67</v>
      </c>
      <c r="B74" s="123" t="s">
        <v>253</v>
      </c>
      <c r="C74" s="123" t="s">
        <v>256</v>
      </c>
      <c r="D74" s="142">
        <v>6.75</v>
      </c>
      <c r="E74" s="276">
        <v>9</v>
      </c>
      <c r="F74" s="357">
        <f t="shared" si="6"/>
        <v>7.875</v>
      </c>
      <c r="G74" s="358">
        <f t="shared" si="7"/>
        <v>23.625</v>
      </c>
      <c r="H74" s="333"/>
      <c r="I74" s="359">
        <f t="shared" si="8"/>
        <v>23.625</v>
      </c>
      <c r="J74" s="69"/>
      <c r="K74" s="62">
        <f t="shared" si="9"/>
        <v>23.625</v>
      </c>
      <c r="L74" s="63"/>
      <c r="M74" s="20" t="str">
        <f t="shared" si="10"/>
        <v>Juin</v>
      </c>
      <c r="N74" t="str">
        <f t="shared" si="11"/>
        <v>oui</v>
      </c>
      <c r="O74" s="123" t="s">
        <v>253</v>
      </c>
      <c r="P74" s="123" t="s">
        <v>256</v>
      </c>
      <c r="Q74" s="161"/>
      <c r="R74" s="333"/>
    </row>
    <row r="75" spans="1:18" ht="19.5" customHeight="1">
      <c r="A75" s="356">
        <v>68</v>
      </c>
      <c r="B75" s="123" t="s">
        <v>767</v>
      </c>
      <c r="C75" s="123" t="s">
        <v>113</v>
      </c>
      <c r="D75" s="142">
        <v>1</v>
      </c>
      <c r="E75" s="276">
        <v>3.75</v>
      </c>
      <c r="F75" s="357">
        <f t="shared" si="6"/>
        <v>2.375</v>
      </c>
      <c r="G75" s="358">
        <f t="shared" si="7"/>
        <v>7.125</v>
      </c>
      <c r="H75" s="299">
        <v>3.5</v>
      </c>
      <c r="I75" s="359">
        <f t="shared" si="8"/>
        <v>10.5</v>
      </c>
      <c r="J75" s="69"/>
      <c r="K75" s="62">
        <f t="shared" si="9"/>
        <v>10.5</v>
      </c>
      <c r="L75" s="63"/>
      <c r="M75" s="20" t="str">
        <f t="shared" si="10"/>
        <v>Synthèse</v>
      </c>
      <c r="N75" t="str">
        <f t="shared" si="11"/>
        <v>oui</v>
      </c>
      <c r="O75" s="123" t="s">
        <v>767</v>
      </c>
      <c r="P75" s="123" t="s">
        <v>113</v>
      </c>
      <c r="Q75" s="161" t="s">
        <v>870</v>
      </c>
      <c r="R75" s="299">
        <v>3.5</v>
      </c>
    </row>
    <row r="76" spans="1:18" ht="19.5" customHeight="1">
      <c r="A76" s="356">
        <v>69</v>
      </c>
      <c r="B76" s="123" t="s">
        <v>257</v>
      </c>
      <c r="C76" s="123" t="s">
        <v>79</v>
      </c>
      <c r="D76" s="142">
        <v>6.5</v>
      </c>
      <c r="E76" s="276">
        <v>11</v>
      </c>
      <c r="F76" s="357">
        <f t="shared" si="6"/>
        <v>8.75</v>
      </c>
      <c r="G76" s="358">
        <f t="shared" si="7"/>
        <v>26.25</v>
      </c>
      <c r="H76" s="333"/>
      <c r="I76" s="359">
        <f t="shared" si="8"/>
        <v>26.25</v>
      </c>
      <c r="J76" s="69"/>
      <c r="K76" s="62">
        <f t="shared" si="9"/>
        <v>26.25</v>
      </c>
      <c r="L76" s="63"/>
      <c r="M76" s="20" t="str">
        <f t="shared" si="10"/>
        <v>Juin</v>
      </c>
      <c r="N76" t="str">
        <f t="shared" si="11"/>
        <v>oui</v>
      </c>
      <c r="O76" s="123" t="s">
        <v>257</v>
      </c>
      <c r="P76" s="123" t="s">
        <v>79</v>
      </c>
      <c r="Q76" s="161"/>
      <c r="R76" s="333"/>
    </row>
    <row r="77" spans="1:18" ht="19.5" customHeight="1">
      <c r="A77" s="356">
        <v>70</v>
      </c>
      <c r="B77" s="123" t="s">
        <v>104</v>
      </c>
      <c r="C77" s="123" t="s">
        <v>768</v>
      </c>
      <c r="D77" s="142">
        <v>9</v>
      </c>
      <c r="E77" s="276">
        <v>10.5</v>
      </c>
      <c r="F77" s="357">
        <f t="shared" si="6"/>
        <v>9.75</v>
      </c>
      <c r="G77" s="358">
        <f t="shared" si="7"/>
        <v>29.25</v>
      </c>
      <c r="H77" s="333"/>
      <c r="I77" s="359">
        <f t="shared" si="8"/>
        <v>29.25</v>
      </c>
      <c r="J77" s="69"/>
      <c r="K77" s="62">
        <f t="shared" si="9"/>
        <v>29.25</v>
      </c>
      <c r="L77" s="63"/>
      <c r="M77" s="20" t="str">
        <f t="shared" si="10"/>
        <v>Juin</v>
      </c>
      <c r="N77" t="str">
        <f t="shared" si="11"/>
        <v>oui</v>
      </c>
      <c r="O77" s="123" t="s">
        <v>104</v>
      </c>
      <c r="P77" s="123" t="s">
        <v>768</v>
      </c>
      <c r="Q77" s="161"/>
      <c r="R77" s="333"/>
    </row>
    <row r="78" spans="1:18" ht="19.5" customHeight="1">
      <c r="A78" s="356">
        <v>71</v>
      </c>
      <c r="B78" s="123" t="s">
        <v>104</v>
      </c>
      <c r="C78" s="123" t="s">
        <v>258</v>
      </c>
      <c r="D78" s="360">
        <v>10</v>
      </c>
      <c r="E78" s="276">
        <v>6</v>
      </c>
      <c r="F78" s="357">
        <f t="shared" si="6"/>
        <v>8</v>
      </c>
      <c r="G78" s="358">
        <f t="shared" si="7"/>
        <v>24</v>
      </c>
      <c r="H78" s="333"/>
      <c r="I78" s="359">
        <f t="shared" si="8"/>
        <v>24</v>
      </c>
      <c r="J78" s="69"/>
      <c r="K78" s="62">
        <f t="shared" si="9"/>
        <v>24</v>
      </c>
      <c r="L78" s="63"/>
      <c r="M78" s="20" t="str">
        <f t="shared" si="10"/>
        <v>Juin</v>
      </c>
      <c r="N78" t="str">
        <f t="shared" si="11"/>
        <v>oui</v>
      </c>
      <c r="O78" s="123" t="s">
        <v>104</v>
      </c>
      <c r="P78" s="123" t="s">
        <v>258</v>
      </c>
      <c r="Q78" s="161"/>
      <c r="R78" s="333"/>
    </row>
    <row r="79" spans="1:18" ht="19.5" customHeight="1">
      <c r="A79" s="356">
        <v>72</v>
      </c>
      <c r="B79" s="123" t="s">
        <v>259</v>
      </c>
      <c r="C79" s="123" t="s">
        <v>260</v>
      </c>
      <c r="D79" s="142">
        <v>0.25</v>
      </c>
      <c r="E79" s="276">
        <v>2.5</v>
      </c>
      <c r="F79" s="357">
        <f t="shared" si="6"/>
        <v>1.375</v>
      </c>
      <c r="G79" s="358">
        <f t="shared" si="7"/>
        <v>4.125</v>
      </c>
      <c r="H79" s="299">
        <v>8.5</v>
      </c>
      <c r="I79" s="359">
        <f t="shared" si="8"/>
        <v>25.5</v>
      </c>
      <c r="J79" s="69"/>
      <c r="K79" s="62">
        <f t="shared" si="9"/>
        <v>25.5</v>
      </c>
      <c r="L79" s="63"/>
      <c r="M79" s="20" t="str">
        <f t="shared" si="10"/>
        <v>Synthèse</v>
      </c>
      <c r="N79" t="str">
        <f t="shared" si="11"/>
        <v>oui</v>
      </c>
      <c r="O79" s="136" t="s">
        <v>259</v>
      </c>
      <c r="P79" s="136" t="s">
        <v>260</v>
      </c>
      <c r="Q79" s="161" t="s">
        <v>871</v>
      </c>
      <c r="R79" s="299">
        <v>8.5</v>
      </c>
    </row>
    <row r="80" spans="1:18" ht="19.5" customHeight="1">
      <c r="A80" s="356">
        <v>73</v>
      </c>
      <c r="B80" s="123" t="s">
        <v>261</v>
      </c>
      <c r="C80" s="123" t="s">
        <v>262</v>
      </c>
      <c r="D80" s="142">
        <v>7</v>
      </c>
      <c r="E80" s="276">
        <v>5</v>
      </c>
      <c r="F80" s="357">
        <f t="shared" si="6"/>
        <v>6</v>
      </c>
      <c r="G80" s="358">
        <f t="shared" si="7"/>
        <v>18</v>
      </c>
      <c r="H80" s="333"/>
      <c r="I80" s="359">
        <f t="shared" si="8"/>
        <v>18</v>
      </c>
      <c r="J80" s="69"/>
      <c r="K80" s="62">
        <f t="shared" si="9"/>
        <v>18</v>
      </c>
      <c r="L80" s="63"/>
      <c r="M80" s="20" t="str">
        <f t="shared" si="10"/>
        <v>Juin</v>
      </c>
      <c r="N80" t="str">
        <f t="shared" si="11"/>
        <v>oui</v>
      </c>
      <c r="O80" s="123" t="s">
        <v>261</v>
      </c>
      <c r="P80" s="123" t="s">
        <v>262</v>
      </c>
      <c r="Q80" s="161"/>
      <c r="R80" s="333"/>
    </row>
    <row r="81" spans="1:18" ht="19.5" customHeight="1">
      <c r="A81" s="356">
        <v>74</v>
      </c>
      <c r="B81" s="123" t="s">
        <v>261</v>
      </c>
      <c r="C81" s="123" t="s">
        <v>263</v>
      </c>
      <c r="D81" s="142">
        <v>3.5</v>
      </c>
      <c r="E81" s="276">
        <v>6.5</v>
      </c>
      <c r="F81" s="357">
        <f t="shared" si="6"/>
        <v>5</v>
      </c>
      <c r="G81" s="358">
        <f t="shared" si="7"/>
        <v>15</v>
      </c>
      <c r="H81" s="333"/>
      <c r="I81" s="359">
        <f t="shared" si="8"/>
        <v>15</v>
      </c>
      <c r="J81" s="69"/>
      <c r="K81" s="62">
        <f t="shared" si="9"/>
        <v>15</v>
      </c>
      <c r="L81" s="63"/>
      <c r="M81" s="20" t="str">
        <f t="shared" si="10"/>
        <v>Juin</v>
      </c>
      <c r="N81" t="str">
        <f t="shared" si="11"/>
        <v>oui</v>
      </c>
      <c r="O81" s="123" t="s">
        <v>261</v>
      </c>
      <c r="P81" s="123" t="s">
        <v>263</v>
      </c>
      <c r="Q81" s="161"/>
      <c r="R81" s="333"/>
    </row>
    <row r="82" spans="1:18" ht="19.5" customHeight="1">
      <c r="A82" s="356">
        <v>75</v>
      </c>
      <c r="B82" s="123" t="s">
        <v>264</v>
      </c>
      <c r="C82" s="123" t="s">
        <v>265</v>
      </c>
      <c r="D82" s="142">
        <v>2.5</v>
      </c>
      <c r="E82" s="276">
        <v>4.5</v>
      </c>
      <c r="F82" s="357">
        <f t="shared" si="6"/>
        <v>3.5</v>
      </c>
      <c r="G82" s="358">
        <f t="shared" si="7"/>
        <v>10.5</v>
      </c>
      <c r="H82" s="299">
        <v>5</v>
      </c>
      <c r="I82" s="359">
        <f t="shared" si="8"/>
        <v>15</v>
      </c>
      <c r="J82" s="69"/>
      <c r="K82" s="62">
        <f t="shared" si="9"/>
        <v>15</v>
      </c>
      <c r="L82" s="63"/>
      <c r="M82" s="20" t="str">
        <f t="shared" si="10"/>
        <v>Synthèse</v>
      </c>
      <c r="N82" t="str">
        <f t="shared" si="11"/>
        <v>oui</v>
      </c>
      <c r="O82" s="123" t="s">
        <v>264</v>
      </c>
      <c r="P82" s="123" t="s">
        <v>265</v>
      </c>
      <c r="Q82" s="161" t="s">
        <v>897</v>
      </c>
      <c r="R82" s="299">
        <v>4</v>
      </c>
    </row>
    <row r="83" spans="1:18" ht="19.5" customHeight="1">
      <c r="A83" s="356">
        <v>76</v>
      </c>
      <c r="B83" s="123" t="s">
        <v>769</v>
      </c>
      <c r="C83" s="123" t="s">
        <v>770</v>
      </c>
      <c r="D83" s="142">
        <v>1.5</v>
      </c>
      <c r="E83" s="276">
        <v>1</v>
      </c>
      <c r="F83" s="357">
        <f t="shared" si="6"/>
        <v>1.25</v>
      </c>
      <c r="G83" s="358">
        <f t="shared" si="7"/>
        <v>3.75</v>
      </c>
      <c r="H83" s="299">
        <v>1</v>
      </c>
      <c r="I83" s="359">
        <f t="shared" si="8"/>
        <v>3.75</v>
      </c>
      <c r="J83" s="69"/>
      <c r="K83" s="62">
        <f t="shared" si="9"/>
        <v>3.75</v>
      </c>
      <c r="L83" s="63"/>
      <c r="M83" s="20" t="str">
        <f t="shared" si="10"/>
        <v>Synthèse</v>
      </c>
      <c r="N83" t="str">
        <f t="shared" si="11"/>
        <v>oui</v>
      </c>
      <c r="O83" s="123" t="s">
        <v>769</v>
      </c>
      <c r="P83" s="123" t="s">
        <v>770</v>
      </c>
      <c r="Q83" s="161" t="s">
        <v>929</v>
      </c>
      <c r="R83" s="299">
        <v>1</v>
      </c>
    </row>
    <row r="84" spans="1:18" ht="19.5" customHeight="1">
      <c r="A84" s="356">
        <v>77</v>
      </c>
      <c r="B84" s="123" t="s">
        <v>266</v>
      </c>
      <c r="C84" s="123" t="s">
        <v>204</v>
      </c>
      <c r="D84" s="142">
        <v>1.5</v>
      </c>
      <c r="E84" s="276">
        <v>3.5</v>
      </c>
      <c r="F84" s="357">
        <f t="shared" si="6"/>
        <v>2.5</v>
      </c>
      <c r="G84" s="358">
        <f t="shared" si="7"/>
        <v>7.5</v>
      </c>
      <c r="H84" s="299">
        <v>7</v>
      </c>
      <c r="I84" s="359">
        <f t="shared" si="8"/>
        <v>21</v>
      </c>
      <c r="J84" s="69"/>
      <c r="K84" s="62">
        <f t="shared" si="9"/>
        <v>21</v>
      </c>
      <c r="L84" s="63"/>
      <c r="M84" s="20" t="str">
        <f t="shared" si="10"/>
        <v>Synthèse</v>
      </c>
      <c r="N84" t="str">
        <f t="shared" si="11"/>
        <v>oui</v>
      </c>
      <c r="O84" s="123" t="s">
        <v>266</v>
      </c>
      <c r="P84" s="123" t="s">
        <v>204</v>
      </c>
      <c r="Q84" s="161" t="s">
        <v>916</v>
      </c>
      <c r="R84" s="299">
        <v>7</v>
      </c>
    </row>
    <row r="85" spans="1:18" ht="19.5" customHeight="1">
      <c r="A85" s="356">
        <v>78</v>
      </c>
      <c r="B85" s="123" t="s">
        <v>70</v>
      </c>
      <c r="C85" s="123" t="s">
        <v>267</v>
      </c>
      <c r="D85" s="142">
        <v>13</v>
      </c>
      <c r="E85" s="276">
        <v>7.75</v>
      </c>
      <c r="F85" s="357">
        <f t="shared" si="6"/>
        <v>10.375</v>
      </c>
      <c r="G85" s="358">
        <f t="shared" si="7"/>
        <v>31.125</v>
      </c>
      <c r="H85" s="333"/>
      <c r="I85" s="359">
        <f t="shared" si="8"/>
        <v>31.125</v>
      </c>
      <c r="J85" s="69"/>
      <c r="K85" s="62">
        <f t="shared" si="9"/>
        <v>31.125</v>
      </c>
      <c r="L85" s="63"/>
      <c r="M85" s="20" t="str">
        <f t="shared" si="10"/>
        <v>Juin</v>
      </c>
      <c r="N85" t="str">
        <f t="shared" si="11"/>
        <v>oui</v>
      </c>
      <c r="O85" s="123" t="s">
        <v>70</v>
      </c>
      <c r="P85" s="123" t="s">
        <v>267</v>
      </c>
      <c r="Q85" s="161"/>
      <c r="R85" s="333"/>
    </row>
    <row r="86" spans="1:18" ht="19.5" customHeight="1">
      <c r="A86" s="356">
        <v>79</v>
      </c>
      <c r="B86" s="123" t="s">
        <v>268</v>
      </c>
      <c r="C86" s="123" t="s">
        <v>269</v>
      </c>
      <c r="D86" s="142">
        <v>10</v>
      </c>
      <c r="E86" s="276">
        <v>3.25</v>
      </c>
      <c r="F86" s="357">
        <f t="shared" si="6"/>
        <v>6.625</v>
      </c>
      <c r="G86" s="358">
        <f t="shared" si="7"/>
        <v>19.875</v>
      </c>
      <c r="H86" s="333"/>
      <c r="I86" s="359">
        <f t="shared" si="8"/>
        <v>19.875</v>
      </c>
      <c r="J86" s="69"/>
      <c r="K86" s="62">
        <f t="shared" si="9"/>
        <v>19.875</v>
      </c>
      <c r="L86" s="63"/>
      <c r="M86" s="20" t="str">
        <f t="shared" si="10"/>
        <v>Juin</v>
      </c>
      <c r="N86" t="str">
        <f t="shared" si="11"/>
        <v>oui</v>
      </c>
      <c r="O86" s="123" t="s">
        <v>268</v>
      </c>
      <c r="P86" s="123" t="s">
        <v>269</v>
      </c>
      <c r="Q86" s="161"/>
      <c r="R86" s="333"/>
    </row>
    <row r="87" spans="1:18" ht="19.5" customHeight="1">
      <c r="A87" s="356">
        <v>80</v>
      </c>
      <c r="B87" s="123" t="s">
        <v>270</v>
      </c>
      <c r="C87" s="123" t="s">
        <v>75</v>
      </c>
      <c r="D87" s="142">
        <v>4.5</v>
      </c>
      <c r="E87" s="276">
        <v>3.5</v>
      </c>
      <c r="F87" s="357">
        <f t="shared" si="6"/>
        <v>4</v>
      </c>
      <c r="G87" s="358">
        <f t="shared" si="7"/>
        <v>12</v>
      </c>
      <c r="H87" s="299">
        <v>7.5</v>
      </c>
      <c r="I87" s="359">
        <f t="shared" si="8"/>
        <v>22.5</v>
      </c>
      <c r="J87" s="69"/>
      <c r="K87" s="62">
        <f t="shared" si="9"/>
        <v>22.5</v>
      </c>
      <c r="L87" s="63"/>
      <c r="M87" s="20" t="str">
        <f t="shared" si="10"/>
        <v>Synthèse</v>
      </c>
      <c r="N87" t="str">
        <f t="shared" si="11"/>
        <v>oui</v>
      </c>
      <c r="O87" s="123" t="s">
        <v>270</v>
      </c>
      <c r="P87" s="123" t="s">
        <v>75</v>
      </c>
      <c r="Q87" s="161" t="s">
        <v>863</v>
      </c>
      <c r="R87" s="299">
        <v>7.5</v>
      </c>
    </row>
    <row r="88" spans="1:18" ht="19.5" customHeight="1">
      <c r="A88" s="356">
        <v>81</v>
      </c>
      <c r="B88" s="123" t="s">
        <v>271</v>
      </c>
      <c r="C88" s="123" t="s">
        <v>272</v>
      </c>
      <c r="D88" s="142">
        <v>5</v>
      </c>
      <c r="E88" s="276">
        <v>5.5</v>
      </c>
      <c r="F88" s="357">
        <f t="shared" si="6"/>
        <v>5.25</v>
      </c>
      <c r="G88" s="358">
        <f t="shared" si="7"/>
        <v>15.75</v>
      </c>
      <c r="H88" s="333"/>
      <c r="I88" s="359">
        <f t="shared" si="8"/>
        <v>15.75</v>
      </c>
      <c r="J88" s="69"/>
      <c r="K88" s="62">
        <f t="shared" si="9"/>
        <v>15.75</v>
      </c>
      <c r="L88" s="63"/>
      <c r="M88" s="20" t="str">
        <f t="shared" si="10"/>
        <v>Juin</v>
      </c>
      <c r="N88" t="str">
        <f t="shared" si="11"/>
        <v>oui</v>
      </c>
      <c r="O88" s="123" t="s">
        <v>271</v>
      </c>
      <c r="P88" s="123" t="s">
        <v>272</v>
      </c>
      <c r="Q88" s="161"/>
      <c r="R88" s="333"/>
    </row>
    <row r="89" spans="1:18" ht="19.5" customHeight="1">
      <c r="A89" s="356">
        <v>82</v>
      </c>
      <c r="B89" s="123" t="s">
        <v>273</v>
      </c>
      <c r="C89" s="123" t="s">
        <v>77</v>
      </c>
      <c r="D89" s="360">
        <v>5</v>
      </c>
      <c r="E89" s="276">
        <v>6.5</v>
      </c>
      <c r="F89" s="357">
        <f t="shared" si="6"/>
        <v>5.75</v>
      </c>
      <c r="G89" s="358">
        <f t="shared" si="7"/>
        <v>17.25</v>
      </c>
      <c r="H89" s="333"/>
      <c r="I89" s="359">
        <f t="shared" si="8"/>
        <v>17.25</v>
      </c>
      <c r="J89" s="69"/>
      <c r="K89" s="62">
        <f t="shared" si="9"/>
        <v>17.25</v>
      </c>
      <c r="L89" s="63"/>
      <c r="M89" s="20" t="str">
        <f t="shared" si="10"/>
        <v>Juin</v>
      </c>
      <c r="N89" t="str">
        <f t="shared" si="11"/>
        <v>oui</v>
      </c>
      <c r="O89" s="123" t="s">
        <v>273</v>
      </c>
      <c r="P89" s="123" t="s">
        <v>77</v>
      </c>
      <c r="Q89" s="161"/>
      <c r="R89" s="333"/>
    </row>
    <row r="90" spans="1:18" ht="19.5" customHeight="1">
      <c r="A90" s="356">
        <v>83</v>
      </c>
      <c r="B90" s="123" t="s">
        <v>274</v>
      </c>
      <c r="C90" s="123" t="s">
        <v>275</v>
      </c>
      <c r="D90" s="142">
        <v>3.5</v>
      </c>
      <c r="E90" s="276">
        <v>2.5</v>
      </c>
      <c r="F90" s="357">
        <f t="shared" si="6"/>
        <v>3</v>
      </c>
      <c r="G90" s="358">
        <f t="shared" si="7"/>
        <v>9</v>
      </c>
      <c r="H90" s="299">
        <v>10</v>
      </c>
      <c r="I90" s="359">
        <f t="shared" si="8"/>
        <v>30</v>
      </c>
      <c r="J90" s="69"/>
      <c r="K90" s="62">
        <f t="shared" si="9"/>
        <v>30</v>
      </c>
      <c r="L90" s="63"/>
      <c r="M90" s="20" t="str">
        <f t="shared" si="10"/>
        <v>Synthèse</v>
      </c>
      <c r="N90" t="str">
        <f t="shared" si="11"/>
        <v>oui</v>
      </c>
      <c r="O90" s="123" t="s">
        <v>274</v>
      </c>
      <c r="P90" s="123" t="s">
        <v>275</v>
      </c>
      <c r="Q90" s="161" t="s">
        <v>866</v>
      </c>
      <c r="R90" s="299">
        <v>10</v>
      </c>
    </row>
    <row r="91" spans="1:18" ht="19.5" customHeight="1">
      <c r="A91" s="356">
        <v>84</v>
      </c>
      <c r="B91" s="123" t="s">
        <v>96</v>
      </c>
      <c r="C91" s="123" t="s">
        <v>276</v>
      </c>
      <c r="D91" s="142">
        <v>11.5</v>
      </c>
      <c r="E91" s="276">
        <v>7.25</v>
      </c>
      <c r="F91" s="357">
        <f t="shared" si="6"/>
        <v>9.375</v>
      </c>
      <c r="G91" s="358">
        <f t="shared" si="7"/>
        <v>28.125</v>
      </c>
      <c r="H91" s="299">
        <v>8</v>
      </c>
      <c r="I91" s="359">
        <f t="shared" si="8"/>
        <v>28.125</v>
      </c>
      <c r="J91" s="69"/>
      <c r="K91" s="62">
        <f t="shared" si="9"/>
        <v>28.125</v>
      </c>
      <c r="L91" s="63"/>
      <c r="M91" s="20" t="str">
        <f t="shared" si="10"/>
        <v>Synthèse</v>
      </c>
      <c r="N91" t="str">
        <f t="shared" si="11"/>
        <v>oui</v>
      </c>
      <c r="O91" s="123" t="s">
        <v>96</v>
      </c>
      <c r="P91" s="123" t="s">
        <v>276</v>
      </c>
      <c r="Q91" s="161" t="s">
        <v>1445</v>
      </c>
      <c r="R91" s="299">
        <v>8</v>
      </c>
    </row>
    <row r="92" spans="1:18" ht="19.5" customHeight="1">
      <c r="A92" s="356">
        <v>85</v>
      </c>
      <c r="B92" s="123" t="s">
        <v>96</v>
      </c>
      <c r="C92" s="123" t="s">
        <v>771</v>
      </c>
      <c r="D92" s="361"/>
      <c r="E92" s="277"/>
      <c r="F92" s="357">
        <f t="shared" si="6"/>
        <v>10.5</v>
      </c>
      <c r="G92" s="358">
        <f t="shared" si="7"/>
        <v>31.5</v>
      </c>
      <c r="H92" s="333"/>
      <c r="I92" s="359">
        <f t="shared" si="8"/>
        <v>31.5</v>
      </c>
      <c r="J92" s="69"/>
      <c r="K92" s="62">
        <f t="shared" si="9"/>
        <v>31.5</v>
      </c>
      <c r="L92" s="63">
        <v>31.5</v>
      </c>
      <c r="M92" s="20" t="str">
        <f t="shared" si="10"/>
        <v>Juin</v>
      </c>
      <c r="N92" t="str">
        <f t="shared" si="11"/>
        <v>oui</v>
      </c>
      <c r="O92" s="136" t="s">
        <v>96</v>
      </c>
      <c r="P92" s="136" t="s">
        <v>771</v>
      </c>
      <c r="Q92" s="161"/>
      <c r="R92" s="333"/>
    </row>
    <row r="93" spans="1:18" ht="19.5" customHeight="1">
      <c r="A93" s="356">
        <v>86</v>
      </c>
      <c r="B93" s="123" t="s">
        <v>96</v>
      </c>
      <c r="C93" s="123" t="s">
        <v>204</v>
      </c>
      <c r="D93" s="142">
        <v>8.5</v>
      </c>
      <c r="E93" s="276">
        <v>7.25</v>
      </c>
      <c r="F93" s="357">
        <f t="shared" si="6"/>
        <v>7.875</v>
      </c>
      <c r="G93" s="358">
        <f t="shared" si="7"/>
        <v>23.625</v>
      </c>
      <c r="H93" s="333"/>
      <c r="I93" s="359">
        <f t="shared" si="8"/>
        <v>23.625</v>
      </c>
      <c r="J93" s="69"/>
      <c r="K93" s="62">
        <f t="shared" si="9"/>
        <v>23.625</v>
      </c>
      <c r="L93" s="63"/>
      <c r="M93" s="20" t="str">
        <f t="shared" si="10"/>
        <v>Juin</v>
      </c>
      <c r="N93" t="str">
        <f t="shared" si="11"/>
        <v>oui</v>
      </c>
      <c r="O93" s="123" t="s">
        <v>96</v>
      </c>
      <c r="P93" s="123" t="s">
        <v>204</v>
      </c>
      <c r="Q93" s="161"/>
      <c r="R93" s="333"/>
    </row>
    <row r="94" spans="1:18" ht="19.5" customHeight="1">
      <c r="A94" s="356">
        <v>87</v>
      </c>
      <c r="B94" s="123" t="s">
        <v>277</v>
      </c>
      <c r="C94" s="123" t="s">
        <v>278</v>
      </c>
      <c r="D94" s="142">
        <v>4.25</v>
      </c>
      <c r="E94" s="276">
        <v>2.25</v>
      </c>
      <c r="F94" s="357">
        <f t="shared" si="6"/>
        <v>3.25</v>
      </c>
      <c r="G94" s="358">
        <f t="shared" si="7"/>
        <v>9.75</v>
      </c>
      <c r="H94" s="299">
        <v>5</v>
      </c>
      <c r="I94" s="359">
        <f t="shared" si="8"/>
        <v>15</v>
      </c>
      <c r="J94" s="69"/>
      <c r="K94" s="62">
        <f t="shared" si="9"/>
        <v>15</v>
      </c>
      <c r="L94" s="63"/>
      <c r="M94" s="20" t="str">
        <f t="shared" si="10"/>
        <v>Synthèse</v>
      </c>
      <c r="N94" t="str">
        <f t="shared" si="11"/>
        <v>oui</v>
      </c>
      <c r="O94" s="123" t="s">
        <v>277</v>
      </c>
      <c r="P94" s="123" t="s">
        <v>278</v>
      </c>
      <c r="Q94" s="161" t="s">
        <v>874</v>
      </c>
      <c r="R94" s="299">
        <v>4.5</v>
      </c>
    </row>
    <row r="95" spans="1:18" ht="19.5" customHeight="1">
      <c r="A95" s="356">
        <v>88</v>
      </c>
      <c r="B95" s="123" t="s">
        <v>279</v>
      </c>
      <c r="C95" s="123" t="s">
        <v>65</v>
      </c>
      <c r="D95" s="142">
        <v>6.5</v>
      </c>
      <c r="E95" s="276">
        <v>7.75</v>
      </c>
      <c r="F95" s="357">
        <f t="shared" si="6"/>
        <v>7.125</v>
      </c>
      <c r="G95" s="358">
        <f t="shared" si="7"/>
        <v>21.375</v>
      </c>
      <c r="H95" s="333"/>
      <c r="I95" s="359">
        <f t="shared" si="8"/>
        <v>21.375</v>
      </c>
      <c r="J95" s="69"/>
      <c r="K95" s="62">
        <f t="shared" si="9"/>
        <v>21.375</v>
      </c>
      <c r="L95" s="63"/>
      <c r="M95" s="20" t="str">
        <f t="shared" si="10"/>
        <v>Juin</v>
      </c>
      <c r="N95" t="str">
        <f t="shared" si="11"/>
        <v>oui</v>
      </c>
      <c r="O95" s="123" t="s">
        <v>279</v>
      </c>
      <c r="P95" s="123" t="s">
        <v>65</v>
      </c>
      <c r="Q95" s="161"/>
      <c r="R95" s="333"/>
    </row>
    <row r="96" spans="1:18" ht="19.5" customHeight="1">
      <c r="A96" s="356">
        <v>89</v>
      </c>
      <c r="B96" s="123" t="s">
        <v>280</v>
      </c>
      <c r="C96" s="123" t="s">
        <v>281</v>
      </c>
      <c r="D96" s="142">
        <v>6.75</v>
      </c>
      <c r="E96" s="276">
        <v>7.5</v>
      </c>
      <c r="F96" s="357">
        <f t="shared" si="6"/>
        <v>7.125</v>
      </c>
      <c r="G96" s="358">
        <f t="shared" si="7"/>
        <v>21.375</v>
      </c>
      <c r="H96" s="333"/>
      <c r="I96" s="359">
        <f t="shared" si="8"/>
        <v>21.375</v>
      </c>
      <c r="J96" s="69"/>
      <c r="K96" s="62">
        <f t="shared" si="9"/>
        <v>21.375</v>
      </c>
      <c r="L96" s="63"/>
      <c r="M96" s="20" t="str">
        <f t="shared" si="10"/>
        <v>Juin</v>
      </c>
      <c r="N96" t="str">
        <f t="shared" si="11"/>
        <v>oui</v>
      </c>
      <c r="O96" s="123" t="s">
        <v>280</v>
      </c>
      <c r="P96" s="123" t="s">
        <v>281</v>
      </c>
      <c r="Q96" s="161"/>
      <c r="R96" s="333"/>
    </row>
    <row r="97" spans="1:18" ht="19.5" customHeight="1">
      <c r="A97" s="356">
        <v>90</v>
      </c>
      <c r="B97" s="123" t="s">
        <v>282</v>
      </c>
      <c r="C97" s="123" t="s">
        <v>283</v>
      </c>
      <c r="D97" s="360">
        <v>10</v>
      </c>
      <c r="E97" s="276">
        <v>11</v>
      </c>
      <c r="F97" s="357">
        <f t="shared" si="6"/>
        <v>10.5</v>
      </c>
      <c r="G97" s="358">
        <f t="shared" si="7"/>
        <v>31.5</v>
      </c>
      <c r="H97" s="333"/>
      <c r="I97" s="359">
        <f t="shared" si="8"/>
        <v>31.5</v>
      </c>
      <c r="J97" s="69"/>
      <c r="K97" s="62">
        <f t="shared" si="9"/>
        <v>31.5</v>
      </c>
      <c r="L97" s="63"/>
      <c r="M97" s="20" t="str">
        <f t="shared" si="10"/>
        <v>Juin</v>
      </c>
      <c r="N97" t="str">
        <f t="shared" si="11"/>
        <v>oui</v>
      </c>
      <c r="O97" s="123" t="s">
        <v>282</v>
      </c>
      <c r="P97" s="123" t="s">
        <v>283</v>
      </c>
      <c r="Q97" s="161"/>
      <c r="R97" s="333"/>
    </row>
    <row r="98" spans="1:18" ht="19.5" customHeight="1">
      <c r="A98" s="356">
        <v>91</v>
      </c>
      <c r="B98" s="123" t="s">
        <v>284</v>
      </c>
      <c r="C98" s="123" t="s">
        <v>772</v>
      </c>
      <c r="D98" s="142">
        <v>1.25</v>
      </c>
      <c r="E98" s="276">
        <v>1.75</v>
      </c>
      <c r="F98" s="357">
        <f t="shared" si="6"/>
        <v>1.5</v>
      </c>
      <c r="G98" s="358">
        <f t="shared" si="7"/>
        <v>4.5</v>
      </c>
      <c r="H98" s="299">
        <v>5</v>
      </c>
      <c r="I98" s="359">
        <f t="shared" si="8"/>
        <v>15</v>
      </c>
      <c r="J98" s="69"/>
      <c r="K98" s="62">
        <f t="shared" si="9"/>
        <v>15</v>
      </c>
      <c r="L98" s="63"/>
      <c r="M98" s="20" t="str">
        <f t="shared" si="10"/>
        <v>Synthèse</v>
      </c>
      <c r="N98" t="str">
        <f t="shared" si="11"/>
        <v>oui</v>
      </c>
      <c r="O98" s="123" t="s">
        <v>284</v>
      </c>
      <c r="P98" s="123" t="s">
        <v>772</v>
      </c>
      <c r="Q98" s="161" t="s">
        <v>864</v>
      </c>
      <c r="R98" s="299">
        <v>3.5</v>
      </c>
    </row>
    <row r="99" spans="1:18" ht="19.5" customHeight="1">
      <c r="A99" s="356">
        <v>92</v>
      </c>
      <c r="B99" s="123" t="s">
        <v>285</v>
      </c>
      <c r="C99" s="123" t="s">
        <v>50</v>
      </c>
      <c r="D99" s="360">
        <v>11.75</v>
      </c>
      <c r="E99" s="276">
        <v>11.25</v>
      </c>
      <c r="F99" s="357">
        <f t="shared" si="6"/>
        <v>11.5</v>
      </c>
      <c r="G99" s="358">
        <f t="shared" si="7"/>
        <v>34.5</v>
      </c>
      <c r="H99" s="333"/>
      <c r="I99" s="359">
        <f t="shared" si="8"/>
        <v>34.5</v>
      </c>
      <c r="J99" s="69"/>
      <c r="K99" s="62">
        <f t="shared" si="9"/>
        <v>34.5</v>
      </c>
      <c r="L99" s="63"/>
      <c r="M99" s="20" t="str">
        <f t="shared" si="10"/>
        <v>Juin</v>
      </c>
      <c r="N99" t="str">
        <f t="shared" si="11"/>
        <v>oui</v>
      </c>
      <c r="O99" s="123" t="s">
        <v>285</v>
      </c>
      <c r="P99" s="123" t="s">
        <v>50</v>
      </c>
      <c r="Q99" s="161"/>
      <c r="R99" s="333"/>
    </row>
    <row r="100" spans="1:18" ht="19.5" customHeight="1">
      <c r="A100" s="356">
        <v>93</v>
      </c>
      <c r="B100" s="123" t="s">
        <v>105</v>
      </c>
      <c r="C100" s="123" t="s">
        <v>52</v>
      </c>
      <c r="D100" s="142">
        <v>5.25</v>
      </c>
      <c r="E100" s="276">
        <v>3.25</v>
      </c>
      <c r="F100" s="357">
        <f t="shared" si="6"/>
        <v>4.25</v>
      </c>
      <c r="G100" s="358">
        <f t="shared" si="7"/>
        <v>12.75</v>
      </c>
      <c r="H100" s="299">
        <v>8.5</v>
      </c>
      <c r="I100" s="359">
        <f t="shared" si="8"/>
        <v>25.5</v>
      </c>
      <c r="J100" s="69"/>
      <c r="K100" s="62">
        <f t="shared" si="9"/>
        <v>25.5</v>
      </c>
      <c r="L100" s="63"/>
      <c r="M100" s="20" t="str">
        <f t="shared" si="10"/>
        <v>Synthèse</v>
      </c>
      <c r="N100" t="str">
        <f t="shared" si="11"/>
        <v>oui</v>
      </c>
      <c r="O100" s="123" t="s">
        <v>105</v>
      </c>
      <c r="P100" s="123" t="s">
        <v>52</v>
      </c>
      <c r="Q100" s="161" t="s">
        <v>903</v>
      </c>
      <c r="R100" s="299">
        <v>8.5</v>
      </c>
    </row>
    <row r="101" spans="1:18" ht="19.5" customHeight="1">
      <c r="A101" s="356">
        <v>94</v>
      </c>
      <c r="B101" s="123" t="s">
        <v>286</v>
      </c>
      <c r="C101" s="123" t="s">
        <v>287</v>
      </c>
      <c r="D101" s="142">
        <v>2.5</v>
      </c>
      <c r="E101" s="276">
        <v>7.5</v>
      </c>
      <c r="F101" s="357">
        <f t="shared" si="6"/>
        <v>5</v>
      </c>
      <c r="G101" s="358">
        <f t="shared" si="7"/>
        <v>15</v>
      </c>
      <c r="H101" s="333"/>
      <c r="I101" s="359">
        <f t="shared" si="8"/>
        <v>15</v>
      </c>
      <c r="J101" s="69"/>
      <c r="K101" s="62">
        <f t="shared" si="9"/>
        <v>15</v>
      </c>
      <c r="L101" s="63"/>
      <c r="M101" s="20" t="str">
        <f t="shared" si="10"/>
        <v>Juin</v>
      </c>
      <c r="N101" t="str">
        <f t="shared" si="11"/>
        <v>oui</v>
      </c>
      <c r="O101" s="123" t="s">
        <v>286</v>
      </c>
      <c r="P101" s="123" t="s">
        <v>287</v>
      </c>
      <c r="Q101" s="161"/>
      <c r="R101" s="333"/>
    </row>
    <row r="102" spans="1:18" ht="19.5" customHeight="1">
      <c r="A102" s="356">
        <v>95</v>
      </c>
      <c r="B102" s="123" t="s">
        <v>288</v>
      </c>
      <c r="C102" s="123" t="s">
        <v>289</v>
      </c>
      <c r="D102" s="142">
        <v>1.5</v>
      </c>
      <c r="E102" s="276">
        <v>4.25</v>
      </c>
      <c r="F102" s="357">
        <f t="shared" si="6"/>
        <v>2.875</v>
      </c>
      <c r="G102" s="358">
        <f t="shared" si="7"/>
        <v>8.625</v>
      </c>
      <c r="H102" s="299">
        <v>10</v>
      </c>
      <c r="I102" s="359">
        <f t="shared" si="8"/>
        <v>30</v>
      </c>
      <c r="J102" s="69"/>
      <c r="K102" s="62">
        <f t="shared" si="9"/>
        <v>30</v>
      </c>
      <c r="L102" s="63"/>
      <c r="M102" s="20" t="str">
        <f t="shared" si="10"/>
        <v>Synthèse</v>
      </c>
      <c r="N102" t="str">
        <f t="shared" si="11"/>
        <v>oui</v>
      </c>
      <c r="O102" s="123" t="s">
        <v>288</v>
      </c>
      <c r="P102" s="123" t="s">
        <v>289</v>
      </c>
      <c r="Q102" s="161" t="s">
        <v>922</v>
      </c>
      <c r="R102" s="299">
        <v>10</v>
      </c>
    </row>
    <row r="103" spans="1:18" ht="19.5" customHeight="1">
      <c r="A103" s="356">
        <v>96</v>
      </c>
      <c r="B103" s="123" t="s">
        <v>290</v>
      </c>
      <c r="C103" s="123" t="s">
        <v>291</v>
      </c>
      <c r="D103" s="142">
        <v>9.75</v>
      </c>
      <c r="E103" s="276">
        <v>11</v>
      </c>
      <c r="F103" s="357">
        <f t="shared" si="6"/>
        <v>10.375</v>
      </c>
      <c r="G103" s="358">
        <f t="shared" si="7"/>
        <v>31.125</v>
      </c>
      <c r="H103" s="333"/>
      <c r="I103" s="359">
        <f t="shared" si="8"/>
        <v>31.125</v>
      </c>
      <c r="J103" s="69"/>
      <c r="K103" s="62">
        <f t="shared" si="9"/>
        <v>31.125</v>
      </c>
      <c r="L103" s="63"/>
      <c r="M103" s="20" t="str">
        <f t="shared" si="10"/>
        <v>Juin</v>
      </c>
      <c r="N103" t="str">
        <f t="shared" si="11"/>
        <v>oui</v>
      </c>
      <c r="O103" s="123" t="s">
        <v>290</v>
      </c>
      <c r="P103" s="123" t="s">
        <v>291</v>
      </c>
      <c r="Q103" s="161"/>
      <c r="R103" s="333"/>
    </row>
    <row r="104" spans="1:18" ht="19.5" customHeight="1">
      <c r="A104" s="356">
        <v>97</v>
      </c>
      <c r="B104" s="123" t="s">
        <v>292</v>
      </c>
      <c r="C104" s="123" t="s">
        <v>64</v>
      </c>
      <c r="D104" s="142">
        <v>1.75</v>
      </c>
      <c r="E104" s="276">
        <v>5.75</v>
      </c>
      <c r="F104" s="357">
        <f t="shared" si="6"/>
        <v>3.75</v>
      </c>
      <c r="G104" s="358">
        <f t="shared" si="7"/>
        <v>11.25</v>
      </c>
      <c r="H104" s="299">
        <v>7</v>
      </c>
      <c r="I104" s="359">
        <f t="shared" si="8"/>
        <v>21</v>
      </c>
      <c r="J104" s="69"/>
      <c r="K104" s="62">
        <f t="shared" si="9"/>
        <v>21</v>
      </c>
      <c r="L104" s="63"/>
      <c r="M104" s="20" t="str">
        <f t="shared" si="10"/>
        <v>Synthèse</v>
      </c>
      <c r="N104" t="str">
        <f t="shared" si="11"/>
        <v>oui</v>
      </c>
      <c r="O104" s="123" t="s">
        <v>292</v>
      </c>
      <c r="P104" s="123" t="s">
        <v>64</v>
      </c>
      <c r="Q104" s="161" t="s">
        <v>920</v>
      </c>
      <c r="R104" s="299">
        <v>7</v>
      </c>
    </row>
    <row r="105" spans="1:18" ht="19.5" customHeight="1">
      <c r="A105" s="356">
        <v>98</v>
      </c>
      <c r="B105" s="123" t="s">
        <v>293</v>
      </c>
      <c r="C105" s="123" t="s">
        <v>294</v>
      </c>
      <c r="D105" s="142">
        <v>5.5</v>
      </c>
      <c r="E105" s="276">
        <v>3</v>
      </c>
      <c r="F105" s="357">
        <f t="shared" si="6"/>
        <v>4.25</v>
      </c>
      <c r="G105" s="358">
        <f t="shared" si="7"/>
        <v>12.75</v>
      </c>
      <c r="H105" s="299">
        <v>1.5</v>
      </c>
      <c r="I105" s="359">
        <f t="shared" si="8"/>
        <v>12.75</v>
      </c>
      <c r="J105" s="69"/>
      <c r="K105" s="62">
        <f t="shared" si="9"/>
        <v>12.75</v>
      </c>
      <c r="L105" s="63"/>
      <c r="M105" s="20" t="str">
        <f t="shared" si="10"/>
        <v>Synthèse</v>
      </c>
      <c r="N105" t="str">
        <f t="shared" si="11"/>
        <v>oui</v>
      </c>
      <c r="O105" s="123" t="s">
        <v>293</v>
      </c>
      <c r="P105" s="123" t="s">
        <v>294</v>
      </c>
      <c r="Q105" s="161" t="s">
        <v>915</v>
      </c>
      <c r="R105" s="299">
        <v>1.5</v>
      </c>
    </row>
    <row r="106" spans="1:18" ht="19.5" customHeight="1">
      <c r="A106" s="356">
        <v>99</v>
      </c>
      <c r="B106" s="123" t="s">
        <v>295</v>
      </c>
      <c r="C106" s="123" t="s">
        <v>296</v>
      </c>
      <c r="D106" s="142">
        <v>14</v>
      </c>
      <c r="E106" s="276">
        <v>8.5</v>
      </c>
      <c r="F106" s="357">
        <f t="shared" si="6"/>
        <v>11.25</v>
      </c>
      <c r="G106" s="358">
        <f t="shared" si="7"/>
        <v>33.75</v>
      </c>
      <c r="H106" s="333"/>
      <c r="I106" s="359">
        <f t="shared" si="8"/>
        <v>33.75</v>
      </c>
      <c r="J106" s="69"/>
      <c r="K106" s="62">
        <f t="shared" si="9"/>
        <v>33.75</v>
      </c>
      <c r="L106" s="63"/>
      <c r="M106" s="20" t="str">
        <f t="shared" si="10"/>
        <v>Juin</v>
      </c>
      <c r="N106" t="str">
        <f t="shared" si="11"/>
        <v>oui</v>
      </c>
      <c r="O106" s="123" t="s">
        <v>295</v>
      </c>
      <c r="P106" s="123" t="s">
        <v>296</v>
      </c>
      <c r="Q106" s="161"/>
      <c r="R106" s="333"/>
    </row>
    <row r="107" spans="1:18" ht="19.5" customHeight="1">
      <c r="A107" s="356">
        <v>100</v>
      </c>
      <c r="B107" s="123" t="s">
        <v>297</v>
      </c>
      <c r="C107" s="123" t="s">
        <v>298</v>
      </c>
      <c r="D107" s="142">
        <v>3</v>
      </c>
      <c r="E107" s="276">
        <v>4</v>
      </c>
      <c r="F107" s="357">
        <f t="shared" si="6"/>
        <v>3.5</v>
      </c>
      <c r="G107" s="358">
        <f t="shared" si="7"/>
        <v>10.5</v>
      </c>
      <c r="H107" s="299">
        <v>10</v>
      </c>
      <c r="I107" s="359">
        <f t="shared" si="8"/>
        <v>30</v>
      </c>
      <c r="J107" s="69"/>
      <c r="K107" s="62">
        <f t="shared" si="9"/>
        <v>30</v>
      </c>
      <c r="L107" s="63"/>
      <c r="M107" s="20" t="str">
        <f t="shared" si="10"/>
        <v>Synthèse</v>
      </c>
      <c r="N107" t="str">
        <f t="shared" si="11"/>
        <v>oui</v>
      </c>
      <c r="O107" s="123" t="s">
        <v>297</v>
      </c>
      <c r="P107" s="123" t="s">
        <v>298</v>
      </c>
      <c r="Q107" s="161" t="s">
        <v>1444</v>
      </c>
      <c r="R107" s="299">
        <v>10</v>
      </c>
    </row>
    <row r="108" spans="1:18" ht="19.5" customHeight="1">
      <c r="A108" s="356">
        <v>101</v>
      </c>
      <c r="B108" s="124" t="s">
        <v>299</v>
      </c>
      <c r="C108" s="124" t="s">
        <v>300</v>
      </c>
      <c r="D108" s="119"/>
      <c r="E108" s="277"/>
      <c r="F108" s="357">
        <f t="shared" si="6"/>
        <v>0</v>
      </c>
      <c r="G108" s="358">
        <f t="shared" si="7"/>
        <v>0</v>
      </c>
      <c r="H108" s="333"/>
      <c r="I108" s="359">
        <f t="shared" si="8"/>
        <v>0</v>
      </c>
      <c r="J108" s="69"/>
      <c r="K108" s="62">
        <f t="shared" si="9"/>
        <v>0</v>
      </c>
      <c r="L108" s="63"/>
      <c r="M108" s="20" t="str">
        <f t="shared" si="10"/>
        <v>Juin</v>
      </c>
      <c r="N108" t="str">
        <f t="shared" si="11"/>
        <v>oui</v>
      </c>
      <c r="O108" s="136" t="s">
        <v>299</v>
      </c>
      <c r="P108" s="136" t="s">
        <v>300</v>
      </c>
      <c r="Q108" s="161"/>
      <c r="R108" s="333"/>
    </row>
    <row r="109" spans="1:18" ht="19.5" customHeight="1">
      <c r="A109" s="356">
        <v>102</v>
      </c>
      <c r="B109" s="123" t="s">
        <v>301</v>
      </c>
      <c r="C109" s="123" t="s">
        <v>302</v>
      </c>
      <c r="D109" s="142">
        <v>9</v>
      </c>
      <c r="E109" s="276">
        <v>6</v>
      </c>
      <c r="F109" s="357">
        <f t="shared" si="6"/>
        <v>7.5</v>
      </c>
      <c r="G109" s="358">
        <f t="shared" si="7"/>
        <v>22.5</v>
      </c>
      <c r="H109" s="333"/>
      <c r="I109" s="359">
        <f t="shared" si="8"/>
        <v>22.5</v>
      </c>
      <c r="J109" s="69"/>
      <c r="K109" s="62">
        <f t="shared" si="9"/>
        <v>22.5</v>
      </c>
      <c r="L109" s="63"/>
      <c r="M109" s="20" t="str">
        <f t="shared" si="10"/>
        <v>Juin</v>
      </c>
      <c r="N109" t="str">
        <f t="shared" si="11"/>
        <v>oui</v>
      </c>
      <c r="O109" s="123" t="s">
        <v>301</v>
      </c>
      <c r="P109" s="123" t="s">
        <v>302</v>
      </c>
      <c r="Q109" s="161"/>
      <c r="R109" s="333"/>
    </row>
    <row r="110" spans="1:18" ht="19.5" customHeight="1">
      <c r="A110" s="356">
        <v>103</v>
      </c>
      <c r="B110" s="123" t="s">
        <v>303</v>
      </c>
      <c r="C110" s="123" t="s">
        <v>304</v>
      </c>
      <c r="D110" s="142">
        <v>8.75</v>
      </c>
      <c r="E110" s="276">
        <v>4.25</v>
      </c>
      <c r="F110" s="357">
        <f t="shared" si="6"/>
        <v>6.5</v>
      </c>
      <c r="G110" s="358">
        <f t="shared" si="7"/>
        <v>19.5</v>
      </c>
      <c r="H110" s="299">
        <v>2</v>
      </c>
      <c r="I110" s="359">
        <f t="shared" si="8"/>
        <v>19.5</v>
      </c>
      <c r="J110" s="69"/>
      <c r="K110" s="62">
        <f t="shared" si="9"/>
        <v>19.5</v>
      </c>
      <c r="L110" s="63"/>
      <c r="M110" s="20" t="str">
        <f t="shared" si="10"/>
        <v>Synthèse</v>
      </c>
      <c r="N110" t="str">
        <f t="shared" si="11"/>
        <v>oui</v>
      </c>
      <c r="O110" s="123" t="s">
        <v>303</v>
      </c>
      <c r="P110" s="123" t="s">
        <v>304</v>
      </c>
      <c r="Q110" s="161" t="s">
        <v>1448</v>
      </c>
      <c r="R110" s="299">
        <v>2</v>
      </c>
    </row>
    <row r="111" spans="1:18" ht="19.5" customHeight="1">
      <c r="A111" s="356">
        <v>104</v>
      </c>
      <c r="B111" s="123" t="s">
        <v>305</v>
      </c>
      <c r="C111" s="123" t="s">
        <v>306</v>
      </c>
      <c r="D111" s="142">
        <v>5.75</v>
      </c>
      <c r="E111" s="276">
        <v>2.75</v>
      </c>
      <c r="F111" s="357">
        <f t="shared" si="6"/>
        <v>4.25</v>
      </c>
      <c r="G111" s="358">
        <f t="shared" si="7"/>
        <v>12.75</v>
      </c>
      <c r="H111" s="299">
        <v>10</v>
      </c>
      <c r="I111" s="359">
        <f t="shared" si="8"/>
        <v>30</v>
      </c>
      <c r="J111" s="69"/>
      <c r="K111" s="62">
        <f t="shared" si="9"/>
        <v>30</v>
      </c>
      <c r="L111" s="63"/>
      <c r="M111" s="20" t="str">
        <f t="shared" si="10"/>
        <v>Synthèse</v>
      </c>
      <c r="N111" t="str">
        <f t="shared" si="11"/>
        <v>oui</v>
      </c>
      <c r="O111" s="123" t="s">
        <v>305</v>
      </c>
      <c r="P111" s="123" t="s">
        <v>306</v>
      </c>
      <c r="Q111" s="161" t="s">
        <v>946</v>
      </c>
      <c r="R111" s="299">
        <v>10</v>
      </c>
    </row>
    <row r="112" spans="1:18" ht="19.5" customHeight="1">
      <c r="A112" s="356">
        <v>105</v>
      </c>
      <c r="B112" s="123" t="s">
        <v>307</v>
      </c>
      <c r="C112" s="123" t="s">
        <v>206</v>
      </c>
      <c r="D112" s="142">
        <v>3.75</v>
      </c>
      <c r="E112" s="276">
        <v>2</v>
      </c>
      <c r="F112" s="357">
        <f t="shared" si="6"/>
        <v>2.875</v>
      </c>
      <c r="G112" s="358">
        <f t="shared" si="7"/>
        <v>8.625</v>
      </c>
      <c r="H112" s="299">
        <v>3.5</v>
      </c>
      <c r="I112" s="359">
        <f t="shared" si="8"/>
        <v>10.5</v>
      </c>
      <c r="J112" s="69"/>
      <c r="K112" s="62">
        <f t="shared" si="9"/>
        <v>10.5</v>
      </c>
      <c r="L112" s="63"/>
      <c r="M112" s="20" t="str">
        <f t="shared" si="10"/>
        <v>Synthèse</v>
      </c>
      <c r="N112" t="str">
        <f t="shared" si="11"/>
        <v>oui</v>
      </c>
      <c r="O112" s="123" t="s">
        <v>307</v>
      </c>
      <c r="P112" s="123" t="s">
        <v>206</v>
      </c>
      <c r="Q112" s="161" t="s">
        <v>895</v>
      </c>
      <c r="R112" s="299">
        <v>3.5</v>
      </c>
    </row>
    <row r="113" spans="1:18" ht="19.5" customHeight="1">
      <c r="A113" s="356">
        <v>106</v>
      </c>
      <c r="B113" s="123" t="s">
        <v>308</v>
      </c>
      <c r="C113" s="123" t="s">
        <v>309</v>
      </c>
      <c r="D113" s="142">
        <v>7.5</v>
      </c>
      <c r="E113" s="276">
        <v>8.75</v>
      </c>
      <c r="F113" s="357">
        <f t="shared" si="6"/>
        <v>8.125</v>
      </c>
      <c r="G113" s="358">
        <f t="shared" si="7"/>
        <v>24.375</v>
      </c>
      <c r="H113" s="333"/>
      <c r="I113" s="359">
        <f t="shared" si="8"/>
        <v>24.375</v>
      </c>
      <c r="J113" s="69"/>
      <c r="K113" s="62">
        <f t="shared" si="9"/>
        <v>24.375</v>
      </c>
      <c r="L113" s="63"/>
      <c r="M113" s="20" t="str">
        <f t="shared" si="10"/>
        <v>Juin</v>
      </c>
      <c r="N113" t="str">
        <f t="shared" si="11"/>
        <v>oui</v>
      </c>
      <c r="O113" s="123" t="s">
        <v>308</v>
      </c>
      <c r="P113" s="123" t="s">
        <v>309</v>
      </c>
      <c r="Q113" s="161"/>
      <c r="R113" s="333"/>
    </row>
    <row r="114" spans="1:18" ht="19.5" customHeight="1">
      <c r="A114" s="356">
        <v>107</v>
      </c>
      <c r="B114" s="123" t="s">
        <v>310</v>
      </c>
      <c r="C114" s="123" t="s">
        <v>311</v>
      </c>
      <c r="D114" s="142">
        <v>3.25</v>
      </c>
      <c r="E114" s="276">
        <v>11.5</v>
      </c>
      <c r="F114" s="357">
        <f t="shared" si="6"/>
        <v>7.375</v>
      </c>
      <c r="G114" s="358">
        <f t="shared" si="7"/>
        <v>22.125</v>
      </c>
      <c r="H114" s="333"/>
      <c r="I114" s="359">
        <f t="shared" si="8"/>
        <v>22.125</v>
      </c>
      <c r="J114" s="69"/>
      <c r="K114" s="62">
        <f t="shared" si="9"/>
        <v>22.125</v>
      </c>
      <c r="L114" s="63"/>
      <c r="M114" s="20" t="str">
        <f t="shared" si="10"/>
        <v>Juin</v>
      </c>
      <c r="N114" t="str">
        <f t="shared" si="11"/>
        <v>oui</v>
      </c>
      <c r="O114" s="123" t="s">
        <v>310</v>
      </c>
      <c r="P114" s="123" t="s">
        <v>311</v>
      </c>
      <c r="Q114" s="161"/>
      <c r="R114" s="333"/>
    </row>
    <row r="115" spans="1:18" ht="19.5" customHeight="1">
      <c r="A115" s="356">
        <v>108</v>
      </c>
      <c r="B115" s="123" t="s">
        <v>312</v>
      </c>
      <c r="C115" s="123" t="s">
        <v>313</v>
      </c>
      <c r="D115" s="142">
        <v>5.5</v>
      </c>
      <c r="E115" s="276">
        <v>1</v>
      </c>
      <c r="F115" s="357">
        <f t="shared" si="6"/>
        <v>3.25</v>
      </c>
      <c r="G115" s="358">
        <f t="shared" si="7"/>
        <v>9.75</v>
      </c>
      <c r="H115" s="299">
        <v>4</v>
      </c>
      <c r="I115" s="359">
        <f t="shared" si="8"/>
        <v>12</v>
      </c>
      <c r="J115" s="69"/>
      <c r="K115" s="62">
        <f t="shared" si="9"/>
        <v>12</v>
      </c>
      <c r="L115" s="63"/>
      <c r="M115" s="20" t="str">
        <f t="shared" si="10"/>
        <v>Synthèse</v>
      </c>
      <c r="N115" t="str">
        <f t="shared" si="11"/>
        <v>oui</v>
      </c>
      <c r="O115" s="123" t="s">
        <v>312</v>
      </c>
      <c r="P115" s="123" t="s">
        <v>313</v>
      </c>
      <c r="Q115" s="161" t="s">
        <v>1447</v>
      </c>
      <c r="R115" s="299">
        <v>4</v>
      </c>
    </row>
    <row r="116" spans="1:18" ht="19.5" customHeight="1">
      <c r="A116" s="356">
        <v>109</v>
      </c>
      <c r="B116" s="123" t="s">
        <v>314</v>
      </c>
      <c r="C116" s="123" t="s">
        <v>315</v>
      </c>
      <c r="D116" s="142">
        <v>0.5</v>
      </c>
      <c r="E116" s="276">
        <v>1.5</v>
      </c>
      <c r="F116" s="357">
        <f t="shared" si="6"/>
        <v>1</v>
      </c>
      <c r="G116" s="358">
        <f t="shared" si="7"/>
        <v>3</v>
      </c>
      <c r="H116" s="299">
        <v>4.5</v>
      </c>
      <c r="I116" s="359">
        <f t="shared" si="8"/>
        <v>13.5</v>
      </c>
      <c r="J116" s="69"/>
      <c r="K116" s="62">
        <f t="shared" si="9"/>
        <v>13.5</v>
      </c>
      <c r="L116" s="63"/>
      <c r="M116" s="20" t="str">
        <f t="shared" si="10"/>
        <v>Synthèse</v>
      </c>
      <c r="N116" t="str">
        <f t="shared" si="11"/>
        <v>oui</v>
      </c>
      <c r="O116" s="123" t="s">
        <v>314</v>
      </c>
      <c r="P116" s="123" t="s">
        <v>315</v>
      </c>
      <c r="Q116" s="161" t="s">
        <v>894</v>
      </c>
      <c r="R116" s="299">
        <v>4.5</v>
      </c>
    </row>
    <row r="117" spans="1:18" ht="19.5" customHeight="1">
      <c r="A117" s="356">
        <v>110</v>
      </c>
      <c r="B117" s="123" t="s">
        <v>316</v>
      </c>
      <c r="C117" s="123" t="s">
        <v>317</v>
      </c>
      <c r="D117" s="360">
        <v>5.5</v>
      </c>
      <c r="E117" s="276">
        <v>7</v>
      </c>
      <c r="F117" s="357">
        <f t="shared" si="6"/>
        <v>6.25</v>
      </c>
      <c r="G117" s="358">
        <f t="shared" si="7"/>
        <v>18.75</v>
      </c>
      <c r="H117" s="333"/>
      <c r="I117" s="359">
        <f t="shared" si="8"/>
        <v>18.75</v>
      </c>
      <c r="J117" s="69"/>
      <c r="K117" s="62">
        <f t="shared" si="9"/>
        <v>18.75</v>
      </c>
      <c r="L117" s="63"/>
      <c r="M117" s="20" t="str">
        <f t="shared" si="10"/>
        <v>Juin</v>
      </c>
      <c r="N117" t="str">
        <f t="shared" si="11"/>
        <v>oui</v>
      </c>
      <c r="O117" s="123" t="s">
        <v>316</v>
      </c>
      <c r="P117" s="123" t="s">
        <v>317</v>
      </c>
      <c r="Q117" s="161"/>
      <c r="R117" s="333"/>
    </row>
    <row r="118" spans="1:18" ht="19.5" customHeight="1">
      <c r="A118" s="356">
        <v>111</v>
      </c>
      <c r="B118" s="123" t="s">
        <v>318</v>
      </c>
      <c r="C118" s="123" t="s">
        <v>43</v>
      </c>
      <c r="D118" s="142">
        <v>6.5</v>
      </c>
      <c r="E118" s="276">
        <v>7.75</v>
      </c>
      <c r="F118" s="357">
        <f t="shared" si="6"/>
        <v>7.125</v>
      </c>
      <c r="G118" s="358">
        <f t="shared" si="7"/>
        <v>21.375</v>
      </c>
      <c r="H118" s="333"/>
      <c r="I118" s="359">
        <f t="shared" si="8"/>
        <v>21.375</v>
      </c>
      <c r="J118" s="69"/>
      <c r="K118" s="62">
        <f t="shared" si="9"/>
        <v>21.375</v>
      </c>
      <c r="L118" s="63"/>
      <c r="M118" s="20" t="str">
        <f t="shared" si="10"/>
        <v>Juin</v>
      </c>
      <c r="N118" t="str">
        <f t="shared" si="11"/>
        <v>oui</v>
      </c>
      <c r="O118" s="123" t="s">
        <v>318</v>
      </c>
      <c r="P118" s="123" t="s">
        <v>43</v>
      </c>
      <c r="Q118" s="161"/>
      <c r="R118" s="333"/>
    </row>
    <row r="119" spans="1:18" ht="19.5" customHeight="1">
      <c r="A119" s="356">
        <v>112</v>
      </c>
      <c r="B119" s="123" t="s">
        <v>319</v>
      </c>
      <c r="C119" s="123" t="s">
        <v>320</v>
      </c>
      <c r="D119" s="142">
        <v>2.5</v>
      </c>
      <c r="E119" s="276">
        <v>5</v>
      </c>
      <c r="F119" s="357">
        <f t="shared" si="6"/>
        <v>3.75</v>
      </c>
      <c r="G119" s="358">
        <f t="shared" si="7"/>
        <v>11.25</v>
      </c>
      <c r="H119" s="299">
        <v>5</v>
      </c>
      <c r="I119" s="359">
        <f t="shared" si="8"/>
        <v>15</v>
      </c>
      <c r="J119" s="69"/>
      <c r="K119" s="62">
        <f t="shared" si="9"/>
        <v>15</v>
      </c>
      <c r="L119" s="63"/>
      <c r="M119" s="20" t="str">
        <f t="shared" si="10"/>
        <v>Synthèse</v>
      </c>
      <c r="N119" t="str">
        <f t="shared" si="11"/>
        <v>oui</v>
      </c>
      <c r="O119" s="123" t="s">
        <v>319</v>
      </c>
      <c r="P119" s="123" t="s">
        <v>320</v>
      </c>
      <c r="Q119" s="161" t="s">
        <v>958</v>
      </c>
      <c r="R119" s="299">
        <v>1</v>
      </c>
    </row>
    <row r="120" spans="1:18" ht="19.5" customHeight="1">
      <c r="A120" s="356">
        <v>113</v>
      </c>
      <c r="B120" s="123" t="s">
        <v>321</v>
      </c>
      <c r="C120" s="123" t="s">
        <v>322</v>
      </c>
      <c r="D120" s="119"/>
      <c r="E120" s="277"/>
      <c r="F120" s="357">
        <f t="shared" si="6"/>
        <v>0</v>
      </c>
      <c r="G120" s="358">
        <f t="shared" si="7"/>
        <v>0</v>
      </c>
      <c r="H120" s="333"/>
      <c r="I120" s="359">
        <f t="shared" si="8"/>
        <v>0</v>
      </c>
      <c r="J120" s="69"/>
      <c r="K120" s="62">
        <f t="shared" si="9"/>
        <v>0</v>
      </c>
      <c r="L120" s="63"/>
      <c r="M120" s="20" t="str">
        <f t="shared" si="10"/>
        <v>Juin</v>
      </c>
      <c r="N120" t="str">
        <f t="shared" si="11"/>
        <v>oui</v>
      </c>
      <c r="O120" s="136" t="s">
        <v>321</v>
      </c>
      <c r="P120" s="136" t="s">
        <v>322</v>
      </c>
      <c r="Q120" s="161"/>
      <c r="R120" s="333"/>
    </row>
    <row r="121" spans="1:18" ht="19.5" customHeight="1">
      <c r="A121" s="356">
        <v>114</v>
      </c>
      <c r="B121" s="123" t="s">
        <v>323</v>
      </c>
      <c r="C121" s="123" t="s">
        <v>324</v>
      </c>
      <c r="D121" s="142">
        <v>5.75</v>
      </c>
      <c r="E121" s="276">
        <v>1</v>
      </c>
      <c r="F121" s="357">
        <f t="shared" si="6"/>
        <v>3.375</v>
      </c>
      <c r="G121" s="358">
        <f t="shared" si="7"/>
        <v>10.125</v>
      </c>
      <c r="H121" s="299">
        <v>6</v>
      </c>
      <c r="I121" s="359">
        <f t="shared" si="8"/>
        <v>18</v>
      </c>
      <c r="J121" s="69"/>
      <c r="K121" s="62">
        <f t="shared" si="9"/>
        <v>18</v>
      </c>
      <c r="L121" s="63"/>
      <c r="M121" s="20" t="str">
        <f t="shared" si="10"/>
        <v>Synthèse</v>
      </c>
      <c r="N121" t="str">
        <f t="shared" si="11"/>
        <v>oui</v>
      </c>
      <c r="O121" s="123" t="s">
        <v>323</v>
      </c>
      <c r="P121" s="123" t="s">
        <v>324</v>
      </c>
      <c r="Q121" s="161" t="s">
        <v>1442</v>
      </c>
      <c r="R121" s="299">
        <v>2.5</v>
      </c>
    </row>
    <row r="122" spans="1:18" ht="19.5" customHeight="1">
      <c r="A122" s="356">
        <v>115</v>
      </c>
      <c r="B122" s="123" t="s">
        <v>325</v>
      </c>
      <c r="C122" s="123" t="s">
        <v>326</v>
      </c>
      <c r="D122" s="360">
        <v>8</v>
      </c>
      <c r="E122" s="276">
        <v>6.25</v>
      </c>
      <c r="F122" s="357">
        <f t="shared" si="6"/>
        <v>7.125</v>
      </c>
      <c r="G122" s="358">
        <f t="shared" si="7"/>
        <v>21.375</v>
      </c>
      <c r="H122" s="333"/>
      <c r="I122" s="359">
        <f t="shared" si="8"/>
        <v>21.375</v>
      </c>
      <c r="J122" s="69"/>
      <c r="K122" s="62">
        <f t="shared" si="9"/>
        <v>21.375</v>
      </c>
      <c r="L122" s="63"/>
      <c r="M122" s="20" t="str">
        <f t="shared" si="10"/>
        <v>Juin</v>
      </c>
      <c r="N122" t="str">
        <f t="shared" si="11"/>
        <v>oui</v>
      </c>
      <c r="O122" s="123" t="s">
        <v>325</v>
      </c>
      <c r="P122" s="123" t="s">
        <v>326</v>
      </c>
      <c r="Q122" s="161"/>
      <c r="R122" s="333"/>
    </row>
    <row r="123" spans="1:18" ht="19.5" customHeight="1">
      <c r="A123" s="356">
        <v>116</v>
      </c>
      <c r="B123" s="123" t="s">
        <v>327</v>
      </c>
      <c r="C123" s="123" t="s">
        <v>328</v>
      </c>
      <c r="D123" s="142">
        <v>3.75</v>
      </c>
      <c r="E123" s="276">
        <v>4.75</v>
      </c>
      <c r="F123" s="357">
        <f t="shared" si="6"/>
        <v>4.25</v>
      </c>
      <c r="G123" s="358">
        <f t="shared" si="7"/>
        <v>12.75</v>
      </c>
      <c r="H123" s="299">
        <v>5</v>
      </c>
      <c r="I123" s="359">
        <f t="shared" si="8"/>
        <v>15</v>
      </c>
      <c r="J123" s="69"/>
      <c r="K123" s="62">
        <f t="shared" si="9"/>
        <v>15</v>
      </c>
      <c r="L123" s="63"/>
      <c r="M123" s="20" t="str">
        <f t="shared" si="10"/>
        <v>Synthèse</v>
      </c>
      <c r="N123" t="str">
        <f t="shared" si="11"/>
        <v>oui</v>
      </c>
      <c r="O123" s="123" t="s">
        <v>327</v>
      </c>
      <c r="P123" s="123" t="s">
        <v>328</v>
      </c>
      <c r="Q123" s="161" t="s">
        <v>959</v>
      </c>
      <c r="R123" s="299">
        <v>4.5</v>
      </c>
    </row>
    <row r="124" spans="1:18" ht="19.5" customHeight="1">
      <c r="A124" s="356">
        <v>117</v>
      </c>
      <c r="B124" s="123" t="s">
        <v>329</v>
      </c>
      <c r="C124" s="123" t="s">
        <v>330</v>
      </c>
      <c r="D124" s="142">
        <v>4.75</v>
      </c>
      <c r="E124" s="276">
        <v>1.75</v>
      </c>
      <c r="F124" s="357">
        <f t="shared" si="6"/>
        <v>3.25</v>
      </c>
      <c r="G124" s="358">
        <f t="shared" si="7"/>
        <v>9.75</v>
      </c>
      <c r="H124" s="299">
        <v>3</v>
      </c>
      <c r="I124" s="359">
        <f t="shared" si="8"/>
        <v>9.75</v>
      </c>
      <c r="J124" s="69"/>
      <c r="K124" s="62">
        <f t="shared" si="9"/>
        <v>9.75</v>
      </c>
      <c r="L124" s="63"/>
      <c r="M124" s="20" t="str">
        <f t="shared" si="10"/>
        <v>Synthèse</v>
      </c>
      <c r="N124" t="str">
        <f t="shared" si="11"/>
        <v>oui</v>
      </c>
      <c r="O124" s="123" t="s">
        <v>329</v>
      </c>
      <c r="P124" s="123" t="s">
        <v>330</v>
      </c>
      <c r="Q124" s="161" t="s">
        <v>923</v>
      </c>
      <c r="R124" s="299">
        <v>3</v>
      </c>
    </row>
    <row r="125" spans="1:18" ht="19.5" customHeight="1">
      <c r="A125" s="356">
        <v>118</v>
      </c>
      <c r="B125" s="123" t="s">
        <v>331</v>
      </c>
      <c r="C125" s="123" t="s">
        <v>332</v>
      </c>
      <c r="D125" s="142">
        <v>8.25</v>
      </c>
      <c r="E125" s="276">
        <v>10</v>
      </c>
      <c r="F125" s="357">
        <f t="shared" si="6"/>
        <v>9.125</v>
      </c>
      <c r="G125" s="358">
        <f t="shared" si="7"/>
        <v>27.375</v>
      </c>
      <c r="H125" s="333"/>
      <c r="I125" s="359">
        <f t="shared" si="8"/>
        <v>27.375</v>
      </c>
      <c r="J125" s="69"/>
      <c r="K125" s="62">
        <f t="shared" si="9"/>
        <v>27.375</v>
      </c>
      <c r="L125" s="63"/>
      <c r="M125" s="20" t="str">
        <f t="shared" si="10"/>
        <v>Juin</v>
      </c>
      <c r="N125" t="str">
        <f t="shared" si="11"/>
        <v>oui</v>
      </c>
      <c r="O125" s="123" t="s">
        <v>331</v>
      </c>
      <c r="P125" s="123" t="s">
        <v>332</v>
      </c>
      <c r="Q125" s="161"/>
      <c r="R125" s="333"/>
    </row>
    <row r="126" spans="1:18" ht="19.5" customHeight="1">
      <c r="A126" s="356">
        <v>119</v>
      </c>
      <c r="B126" s="123" t="s">
        <v>74</v>
      </c>
      <c r="C126" s="123" t="s">
        <v>333</v>
      </c>
      <c r="D126" s="142">
        <v>1.25</v>
      </c>
      <c r="E126" s="276">
        <v>4.25</v>
      </c>
      <c r="F126" s="357">
        <f t="shared" si="6"/>
        <v>2.75</v>
      </c>
      <c r="G126" s="358">
        <f t="shared" si="7"/>
        <v>8.25</v>
      </c>
      <c r="H126" s="299">
        <v>4</v>
      </c>
      <c r="I126" s="359">
        <f t="shared" si="8"/>
        <v>12</v>
      </c>
      <c r="J126" s="69"/>
      <c r="K126" s="62">
        <f t="shared" si="9"/>
        <v>12</v>
      </c>
      <c r="L126" s="63"/>
      <c r="M126" s="20" t="str">
        <f t="shared" si="10"/>
        <v>Synthèse</v>
      </c>
      <c r="N126" t="str">
        <f t="shared" si="11"/>
        <v>oui</v>
      </c>
      <c r="O126" s="123" t="s">
        <v>74</v>
      </c>
      <c r="P126" s="123" t="s">
        <v>333</v>
      </c>
      <c r="Q126" s="161" t="s">
        <v>887</v>
      </c>
      <c r="R126" s="299">
        <v>4</v>
      </c>
    </row>
    <row r="127" spans="1:18" ht="19.5" customHeight="1">
      <c r="A127" s="356">
        <v>120</v>
      </c>
      <c r="B127" s="123" t="s">
        <v>334</v>
      </c>
      <c r="C127" s="123" t="s">
        <v>73</v>
      </c>
      <c r="D127" s="142">
        <v>3.5</v>
      </c>
      <c r="E127" s="276">
        <v>6</v>
      </c>
      <c r="F127" s="357">
        <f t="shared" si="6"/>
        <v>4.75</v>
      </c>
      <c r="G127" s="358">
        <f t="shared" si="7"/>
        <v>14.25</v>
      </c>
      <c r="H127" s="299">
        <v>10</v>
      </c>
      <c r="I127" s="359">
        <f t="shared" si="8"/>
        <v>30</v>
      </c>
      <c r="J127" s="69"/>
      <c r="K127" s="62">
        <f t="shared" si="9"/>
        <v>30</v>
      </c>
      <c r="L127" s="63"/>
      <c r="M127" s="20" t="str">
        <f t="shared" si="10"/>
        <v>Synthèse</v>
      </c>
      <c r="N127" t="str">
        <f t="shared" si="11"/>
        <v>oui</v>
      </c>
      <c r="O127" s="123" t="s">
        <v>334</v>
      </c>
      <c r="P127" s="123" t="s">
        <v>73</v>
      </c>
      <c r="Q127" s="161" t="s">
        <v>962</v>
      </c>
      <c r="R127" s="299">
        <v>10</v>
      </c>
    </row>
    <row r="128" spans="1:18" ht="19.5" customHeight="1">
      <c r="A128" s="356">
        <v>121</v>
      </c>
      <c r="B128" s="123" t="s">
        <v>335</v>
      </c>
      <c r="C128" s="123" t="s">
        <v>45</v>
      </c>
      <c r="D128" s="142">
        <v>4.25</v>
      </c>
      <c r="E128" s="276">
        <v>5.75</v>
      </c>
      <c r="F128" s="357">
        <f t="shared" si="6"/>
        <v>5</v>
      </c>
      <c r="G128" s="358">
        <f t="shared" si="7"/>
        <v>15</v>
      </c>
      <c r="H128" s="333"/>
      <c r="I128" s="359">
        <f t="shared" si="8"/>
        <v>15</v>
      </c>
      <c r="J128" s="69"/>
      <c r="K128" s="62">
        <f t="shared" si="9"/>
        <v>15</v>
      </c>
      <c r="L128" s="63"/>
      <c r="M128" s="20" t="str">
        <f t="shared" si="10"/>
        <v>Juin</v>
      </c>
      <c r="N128" t="str">
        <f t="shared" si="11"/>
        <v>oui</v>
      </c>
      <c r="O128" s="123" t="s">
        <v>335</v>
      </c>
      <c r="P128" s="123" t="s">
        <v>45</v>
      </c>
      <c r="Q128" s="161"/>
      <c r="R128" s="333"/>
    </row>
    <row r="129" spans="1:18" ht="19.5" customHeight="1">
      <c r="A129" s="356">
        <v>122</v>
      </c>
      <c r="B129" s="123" t="s">
        <v>336</v>
      </c>
      <c r="C129" s="123" t="s">
        <v>337</v>
      </c>
      <c r="D129" s="142">
        <v>6.75</v>
      </c>
      <c r="E129" s="276">
        <v>6</v>
      </c>
      <c r="F129" s="357">
        <f t="shared" si="6"/>
        <v>6.375</v>
      </c>
      <c r="G129" s="358">
        <f t="shared" si="7"/>
        <v>19.125</v>
      </c>
      <c r="H129" s="333"/>
      <c r="I129" s="359">
        <f t="shared" si="8"/>
        <v>19.125</v>
      </c>
      <c r="J129" s="69"/>
      <c r="K129" s="62">
        <f t="shared" si="9"/>
        <v>19.125</v>
      </c>
      <c r="L129" s="63"/>
      <c r="M129" s="20" t="str">
        <f t="shared" si="10"/>
        <v>Juin</v>
      </c>
      <c r="N129" t="str">
        <f t="shared" si="11"/>
        <v>oui</v>
      </c>
      <c r="O129" s="123" t="s">
        <v>336</v>
      </c>
      <c r="P129" s="123" t="s">
        <v>337</v>
      </c>
      <c r="Q129" s="161"/>
      <c r="R129" s="333"/>
    </row>
    <row r="130" spans="1:18" ht="19.5" customHeight="1">
      <c r="A130" s="356">
        <v>123</v>
      </c>
      <c r="B130" s="123" t="s">
        <v>338</v>
      </c>
      <c r="C130" s="123" t="s">
        <v>339</v>
      </c>
      <c r="D130" s="142">
        <v>2.25</v>
      </c>
      <c r="E130" s="276">
        <v>1</v>
      </c>
      <c r="F130" s="357">
        <f t="shared" si="6"/>
        <v>1.625</v>
      </c>
      <c r="G130" s="358">
        <f t="shared" si="7"/>
        <v>4.875</v>
      </c>
      <c r="H130" s="299">
        <v>3</v>
      </c>
      <c r="I130" s="359">
        <f t="shared" si="8"/>
        <v>9</v>
      </c>
      <c r="J130" s="69"/>
      <c r="K130" s="62">
        <f t="shared" si="9"/>
        <v>9</v>
      </c>
      <c r="L130" s="63"/>
      <c r="M130" s="20" t="str">
        <f t="shared" si="10"/>
        <v>Synthèse</v>
      </c>
      <c r="N130" t="str">
        <f t="shared" si="11"/>
        <v>oui</v>
      </c>
      <c r="O130" s="123" t="s">
        <v>338</v>
      </c>
      <c r="P130" s="123" t="s">
        <v>339</v>
      </c>
      <c r="Q130" s="161" t="s">
        <v>885</v>
      </c>
      <c r="R130" s="299">
        <v>3</v>
      </c>
    </row>
    <row r="131" spans="1:18" ht="19.5" customHeight="1">
      <c r="A131" s="356">
        <v>124</v>
      </c>
      <c r="B131" s="123" t="s">
        <v>340</v>
      </c>
      <c r="C131" s="123" t="s">
        <v>341</v>
      </c>
      <c r="D131" s="142">
        <v>2.25</v>
      </c>
      <c r="E131" s="276">
        <v>1</v>
      </c>
      <c r="F131" s="357">
        <f t="shared" si="6"/>
        <v>1.625</v>
      </c>
      <c r="G131" s="358">
        <f t="shared" si="7"/>
        <v>4.875</v>
      </c>
      <c r="H131" s="299">
        <v>3.5</v>
      </c>
      <c r="I131" s="359">
        <f t="shared" si="8"/>
        <v>10.5</v>
      </c>
      <c r="J131" s="69"/>
      <c r="K131" s="62">
        <f t="shared" si="9"/>
        <v>10.5</v>
      </c>
      <c r="L131" s="63"/>
      <c r="M131" s="20" t="str">
        <f t="shared" si="10"/>
        <v>Synthèse</v>
      </c>
      <c r="N131" t="str">
        <f t="shared" si="11"/>
        <v>oui</v>
      </c>
      <c r="O131" s="136" t="s">
        <v>340</v>
      </c>
      <c r="P131" s="136" t="s">
        <v>341</v>
      </c>
      <c r="Q131" s="161" t="s">
        <v>921</v>
      </c>
      <c r="R131" s="299">
        <v>3.5</v>
      </c>
    </row>
    <row r="132" spans="1:18" ht="19.5" customHeight="1">
      <c r="A132" s="356">
        <v>125</v>
      </c>
      <c r="B132" s="123" t="s">
        <v>342</v>
      </c>
      <c r="C132" s="123" t="s">
        <v>343</v>
      </c>
      <c r="D132" s="142">
        <v>11.25</v>
      </c>
      <c r="E132" s="276">
        <v>4.75</v>
      </c>
      <c r="F132" s="357">
        <f t="shared" si="6"/>
        <v>8</v>
      </c>
      <c r="G132" s="358">
        <f t="shared" si="7"/>
        <v>24</v>
      </c>
      <c r="H132" s="333"/>
      <c r="I132" s="359">
        <f t="shared" si="8"/>
        <v>24</v>
      </c>
      <c r="J132" s="69"/>
      <c r="K132" s="62">
        <f t="shared" si="9"/>
        <v>24</v>
      </c>
      <c r="L132" s="63"/>
      <c r="M132" s="20" t="str">
        <f t="shared" si="10"/>
        <v>Juin</v>
      </c>
      <c r="N132" t="str">
        <f t="shared" si="11"/>
        <v>oui</v>
      </c>
      <c r="O132" s="123" t="s">
        <v>342</v>
      </c>
      <c r="P132" s="123" t="s">
        <v>343</v>
      </c>
      <c r="Q132" s="161"/>
      <c r="R132" s="333"/>
    </row>
    <row r="133" spans="1:18" ht="19.5" customHeight="1">
      <c r="A133" s="356">
        <v>126</v>
      </c>
      <c r="B133" s="123" t="s">
        <v>344</v>
      </c>
      <c r="C133" s="123" t="s">
        <v>345</v>
      </c>
      <c r="D133" s="142">
        <v>3.75</v>
      </c>
      <c r="E133" s="276">
        <v>2.25</v>
      </c>
      <c r="F133" s="357">
        <v>5</v>
      </c>
      <c r="G133" s="358">
        <f t="shared" si="7"/>
        <v>15</v>
      </c>
      <c r="H133" s="299">
        <v>2</v>
      </c>
      <c r="I133" s="359">
        <f t="shared" si="8"/>
        <v>15</v>
      </c>
      <c r="J133" s="69"/>
      <c r="K133" s="62">
        <f t="shared" si="9"/>
        <v>15</v>
      </c>
      <c r="L133" s="63"/>
      <c r="M133" s="20" t="str">
        <f t="shared" si="10"/>
        <v>Synthèse</v>
      </c>
      <c r="N133" t="str">
        <f t="shared" si="11"/>
        <v>oui</v>
      </c>
      <c r="O133" s="123" t="s">
        <v>344</v>
      </c>
      <c r="P133" s="123" t="s">
        <v>345</v>
      </c>
      <c r="Q133" s="161" t="s">
        <v>918</v>
      </c>
      <c r="R133" s="299">
        <v>2</v>
      </c>
    </row>
    <row r="134" spans="1:18" ht="19.5" customHeight="1">
      <c r="A134" s="356">
        <v>127</v>
      </c>
      <c r="B134" s="123" t="s">
        <v>346</v>
      </c>
      <c r="C134" s="123" t="s">
        <v>88</v>
      </c>
      <c r="D134" s="142">
        <v>8</v>
      </c>
      <c r="E134" s="276">
        <v>5.25</v>
      </c>
      <c r="F134" s="357">
        <f t="shared" si="6"/>
        <v>6.625</v>
      </c>
      <c r="G134" s="358">
        <f t="shared" si="7"/>
        <v>19.875</v>
      </c>
      <c r="H134" s="299">
        <v>2.5</v>
      </c>
      <c r="I134" s="359">
        <f t="shared" si="8"/>
        <v>19.875</v>
      </c>
      <c r="J134" s="69"/>
      <c r="K134" s="62">
        <f t="shared" si="9"/>
        <v>19.875</v>
      </c>
      <c r="L134" s="63"/>
      <c r="M134" s="20" t="str">
        <f t="shared" si="10"/>
        <v>Synthèse</v>
      </c>
      <c r="N134" t="str">
        <f t="shared" si="11"/>
        <v>oui</v>
      </c>
      <c r="O134" s="123" t="s">
        <v>346</v>
      </c>
      <c r="P134" s="123" t="s">
        <v>88</v>
      </c>
      <c r="Q134" s="161" t="s">
        <v>953</v>
      </c>
      <c r="R134" s="299">
        <v>2.5</v>
      </c>
    </row>
    <row r="135" spans="1:18" ht="19.5" customHeight="1">
      <c r="A135" s="356">
        <v>128</v>
      </c>
      <c r="B135" s="123" t="s">
        <v>347</v>
      </c>
      <c r="C135" s="123" t="s">
        <v>52</v>
      </c>
      <c r="D135" s="142">
        <v>10.25</v>
      </c>
      <c r="E135" s="276">
        <v>3.75</v>
      </c>
      <c r="F135" s="357">
        <f t="shared" si="6"/>
        <v>7</v>
      </c>
      <c r="G135" s="358">
        <f t="shared" si="7"/>
        <v>21</v>
      </c>
      <c r="H135" s="333"/>
      <c r="I135" s="359">
        <f t="shared" si="8"/>
        <v>21</v>
      </c>
      <c r="J135" s="69"/>
      <c r="K135" s="62">
        <f t="shared" si="9"/>
        <v>21</v>
      </c>
      <c r="L135" s="63"/>
      <c r="M135" s="20" t="str">
        <f t="shared" si="10"/>
        <v>Juin</v>
      </c>
      <c r="N135" t="str">
        <f t="shared" si="11"/>
        <v>oui</v>
      </c>
      <c r="O135" s="123" t="s">
        <v>347</v>
      </c>
      <c r="P135" s="123" t="s">
        <v>52</v>
      </c>
      <c r="Q135" s="161"/>
      <c r="R135" s="333"/>
    </row>
    <row r="136" spans="1:18" ht="19.5" customHeight="1">
      <c r="A136" s="356">
        <v>129</v>
      </c>
      <c r="B136" s="123" t="s">
        <v>348</v>
      </c>
      <c r="C136" s="123" t="s">
        <v>349</v>
      </c>
      <c r="D136" s="142">
        <v>8.5</v>
      </c>
      <c r="E136" s="276">
        <v>5.25</v>
      </c>
      <c r="F136" s="357">
        <f t="shared" ref="F136:F199" si="12">IF(AND(D136=0,E136=0),L136/3,(D136+E136)/2)</f>
        <v>6.875</v>
      </c>
      <c r="G136" s="358">
        <f t="shared" ref="G136:G199" si="13">F136*3</f>
        <v>20.625</v>
      </c>
      <c r="H136" s="333"/>
      <c r="I136" s="359">
        <f t="shared" ref="I136:I199" si="14">MAX(G136,H136*3)</f>
        <v>20.625</v>
      </c>
      <c r="J136" s="69"/>
      <c r="K136" s="62">
        <f t="shared" ref="K136:K199" si="15">MAX(I136,J136*3)</f>
        <v>20.625</v>
      </c>
      <c r="L136" s="63"/>
      <c r="M136" s="20" t="str">
        <f t="shared" ref="M136:M199" si="16">IF(ISBLANK(J136),IF(ISBLANK(H136),"Juin","Synthèse"),"Rattrapage")</f>
        <v>Juin</v>
      </c>
      <c r="N136" t="str">
        <f t="shared" si="11"/>
        <v>oui</v>
      </c>
      <c r="O136" s="123" t="s">
        <v>348</v>
      </c>
      <c r="P136" s="123" t="s">
        <v>349</v>
      </c>
      <c r="Q136" s="161"/>
      <c r="R136" s="333"/>
    </row>
    <row r="137" spans="1:18" ht="19.5" customHeight="1">
      <c r="A137" s="356">
        <v>130</v>
      </c>
      <c r="B137" s="123" t="s">
        <v>97</v>
      </c>
      <c r="C137" s="123" t="s">
        <v>350</v>
      </c>
      <c r="D137" s="142">
        <v>2.5</v>
      </c>
      <c r="E137" s="276">
        <v>2.75</v>
      </c>
      <c r="F137" s="357">
        <f t="shared" si="12"/>
        <v>2.625</v>
      </c>
      <c r="G137" s="358">
        <f t="shared" si="13"/>
        <v>7.875</v>
      </c>
      <c r="H137" s="299">
        <v>7.5</v>
      </c>
      <c r="I137" s="359">
        <f t="shared" si="14"/>
        <v>22.5</v>
      </c>
      <c r="J137" s="69"/>
      <c r="K137" s="62">
        <f t="shared" si="15"/>
        <v>22.5</v>
      </c>
      <c r="L137" s="63"/>
      <c r="M137" s="20" t="str">
        <f t="shared" si="16"/>
        <v>Synthèse</v>
      </c>
      <c r="N137" t="str">
        <f t="shared" ref="N137:N200" si="17">IF(AND(B137=O137,C137=P137),"oui","non")</f>
        <v>oui</v>
      </c>
      <c r="O137" s="123" t="s">
        <v>97</v>
      </c>
      <c r="P137" s="123" t="s">
        <v>350</v>
      </c>
      <c r="Q137" s="161" t="s">
        <v>932</v>
      </c>
      <c r="R137" s="299">
        <v>7.5</v>
      </c>
    </row>
    <row r="138" spans="1:18" ht="19.5" customHeight="1">
      <c r="A138" s="356">
        <v>131</v>
      </c>
      <c r="B138" s="123" t="s">
        <v>351</v>
      </c>
      <c r="C138" s="123" t="s">
        <v>352</v>
      </c>
      <c r="D138" s="142">
        <v>1.75</v>
      </c>
      <c r="E138" s="276">
        <v>2</v>
      </c>
      <c r="F138" s="357">
        <f t="shared" si="12"/>
        <v>1.875</v>
      </c>
      <c r="G138" s="358">
        <f t="shared" si="13"/>
        <v>5.625</v>
      </c>
      <c r="H138" s="299">
        <v>7.5</v>
      </c>
      <c r="I138" s="359">
        <f t="shared" si="14"/>
        <v>22.5</v>
      </c>
      <c r="J138" s="69"/>
      <c r="K138" s="62">
        <f t="shared" si="15"/>
        <v>22.5</v>
      </c>
      <c r="L138" s="63"/>
      <c r="M138" s="20" t="str">
        <f t="shared" si="16"/>
        <v>Synthèse</v>
      </c>
      <c r="N138" t="str">
        <f t="shared" si="17"/>
        <v>oui</v>
      </c>
      <c r="O138" s="123" t="s">
        <v>351</v>
      </c>
      <c r="P138" s="123" t="s">
        <v>352</v>
      </c>
      <c r="Q138" s="161" t="s">
        <v>964</v>
      </c>
      <c r="R138" s="299">
        <v>7.5</v>
      </c>
    </row>
    <row r="139" spans="1:18" ht="19.5" customHeight="1">
      <c r="A139" s="356">
        <v>132</v>
      </c>
      <c r="B139" s="123" t="s">
        <v>353</v>
      </c>
      <c r="C139" s="123" t="s">
        <v>354</v>
      </c>
      <c r="D139" s="142">
        <v>3.75</v>
      </c>
      <c r="E139" s="276">
        <v>3.75</v>
      </c>
      <c r="F139" s="357">
        <f t="shared" si="12"/>
        <v>3.75</v>
      </c>
      <c r="G139" s="358">
        <f t="shared" si="13"/>
        <v>11.25</v>
      </c>
      <c r="H139" s="299">
        <v>5</v>
      </c>
      <c r="I139" s="359">
        <f t="shared" si="14"/>
        <v>15</v>
      </c>
      <c r="J139" s="69"/>
      <c r="K139" s="62">
        <f t="shared" si="15"/>
        <v>15</v>
      </c>
      <c r="L139" s="63"/>
      <c r="M139" s="20" t="str">
        <f t="shared" si="16"/>
        <v>Synthèse</v>
      </c>
      <c r="N139" t="str">
        <f t="shared" si="17"/>
        <v>oui</v>
      </c>
      <c r="O139" s="123" t="s">
        <v>353</v>
      </c>
      <c r="P139" s="123" t="s">
        <v>354</v>
      </c>
      <c r="Q139" s="161" t="s">
        <v>862</v>
      </c>
      <c r="R139" s="299">
        <v>2.5</v>
      </c>
    </row>
    <row r="140" spans="1:18" ht="19.5" customHeight="1">
      <c r="A140" s="356">
        <v>133</v>
      </c>
      <c r="B140" s="123" t="s">
        <v>355</v>
      </c>
      <c r="C140" s="123" t="s">
        <v>356</v>
      </c>
      <c r="D140" s="142">
        <v>5.5</v>
      </c>
      <c r="E140" s="276">
        <v>3.5</v>
      </c>
      <c r="F140" s="357">
        <f t="shared" si="12"/>
        <v>4.5</v>
      </c>
      <c r="G140" s="358">
        <f t="shared" si="13"/>
        <v>13.5</v>
      </c>
      <c r="H140" s="299">
        <v>8.5</v>
      </c>
      <c r="I140" s="359">
        <f t="shared" si="14"/>
        <v>25.5</v>
      </c>
      <c r="J140" s="69"/>
      <c r="K140" s="62">
        <f t="shared" si="15"/>
        <v>25.5</v>
      </c>
      <c r="L140" s="63"/>
      <c r="M140" s="20" t="str">
        <f t="shared" si="16"/>
        <v>Synthèse</v>
      </c>
      <c r="N140" t="str">
        <f t="shared" si="17"/>
        <v>oui</v>
      </c>
      <c r="O140" s="123" t="s">
        <v>355</v>
      </c>
      <c r="P140" s="123" t="s">
        <v>356</v>
      </c>
      <c r="Q140" s="161" t="s">
        <v>865</v>
      </c>
      <c r="R140" s="299">
        <v>8.5</v>
      </c>
    </row>
    <row r="141" spans="1:18" ht="19.5" customHeight="1">
      <c r="A141" s="356">
        <v>134</v>
      </c>
      <c r="B141" s="123" t="s">
        <v>355</v>
      </c>
      <c r="C141" s="123" t="s">
        <v>92</v>
      </c>
      <c r="D141" s="142">
        <v>2.75</v>
      </c>
      <c r="E141" s="276">
        <v>2.75</v>
      </c>
      <c r="F141" s="357">
        <f t="shared" si="12"/>
        <v>2.75</v>
      </c>
      <c r="G141" s="358">
        <f t="shared" si="13"/>
        <v>8.25</v>
      </c>
      <c r="H141" s="299">
        <v>3</v>
      </c>
      <c r="I141" s="359">
        <f t="shared" si="14"/>
        <v>9</v>
      </c>
      <c r="J141" s="69"/>
      <c r="K141" s="62">
        <f t="shared" si="15"/>
        <v>9</v>
      </c>
      <c r="L141" s="63"/>
      <c r="M141" s="20" t="str">
        <f t="shared" si="16"/>
        <v>Synthèse</v>
      </c>
      <c r="N141" t="str">
        <f t="shared" si="17"/>
        <v>oui</v>
      </c>
      <c r="O141" s="123" t="s">
        <v>355</v>
      </c>
      <c r="P141" s="123" t="s">
        <v>92</v>
      </c>
      <c r="Q141" s="161" t="s">
        <v>955</v>
      </c>
      <c r="R141" s="299">
        <v>3</v>
      </c>
    </row>
    <row r="142" spans="1:18" ht="19.5" customHeight="1">
      <c r="A142" s="356">
        <v>135</v>
      </c>
      <c r="B142" s="123" t="s">
        <v>357</v>
      </c>
      <c r="C142" s="123" t="s">
        <v>52</v>
      </c>
      <c r="D142" s="142">
        <v>6.5</v>
      </c>
      <c r="E142" s="276">
        <v>8</v>
      </c>
      <c r="F142" s="357">
        <f t="shared" si="12"/>
        <v>7.25</v>
      </c>
      <c r="G142" s="358">
        <f t="shared" si="13"/>
        <v>21.75</v>
      </c>
      <c r="H142" s="299">
        <v>7.5</v>
      </c>
      <c r="I142" s="359">
        <f t="shared" si="14"/>
        <v>22.5</v>
      </c>
      <c r="J142" s="69"/>
      <c r="K142" s="62">
        <f t="shared" si="15"/>
        <v>22.5</v>
      </c>
      <c r="L142" s="63"/>
      <c r="M142" s="20" t="str">
        <f t="shared" si="16"/>
        <v>Synthèse</v>
      </c>
      <c r="N142" t="str">
        <f t="shared" si="17"/>
        <v>oui</v>
      </c>
      <c r="O142" s="123" t="s">
        <v>357</v>
      </c>
      <c r="P142" s="123" t="s">
        <v>52</v>
      </c>
      <c r="Q142" s="161" t="s">
        <v>917</v>
      </c>
      <c r="R142" s="299">
        <v>7.5</v>
      </c>
    </row>
    <row r="143" spans="1:18" ht="19.5" customHeight="1">
      <c r="A143" s="356">
        <v>136</v>
      </c>
      <c r="B143" s="123" t="s">
        <v>358</v>
      </c>
      <c r="C143" s="123" t="s">
        <v>359</v>
      </c>
      <c r="D143" s="142">
        <v>7.5</v>
      </c>
      <c r="E143" s="276">
        <v>8.25</v>
      </c>
      <c r="F143" s="357">
        <f t="shared" si="12"/>
        <v>7.875</v>
      </c>
      <c r="G143" s="358">
        <f t="shared" si="13"/>
        <v>23.625</v>
      </c>
      <c r="H143" s="333"/>
      <c r="I143" s="359">
        <f t="shared" si="14"/>
        <v>23.625</v>
      </c>
      <c r="J143" s="69"/>
      <c r="K143" s="62">
        <f t="shared" si="15"/>
        <v>23.625</v>
      </c>
      <c r="L143" s="63"/>
      <c r="M143" s="20" t="str">
        <f t="shared" si="16"/>
        <v>Juin</v>
      </c>
      <c r="N143" t="str">
        <f t="shared" si="17"/>
        <v>oui</v>
      </c>
      <c r="O143" s="123" t="s">
        <v>358</v>
      </c>
      <c r="P143" s="123" t="s">
        <v>359</v>
      </c>
      <c r="Q143" s="161"/>
      <c r="R143" s="333"/>
    </row>
    <row r="144" spans="1:18" ht="19.5" customHeight="1">
      <c r="A144" s="356">
        <v>137</v>
      </c>
      <c r="B144" s="123" t="s">
        <v>360</v>
      </c>
      <c r="C144" s="123" t="s">
        <v>51</v>
      </c>
      <c r="D144" s="142">
        <v>5</v>
      </c>
      <c r="E144" s="276">
        <v>5.5</v>
      </c>
      <c r="F144" s="357">
        <f t="shared" si="12"/>
        <v>5.25</v>
      </c>
      <c r="G144" s="358">
        <f t="shared" si="13"/>
        <v>15.75</v>
      </c>
      <c r="H144" s="333"/>
      <c r="I144" s="359">
        <f t="shared" si="14"/>
        <v>15.75</v>
      </c>
      <c r="J144" s="69"/>
      <c r="K144" s="62">
        <f t="shared" si="15"/>
        <v>15.75</v>
      </c>
      <c r="L144" s="63"/>
      <c r="M144" s="20" t="str">
        <f t="shared" si="16"/>
        <v>Juin</v>
      </c>
      <c r="N144" t="str">
        <f t="shared" si="17"/>
        <v>oui</v>
      </c>
      <c r="O144" s="123" t="s">
        <v>360</v>
      </c>
      <c r="P144" s="123" t="s">
        <v>51</v>
      </c>
      <c r="Q144" s="161"/>
      <c r="R144" s="333"/>
    </row>
    <row r="145" spans="1:18" ht="19.5" customHeight="1">
      <c r="A145" s="356">
        <v>138</v>
      </c>
      <c r="B145" s="123" t="s">
        <v>361</v>
      </c>
      <c r="C145" s="123" t="s">
        <v>362</v>
      </c>
      <c r="D145" s="142">
        <v>6.25</v>
      </c>
      <c r="E145" s="276">
        <v>1</v>
      </c>
      <c r="F145" s="357">
        <f t="shared" si="12"/>
        <v>3.625</v>
      </c>
      <c r="G145" s="358">
        <f t="shared" si="13"/>
        <v>10.875</v>
      </c>
      <c r="H145" s="299">
        <v>7</v>
      </c>
      <c r="I145" s="359">
        <f t="shared" si="14"/>
        <v>21</v>
      </c>
      <c r="J145" s="69"/>
      <c r="K145" s="62">
        <f t="shared" si="15"/>
        <v>21</v>
      </c>
      <c r="L145" s="63"/>
      <c r="M145" s="20" t="str">
        <f t="shared" si="16"/>
        <v>Synthèse</v>
      </c>
      <c r="N145" t="str">
        <f t="shared" si="17"/>
        <v>oui</v>
      </c>
      <c r="O145" s="123" t="s">
        <v>361</v>
      </c>
      <c r="P145" s="123" t="s">
        <v>362</v>
      </c>
      <c r="Q145" s="161" t="s">
        <v>873</v>
      </c>
      <c r="R145" s="299">
        <v>7</v>
      </c>
    </row>
    <row r="146" spans="1:18" ht="19.5" customHeight="1">
      <c r="A146" s="356">
        <v>139</v>
      </c>
      <c r="B146" s="123" t="s">
        <v>363</v>
      </c>
      <c r="C146" s="123" t="s">
        <v>364</v>
      </c>
      <c r="D146" s="142">
        <v>2</v>
      </c>
      <c r="E146" s="276">
        <v>4.25</v>
      </c>
      <c r="F146" s="357">
        <f t="shared" si="12"/>
        <v>3.125</v>
      </c>
      <c r="G146" s="358">
        <f t="shared" si="13"/>
        <v>9.375</v>
      </c>
      <c r="H146" s="299">
        <v>10</v>
      </c>
      <c r="I146" s="359">
        <f t="shared" si="14"/>
        <v>30</v>
      </c>
      <c r="J146" s="69"/>
      <c r="K146" s="62">
        <f t="shared" si="15"/>
        <v>30</v>
      </c>
      <c r="L146" s="63"/>
      <c r="M146" s="20" t="str">
        <f t="shared" si="16"/>
        <v>Synthèse</v>
      </c>
      <c r="N146" t="str">
        <f t="shared" si="17"/>
        <v>oui</v>
      </c>
      <c r="O146" s="123" t="s">
        <v>363</v>
      </c>
      <c r="P146" s="123" t="s">
        <v>364</v>
      </c>
      <c r="Q146" s="161" t="s">
        <v>928</v>
      </c>
      <c r="R146" s="299">
        <v>10</v>
      </c>
    </row>
    <row r="147" spans="1:18" ht="19.5" customHeight="1">
      <c r="A147" s="356">
        <v>140</v>
      </c>
      <c r="B147" s="123" t="s">
        <v>365</v>
      </c>
      <c r="C147" s="123" t="s">
        <v>72</v>
      </c>
      <c r="D147" s="142">
        <v>5.5</v>
      </c>
      <c r="E147" s="276">
        <v>8.25</v>
      </c>
      <c r="F147" s="357">
        <f t="shared" si="12"/>
        <v>6.875</v>
      </c>
      <c r="G147" s="358">
        <f t="shared" si="13"/>
        <v>20.625</v>
      </c>
      <c r="H147" s="299">
        <v>12</v>
      </c>
      <c r="I147" s="359">
        <f t="shared" si="14"/>
        <v>36</v>
      </c>
      <c r="J147" s="69"/>
      <c r="K147" s="62">
        <f t="shared" si="15"/>
        <v>36</v>
      </c>
      <c r="L147" s="63"/>
      <c r="M147" s="20" t="str">
        <f t="shared" si="16"/>
        <v>Synthèse</v>
      </c>
      <c r="N147" t="str">
        <f t="shared" si="17"/>
        <v>oui</v>
      </c>
      <c r="O147" s="123" t="s">
        <v>365</v>
      </c>
      <c r="P147" s="123" t="s">
        <v>72</v>
      </c>
      <c r="Q147" s="161" t="s">
        <v>886</v>
      </c>
      <c r="R147" s="299">
        <v>12</v>
      </c>
    </row>
    <row r="148" spans="1:18" ht="19.5" customHeight="1">
      <c r="A148" s="356">
        <v>141</v>
      </c>
      <c r="B148" s="123" t="s">
        <v>366</v>
      </c>
      <c r="C148" s="123" t="s">
        <v>367</v>
      </c>
      <c r="D148" s="360">
        <v>3.5</v>
      </c>
      <c r="E148" s="276">
        <v>2.25</v>
      </c>
      <c r="F148" s="357">
        <f t="shared" si="12"/>
        <v>2.875</v>
      </c>
      <c r="G148" s="358">
        <f t="shared" si="13"/>
        <v>8.625</v>
      </c>
      <c r="H148" s="299">
        <v>5</v>
      </c>
      <c r="I148" s="359">
        <f t="shared" si="14"/>
        <v>15</v>
      </c>
      <c r="J148" s="69"/>
      <c r="K148" s="62">
        <f t="shared" si="15"/>
        <v>15</v>
      </c>
      <c r="L148" s="63"/>
      <c r="M148" s="20" t="str">
        <f t="shared" si="16"/>
        <v>Synthèse</v>
      </c>
      <c r="N148" t="str">
        <f t="shared" si="17"/>
        <v>oui</v>
      </c>
      <c r="O148" s="123" t="s">
        <v>366</v>
      </c>
      <c r="P148" s="123" t="s">
        <v>367</v>
      </c>
      <c r="Q148" s="161" t="s">
        <v>867</v>
      </c>
      <c r="R148" s="299">
        <v>4.5</v>
      </c>
    </row>
    <row r="149" spans="1:18" ht="19.5" customHeight="1">
      <c r="A149" s="356">
        <v>142</v>
      </c>
      <c r="B149" s="123" t="s">
        <v>368</v>
      </c>
      <c r="C149" s="123" t="s">
        <v>369</v>
      </c>
      <c r="D149" s="142">
        <v>3.75</v>
      </c>
      <c r="E149" s="276">
        <v>6.5</v>
      </c>
      <c r="F149" s="357">
        <f t="shared" si="12"/>
        <v>5.125</v>
      </c>
      <c r="G149" s="358">
        <f t="shared" si="13"/>
        <v>15.375</v>
      </c>
      <c r="H149" s="333"/>
      <c r="I149" s="359">
        <f t="shared" si="14"/>
        <v>15.375</v>
      </c>
      <c r="J149" s="69"/>
      <c r="K149" s="62">
        <f t="shared" si="15"/>
        <v>15.375</v>
      </c>
      <c r="L149" s="63"/>
      <c r="M149" s="20" t="str">
        <f t="shared" si="16"/>
        <v>Juin</v>
      </c>
      <c r="N149" t="str">
        <f t="shared" si="17"/>
        <v>oui</v>
      </c>
      <c r="O149" s="123" t="s">
        <v>368</v>
      </c>
      <c r="P149" s="123" t="s">
        <v>369</v>
      </c>
      <c r="Q149" s="161"/>
      <c r="R149" s="333"/>
    </row>
    <row r="150" spans="1:18" ht="19.5" customHeight="1">
      <c r="A150" s="356">
        <v>143</v>
      </c>
      <c r="B150" s="123" t="s">
        <v>370</v>
      </c>
      <c r="C150" s="123" t="s">
        <v>41</v>
      </c>
      <c r="D150" s="142">
        <v>1.75</v>
      </c>
      <c r="E150" s="276">
        <v>2.5</v>
      </c>
      <c r="F150" s="357">
        <f t="shared" si="12"/>
        <v>2.125</v>
      </c>
      <c r="G150" s="358">
        <f t="shared" si="13"/>
        <v>6.375</v>
      </c>
      <c r="H150" s="299">
        <v>3.5</v>
      </c>
      <c r="I150" s="359">
        <f t="shared" si="14"/>
        <v>10.5</v>
      </c>
      <c r="J150" s="69"/>
      <c r="K150" s="62">
        <f t="shared" si="15"/>
        <v>10.5</v>
      </c>
      <c r="L150" s="63"/>
      <c r="M150" s="20" t="str">
        <f t="shared" si="16"/>
        <v>Synthèse</v>
      </c>
      <c r="N150" t="str">
        <f t="shared" si="17"/>
        <v>oui</v>
      </c>
      <c r="O150" s="123" t="s">
        <v>370</v>
      </c>
      <c r="P150" s="123" t="s">
        <v>41</v>
      </c>
      <c r="Q150" s="161" t="s">
        <v>948</v>
      </c>
      <c r="R150" s="299">
        <v>3.5</v>
      </c>
    </row>
    <row r="151" spans="1:18" ht="19.5" customHeight="1">
      <c r="A151" s="356">
        <v>144</v>
      </c>
      <c r="B151" s="123" t="s">
        <v>371</v>
      </c>
      <c r="C151" s="123" t="s">
        <v>372</v>
      </c>
      <c r="D151" s="142">
        <v>4.25</v>
      </c>
      <c r="E151" s="276">
        <v>2.5</v>
      </c>
      <c r="F151" s="357">
        <f t="shared" si="12"/>
        <v>3.375</v>
      </c>
      <c r="G151" s="358">
        <f t="shared" si="13"/>
        <v>10.125</v>
      </c>
      <c r="H151" s="299">
        <v>10</v>
      </c>
      <c r="I151" s="359">
        <f t="shared" si="14"/>
        <v>30</v>
      </c>
      <c r="J151" s="69"/>
      <c r="K151" s="62">
        <f t="shared" si="15"/>
        <v>30</v>
      </c>
      <c r="L151" s="63"/>
      <c r="M151" s="20" t="str">
        <f t="shared" si="16"/>
        <v>Synthèse</v>
      </c>
      <c r="N151" t="str">
        <f t="shared" si="17"/>
        <v>oui</v>
      </c>
      <c r="O151" s="123" t="s">
        <v>371</v>
      </c>
      <c r="P151" s="123" t="s">
        <v>372</v>
      </c>
      <c r="Q151" s="161" t="s">
        <v>930</v>
      </c>
      <c r="R151" s="299">
        <v>10</v>
      </c>
    </row>
    <row r="152" spans="1:18" ht="19.5" customHeight="1">
      <c r="A152" s="356">
        <v>145</v>
      </c>
      <c r="B152" s="123" t="s">
        <v>373</v>
      </c>
      <c r="C152" s="123" t="s">
        <v>374</v>
      </c>
      <c r="D152" s="142">
        <v>8</v>
      </c>
      <c r="E152" s="276">
        <v>9.5</v>
      </c>
      <c r="F152" s="357">
        <f t="shared" si="12"/>
        <v>8.75</v>
      </c>
      <c r="G152" s="358">
        <f t="shared" si="13"/>
        <v>26.25</v>
      </c>
      <c r="H152" s="333"/>
      <c r="I152" s="359">
        <f t="shared" si="14"/>
        <v>26.25</v>
      </c>
      <c r="J152" s="69"/>
      <c r="K152" s="62">
        <f t="shared" si="15"/>
        <v>26.25</v>
      </c>
      <c r="L152" s="63"/>
      <c r="M152" s="20" t="str">
        <f t="shared" si="16"/>
        <v>Juin</v>
      </c>
      <c r="N152" t="str">
        <f t="shared" si="17"/>
        <v>oui</v>
      </c>
      <c r="O152" s="123" t="s">
        <v>373</v>
      </c>
      <c r="P152" s="123" t="s">
        <v>374</v>
      </c>
      <c r="Q152" s="161"/>
      <c r="R152" s="333"/>
    </row>
    <row r="153" spans="1:18" ht="19.5" customHeight="1">
      <c r="A153" s="356">
        <v>146</v>
      </c>
      <c r="B153" s="123" t="s">
        <v>375</v>
      </c>
      <c r="C153" s="123" t="s">
        <v>376</v>
      </c>
      <c r="D153" s="142">
        <v>1</v>
      </c>
      <c r="E153" s="276">
        <v>1.25</v>
      </c>
      <c r="F153" s="357">
        <f t="shared" si="12"/>
        <v>1.125</v>
      </c>
      <c r="G153" s="358">
        <f t="shared" si="13"/>
        <v>3.375</v>
      </c>
      <c r="H153" s="299">
        <v>3</v>
      </c>
      <c r="I153" s="359">
        <f t="shared" si="14"/>
        <v>9</v>
      </c>
      <c r="J153" s="69"/>
      <c r="K153" s="62">
        <f t="shared" si="15"/>
        <v>9</v>
      </c>
      <c r="L153" s="63"/>
      <c r="M153" s="20" t="str">
        <f t="shared" si="16"/>
        <v>Synthèse</v>
      </c>
      <c r="N153" t="str">
        <f t="shared" si="17"/>
        <v>oui</v>
      </c>
      <c r="O153" s="123" t="s">
        <v>375</v>
      </c>
      <c r="P153" s="123" t="s">
        <v>376</v>
      </c>
      <c r="Q153" s="161" t="s">
        <v>1034</v>
      </c>
      <c r="R153" s="299">
        <v>3</v>
      </c>
    </row>
    <row r="154" spans="1:18" ht="19.5" customHeight="1">
      <c r="A154" s="356">
        <v>147</v>
      </c>
      <c r="B154" s="123" t="s">
        <v>377</v>
      </c>
      <c r="C154" s="123" t="s">
        <v>75</v>
      </c>
      <c r="D154" s="142">
        <v>10.75</v>
      </c>
      <c r="E154" s="276">
        <v>12</v>
      </c>
      <c r="F154" s="357">
        <f t="shared" si="12"/>
        <v>11.375</v>
      </c>
      <c r="G154" s="358">
        <f t="shared" si="13"/>
        <v>34.125</v>
      </c>
      <c r="H154" s="333"/>
      <c r="I154" s="359">
        <f t="shared" si="14"/>
        <v>34.125</v>
      </c>
      <c r="J154" s="69"/>
      <c r="K154" s="62">
        <f t="shared" si="15"/>
        <v>34.125</v>
      </c>
      <c r="L154" s="63"/>
      <c r="M154" s="20" t="str">
        <f t="shared" si="16"/>
        <v>Juin</v>
      </c>
      <c r="N154" t="str">
        <f t="shared" si="17"/>
        <v>oui</v>
      </c>
      <c r="O154" s="123" t="s">
        <v>377</v>
      </c>
      <c r="P154" s="123" t="s">
        <v>75</v>
      </c>
      <c r="Q154" s="161"/>
      <c r="R154" s="333"/>
    </row>
    <row r="155" spans="1:18" ht="19.5" customHeight="1">
      <c r="A155" s="356">
        <v>148</v>
      </c>
      <c r="B155" s="123" t="s">
        <v>378</v>
      </c>
      <c r="C155" s="123" t="s">
        <v>379</v>
      </c>
      <c r="D155" s="142">
        <v>6</v>
      </c>
      <c r="E155" s="276">
        <v>4.25</v>
      </c>
      <c r="F155" s="357">
        <f t="shared" si="12"/>
        <v>5.125</v>
      </c>
      <c r="G155" s="358">
        <f t="shared" si="13"/>
        <v>15.375</v>
      </c>
      <c r="H155" s="333"/>
      <c r="I155" s="359">
        <f t="shared" si="14"/>
        <v>15.375</v>
      </c>
      <c r="J155" s="69"/>
      <c r="K155" s="62">
        <f t="shared" si="15"/>
        <v>15.375</v>
      </c>
      <c r="L155" s="63"/>
      <c r="M155" s="20" t="str">
        <f t="shared" si="16"/>
        <v>Juin</v>
      </c>
      <c r="N155" t="str">
        <f t="shared" si="17"/>
        <v>oui</v>
      </c>
      <c r="O155" s="123" t="s">
        <v>378</v>
      </c>
      <c r="P155" s="123" t="s">
        <v>379</v>
      </c>
      <c r="Q155" s="161"/>
      <c r="R155" s="333"/>
    </row>
    <row r="156" spans="1:18" ht="19.5" customHeight="1">
      <c r="A156" s="356">
        <v>149</v>
      </c>
      <c r="B156" s="123" t="s">
        <v>380</v>
      </c>
      <c r="C156" s="123" t="s">
        <v>381</v>
      </c>
      <c r="D156" s="142">
        <v>2.25</v>
      </c>
      <c r="E156" s="276">
        <v>1</v>
      </c>
      <c r="F156" s="357">
        <f t="shared" si="12"/>
        <v>1.625</v>
      </c>
      <c r="G156" s="358">
        <f t="shared" si="13"/>
        <v>4.875</v>
      </c>
      <c r="H156" s="299">
        <v>3</v>
      </c>
      <c r="I156" s="359">
        <f t="shared" si="14"/>
        <v>9</v>
      </c>
      <c r="J156" s="69"/>
      <c r="K156" s="62">
        <f t="shared" si="15"/>
        <v>9</v>
      </c>
      <c r="L156" s="63"/>
      <c r="M156" s="20" t="str">
        <f t="shared" si="16"/>
        <v>Synthèse</v>
      </c>
      <c r="N156" t="str">
        <f t="shared" si="17"/>
        <v>oui</v>
      </c>
      <c r="O156" s="123" t="s">
        <v>380</v>
      </c>
      <c r="P156" s="123" t="s">
        <v>381</v>
      </c>
      <c r="Q156" s="161" t="s">
        <v>883</v>
      </c>
      <c r="R156" s="299">
        <v>3</v>
      </c>
    </row>
    <row r="157" spans="1:18" ht="19.5" customHeight="1">
      <c r="A157" s="356">
        <v>150</v>
      </c>
      <c r="B157" s="123" t="s">
        <v>382</v>
      </c>
      <c r="C157" s="123" t="s">
        <v>45</v>
      </c>
      <c r="D157" s="142">
        <v>5.25</v>
      </c>
      <c r="E157" s="276">
        <v>4.75</v>
      </c>
      <c r="F157" s="357">
        <f t="shared" si="12"/>
        <v>5</v>
      </c>
      <c r="G157" s="358">
        <f t="shared" si="13"/>
        <v>15</v>
      </c>
      <c r="H157" s="333"/>
      <c r="I157" s="359">
        <f t="shared" si="14"/>
        <v>15</v>
      </c>
      <c r="J157" s="69"/>
      <c r="K157" s="62">
        <f t="shared" si="15"/>
        <v>15</v>
      </c>
      <c r="L157" s="63"/>
      <c r="M157" s="20" t="str">
        <f t="shared" si="16"/>
        <v>Juin</v>
      </c>
      <c r="N157" t="str">
        <f t="shared" si="17"/>
        <v>oui</v>
      </c>
      <c r="O157" s="123" t="s">
        <v>382</v>
      </c>
      <c r="P157" s="123" t="s">
        <v>45</v>
      </c>
      <c r="Q157" s="161"/>
      <c r="R157" s="333"/>
    </row>
    <row r="158" spans="1:18" ht="19.5" customHeight="1">
      <c r="A158" s="356">
        <v>151</v>
      </c>
      <c r="B158" s="123" t="s">
        <v>383</v>
      </c>
      <c r="C158" s="123" t="s">
        <v>384</v>
      </c>
      <c r="D158" s="142">
        <v>3.5</v>
      </c>
      <c r="E158" s="276">
        <v>2.5</v>
      </c>
      <c r="F158" s="357">
        <f t="shared" si="12"/>
        <v>3</v>
      </c>
      <c r="G158" s="358">
        <f t="shared" si="13"/>
        <v>9</v>
      </c>
      <c r="H158" s="299">
        <v>7</v>
      </c>
      <c r="I158" s="359">
        <f t="shared" si="14"/>
        <v>21</v>
      </c>
      <c r="J158" s="69"/>
      <c r="K158" s="62">
        <f t="shared" si="15"/>
        <v>21</v>
      </c>
      <c r="L158" s="63"/>
      <c r="M158" s="20" t="str">
        <f t="shared" si="16"/>
        <v>Synthèse</v>
      </c>
      <c r="N158" t="str">
        <f t="shared" si="17"/>
        <v>oui</v>
      </c>
      <c r="O158" s="123" t="s">
        <v>383</v>
      </c>
      <c r="P158" s="123" t="s">
        <v>384</v>
      </c>
      <c r="Q158" s="161" t="s">
        <v>881</v>
      </c>
      <c r="R158" s="299">
        <v>7</v>
      </c>
    </row>
    <row r="159" spans="1:18" ht="19.5" customHeight="1">
      <c r="A159" s="356">
        <v>152</v>
      </c>
      <c r="B159" s="123" t="s">
        <v>385</v>
      </c>
      <c r="C159" s="123" t="s">
        <v>386</v>
      </c>
      <c r="D159" s="142">
        <v>4.25</v>
      </c>
      <c r="E159" s="276">
        <v>3.75</v>
      </c>
      <c r="F159" s="357">
        <f t="shared" si="12"/>
        <v>4</v>
      </c>
      <c r="G159" s="358">
        <f t="shared" si="13"/>
        <v>12</v>
      </c>
      <c r="H159" s="299">
        <v>10</v>
      </c>
      <c r="I159" s="359">
        <f t="shared" si="14"/>
        <v>30</v>
      </c>
      <c r="J159" s="69"/>
      <c r="K159" s="62">
        <f t="shared" si="15"/>
        <v>30</v>
      </c>
      <c r="L159" s="63"/>
      <c r="M159" s="20" t="str">
        <f t="shared" si="16"/>
        <v>Synthèse</v>
      </c>
      <c r="N159" t="str">
        <f t="shared" si="17"/>
        <v>oui</v>
      </c>
      <c r="O159" s="123" t="s">
        <v>385</v>
      </c>
      <c r="P159" s="123" t="s">
        <v>386</v>
      </c>
      <c r="Q159" s="161" t="s">
        <v>880</v>
      </c>
      <c r="R159" s="299">
        <v>10</v>
      </c>
    </row>
    <row r="160" spans="1:18" ht="19.5" customHeight="1">
      <c r="A160" s="356">
        <v>153</v>
      </c>
      <c r="B160" s="123" t="s">
        <v>387</v>
      </c>
      <c r="C160" s="123" t="s">
        <v>281</v>
      </c>
      <c r="D160" s="142">
        <v>4.5</v>
      </c>
      <c r="E160" s="276">
        <v>5</v>
      </c>
      <c r="F160" s="357">
        <f t="shared" si="12"/>
        <v>4.75</v>
      </c>
      <c r="G160" s="358">
        <f t="shared" si="13"/>
        <v>14.25</v>
      </c>
      <c r="H160" s="299">
        <v>10</v>
      </c>
      <c r="I160" s="359">
        <f t="shared" si="14"/>
        <v>30</v>
      </c>
      <c r="J160" s="69"/>
      <c r="K160" s="62">
        <f t="shared" si="15"/>
        <v>30</v>
      </c>
      <c r="L160" s="63"/>
      <c r="M160" s="20" t="str">
        <f t="shared" si="16"/>
        <v>Synthèse</v>
      </c>
      <c r="N160" t="str">
        <f t="shared" si="17"/>
        <v>oui</v>
      </c>
      <c r="O160" s="123" t="s">
        <v>387</v>
      </c>
      <c r="P160" s="123" t="s">
        <v>281</v>
      </c>
      <c r="Q160" s="161" t="s">
        <v>1036</v>
      </c>
      <c r="R160" s="299">
        <v>10</v>
      </c>
    </row>
    <row r="161" spans="1:18" ht="19.5" customHeight="1">
      <c r="A161" s="356">
        <v>154</v>
      </c>
      <c r="B161" s="123" t="s">
        <v>388</v>
      </c>
      <c r="C161" s="123" t="s">
        <v>40</v>
      </c>
      <c r="D161" s="142">
        <v>11.5</v>
      </c>
      <c r="E161" s="276">
        <v>8</v>
      </c>
      <c r="F161" s="357">
        <f t="shared" si="12"/>
        <v>9.75</v>
      </c>
      <c r="G161" s="358">
        <f t="shared" si="13"/>
        <v>29.25</v>
      </c>
      <c r="H161" s="333"/>
      <c r="I161" s="359">
        <f t="shared" si="14"/>
        <v>29.25</v>
      </c>
      <c r="J161" s="69"/>
      <c r="K161" s="62">
        <f t="shared" si="15"/>
        <v>29.25</v>
      </c>
      <c r="L161" s="63"/>
      <c r="M161" s="20" t="str">
        <f t="shared" si="16"/>
        <v>Juin</v>
      </c>
      <c r="N161" t="str">
        <f t="shared" si="17"/>
        <v>oui</v>
      </c>
      <c r="O161" s="123" t="s">
        <v>388</v>
      </c>
      <c r="P161" s="123" t="s">
        <v>40</v>
      </c>
      <c r="Q161" s="161"/>
      <c r="R161" s="333"/>
    </row>
    <row r="162" spans="1:18" ht="19.5" customHeight="1">
      <c r="A162" s="356">
        <v>155</v>
      </c>
      <c r="B162" s="123" t="s">
        <v>389</v>
      </c>
      <c r="C162" s="123" t="s">
        <v>390</v>
      </c>
      <c r="D162" s="142">
        <v>3</v>
      </c>
      <c r="E162" s="276">
        <v>4.5</v>
      </c>
      <c r="F162" s="357">
        <f t="shared" si="12"/>
        <v>3.75</v>
      </c>
      <c r="G162" s="358">
        <f t="shared" si="13"/>
        <v>11.25</v>
      </c>
      <c r="H162" s="299">
        <v>7</v>
      </c>
      <c r="I162" s="359">
        <f t="shared" si="14"/>
        <v>21</v>
      </c>
      <c r="J162" s="69"/>
      <c r="K162" s="62">
        <f t="shared" si="15"/>
        <v>21</v>
      </c>
      <c r="L162" s="63"/>
      <c r="M162" s="20" t="str">
        <f t="shared" si="16"/>
        <v>Synthèse</v>
      </c>
      <c r="N162" t="str">
        <f t="shared" si="17"/>
        <v>oui</v>
      </c>
      <c r="O162" s="123" t="s">
        <v>389</v>
      </c>
      <c r="P162" s="123" t="s">
        <v>390</v>
      </c>
      <c r="Q162" s="161" t="s">
        <v>878</v>
      </c>
      <c r="R162" s="299">
        <v>7</v>
      </c>
    </row>
    <row r="163" spans="1:18" ht="19.5" customHeight="1">
      <c r="A163" s="356">
        <v>156</v>
      </c>
      <c r="B163" s="123" t="s">
        <v>389</v>
      </c>
      <c r="C163" s="123" t="s">
        <v>48</v>
      </c>
      <c r="D163" s="142">
        <v>1.75</v>
      </c>
      <c r="E163" s="276">
        <v>1.5</v>
      </c>
      <c r="F163" s="357">
        <f t="shared" si="12"/>
        <v>1.625</v>
      </c>
      <c r="G163" s="358">
        <f t="shared" si="13"/>
        <v>4.875</v>
      </c>
      <c r="H163" s="299">
        <v>7</v>
      </c>
      <c r="I163" s="359">
        <f t="shared" si="14"/>
        <v>21</v>
      </c>
      <c r="J163" s="69"/>
      <c r="K163" s="62">
        <f t="shared" si="15"/>
        <v>21</v>
      </c>
      <c r="L163" s="63"/>
      <c r="M163" s="20" t="str">
        <f t="shared" si="16"/>
        <v>Synthèse</v>
      </c>
      <c r="N163" t="str">
        <f t="shared" si="17"/>
        <v>oui</v>
      </c>
      <c r="O163" s="123" t="s">
        <v>389</v>
      </c>
      <c r="P163" s="123" t="s">
        <v>48</v>
      </c>
      <c r="Q163" s="161" t="s">
        <v>1440</v>
      </c>
      <c r="R163" s="299">
        <v>7</v>
      </c>
    </row>
    <row r="164" spans="1:18" ht="19.5" customHeight="1">
      <c r="A164" s="356">
        <v>157</v>
      </c>
      <c r="B164" s="123" t="s">
        <v>391</v>
      </c>
      <c r="C164" s="123" t="s">
        <v>41</v>
      </c>
      <c r="D164" s="142">
        <v>2.5</v>
      </c>
      <c r="E164" s="276">
        <v>3.5</v>
      </c>
      <c r="F164" s="357">
        <f t="shared" si="12"/>
        <v>3</v>
      </c>
      <c r="G164" s="358">
        <f t="shared" si="13"/>
        <v>9</v>
      </c>
      <c r="H164" s="299">
        <v>4</v>
      </c>
      <c r="I164" s="359">
        <f t="shared" si="14"/>
        <v>12</v>
      </c>
      <c r="J164" s="69"/>
      <c r="K164" s="62">
        <f t="shared" si="15"/>
        <v>12</v>
      </c>
      <c r="L164" s="63"/>
      <c r="M164" s="20" t="str">
        <f t="shared" si="16"/>
        <v>Synthèse</v>
      </c>
      <c r="N164" t="str">
        <f t="shared" si="17"/>
        <v>oui</v>
      </c>
      <c r="O164" s="123" t="s">
        <v>391</v>
      </c>
      <c r="P164" s="123" t="s">
        <v>41</v>
      </c>
      <c r="Q164" s="161" t="s">
        <v>938</v>
      </c>
      <c r="R164" s="299">
        <v>4</v>
      </c>
    </row>
    <row r="165" spans="1:18" ht="19.5" customHeight="1">
      <c r="A165" s="356">
        <v>158</v>
      </c>
      <c r="B165" s="123" t="s">
        <v>392</v>
      </c>
      <c r="C165" s="123" t="s">
        <v>393</v>
      </c>
      <c r="D165" s="142">
        <v>4.75</v>
      </c>
      <c r="E165" s="276">
        <v>4.25</v>
      </c>
      <c r="F165" s="357">
        <f t="shared" si="12"/>
        <v>4.5</v>
      </c>
      <c r="G165" s="358">
        <f t="shared" si="13"/>
        <v>13.5</v>
      </c>
      <c r="H165" s="299">
        <v>12</v>
      </c>
      <c r="I165" s="359">
        <f t="shared" si="14"/>
        <v>36</v>
      </c>
      <c r="J165" s="69"/>
      <c r="K165" s="62">
        <f t="shared" si="15"/>
        <v>36</v>
      </c>
      <c r="L165" s="63"/>
      <c r="M165" s="20" t="str">
        <f t="shared" si="16"/>
        <v>Synthèse</v>
      </c>
      <c r="N165" t="str">
        <f t="shared" si="17"/>
        <v>oui</v>
      </c>
      <c r="O165" s="123" t="s">
        <v>392</v>
      </c>
      <c r="P165" s="123" t="s">
        <v>393</v>
      </c>
      <c r="Q165" s="161" t="s">
        <v>1026</v>
      </c>
      <c r="R165" s="299">
        <v>12</v>
      </c>
    </row>
    <row r="166" spans="1:18" ht="19.5" customHeight="1">
      <c r="A166" s="356">
        <v>159</v>
      </c>
      <c r="B166" s="123" t="s">
        <v>394</v>
      </c>
      <c r="C166" s="123" t="s">
        <v>395</v>
      </c>
      <c r="D166" s="142">
        <v>7.75</v>
      </c>
      <c r="E166" s="276">
        <v>6.5</v>
      </c>
      <c r="F166" s="357">
        <f t="shared" si="12"/>
        <v>7.125</v>
      </c>
      <c r="G166" s="358">
        <f t="shared" si="13"/>
        <v>21.375</v>
      </c>
      <c r="H166" s="333"/>
      <c r="I166" s="359">
        <f t="shared" si="14"/>
        <v>21.375</v>
      </c>
      <c r="J166" s="69"/>
      <c r="K166" s="62">
        <f t="shared" si="15"/>
        <v>21.375</v>
      </c>
      <c r="L166" s="63"/>
      <c r="M166" s="20" t="str">
        <f t="shared" si="16"/>
        <v>Juin</v>
      </c>
      <c r="N166" t="str">
        <f t="shared" si="17"/>
        <v>oui</v>
      </c>
      <c r="O166" s="123" t="s">
        <v>394</v>
      </c>
      <c r="P166" s="123" t="s">
        <v>395</v>
      </c>
      <c r="Q166" s="161"/>
      <c r="R166" s="333"/>
    </row>
    <row r="167" spans="1:18" ht="19.5" customHeight="1">
      <c r="A167" s="356">
        <v>160</v>
      </c>
      <c r="B167" s="123" t="s">
        <v>396</v>
      </c>
      <c r="C167" s="123" t="s">
        <v>397</v>
      </c>
      <c r="D167" s="360">
        <v>7.75</v>
      </c>
      <c r="E167" s="276">
        <v>10.5</v>
      </c>
      <c r="F167" s="357">
        <f t="shared" si="12"/>
        <v>9.125</v>
      </c>
      <c r="G167" s="358">
        <f t="shared" si="13"/>
        <v>27.375</v>
      </c>
      <c r="H167" s="333"/>
      <c r="I167" s="359">
        <f t="shared" si="14"/>
        <v>27.375</v>
      </c>
      <c r="J167" s="69"/>
      <c r="K167" s="62">
        <f t="shared" si="15"/>
        <v>27.375</v>
      </c>
      <c r="L167" s="63"/>
      <c r="M167" s="20" t="str">
        <f t="shared" si="16"/>
        <v>Juin</v>
      </c>
      <c r="N167" t="str">
        <f t="shared" si="17"/>
        <v>oui</v>
      </c>
      <c r="O167" s="123" t="s">
        <v>396</v>
      </c>
      <c r="P167" s="123" t="s">
        <v>397</v>
      </c>
      <c r="Q167" s="161"/>
      <c r="R167" s="333"/>
    </row>
    <row r="168" spans="1:18" ht="19.5" customHeight="1">
      <c r="A168" s="356">
        <v>161</v>
      </c>
      <c r="B168" s="123" t="s">
        <v>398</v>
      </c>
      <c r="C168" s="123" t="s">
        <v>399</v>
      </c>
      <c r="D168" s="360">
        <v>8</v>
      </c>
      <c r="E168" s="276">
        <v>4</v>
      </c>
      <c r="F168" s="357">
        <f t="shared" si="12"/>
        <v>6</v>
      </c>
      <c r="G168" s="358">
        <f t="shared" si="13"/>
        <v>18</v>
      </c>
      <c r="H168" s="299">
        <v>4.5</v>
      </c>
      <c r="I168" s="359">
        <f t="shared" si="14"/>
        <v>18</v>
      </c>
      <c r="J168" s="69"/>
      <c r="K168" s="62">
        <f t="shared" si="15"/>
        <v>18</v>
      </c>
      <c r="L168" s="63"/>
      <c r="M168" s="20" t="str">
        <f t="shared" si="16"/>
        <v>Synthèse</v>
      </c>
      <c r="N168" t="str">
        <f t="shared" si="17"/>
        <v>oui</v>
      </c>
      <c r="O168" s="123" t="s">
        <v>398</v>
      </c>
      <c r="P168" s="123" t="s">
        <v>399</v>
      </c>
      <c r="Q168" s="161" t="s">
        <v>1043</v>
      </c>
      <c r="R168" s="299">
        <v>4.5</v>
      </c>
    </row>
    <row r="169" spans="1:18" ht="19.5" customHeight="1">
      <c r="A169" s="356">
        <v>162</v>
      </c>
      <c r="B169" s="123" t="s">
        <v>400</v>
      </c>
      <c r="C169" s="123" t="s">
        <v>401</v>
      </c>
      <c r="D169" s="142">
        <v>3.25</v>
      </c>
      <c r="E169" s="276">
        <v>3.75</v>
      </c>
      <c r="F169" s="357">
        <f t="shared" si="12"/>
        <v>3.5</v>
      </c>
      <c r="G169" s="358">
        <f t="shared" si="13"/>
        <v>10.5</v>
      </c>
      <c r="H169" s="299">
        <v>7.5</v>
      </c>
      <c r="I169" s="359">
        <f t="shared" si="14"/>
        <v>22.5</v>
      </c>
      <c r="J169" s="69"/>
      <c r="K169" s="62">
        <f t="shared" si="15"/>
        <v>22.5</v>
      </c>
      <c r="L169" s="63"/>
      <c r="M169" s="20" t="str">
        <f t="shared" si="16"/>
        <v>Synthèse</v>
      </c>
      <c r="N169" t="str">
        <f t="shared" si="17"/>
        <v>oui</v>
      </c>
      <c r="O169" s="123" t="s">
        <v>400</v>
      </c>
      <c r="P169" s="123" t="s">
        <v>401</v>
      </c>
      <c r="Q169" s="161" t="s">
        <v>1039</v>
      </c>
      <c r="R169" s="299">
        <v>7.5</v>
      </c>
    </row>
    <row r="170" spans="1:18" ht="19.5" customHeight="1">
      <c r="A170" s="356">
        <v>163</v>
      </c>
      <c r="B170" s="123" t="s">
        <v>107</v>
      </c>
      <c r="C170" s="123" t="s">
        <v>402</v>
      </c>
      <c r="D170" s="142">
        <v>5.5</v>
      </c>
      <c r="E170" s="276">
        <v>2</v>
      </c>
      <c r="F170" s="357">
        <f t="shared" si="12"/>
        <v>3.75</v>
      </c>
      <c r="G170" s="358">
        <f t="shared" si="13"/>
        <v>11.25</v>
      </c>
      <c r="H170" s="299">
        <v>8.5</v>
      </c>
      <c r="I170" s="359">
        <f t="shared" si="14"/>
        <v>25.5</v>
      </c>
      <c r="J170" s="69"/>
      <c r="K170" s="62">
        <f t="shared" si="15"/>
        <v>25.5</v>
      </c>
      <c r="L170" s="63"/>
      <c r="M170" s="20" t="str">
        <f t="shared" si="16"/>
        <v>Synthèse</v>
      </c>
      <c r="N170" t="str">
        <f t="shared" si="17"/>
        <v>oui</v>
      </c>
      <c r="O170" s="123" t="s">
        <v>107</v>
      </c>
      <c r="P170" s="123" t="s">
        <v>402</v>
      </c>
      <c r="Q170" s="161" t="s">
        <v>813</v>
      </c>
      <c r="R170" s="299">
        <v>8.5</v>
      </c>
    </row>
    <row r="171" spans="1:18" ht="19.5" customHeight="1">
      <c r="A171" s="356">
        <v>164</v>
      </c>
      <c r="B171" s="123" t="s">
        <v>403</v>
      </c>
      <c r="C171" s="123" t="s">
        <v>77</v>
      </c>
      <c r="D171" s="142">
        <v>6.75</v>
      </c>
      <c r="E171" s="276">
        <v>1</v>
      </c>
      <c r="F171" s="357">
        <f t="shared" si="12"/>
        <v>3.875</v>
      </c>
      <c r="G171" s="358">
        <f t="shared" si="13"/>
        <v>11.625</v>
      </c>
      <c r="H171" s="299">
        <v>7</v>
      </c>
      <c r="I171" s="359">
        <f t="shared" si="14"/>
        <v>21</v>
      </c>
      <c r="J171" s="69"/>
      <c r="K171" s="62">
        <f t="shared" si="15"/>
        <v>21</v>
      </c>
      <c r="L171" s="63"/>
      <c r="M171" s="20" t="str">
        <f t="shared" si="16"/>
        <v>Synthèse</v>
      </c>
      <c r="N171" t="str">
        <f t="shared" si="17"/>
        <v>oui</v>
      </c>
      <c r="O171" s="123" t="s">
        <v>403</v>
      </c>
      <c r="P171" s="123" t="s">
        <v>77</v>
      </c>
      <c r="Q171" s="161" t="s">
        <v>834</v>
      </c>
      <c r="R171" s="299">
        <v>7</v>
      </c>
    </row>
    <row r="172" spans="1:18" ht="19.5" customHeight="1">
      <c r="A172" s="356">
        <v>165</v>
      </c>
      <c r="B172" s="123" t="s">
        <v>404</v>
      </c>
      <c r="C172" s="123" t="s">
        <v>405</v>
      </c>
      <c r="D172" s="142">
        <v>7.5</v>
      </c>
      <c r="E172" s="276">
        <v>5.5</v>
      </c>
      <c r="F172" s="357">
        <f t="shared" si="12"/>
        <v>6.5</v>
      </c>
      <c r="G172" s="358">
        <f t="shared" si="13"/>
        <v>19.5</v>
      </c>
      <c r="H172" s="299">
        <v>2.5</v>
      </c>
      <c r="I172" s="359">
        <f t="shared" si="14"/>
        <v>19.5</v>
      </c>
      <c r="J172" s="69"/>
      <c r="K172" s="62">
        <f t="shared" si="15"/>
        <v>19.5</v>
      </c>
      <c r="L172" s="63"/>
      <c r="M172" s="20" t="str">
        <f t="shared" si="16"/>
        <v>Synthèse</v>
      </c>
      <c r="N172" t="str">
        <f t="shared" si="17"/>
        <v>oui</v>
      </c>
      <c r="O172" s="123" t="s">
        <v>404</v>
      </c>
      <c r="P172" s="123" t="s">
        <v>405</v>
      </c>
      <c r="Q172" s="161" t="s">
        <v>1031</v>
      </c>
      <c r="R172" s="299">
        <v>2.5</v>
      </c>
    </row>
    <row r="173" spans="1:18" ht="19.5" customHeight="1">
      <c r="A173" s="356">
        <v>166</v>
      </c>
      <c r="B173" s="123" t="s">
        <v>108</v>
      </c>
      <c r="C173" s="123" t="s">
        <v>406</v>
      </c>
      <c r="D173" s="142">
        <v>0.75</v>
      </c>
      <c r="E173" s="276">
        <v>2</v>
      </c>
      <c r="F173" s="357">
        <f t="shared" si="12"/>
        <v>1.375</v>
      </c>
      <c r="G173" s="358">
        <f t="shared" si="13"/>
        <v>4.125</v>
      </c>
      <c r="H173" s="299">
        <v>7</v>
      </c>
      <c r="I173" s="359">
        <f t="shared" si="14"/>
        <v>21</v>
      </c>
      <c r="J173" s="69"/>
      <c r="K173" s="62">
        <f t="shared" si="15"/>
        <v>21</v>
      </c>
      <c r="L173" s="63"/>
      <c r="M173" s="20" t="str">
        <f t="shared" si="16"/>
        <v>Synthèse</v>
      </c>
      <c r="N173" t="str">
        <f t="shared" si="17"/>
        <v>oui</v>
      </c>
      <c r="O173" s="123" t="s">
        <v>108</v>
      </c>
      <c r="P173" s="123" t="s">
        <v>406</v>
      </c>
      <c r="Q173" s="161" t="s">
        <v>1438</v>
      </c>
      <c r="R173" s="299">
        <v>7</v>
      </c>
    </row>
    <row r="174" spans="1:18" ht="19.5" customHeight="1">
      <c r="A174" s="356">
        <v>167</v>
      </c>
      <c r="B174" s="123" t="s">
        <v>109</v>
      </c>
      <c r="C174" s="123" t="s">
        <v>773</v>
      </c>
      <c r="D174" s="119"/>
      <c r="E174" s="277"/>
      <c r="F174" s="357">
        <f t="shared" si="12"/>
        <v>13</v>
      </c>
      <c r="G174" s="358">
        <f t="shared" si="13"/>
        <v>39</v>
      </c>
      <c r="H174" s="333"/>
      <c r="I174" s="359">
        <f t="shared" si="14"/>
        <v>39</v>
      </c>
      <c r="J174" s="69"/>
      <c r="K174" s="62">
        <f t="shared" si="15"/>
        <v>39</v>
      </c>
      <c r="L174" s="63">
        <v>39</v>
      </c>
      <c r="M174" s="20" t="str">
        <f t="shared" si="16"/>
        <v>Juin</v>
      </c>
      <c r="N174" t="str">
        <f t="shared" si="17"/>
        <v>oui</v>
      </c>
      <c r="O174" s="123" t="s">
        <v>109</v>
      </c>
      <c r="P174" s="123" t="s">
        <v>773</v>
      </c>
      <c r="Q174" s="161"/>
      <c r="R174" s="333"/>
    </row>
    <row r="175" spans="1:18" ht="19.5" customHeight="1">
      <c r="A175" s="356">
        <v>168</v>
      </c>
      <c r="B175" s="123" t="s">
        <v>407</v>
      </c>
      <c r="C175" s="123" t="s">
        <v>408</v>
      </c>
      <c r="D175" s="142">
        <v>7.5</v>
      </c>
      <c r="E175" s="276">
        <v>2.75</v>
      </c>
      <c r="F175" s="357">
        <f t="shared" si="12"/>
        <v>5.125</v>
      </c>
      <c r="G175" s="358">
        <f t="shared" si="13"/>
        <v>15.375</v>
      </c>
      <c r="H175" s="299">
        <v>8.5</v>
      </c>
      <c r="I175" s="359">
        <f t="shared" si="14"/>
        <v>25.5</v>
      </c>
      <c r="J175" s="69"/>
      <c r="K175" s="62">
        <f t="shared" si="15"/>
        <v>25.5</v>
      </c>
      <c r="L175" s="63"/>
      <c r="M175" s="20" t="str">
        <f t="shared" si="16"/>
        <v>Synthèse</v>
      </c>
      <c r="N175" t="str">
        <f t="shared" si="17"/>
        <v>oui</v>
      </c>
      <c r="O175" s="123" t="s">
        <v>407</v>
      </c>
      <c r="P175" s="123" t="s">
        <v>408</v>
      </c>
      <c r="Q175" s="161" t="s">
        <v>907</v>
      </c>
      <c r="R175" s="299">
        <v>8.5</v>
      </c>
    </row>
    <row r="176" spans="1:18" ht="19.5" customHeight="1">
      <c r="A176" s="356">
        <v>169</v>
      </c>
      <c r="B176" s="123" t="s">
        <v>409</v>
      </c>
      <c r="C176" s="123" t="s">
        <v>410</v>
      </c>
      <c r="D176" s="142">
        <v>1</v>
      </c>
      <c r="E176" s="276">
        <v>3</v>
      </c>
      <c r="F176" s="357">
        <f t="shared" si="12"/>
        <v>2</v>
      </c>
      <c r="G176" s="358">
        <f t="shared" si="13"/>
        <v>6</v>
      </c>
      <c r="H176" s="299">
        <v>10</v>
      </c>
      <c r="I176" s="359">
        <f t="shared" si="14"/>
        <v>30</v>
      </c>
      <c r="J176" s="69"/>
      <c r="K176" s="62">
        <f t="shared" si="15"/>
        <v>30</v>
      </c>
      <c r="L176" s="63"/>
      <c r="M176" s="20" t="str">
        <f t="shared" si="16"/>
        <v>Synthèse</v>
      </c>
      <c r="N176" t="str">
        <f t="shared" si="17"/>
        <v>oui</v>
      </c>
      <c r="O176" s="123" t="s">
        <v>409</v>
      </c>
      <c r="P176" s="123" t="s">
        <v>410</v>
      </c>
      <c r="Q176" s="161" t="s">
        <v>882</v>
      </c>
      <c r="R176" s="299">
        <v>10</v>
      </c>
    </row>
    <row r="177" spans="1:18" ht="19.5" customHeight="1">
      <c r="A177" s="356">
        <v>170</v>
      </c>
      <c r="B177" s="123" t="s">
        <v>411</v>
      </c>
      <c r="C177" s="123" t="s">
        <v>267</v>
      </c>
      <c r="D177" s="360">
        <v>5</v>
      </c>
      <c r="E177" s="276">
        <v>8.5</v>
      </c>
      <c r="F177" s="357">
        <f t="shared" si="12"/>
        <v>6.75</v>
      </c>
      <c r="G177" s="358">
        <f t="shared" si="13"/>
        <v>20.25</v>
      </c>
      <c r="H177" s="333"/>
      <c r="I177" s="359">
        <f t="shared" si="14"/>
        <v>20.25</v>
      </c>
      <c r="J177" s="69"/>
      <c r="K177" s="62">
        <f t="shared" si="15"/>
        <v>20.25</v>
      </c>
      <c r="L177" s="63"/>
      <c r="M177" s="20" t="str">
        <f t="shared" si="16"/>
        <v>Juin</v>
      </c>
      <c r="N177" t="str">
        <f t="shared" si="17"/>
        <v>oui</v>
      </c>
      <c r="O177" s="123" t="s">
        <v>411</v>
      </c>
      <c r="P177" s="123" t="s">
        <v>267</v>
      </c>
      <c r="Q177" s="161"/>
      <c r="R177" s="333"/>
    </row>
    <row r="178" spans="1:18" ht="19.5" customHeight="1">
      <c r="A178" s="356">
        <v>171</v>
      </c>
      <c r="B178" s="123" t="s">
        <v>774</v>
      </c>
      <c r="C178" s="123" t="s">
        <v>81</v>
      </c>
      <c r="D178" s="360">
        <v>6.75</v>
      </c>
      <c r="E178" s="276">
        <v>10.25</v>
      </c>
      <c r="F178" s="357">
        <f t="shared" si="12"/>
        <v>8.5</v>
      </c>
      <c r="G178" s="358">
        <f t="shared" si="13"/>
        <v>25.5</v>
      </c>
      <c r="H178" s="299">
        <v>10</v>
      </c>
      <c r="I178" s="359">
        <f t="shared" si="14"/>
        <v>30</v>
      </c>
      <c r="J178" s="69"/>
      <c r="K178" s="62">
        <f t="shared" si="15"/>
        <v>30</v>
      </c>
      <c r="L178" s="63"/>
      <c r="M178" s="20" t="str">
        <f t="shared" si="16"/>
        <v>Synthèse</v>
      </c>
      <c r="N178" t="str">
        <f t="shared" si="17"/>
        <v>oui</v>
      </c>
      <c r="O178" s="123" t="s">
        <v>774</v>
      </c>
      <c r="P178" s="123" t="s">
        <v>81</v>
      </c>
      <c r="Q178" s="161" t="s">
        <v>1042</v>
      </c>
      <c r="R178" s="299">
        <v>10</v>
      </c>
    </row>
    <row r="179" spans="1:18" ht="19.5" customHeight="1">
      <c r="A179" s="356">
        <v>172</v>
      </c>
      <c r="B179" s="123" t="s">
        <v>412</v>
      </c>
      <c r="C179" s="123" t="s">
        <v>228</v>
      </c>
      <c r="D179" s="142">
        <v>11</v>
      </c>
      <c r="E179" s="276">
        <v>4.5</v>
      </c>
      <c r="F179" s="357">
        <f t="shared" si="12"/>
        <v>7.75</v>
      </c>
      <c r="G179" s="358">
        <f t="shared" si="13"/>
        <v>23.25</v>
      </c>
      <c r="H179" s="333"/>
      <c r="I179" s="359">
        <f t="shared" si="14"/>
        <v>23.25</v>
      </c>
      <c r="J179" s="69"/>
      <c r="K179" s="62">
        <f t="shared" si="15"/>
        <v>23.25</v>
      </c>
      <c r="L179" s="63"/>
      <c r="M179" s="20" t="str">
        <f t="shared" si="16"/>
        <v>Juin</v>
      </c>
      <c r="N179" t="str">
        <f t="shared" si="17"/>
        <v>oui</v>
      </c>
      <c r="O179" s="123" t="s">
        <v>412</v>
      </c>
      <c r="P179" s="123" t="s">
        <v>228</v>
      </c>
      <c r="Q179" s="161"/>
      <c r="R179" s="333"/>
    </row>
    <row r="180" spans="1:18" ht="19.5" customHeight="1">
      <c r="A180" s="356">
        <v>173</v>
      </c>
      <c r="B180" s="123" t="s">
        <v>775</v>
      </c>
      <c r="C180" s="123" t="s">
        <v>776</v>
      </c>
      <c r="D180" s="142">
        <v>10.25</v>
      </c>
      <c r="E180" s="276">
        <v>10</v>
      </c>
      <c r="F180" s="357">
        <f t="shared" si="12"/>
        <v>10.125</v>
      </c>
      <c r="G180" s="358">
        <f t="shared" si="13"/>
        <v>30.375</v>
      </c>
      <c r="H180" s="333"/>
      <c r="I180" s="359">
        <f t="shared" si="14"/>
        <v>30.375</v>
      </c>
      <c r="J180" s="69"/>
      <c r="K180" s="62">
        <f t="shared" si="15"/>
        <v>30.375</v>
      </c>
      <c r="L180" s="63"/>
      <c r="M180" s="20" t="str">
        <f t="shared" si="16"/>
        <v>Juin</v>
      </c>
      <c r="N180" t="str">
        <f t="shared" si="17"/>
        <v>oui</v>
      </c>
      <c r="O180" s="123" t="s">
        <v>775</v>
      </c>
      <c r="P180" s="123" t="s">
        <v>776</v>
      </c>
      <c r="Q180" s="161"/>
      <c r="R180" s="333"/>
    </row>
    <row r="181" spans="1:18" ht="19.5" customHeight="1">
      <c r="A181" s="356">
        <v>174</v>
      </c>
      <c r="B181" s="123" t="s">
        <v>110</v>
      </c>
      <c r="C181" s="123" t="s">
        <v>413</v>
      </c>
      <c r="D181" s="142">
        <v>2</v>
      </c>
      <c r="E181" s="276">
        <v>1</v>
      </c>
      <c r="F181" s="357">
        <f t="shared" si="12"/>
        <v>1.5</v>
      </c>
      <c r="G181" s="358">
        <f t="shared" si="13"/>
        <v>4.5</v>
      </c>
      <c r="H181" s="299">
        <v>4.5</v>
      </c>
      <c r="I181" s="359">
        <f t="shared" si="14"/>
        <v>13.5</v>
      </c>
      <c r="J181" s="69"/>
      <c r="K181" s="62">
        <f t="shared" si="15"/>
        <v>13.5</v>
      </c>
      <c r="L181" s="63"/>
      <c r="M181" s="20" t="str">
        <f t="shared" si="16"/>
        <v>Synthèse</v>
      </c>
      <c r="N181" t="str">
        <f t="shared" si="17"/>
        <v>oui</v>
      </c>
      <c r="O181" s="123" t="s">
        <v>110</v>
      </c>
      <c r="P181" s="123" t="s">
        <v>413</v>
      </c>
      <c r="Q181" s="161" t="s">
        <v>816</v>
      </c>
      <c r="R181" s="299">
        <v>4.5</v>
      </c>
    </row>
    <row r="182" spans="1:18" ht="19.5" customHeight="1">
      <c r="A182" s="356">
        <v>175</v>
      </c>
      <c r="B182" s="123" t="s">
        <v>414</v>
      </c>
      <c r="C182" s="123" t="s">
        <v>86</v>
      </c>
      <c r="D182" s="142">
        <v>8</v>
      </c>
      <c r="E182" s="276">
        <v>8</v>
      </c>
      <c r="F182" s="357">
        <f t="shared" si="12"/>
        <v>8</v>
      </c>
      <c r="G182" s="358">
        <f t="shared" si="13"/>
        <v>24</v>
      </c>
      <c r="H182" s="333"/>
      <c r="I182" s="359">
        <f t="shared" si="14"/>
        <v>24</v>
      </c>
      <c r="J182" s="69"/>
      <c r="K182" s="62">
        <f t="shared" si="15"/>
        <v>24</v>
      </c>
      <c r="L182" s="63"/>
      <c r="M182" s="20" t="str">
        <f t="shared" si="16"/>
        <v>Juin</v>
      </c>
      <c r="N182" t="str">
        <f t="shared" si="17"/>
        <v>oui</v>
      </c>
      <c r="O182" s="123" t="s">
        <v>414</v>
      </c>
      <c r="P182" s="123" t="s">
        <v>86</v>
      </c>
      <c r="Q182" s="161"/>
      <c r="R182" s="333"/>
    </row>
    <row r="183" spans="1:18" ht="19.5" customHeight="1">
      <c r="A183" s="356">
        <v>176</v>
      </c>
      <c r="B183" s="123" t="s">
        <v>415</v>
      </c>
      <c r="C183" s="123" t="s">
        <v>42</v>
      </c>
      <c r="D183" s="142">
        <v>4.5</v>
      </c>
      <c r="E183" s="276">
        <v>7.75</v>
      </c>
      <c r="F183" s="357">
        <f t="shared" si="12"/>
        <v>6.125</v>
      </c>
      <c r="G183" s="358">
        <f t="shared" si="13"/>
        <v>18.375</v>
      </c>
      <c r="H183" s="333"/>
      <c r="I183" s="359">
        <f t="shared" si="14"/>
        <v>18.375</v>
      </c>
      <c r="J183" s="69"/>
      <c r="K183" s="62">
        <f t="shared" si="15"/>
        <v>18.375</v>
      </c>
      <c r="L183" s="63"/>
      <c r="M183" s="20" t="str">
        <f t="shared" si="16"/>
        <v>Juin</v>
      </c>
      <c r="N183" t="str">
        <f t="shared" si="17"/>
        <v>oui</v>
      </c>
      <c r="O183" s="123" t="s">
        <v>415</v>
      </c>
      <c r="P183" s="123" t="s">
        <v>42</v>
      </c>
      <c r="Q183" s="161"/>
      <c r="R183" s="333"/>
    </row>
    <row r="184" spans="1:18" ht="19.5" customHeight="1">
      <c r="A184" s="356">
        <v>177</v>
      </c>
      <c r="B184" s="123" t="s">
        <v>416</v>
      </c>
      <c r="C184" s="123" t="s">
        <v>417</v>
      </c>
      <c r="D184" s="142">
        <v>1.75</v>
      </c>
      <c r="E184" s="276">
        <v>2.5</v>
      </c>
      <c r="F184" s="357">
        <f t="shared" si="12"/>
        <v>2.125</v>
      </c>
      <c r="G184" s="358">
        <f t="shared" si="13"/>
        <v>6.375</v>
      </c>
      <c r="H184" s="299">
        <v>2.5</v>
      </c>
      <c r="I184" s="359">
        <f t="shared" si="14"/>
        <v>7.5</v>
      </c>
      <c r="J184" s="69"/>
      <c r="K184" s="62">
        <f t="shared" si="15"/>
        <v>7.5</v>
      </c>
      <c r="L184" s="63"/>
      <c r="M184" s="20" t="str">
        <f t="shared" si="16"/>
        <v>Synthèse</v>
      </c>
      <c r="N184" t="str">
        <f t="shared" si="17"/>
        <v>oui</v>
      </c>
      <c r="O184" s="123" t="s">
        <v>416</v>
      </c>
      <c r="P184" s="123" t="s">
        <v>417</v>
      </c>
      <c r="Q184" s="161" t="s">
        <v>913</v>
      </c>
      <c r="R184" s="299">
        <v>2.5</v>
      </c>
    </row>
    <row r="185" spans="1:18" ht="19.5" customHeight="1">
      <c r="A185" s="356">
        <v>178</v>
      </c>
      <c r="B185" s="123" t="s">
        <v>418</v>
      </c>
      <c r="C185" s="123" t="s">
        <v>419</v>
      </c>
      <c r="D185" s="142">
        <v>3</v>
      </c>
      <c r="E185" s="276">
        <v>6.25</v>
      </c>
      <c r="F185" s="357">
        <f t="shared" si="12"/>
        <v>4.625</v>
      </c>
      <c r="G185" s="358">
        <f t="shared" si="13"/>
        <v>13.875</v>
      </c>
      <c r="H185" s="299">
        <v>5</v>
      </c>
      <c r="I185" s="359">
        <f t="shared" si="14"/>
        <v>15</v>
      </c>
      <c r="J185" s="69"/>
      <c r="K185" s="62">
        <f t="shared" si="15"/>
        <v>15</v>
      </c>
      <c r="L185" s="63"/>
      <c r="M185" s="20" t="str">
        <f t="shared" si="16"/>
        <v>Synthèse</v>
      </c>
      <c r="N185" t="str">
        <f t="shared" si="17"/>
        <v>oui</v>
      </c>
      <c r="O185" s="123" t="s">
        <v>418</v>
      </c>
      <c r="P185" s="123" t="s">
        <v>419</v>
      </c>
      <c r="Q185" s="161" t="s">
        <v>944</v>
      </c>
      <c r="R185" s="299">
        <v>4.5</v>
      </c>
    </row>
    <row r="186" spans="1:18" ht="19.5" customHeight="1">
      <c r="A186" s="356">
        <v>179</v>
      </c>
      <c r="B186" s="123" t="s">
        <v>420</v>
      </c>
      <c r="C186" s="123" t="s">
        <v>421</v>
      </c>
      <c r="D186" s="142">
        <v>1</v>
      </c>
      <c r="E186" s="276">
        <v>6.75</v>
      </c>
      <c r="F186" s="357">
        <f t="shared" si="12"/>
        <v>3.875</v>
      </c>
      <c r="G186" s="358">
        <f t="shared" si="13"/>
        <v>11.625</v>
      </c>
      <c r="H186" s="299">
        <v>10</v>
      </c>
      <c r="I186" s="359">
        <f t="shared" si="14"/>
        <v>30</v>
      </c>
      <c r="J186" s="69"/>
      <c r="K186" s="62">
        <f t="shared" si="15"/>
        <v>30</v>
      </c>
      <c r="L186" s="63"/>
      <c r="M186" s="20" t="str">
        <f t="shared" si="16"/>
        <v>Synthèse</v>
      </c>
      <c r="N186" t="str">
        <f t="shared" si="17"/>
        <v>oui</v>
      </c>
      <c r="O186" s="123" t="s">
        <v>420</v>
      </c>
      <c r="P186" s="123" t="s">
        <v>421</v>
      </c>
      <c r="Q186" s="161" t="s">
        <v>937</v>
      </c>
      <c r="R186" s="299">
        <v>10</v>
      </c>
    </row>
    <row r="187" spans="1:18" ht="19.5" customHeight="1">
      <c r="A187" s="356">
        <v>180</v>
      </c>
      <c r="B187" s="123" t="s">
        <v>422</v>
      </c>
      <c r="C187" s="123" t="s">
        <v>57</v>
      </c>
      <c r="D187" s="360">
        <v>13.5</v>
      </c>
      <c r="E187" s="276">
        <v>3</v>
      </c>
      <c r="F187" s="357">
        <f t="shared" si="12"/>
        <v>8.25</v>
      </c>
      <c r="G187" s="358">
        <f t="shared" si="13"/>
        <v>24.75</v>
      </c>
      <c r="H187" s="333"/>
      <c r="I187" s="359">
        <f t="shared" si="14"/>
        <v>24.75</v>
      </c>
      <c r="J187" s="69"/>
      <c r="K187" s="62">
        <f t="shared" si="15"/>
        <v>24.75</v>
      </c>
      <c r="L187" s="63"/>
      <c r="M187" s="20" t="str">
        <f t="shared" si="16"/>
        <v>Juin</v>
      </c>
      <c r="N187" t="str">
        <f t="shared" si="17"/>
        <v>oui</v>
      </c>
      <c r="O187" s="123" t="s">
        <v>422</v>
      </c>
      <c r="P187" s="123" t="s">
        <v>57</v>
      </c>
      <c r="Q187" s="161"/>
      <c r="R187" s="333"/>
    </row>
    <row r="188" spans="1:18" ht="19.5" customHeight="1">
      <c r="A188" s="356">
        <v>181</v>
      </c>
      <c r="B188" s="123" t="s">
        <v>422</v>
      </c>
      <c r="C188" s="123" t="s">
        <v>423</v>
      </c>
      <c r="D188" s="142">
        <v>8.5</v>
      </c>
      <c r="E188" s="276">
        <v>2</v>
      </c>
      <c r="F188" s="357">
        <f t="shared" si="12"/>
        <v>5.25</v>
      </c>
      <c r="G188" s="358">
        <f t="shared" si="13"/>
        <v>15.75</v>
      </c>
      <c r="H188" s="333"/>
      <c r="I188" s="359">
        <f t="shared" si="14"/>
        <v>15.75</v>
      </c>
      <c r="J188" s="69"/>
      <c r="K188" s="62">
        <f t="shared" si="15"/>
        <v>15.75</v>
      </c>
      <c r="L188" s="63"/>
      <c r="M188" s="20" t="str">
        <f t="shared" si="16"/>
        <v>Juin</v>
      </c>
      <c r="N188" t="str">
        <f t="shared" si="17"/>
        <v>oui</v>
      </c>
      <c r="O188" s="123" t="s">
        <v>422</v>
      </c>
      <c r="P188" s="123" t="s">
        <v>423</v>
      </c>
      <c r="Q188" s="161"/>
      <c r="R188" s="333"/>
    </row>
    <row r="189" spans="1:18" ht="19.5" customHeight="1">
      <c r="A189" s="356">
        <v>182</v>
      </c>
      <c r="B189" s="123" t="s">
        <v>424</v>
      </c>
      <c r="C189" s="123" t="s">
        <v>425</v>
      </c>
      <c r="D189" s="142">
        <v>4.5</v>
      </c>
      <c r="E189" s="276">
        <v>1.75</v>
      </c>
      <c r="F189" s="357">
        <f t="shared" si="12"/>
        <v>3.125</v>
      </c>
      <c r="G189" s="358">
        <f t="shared" si="13"/>
        <v>9.375</v>
      </c>
      <c r="H189" s="299">
        <v>4</v>
      </c>
      <c r="I189" s="359">
        <f t="shared" si="14"/>
        <v>12</v>
      </c>
      <c r="J189" s="69"/>
      <c r="K189" s="62">
        <f t="shared" si="15"/>
        <v>12</v>
      </c>
      <c r="L189" s="63"/>
      <c r="M189" s="20" t="str">
        <f t="shared" si="16"/>
        <v>Synthèse</v>
      </c>
      <c r="N189" t="str">
        <f t="shared" si="17"/>
        <v>oui</v>
      </c>
      <c r="O189" s="123" t="s">
        <v>424</v>
      </c>
      <c r="P189" s="123" t="s">
        <v>425</v>
      </c>
      <c r="Q189" s="161" t="s">
        <v>853</v>
      </c>
      <c r="R189" s="299">
        <v>4</v>
      </c>
    </row>
    <row r="190" spans="1:18" ht="19.5" customHeight="1">
      <c r="A190" s="356">
        <v>183</v>
      </c>
      <c r="B190" s="123" t="s">
        <v>426</v>
      </c>
      <c r="C190" s="123" t="s">
        <v>427</v>
      </c>
      <c r="D190" s="142">
        <v>3.25</v>
      </c>
      <c r="E190" s="276">
        <v>5.25</v>
      </c>
      <c r="F190" s="357">
        <f t="shared" si="12"/>
        <v>4.25</v>
      </c>
      <c r="G190" s="358">
        <f t="shared" si="13"/>
        <v>12.75</v>
      </c>
      <c r="H190" s="299">
        <v>10</v>
      </c>
      <c r="I190" s="359">
        <f t="shared" si="14"/>
        <v>30</v>
      </c>
      <c r="J190" s="69"/>
      <c r="K190" s="62">
        <f t="shared" si="15"/>
        <v>30</v>
      </c>
      <c r="L190" s="63"/>
      <c r="M190" s="20" t="str">
        <f t="shared" si="16"/>
        <v>Synthèse</v>
      </c>
      <c r="N190" t="str">
        <f t="shared" si="17"/>
        <v>oui</v>
      </c>
      <c r="O190" s="123" t="s">
        <v>426</v>
      </c>
      <c r="P190" s="123" t="s">
        <v>427</v>
      </c>
      <c r="Q190" s="161" t="s">
        <v>910</v>
      </c>
      <c r="R190" s="299">
        <v>10</v>
      </c>
    </row>
    <row r="191" spans="1:18" ht="19.5" customHeight="1">
      <c r="A191" s="356">
        <v>184</v>
      </c>
      <c r="B191" s="123" t="s">
        <v>428</v>
      </c>
      <c r="C191" s="123" t="s">
        <v>429</v>
      </c>
      <c r="D191" s="142">
        <v>9</v>
      </c>
      <c r="E191" s="276">
        <v>8</v>
      </c>
      <c r="F191" s="357">
        <f t="shared" si="12"/>
        <v>8.5</v>
      </c>
      <c r="G191" s="358">
        <f t="shared" si="13"/>
        <v>25.5</v>
      </c>
      <c r="H191" s="333"/>
      <c r="I191" s="359">
        <f t="shared" si="14"/>
        <v>25.5</v>
      </c>
      <c r="J191" s="69"/>
      <c r="K191" s="62">
        <f t="shared" si="15"/>
        <v>25.5</v>
      </c>
      <c r="L191" s="63"/>
      <c r="M191" s="20" t="str">
        <f t="shared" si="16"/>
        <v>Juin</v>
      </c>
      <c r="N191" t="str">
        <f t="shared" si="17"/>
        <v>oui</v>
      </c>
      <c r="O191" s="123" t="s">
        <v>428</v>
      </c>
      <c r="P191" s="123" t="s">
        <v>429</v>
      </c>
      <c r="Q191" s="161"/>
      <c r="R191" s="333"/>
    </row>
    <row r="192" spans="1:18" ht="19.5" customHeight="1">
      <c r="A192" s="356">
        <v>185</v>
      </c>
      <c r="B192" s="123" t="s">
        <v>430</v>
      </c>
      <c r="C192" s="123" t="s">
        <v>431</v>
      </c>
      <c r="D192" s="142">
        <v>4.5</v>
      </c>
      <c r="E192" s="276">
        <v>8</v>
      </c>
      <c r="F192" s="357">
        <f t="shared" si="12"/>
        <v>6.25</v>
      </c>
      <c r="G192" s="358">
        <f t="shared" si="13"/>
        <v>18.75</v>
      </c>
      <c r="H192" s="333"/>
      <c r="I192" s="359">
        <f t="shared" si="14"/>
        <v>18.75</v>
      </c>
      <c r="J192" s="69"/>
      <c r="K192" s="62">
        <f t="shared" si="15"/>
        <v>18.75</v>
      </c>
      <c r="L192" s="63"/>
      <c r="M192" s="20" t="str">
        <f t="shared" si="16"/>
        <v>Juin</v>
      </c>
      <c r="N192" t="str">
        <f t="shared" si="17"/>
        <v>oui</v>
      </c>
      <c r="O192" s="123" t="s">
        <v>430</v>
      </c>
      <c r="P192" s="123" t="s">
        <v>431</v>
      </c>
      <c r="Q192" s="161"/>
      <c r="R192" s="333"/>
    </row>
    <row r="193" spans="1:18" ht="19.5" customHeight="1">
      <c r="A193" s="356">
        <v>186</v>
      </c>
      <c r="B193" s="123" t="s">
        <v>432</v>
      </c>
      <c r="C193" s="123" t="s">
        <v>433</v>
      </c>
      <c r="D193" s="142">
        <v>6.5</v>
      </c>
      <c r="E193" s="276">
        <v>3.5</v>
      </c>
      <c r="F193" s="357">
        <f t="shared" si="12"/>
        <v>5</v>
      </c>
      <c r="G193" s="358">
        <f t="shared" si="13"/>
        <v>15</v>
      </c>
      <c r="H193" s="299">
        <v>8</v>
      </c>
      <c r="I193" s="359">
        <f t="shared" si="14"/>
        <v>24</v>
      </c>
      <c r="J193" s="69"/>
      <c r="K193" s="62">
        <f t="shared" si="15"/>
        <v>24</v>
      </c>
      <c r="L193" s="63"/>
      <c r="M193" s="20" t="str">
        <f t="shared" si="16"/>
        <v>Synthèse</v>
      </c>
      <c r="N193" t="str">
        <f t="shared" si="17"/>
        <v>oui</v>
      </c>
      <c r="O193" s="123" t="s">
        <v>432</v>
      </c>
      <c r="P193" s="123" t="s">
        <v>433</v>
      </c>
      <c r="Q193" s="161" t="s">
        <v>1025</v>
      </c>
      <c r="R193" s="299">
        <v>8</v>
      </c>
    </row>
    <row r="194" spans="1:18" ht="19.5" customHeight="1">
      <c r="A194" s="356">
        <v>187</v>
      </c>
      <c r="B194" s="123" t="s">
        <v>434</v>
      </c>
      <c r="C194" s="123" t="s">
        <v>435</v>
      </c>
      <c r="D194" s="142">
        <v>5.75</v>
      </c>
      <c r="E194" s="276">
        <v>5</v>
      </c>
      <c r="F194" s="357">
        <f t="shared" si="12"/>
        <v>5.375</v>
      </c>
      <c r="G194" s="358">
        <f t="shared" si="13"/>
        <v>16.125</v>
      </c>
      <c r="H194" s="333"/>
      <c r="I194" s="359">
        <f t="shared" si="14"/>
        <v>16.125</v>
      </c>
      <c r="J194" s="69"/>
      <c r="K194" s="62">
        <f t="shared" si="15"/>
        <v>16.125</v>
      </c>
      <c r="L194" s="63"/>
      <c r="M194" s="20" t="str">
        <f t="shared" si="16"/>
        <v>Juin</v>
      </c>
      <c r="N194" t="str">
        <f t="shared" si="17"/>
        <v>oui</v>
      </c>
      <c r="O194" s="123" t="s">
        <v>434</v>
      </c>
      <c r="P194" s="123" t="s">
        <v>435</v>
      </c>
      <c r="Q194" s="161"/>
      <c r="R194" s="333"/>
    </row>
    <row r="195" spans="1:18" ht="19.5" customHeight="1">
      <c r="A195" s="356">
        <v>188</v>
      </c>
      <c r="B195" s="123" t="s">
        <v>777</v>
      </c>
      <c r="C195" s="123" t="s">
        <v>65</v>
      </c>
      <c r="D195" s="142">
        <v>4</v>
      </c>
      <c r="E195" s="276">
        <v>4.5</v>
      </c>
      <c r="F195" s="357">
        <f t="shared" si="12"/>
        <v>4.25</v>
      </c>
      <c r="G195" s="358">
        <f t="shared" si="13"/>
        <v>12.75</v>
      </c>
      <c r="H195" s="299"/>
      <c r="I195" s="359">
        <f t="shared" si="14"/>
        <v>12.75</v>
      </c>
      <c r="J195" s="69"/>
      <c r="K195" s="62">
        <f t="shared" si="15"/>
        <v>12.75</v>
      </c>
      <c r="L195" s="63"/>
      <c r="M195" s="20" t="str">
        <f t="shared" si="16"/>
        <v>Juin</v>
      </c>
      <c r="N195" t="str">
        <f t="shared" si="17"/>
        <v>oui</v>
      </c>
      <c r="O195" s="123" t="s">
        <v>777</v>
      </c>
      <c r="P195" s="123" t="s">
        <v>65</v>
      </c>
      <c r="Q195" s="161" t="s">
        <v>828</v>
      </c>
      <c r="R195" s="299">
        <v>4.5</v>
      </c>
    </row>
    <row r="196" spans="1:18" ht="19.5" customHeight="1">
      <c r="A196" s="356">
        <v>189</v>
      </c>
      <c r="B196" s="123" t="s">
        <v>436</v>
      </c>
      <c r="C196" s="123" t="s">
        <v>206</v>
      </c>
      <c r="D196" s="142">
        <v>5.5</v>
      </c>
      <c r="E196" s="276">
        <v>1.25</v>
      </c>
      <c r="F196" s="357">
        <f t="shared" si="12"/>
        <v>3.375</v>
      </c>
      <c r="G196" s="358">
        <f t="shared" si="13"/>
        <v>10.125</v>
      </c>
      <c r="H196" s="299">
        <v>2</v>
      </c>
      <c r="I196" s="359">
        <f t="shared" si="14"/>
        <v>10.125</v>
      </c>
      <c r="J196" s="69"/>
      <c r="K196" s="62">
        <f t="shared" si="15"/>
        <v>10.125</v>
      </c>
      <c r="L196" s="63"/>
      <c r="M196" s="20" t="str">
        <f t="shared" si="16"/>
        <v>Synthèse</v>
      </c>
      <c r="N196" t="str">
        <f t="shared" si="17"/>
        <v>oui</v>
      </c>
      <c r="O196" s="123" t="s">
        <v>436</v>
      </c>
      <c r="P196" s="123" t="s">
        <v>206</v>
      </c>
      <c r="Q196" s="161" t="s">
        <v>1044</v>
      </c>
      <c r="R196" s="299">
        <v>2</v>
      </c>
    </row>
    <row r="197" spans="1:18" ht="19.5" customHeight="1">
      <c r="A197" s="356">
        <v>190</v>
      </c>
      <c r="B197" s="123" t="s">
        <v>437</v>
      </c>
      <c r="C197" s="123" t="s">
        <v>438</v>
      </c>
      <c r="D197" s="360">
        <v>3.25</v>
      </c>
      <c r="E197" s="276">
        <v>6.75</v>
      </c>
      <c r="F197" s="357">
        <f t="shared" si="12"/>
        <v>5</v>
      </c>
      <c r="G197" s="358">
        <f t="shared" si="13"/>
        <v>15</v>
      </c>
      <c r="H197" s="333"/>
      <c r="I197" s="359">
        <f t="shared" si="14"/>
        <v>15</v>
      </c>
      <c r="J197" s="69"/>
      <c r="K197" s="62">
        <f t="shared" si="15"/>
        <v>15</v>
      </c>
      <c r="L197" s="63"/>
      <c r="M197" s="20" t="str">
        <f t="shared" si="16"/>
        <v>Juin</v>
      </c>
      <c r="N197" t="str">
        <f t="shared" si="17"/>
        <v>oui</v>
      </c>
      <c r="O197" s="123" t="s">
        <v>437</v>
      </c>
      <c r="P197" s="123" t="s">
        <v>438</v>
      </c>
      <c r="Q197" s="161"/>
      <c r="R197" s="333"/>
    </row>
    <row r="198" spans="1:18" ht="19.5" customHeight="1">
      <c r="A198" s="356">
        <v>191</v>
      </c>
      <c r="B198" s="123" t="s">
        <v>439</v>
      </c>
      <c r="C198" s="123" t="s">
        <v>440</v>
      </c>
      <c r="D198" s="142">
        <v>6.75</v>
      </c>
      <c r="E198" s="276">
        <v>1</v>
      </c>
      <c r="F198" s="357">
        <f t="shared" si="12"/>
        <v>3.875</v>
      </c>
      <c r="G198" s="358">
        <f t="shared" si="13"/>
        <v>11.625</v>
      </c>
      <c r="H198" s="299">
        <v>7</v>
      </c>
      <c r="I198" s="359">
        <f t="shared" si="14"/>
        <v>21</v>
      </c>
      <c r="J198" s="69"/>
      <c r="K198" s="62">
        <f t="shared" si="15"/>
        <v>21</v>
      </c>
      <c r="L198" s="63"/>
      <c r="M198" s="20" t="str">
        <f t="shared" si="16"/>
        <v>Synthèse</v>
      </c>
      <c r="N198" t="str">
        <f t="shared" si="17"/>
        <v>oui</v>
      </c>
      <c r="O198" s="123" t="s">
        <v>439</v>
      </c>
      <c r="P198" s="123" t="s">
        <v>440</v>
      </c>
      <c r="Q198" s="161" t="s">
        <v>943</v>
      </c>
      <c r="R198" s="299">
        <v>7</v>
      </c>
    </row>
    <row r="199" spans="1:18" ht="19.5" customHeight="1">
      <c r="A199" s="356">
        <v>192</v>
      </c>
      <c r="B199" s="123" t="s">
        <v>441</v>
      </c>
      <c r="C199" s="123" t="s">
        <v>50</v>
      </c>
      <c r="D199" s="142">
        <v>5</v>
      </c>
      <c r="E199" s="276">
        <v>3.5</v>
      </c>
      <c r="F199" s="357">
        <f t="shared" si="12"/>
        <v>4.25</v>
      </c>
      <c r="G199" s="358">
        <f t="shared" si="13"/>
        <v>12.75</v>
      </c>
      <c r="H199" s="299">
        <v>7</v>
      </c>
      <c r="I199" s="359">
        <f t="shared" si="14"/>
        <v>21</v>
      </c>
      <c r="J199" s="69"/>
      <c r="K199" s="62">
        <f t="shared" si="15"/>
        <v>21</v>
      </c>
      <c r="L199" s="63"/>
      <c r="M199" s="20" t="str">
        <f t="shared" si="16"/>
        <v>Synthèse</v>
      </c>
      <c r="N199" t="str">
        <f t="shared" si="17"/>
        <v>oui</v>
      </c>
      <c r="O199" s="123" t="s">
        <v>441</v>
      </c>
      <c r="P199" s="123" t="s">
        <v>50</v>
      </c>
      <c r="Q199" s="161" t="s">
        <v>939</v>
      </c>
      <c r="R199" s="299">
        <v>7</v>
      </c>
    </row>
    <row r="200" spans="1:18" ht="19.5" customHeight="1">
      <c r="A200" s="356">
        <v>193</v>
      </c>
      <c r="B200" s="123" t="s">
        <v>442</v>
      </c>
      <c r="C200" s="123" t="s">
        <v>443</v>
      </c>
      <c r="D200" s="142">
        <v>3.25</v>
      </c>
      <c r="E200" s="276">
        <v>7</v>
      </c>
      <c r="F200" s="357">
        <f t="shared" ref="F200:F263" si="18">IF(AND(D200=0,E200=0),L200/3,(D200+E200)/2)</f>
        <v>5.125</v>
      </c>
      <c r="G200" s="358">
        <f t="shared" ref="G200:G263" si="19">F200*3</f>
        <v>15.375</v>
      </c>
      <c r="H200" s="299">
        <v>8.5</v>
      </c>
      <c r="I200" s="359">
        <f t="shared" ref="I200:I263" si="20">MAX(G200,H200*3)</f>
        <v>25.5</v>
      </c>
      <c r="J200" s="69"/>
      <c r="K200" s="62">
        <f t="shared" ref="K200:K263" si="21">MAX(I200,J200*3)</f>
        <v>25.5</v>
      </c>
      <c r="L200" s="63"/>
      <c r="M200" s="20" t="str">
        <f t="shared" ref="M200:M263" si="22">IF(ISBLANK(J200),IF(ISBLANK(H200),"Juin","Synthèse"),"Rattrapage")</f>
        <v>Synthèse</v>
      </c>
      <c r="N200" t="str">
        <f t="shared" si="17"/>
        <v>oui</v>
      </c>
      <c r="O200" s="123" t="s">
        <v>442</v>
      </c>
      <c r="P200" s="123" t="s">
        <v>443</v>
      </c>
      <c r="Q200" s="161" t="s">
        <v>908</v>
      </c>
      <c r="R200" s="299">
        <v>8.5</v>
      </c>
    </row>
    <row r="201" spans="1:18" ht="19.5" customHeight="1">
      <c r="A201" s="356">
        <v>194</v>
      </c>
      <c r="B201" s="123" t="s">
        <v>444</v>
      </c>
      <c r="C201" s="123" t="s">
        <v>445</v>
      </c>
      <c r="D201" s="142">
        <v>6.75</v>
      </c>
      <c r="E201" s="276">
        <v>6.75</v>
      </c>
      <c r="F201" s="357">
        <f t="shared" si="18"/>
        <v>6.75</v>
      </c>
      <c r="G201" s="358">
        <f t="shared" si="19"/>
        <v>20.25</v>
      </c>
      <c r="H201" s="333"/>
      <c r="I201" s="359">
        <f t="shared" si="20"/>
        <v>20.25</v>
      </c>
      <c r="J201" s="69"/>
      <c r="K201" s="62">
        <f t="shared" si="21"/>
        <v>20.25</v>
      </c>
      <c r="L201" s="63"/>
      <c r="M201" s="20" t="str">
        <f t="shared" si="22"/>
        <v>Juin</v>
      </c>
      <c r="N201" t="str">
        <f t="shared" ref="N201:N264" si="23">IF(AND(B201=O201,C201=P201),"oui","non")</f>
        <v>oui</v>
      </c>
      <c r="O201" s="123" t="s">
        <v>444</v>
      </c>
      <c r="P201" s="123" t="s">
        <v>445</v>
      </c>
      <c r="Q201" s="161"/>
      <c r="R201" s="333"/>
    </row>
    <row r="202" spans="1:18" ht="19.5" customHeight="1">
      <c r="A202" s="356">
        <v>195</v>
      </c>
      <c r="B202" s="123" t="s">
        <v>446</v>
      </c>
      <c r="C202" s="123" t="s">
        <v>228</v>
      </c>
      <c r="D202" s="142">
        <v>6.25</v>
      </c>
      <c r="E202" s="276">
        <v>4.75</v>
      </c>
      <c r="F202" s="357">
        <f t="shared" si="18"/>
        <v>5.5</v>
      </c>
      <c r="G202" s="358">
        <f t="shared" si="19"/>
        <v>16.5</v>
      </c>
      <c r="H202" s="333"/>
      <c r="I202" s="359">
        <f t="shared" si="20"/>
        <v>16.5</v>
      </c>
      <c r="J202" s="69"/>
      <c r="K202" s="62">
        <f t="shared" si="21"/>
        <v>16.5</v>
      </c>
      <c r="L202" s="63"/>
      <c r="M202" s="20" t="str">
        <f t="shared" si="22"/>
        <v>Juin</v>
      </c>
      <c r="N202" t="str">
        <f t="shared" si="23"/>
        <v>oui</v>
      </c>
      <c r="O202" s="123" t="s">
        <v>446</v>
      </c>
      <c r="P202" s="123" t="s">
        <v>228</v>
      </c>
      <c r="Q202" s="161"/>
      <c r="R202" s="333"/>
    </row>
    <row r="203" spans="1:18" ht="19.5" customHeight="1">
      <c r="A203" s="356">
        <v>196</v>
      </c>
      <c r="B203" s="123" t="s">
        <v>447</v>
      </c>
      <c r="C203" s="123" t="s">
        <v>448</v>
      </c>
      <c r="D203" s="142">
        <v>3.75</v>
      </c>
      <c r="E203" s="276">
        <v>4.5</v>
      </c>
      <c r="F203" s="357">
        <f t="shared" si="18"/>
        <v>4.125</v>
      </c>
      <c r="G203" s="358">
        <f t="shared" si="19"/>
        <v>12.375</v>
      </c>
      <c r="H203" s="299">
        <v>8</v>
      </c>
      <c r="I203" s="359">
        <f t="shared" si="20"/>
        <v>24</v>
      </c>
      <c r="J203" s="69"/>
      <c r="K203" s="62">
        <f t="shared" si="21"/>
        <v>24</v>
      </c>
      <c r="L203" s="63"/>
      <c r="M203" s="20" t="str">
        <f t="shared" si="22"/>
        <v>Synthèse</v>
      </c>
      <c r="N203" t="str">
        <f t="shared" si="23"/>
        <v>oui</v>
      </c>
      <c r="O203" s="123" t="s">
        <v>447</v>
      </c>
      <c r="P203" s="123" t="s">
        <v>448</v>
      </c>
      <c r="Q203" s="161" t="s">
        <v>798</v>
      </c>
      <c r="R203" s="299">
        <v>8</v>
      </c>
    </row>
    <row r="204" spans="1:18" ht="19.5" customHeight="1">
      <c r="A204" s="356">
        <v>197</v>
      </c>
      <c r="B204" s="123" t="s">
        <v>447</v>
      </c>
      <c r="C204" s="123" t="s">
        <v>449</v>
      </c>
      <c r="D204" s="142">
        <v>1.5</v>
      </c>
      <c r="E204" s="276">
        <v>5.25</v>
      </c>
      <c r="F204" s="357">
        <f t="shared" si="18"/>
        <v>3.375</v>
      </c>
      <c r="G204" s="358">
        <f t="shared" si="19"/>
        <v>10.125</v>
      </c>
      <c r="H204" s="299">
        <v>4</v>
      </c>
      <c r="I204" s="359">
        <f t="shared" si="20"/>
        <v>12</v>
      </c>
      <c r="J204" s="69"/>
      <c r="K204" s="62">
        <f t="shared" si="21"/>
        <v>12</v>
      </c>
      <c r="L204" s="63"/>
      <c r="M204" s="20" t="str">
        <f t="shared" si="22"/>
        <v>Synthèse</v>
      </c>
      <c r="N204" t="str">
        <f t="shared" si="23"/>
        <v>oui</v>
      </c>
      <c r="O204" s="123" t="s">
        <v>447</v>
      </c>
      <c r="P204" s="123" t="s">
        <v>449</v>
      </c>
      <c r="Q204" s="161" t="s">
        <v>909</v>
      </c>
      <c r="R204" s="299">
        <v>4</v>
      </c>
    </row>
    <row r="205" spans="1:18" ht="19.5" customHeight="1">
      <c r="A205" s="356">
        <v>198</v>
      </c>
      <c r="B205" s="123" t="s">
        <v>111</v>
      </c>
      <c r="C205" s="123" t="s">
        <v>337</v>
      </c>
      <c r="D205" s="142">
        <v>3</v>
      </c>
      <c r="E205" s="276">
        <v>1.5</v>
      </c>
      <c r="F205" s="357">
        <f t="shared" si="18"/>
        <v>2.25</v>
      </c>
      <c r="G205" s="358">
        <f t="shared" si="19"/>
        <v>6.75</v>
      </c>
      <c r="H205" s="299">
        <v>3.5</v>
      </c>
      <c r="I205" s="359">
        <f t="shared" si="20"/>
        <v>10.5</v>
      </c>
      <c r="J205" s="69"/>
      <c r="K205" s="62">
        <f t="shared" si="21"/>
        <v>10.5</v>
      </c>
      <c r="L205" s="63"/>
      <c r="M205" s="20" t="str">
        <f t="shared" si="22"/>
        <v>Synthèse</v>
      </c>
      <c r="N205" t="str">
        <f t="shared" si="23"/>
        <v>oui</v>
      </c>
      <c r="O205" s="123" t="s">
        <v>111</v>
      </c>
      <c r="P205" s="123" t="s">
        <v>337</v>
      </c>
      <c r="Q205" s="161" t="s">
        <v>1027</v>
      </c>
      <c r="R205" s="299">
        <v>3.5</v>
      </c>
    </row>
    <row r="206" spans="1:18" ht="19.5" customHeight="1">
      <c r="A206" s="356">
        <v>199</v>
      </c>
      <c r="B206" s="123" t="s">
        <v>450</v>
      </c>
      <c r="C206" s="123" t="s">
        <v>451</v>
      </c>
      <c r="D206" s="360">
        <v>6</v>
      </c>
      <c r="E206" s="276">
        <v>7</v>
      </c>
      <c r="F206" s="357">
        <f t="shared" si="18"/>
        <v>6.5</v>
      </c>
      <c r="G206" s="358">
        <f t="shared" si="19"/>
        <v>19.5</v>
      </c>
      <c r="H206" s="333"/>
      <c r="I206" s="359">
        <f t="shared" si="20"/>
        <v>19.5</v>
      </c>
      <c r="J206" s="69"/>
      <c r="K206" s="62">
        <f t="shared" si="21"/>
        <v>19.5</v>
      </c>
      <c r="L206" s="63"/>
      <c r="M206" s="20" t="str">
        <f t="shared" si="22"/>
        <v>Juin</v>
      </c>
      <c r="N206" t="str">
        <f t="shared" si="23"/>
        <v>oui</v>
      </c>
      <c r="O206" s="123" t="s">
        <v>450</v>
      </c>
      <c r="P206" s="123" t="s">
        <v>451</v>
      </c>
      <c r="Q206" s="161"/>
      <c r="R206" s="333"/>
    </row>
    <row r="207" spans="1:18" ht="19.5" customHeight="1">
      <c r="A207" s="356">
        <v>200</v>
      </c>
      <c r="B207" s="123" t="s">
        <v>452</v>
      </c>
      <c r="C207" s="123" t="s">
        <v>453</v>
      </c>
      <c r="D207" s="142">
        <v>0.5</v>
      </c>
      <c r="E207" s="276">
        <v>1.75</v>
      </c>
      <c r="F207" s="357">
        <f t="shared" si="18"/>
        <v>1.125</v>
      </c>
      <c r="G207" s="358">
        <f t="shared" si="19"/>
        <v>3.375</v>
      </c>
      <c r="H207" s="299">
        <v>5</v>
      </c>
      <c r="I207" s="359">
        <f t="shared" si="20"/>
        <v>15</v>
      </c>
      <c r="J207" s="69"/>
      <c r="K207" s="62">
        <f t="shared" si="21"/>
        <v>15</v>
      </c>
      <c r="L207" s="63"/>
      <c r="M207" s="20" t="str">
        <f t="shared" si="22"/>
        <v>Synthèse</v>
      </c>
      <c r="N207" t="str">
        <f t="shared" si="23"/>
        <v>oui</v>
      </c>
      <c r="O207" s="123" t="s">
        <v>452</v>
      </c>
      <c r="P207" s="123" t="s">
        <v>453</v>
      </c>
      <c r="Q207" s="161" t="s">
        <v>1030</v>
      </c>
      <c r="R207" s="299">
        <v>1.5</v>
      </c>
    </row>
    <row r="208" spans="1:18" ht="19.5" customHeight="1">
      <c r="A208" s="356">
        <v>201</v>
      </c>
      <c r="B208" s="123" t="s">
        <v>454</v>
      </c>
      <c r="C208" s="123" t="s">
        <v>455</v>
      </c>
      <c r="D208" s="142">
        <v>1</v>
      </c>
      <c r="E208" s="276">
        <v>5.5</v>
      </c>
      <c r="F208" s="357">
        <f t="shared" si="18"/>
        <v>3.25</v>
      </c>
      <c r="G208" s="358">
        <f t="shared" si="19"/>
        <v>9.75</v>
      </c>
      <c r="H208" s="299">
        <v>10</v>
      </c>
      <c r="I208" s="359">
        <f t="shared" si="20"/>
        <v>30</v>
      </c>
      <c r="J208" s="69"/>
      <c r="K208" s="62">
        <f t="shared" si="21"/>
        <v>30</v>
      </c>
      <c r="L208" s="63"/>
      <c r="M208" s="20" t="str">
        <f t="shared" si="22"/>
        <v>Synthèse</v>
      </c>
      <c r="N208" t="str">
        <f t="shared" si="23"/>
        <v>oui</v>
      </c>
      <c r="O208" s="123" t="s">
        <v>454</v>
      </c>
      <c r="P208" s="123" t="s">
        <v>455</v>
      </c>
      <c r="Q208" s="161" t="s">
        <v>935</v>
      </c>
      <c r="R208" s="299">
        <v>10</v>
      </c>
    </row>
    <row r="209" spans="1:18" ht="19.5" customHeight="1">
      <c r="A209" s="356">
        <v>202</v>
      </c>
      <c r="B209" s="123" t="s">
        <v>456</v>
      </c>
      <c r="C209" s="123" t="s">
        <v>457</v>
      </c>
      <c r="D209" s="142">
        <v>3.25</v>
      </c>
      <c r="E209" s="276">
        <v>6</v>
      </c>
      <c r="F209" s="357">
        <f t="shared" si="18"/>
        <v>4.625</v>
      </c>
      <c r="G209" s="358">
        <f t="shared" si="19"/>
        <v>13.875</v>
      </c>
      <c r="H209" s="299">
        <v>10</v>
      </c>
      <c r="I209" s="359">
        <f t="shared" si="20"/>
        <v>30</v>
      </c>
      <c r="J209" s="69"/>
      <c r="K209" s="62">
        <f t="shared" si="21"/>
        <v>30</v>
      </c>
      <c r="L209" s="63"/>
      <c r="M209" s="20" t="str">
        <f t="shared" si="22"/>
        <v>Synthèse</v>
      </c>
      <c r="N209" t="str">
        <f t="shared" si="23"/>
        <v>oui</v>
      </c>
      <c r="O209" s="123" t="s">
        <v>456</v>
      </c>
      <c r="P209" s="123" t="s">
        <v>457</v>
      </c>
      <c r="Q209" s="161" t="s">
        <v>914</v>
      </c>
      <c r="R209" s="299">
        <v>10</v>
      </c>
    </row>
    <row r="210" spans="1:18" ht="19.5" customHeight="1">
      <c r="A210" s="356">
        <v>203</v>
      </c>
      <c r="B210" s="123" t="s">
        <v>80</v>
      </c>
      <c r="C210" s="123" t="s">
        <v>458</v>
      </c>
      <c r="D210" s="142">
        <v>0.25</v>
      </c>
      <c r="E210" s="276">
        <v>2.5</v>
      </c>
      <c r="F210" s="357">
        <f t="shared" si="18"/>
        <v>1.375</v>
      </c>
      <c r="G210" s="358">
        <f t="shared" si="19"/>
        <v>4.125</v>
      </c>
      <c r="H210" s="299">
        <v>7.5</v>
      </c>
      <c r="I210" s="359">
        <f t="shared" si="20"/>
        <v>22.5</v>
      </c>
      <c r="J210" s="69"/>
      <c r="K210" s="62">
        <f t="shared" si="21"/>
        <v>22.5</v>
      </c>
      <c r="L210" s="63"/>
      <c r="M210" s="20" t="str">
        <f t="shared" si="22"/>
        <v>Synthèse</v>
      </c>
      <c r="N210" t="str">
        <f t="shared" si="23"/>
        <v>oui</v>
      </c>
      <c r="O210" s="123" t="s">
        <v>80</v>
      </c>
      <c r="P210" s="123" t="s">
        <v>458</v>
      </c>
      <c r="Q210" s="161" t="s">
        <v>942</v>
      </c>
      <c r="R210" s="299">
        <v>7.5</v>
      </c>
    </row>
    <row r="211" spans="1:18" ht="19.5" customHeight="1">
      <c r="A211" s="356">
        <v>204</v>
      </c>
      <c r="B211" s="123" t="s">
        <v>459</v>
      </c>
      <c r="C211" s="123" t="s">
        <v>460</v>
      </c>
      <c r="D211" s="142">
        <v>1.5</v>
      </c>
      <c r="E211" s="276">
        <v>2.5</v>
      </c>
      <c r="F211" s="357">
        <f t="shared" si="18"/>
        <v>2</v>
      </c>
      <c r="G211" s="358">
        <f t="shared" si="19"/>
        <v>6</v>
      </c>
      <c r="H211" s="299">
        <v>5</v>
      </c>
      <c r="I211" s="359">
        <f t="shared" si="20"/>
        <v>15</v>
      </c>
      <c r="J211" s="69"/>
      <c r="K211" s="62">
        <f t="shared" si="21"/>
        <v>15</v>
      </c>
      <c r="L211" s="63"/>
      <c r="M211" s="20" t="str">
        <f t="shared" si="22"/>
        <v>Synthèse</v>
      </c>
      <c r="N211" t="str">
        <f t="shared" si="23"/>
        <v>oui</v>
      </c>
      <c r="O211" s="123" t="s">
        <v>459</v>
      </c>
      <c r="P211" s="123" t="s">
        <v>460</v>
      </c>
      <c r="Q211" s="161" t="s">
        <v>1206</v>
      </c>
      <c r="R211" s="299">
        <v>4</v>
      </c>
    </row>
    <row r="212" spans="1:18" ht="19.5" customHeight="1">
      <c r="A212" s="356">
        <v>205</v>
      </c>
      <c r="B212" s="123" t="s">
        <v>461</v>
      </c>
      <c r="C212" s="123" t="s">
        <v>52</v>
      </c>
      <c r="D212" s="142">
        <v>3.75</v>
      </c>
      <c r="E212" s="276">
        <v>1.75</v>
      </c>
      <c r="F212" s="357">
        <f t="shared" si="18"/>
        <v>2.75</v>
      </c>
      <c r="G212" s="358">
        <f t="shared" si="19"/>
        <v>8.25</v>
      </c>
      <c r="H212" s="299">
        <v>4</v>
      </c>
      <c r="I212" s="359">
        <f t="shared" si="20"/>
        <v>12</v>
      </c>
      <c r="J212" s="69"/>
      <c r="K212" s="62">
        <f t="shared" si="21"/>
        <v>12</v>
      </c>
      <c r="L212" s="63"/>
      <c r="M212" s="20" t="str">
        <f t="shared" si="22"/>
        <v>Synthèse</v>
      </c>
      <c r="N212" t="str">
        <f t="shared" si="23"/>
        <v>oui</v>
      </c>
      <c r="O212" s="123" t="s">
        <v>461</v>
      </c>
      <c r="P212" s="123" t="s">
        <v>52</v>
      </c>
      <c r="Q212" s="161" t="s">
        <v>905</v>
      </c>
      <c r="R212" s="299">
        <v>4</v>
      </c>
    </row>
    <row r="213" spans="1:18" ht="19.5" customHeight="1">
      <c r="A213" s="356">
        <v>206</v>
      </c>
      <c r="B213" s="123" t="s">
        <v>462</v>
      </c>
      <c r="C213" s="123" t="s">
        <v>778</v>
      </c>
      <c r="D213" s="142">
        <v>5</v>
      </c>
      <c r="E213" s="276">
        <v>3.5</v>
      </c>
      <c r="F213" s="357">
        <f t="shared" si="18"/>
        <v>4.25</v>
      </c>
      <c r="G213" s="358">
        <f t="shared" si="19"/>
        <v>12.75</v>
      </c>
      <c r="H213" s="299">
        <v>10</v>
      </c>
      <c r="I213" s="359">
        <f t="shared" si="20"/>
        <v>30</v>
      </c>
      <c r="J213" s="69"/>
      <c r="K213" s="62">
        <f t="shared" si="21"/>
        <v>30</v>
      </c>
      <c r="L213" s="63"/>
      <c r="M213" s="20" t="str">
        <f t="shared" si="22"/>
        <v>Synthèse</v>
      </c>
      <c r="N213" t="str">
        <f t="shared" si="23"/>
        <v>oui</v>
      </c>
      <c r="O213" s="123" t="s">
        <v>462</v>
      </c>
      <c r="P213" s="123" t="s">
        <v>778</v>
      </c>
      <c r="Q213" s="161" t="s">
        <v>879</v>
      </c>
      <c r="R213" s="299">
        <v>10</v>
      </c>
    </row>
    <row r="214" spans="1:18" ht="19.5" customHeight="1">
      <c r="A214" s="356">
        <v>207</v>
      </c>
      <c r="B214" s="123" t="s">
        <v>463</v>
      </c>
      <c r="C214" s="123" t="s">
        <v>68</v>
      </c>
      <c r="D214" s="142">
        <v>9.5</v>
      </c>
      <c r="E214" s="276">
        <v>9.5</v>
      </c>
      <c r="F214" s="357">
        <f t="shared" si="18"/>
        <v>9.5</v>
      </c>
      <c r="G214" s="358">
        <f t="shared" si="19"/>
        <v>28.5</v>
      </c>
      <c r="H214" s="333"/>
      <c r="I214" s="359">
        <f t="shared" si="20"/>
        <v>28.5</v>
      </c>
      <c r="J214" s="69"/>
      <c r="K214" s="62">
        <f t="shared" si="21"/>
        <v>28.5</v>
      </c>
      <c r="L214" s="63"/>
      <c r="M214" s="20" t="str">
        <f t="shared" si="22"/>
        <v>Juin</v>
      </c>
      <c r="N214" t="str">
        <f t="shared" si="23"/>
        <v>oui</v>
      </c>
      <c r="O214" s="123" t="s">
        <v>463</v>
      </c>
      <c r="P214" s="123" t="s">
        <v>68</v>
      </c>
      <c r="Q214" s="161"/>
      <c r="R214" s="333"/>
    </row>
    <row r="215" spans="1:18" ht="19.5" customHeight="1">
      <c r="A215" s="356">
        <v>208</v>
      </c>
      <c r="B215" s="123" t="s">
        <v>112</v>
      </c>
      <c r="C215" s="123" t="s">
        <v>287</v>
      </c>
      <c r="D215" s="142">
        <v>5.25</v>
      </c>
      <c r="E215" s="276">
        <v>3.75</v>
      </c>
      <c r="F215" s="357">
        <f t="shared" si="18"/>
        <v>4.5</v>
      </c>
      <c r="G215" s="358">
        <f t="shared" si="19"/>
        <v>13.5</v>
      </c>
      <c r="H215" s="299">
        <v>5</v>
      </c>
      <c r="I215" s="359">
        <f t="shared" si="20"/>
        <v>15</v>
      </c>
      <c r="J215" s="69"/>
      <c r="K215" s="62">
        <f t="shared" si="21"/>
        <v>15</v>
      </c>
      <c r="L215" s="63"/>
      <c r="M215" s="20" t="str">
        <f t="shared" si="22"/>
        <v>Synthèse</v>
      </c>
      <c r="N215" t="str">
        <f t="shared" si="23"/>
        <v>oui</v>
      </c>
      <c r="O215" s="123" t="s">
        <v>112</v>
      </c>
      <c r="P215" s="123" t="s">
        <v>287</v>
      </c>
      <c r="Q215" s="161" t="s">
        <v>877</v>
      </c>
      <c r="R215" s="299">
        <v>4.5</v>
      </c>
    </row>
    <row r="216" spans="1:18" ht="19.5" customHeight="1">
      <c r="A216" s="356">
        <v>209</v>
      </c>
      <c r="B216" s="123" t="s">
        <v>464</v>
      </c>
      <c r="C216" s="123" t="s">
        <v>71</v>
      </c>
      <c r="D216" s="142">
        <v>7</v>
      </c>
      <c r="E216" s="276">
        <v>7</v>
      </c>
      <c r="F216" s="357">
        <f t="shared" si="18"/>
        <v>7</v>
      </c>
      <c r="G216" s="358">
        <f t="shared" si="19"/>
        <v>21</v>
      </c>
      <c r="H216" s="333"/>
      <c r="I216" s="359">
        <f t="shared" si="20"/>
        <v>21</v>
      </c>
      <c r="J216" s="69"/>
      <c r="K216" s="62">
        <f t="shared" si="21"/>
        <v>21</v>
      </c>
      <c r="L216" s="63"/>
      <c r="M216" s="20" t="str">
        <f t="shared" si="22"/>
        <v>Juin</v>
      </c>
      <c r="N216" t="str">
        <f t="shared" si="23"/>
        <v>oui</v>
      </c>
      <c r="O216" s="123" t="s">
        <v>464</v>
      </c>
      <c r="P216" s="123" t="s">
        <v>71</v>
      </c>
      <c r="Q216" s="161"/>
      <c r="R216" s="333"/>
    </row>
    <row r="217" spans="1:18" ht="19.5" customHeight="1">
      <c r="A217" s="356">
        <v>210</v>
      </c>
      <c r="B217" s="123" t="s">
        <v>465</v>
      </c>
      <c r="C217" s="123" t="s">
        <v>47</v>
      </c>
      <c r="D217" s="142">
        <v>4</v>
      </c>
      <c r="E217" s="276">
        <v>5.25</v>
      </c>
      <c r="F217" s="357">
        <f t="shared" si="18"/>
        <v>4.625</v>
      </c>
      <c r="G217" s="358">
        <f t="shared" si="19"/>
        <v>13.875</v>
      </c>
      <c r="H217" s="299">
        <v>10</v>
      </c>
      <c r="I217" s="359">
        <f t="shared" si="20"/>
        <v>30</v>
      </c>
      <c r="J217" s="69"/>
      <c r="K217" s="62">
        <f t="shared" si="21"/>
        <v>30</v>
      </c>
      <c r="L217" s="63"/>
      <c r="M217" s="20" t="str">
        <f t="shared" si="22"/>
        <v>Synthèse</v>
      </c>
      <c r="N217" t="str">
        <f t="shared" si="23"/>
        <v>oui</v>
      </c>
      <c r="O217" s="123" t="s">
        <v>465</v>
      </c>
      <c r="P217" s="123" t="s">
        <v>47</v>
      </c>
      <c r="Q217" s="161" t="s">
        <v>1029</v>
      </c>
      <c r="R217" s="299">
        <v>10</v>
      </c>
    </row>
    <row r="218" spans="1:18" ht="19.5" customHeight="1">
      <c r="A218" s="356">
        <v>211</v>
      </c>
      <c r="B218" s="123" t="s">
        <v>466</v>
      </c>
      <c r="C218" s="123" t="s">
        <v>152</v>
      </c>
      <c r="D218" s="142">
        <v>6.5</v>
      </c>
      <c r="E218" s="276">
        <v>5.5</v>
      </c>
      <c r="F218" s="357">
        <f t="shared" si="18"/>
        <v>6</v>
      </c>
      <c r="G218" s="358">
        <f t="shared" si="19"/>
        <v>18</v>
      </c>
      <c r="H218" s="299">
        <v>10</v>
      </c>
      <c r="I218" s="359">
        <f t="shared" si="20"/>
        <v>30</v>
      </c>
      <c r="J218" s="69"/>
      <c r="K218" s="62">
        <f t="shared" si="21"/>
        <v>30</v>
      </c>
      <c r="L218" s="63"/>
      <c r="M218" s="20" t="str">
        <f t="shared" si="22"/>
        <v>Synthèse</v>
      </c>
      <c r="N218" t="str">
        <f t="shared" si="23"/>
        <v>oui</v>
      </c>
      <c r="O218" s="123" t="s">
        <v>466</v>
      </c>
      <c r="P218" s="123" t="s">
        <v>152</v>
      </c>
      <c r="Q218" s="161" t="s">
        <v>1449</v>
      </c>
      <c r="R218" s="299">
        <v>10</v>
      </c>
    </row>
    <row r="219" spans="1:18" ht="19.5" customHeight="1">
      <c r="A219" s="356">
        <v>212</v>
      </c>
      <c r="B219" s="123" t="s">
        <v>467</v>
      </c>
      <c r="C219" s="123" t="s">
        <v>468</v>
      </c>
      <c r="D219" s="142">
        <v>1.25</v>
      </c>
      <c r="E219" s="276">
        <v>3</v>
      </c>
      <c r="F219" s="357">
        <f t="shared" si="18"/>
        <v>2.125</v>
      </c>
      <c r="G219" s="358">
        <f t="shared" si="19"/>
        <v>6.375</v>
      </c>
      <c r="H219" s="299">
        <v>8.5</v>
      </c>
      <c r="I219" s="359">
        <f t="shared" si="20"/>
        <v>25.5</v>
      </c>
      <c r="J219" s="69"/>
      <c r="K219" s="62">
        <f t="shared" si="21"/>
        <v>25.5</v>
      </c>
      <c r="L219" s="63"/>
      <c r="M219" s="20" t="str">
        <f t="shared" si="22"/>
        <v>Synthèse</v>
      </c>
      <c r="N219" t="str">
        <f t="shared" si="23"/>
        <v>oui</v>
      </c>
      <c r="O219" s="123" t="s">
        <v>467</v>
      </c>
      <c r="P219" s="123" t="s">
        <v>468</v>
      </c>
      <c r="Q219" s="161" t="s">
        <v>911</v>
      </c>
      <c r="R219" s="299">
        <v>8.5</v>
      </c>
    </row>
    <row r="220" spans="1:18" ht="19.5" customHeight="1">
      <c r="A220" s="356">
        <v>213</v>
      </c>
      <c r="B220" s="123" t="s">
        <v>469</v>
      </c>
      <c r="C220" s="123" t="s">
        <v>470</v>
      </c>
      <c r="D220" s="142">
        <v>6.5</v>
      </c>
      <c r="E220" s="276">
        <v>1</v>
      </c>
      <c r="F220" s="357">
        <f t="shared" si="18"/>
        <v>3.75</v>
      </c>
      <c r="G220" s="358">
        <f t="shared" si="19"/>
        <v>11.25</v>
      </c>
      <c r="H220" s="299">
        <v>7</v>
      </c>
      <c r="I220" s="359">
        <f t="shared" si="20"/>
        <v>21</v>
      </c>
      <c r="J220" s="69"/>
      <c r="K220" s="62">
        <f t="shared" si="21"/>
        <v>21</v>
      </c>
      <c r="L220" s="63"/>
      <c r="M220" s="20" t="str">
        <f t="shared" si="22"/>
        <v>Synthèse</v>
      </c>
      <c r="N220" t="str">
        <f t="shared" si="23"/>
        <v>oui</v>
      </c>
      <c r="O220" s="123" t="s">
        <v>469</v>
      </c>
      <c r="P220" s="123" t="s">
        <v>470</v>
      </c>
      <c r="Q220" s="161" t="s">
        <v>1035</v>
      </c>
      <c r="R220" s="299">
        <v>7</v>
      </c>
    </row>
    <row r="221" spans="1:18" ht="19.5" customHeight="1">
      <c r="A221" s="356">
        <v>214</v>
      </c>
      <c r="B221" s="123" t="s">
        <v>471</v>
      </c>
      <c r="C221" s="123" t="s">
        <v>472</v>
      </c>
      <c r="D221" s="142">
        <v>4.75</v>
      </c>
      <c r="E221" s="276">
        <v>1.25</v>
      </c>
      <c r="F221" s="357">
        <f t="shared" si="18"/>
        <v>3</v>
      </c>
      <c r="G221" s="358">
        <f t="shared" si="19"/>
        <v>9</v>
      </c>
      <c r="H221" s="299">
        <v>7</v>
      </c>
      <c r="I221" s="359">
        <f t="shared" si="20"/>
        <v>21</v>
      </c>
      <c r="J221" s="69"/>
      <c r="K221" s="62">
        <f t="shared" si="21"/>
        <v>21</v>
      </c>
      <c r="L221" s="63"/>
      <c r="M221" s="20" t="str">
        <f t="shared" si="22"/>
        <v>Synthèse</v>
      </c>
      <c r="N221" t="str">
        <f t="shared" si="23"/>
        <v>oui</v>
      </c>
      <c r="O221" s="123" t="s">
        <v>471</v>
      </c>
      <c r="P221" s="123" t="s">
        <v>472</v>
      </c>
      <c r="Q221" s="161" t="s">
        <v>1033</v>
      </c>
      <c r="R221" s="299">
        <v>7</v>
      </c>
    </row>
    <row r="222" spans="1:18" ht="19.5" customHeight="1">
      <c r="A222" s="356">
        <v>215</v>
      </c>
      <c r="B222" s="123" t="s">
        <v>473</v>
      </c>
      <c r="C222" s="123" t="s">
        <v>474</v>
      </c>
      <c r="D222" s="142">
        <v>8.25</v>
      </c>
      <c r="E222" s="276">
        <v>10</v>
      </c>
      <c r="F222" s="357">
        <f t="shared" si="18"/>
        <v>9.125</v>
      </c>
      <c r="G222" s="358">
        <f t="shared" si="19"/>
        <v>27.375</v>
      </c>
      <c r="H222" s="333"/>
      <c r="I222" s="359">
        <f t="shared" si="20"/>
        <v>27.375</v>
      </c>
      <c r="J222" s="69"/>
      <c r="K222" s="62">
        <f t="shared" si="21"/>
        <v>27.375</v>
      </c>
      <c r="L222" s="63"/>
      <c r="M222" s="20" t="str">
        <f t="shared" si="22"/>
        <v>Juin</v>
      </c>
      <c r="N222" t="str">
        <f t="shared" si="23"/>
        <v>oui</v>
      </c>
      <c r="O222" s="123" t="s">
        <v>473</v>
      </c>
      <c r="P222" s="123" t="s">
        <v>474</v>
      </c>
      <c r="Q222" s="161"/>
      <c r="R222" s="333"/>
    </row>
    <row r="223" spans="1:18" ht="19.5" customHeight="1">
      <c r="A223" s="356">
        <v>216</v>
      </c>
      <c r="B223" s="123" t="s">
        <v>475</v>
      </c>
      <c r="C223" s="123" t="s">
        <v>476</v>
      </c>
      <c r="D223" s="360">
        <v>4.5</v>
      </c>
      <c r="E223" s="276">
        <v>5.5</v>
      </c>
      <c r="F223" s="357">
        <f t="shared" si="18"/>
        <v>5</v>
      </c>
      <c r="G223" s="358">
        <f t="shared" si="19"/>
        <v>15</v>
      </c>
      <c r="H223" s="333"/>
      <c r="I223" s="359">
        <f t="shared" si="20"/>
        <v>15</v>
      </c>
      <c r="J223" s="69"/>
      <c r="K223" s="62">
        <f t="shared" si="21"/>
        <v>15</v>
      </c>
      <c r="L223" s="63"/>
      <c r="M223" s="20" t="str">
        <f t="shared" si="22"/>
        <v>Juin</v>
      </c>
      <c r="N223" t="str">
        <f t="shared" si="23"/>
        <v>oui</v>
      </c>
      <c r="O223" s="123" t="s">
        <v>475</v>
      </c>
      <c r="P223" s="123" t="s">
        <v>476</v>
      </c>
      <c r="Q223" s="161"/>
      <c r="R223" s="333"/>
    </row>
    <row r="224" spans="1:18" ht="19.5" customHeight="1">
      <c r="A224" s="356">
        <v>217</v>
      </c>
      <c r="B224" s="123" t="s">
        <v>475</v>
      </c>
      <c r="C224" s="123" t="s">
        <v>477</v>
      </c>
      <c r="D224" s="142">
        <v>8.5</v>
      </c>
      <c r="E224" s="276">
        <v>5.5</v>
      </c>
      <c r="F224" s="357">
        <f t="shared" si="18"/>
        <v>7</v>
      </c>
      <c r="G224" s="358">
        <f t="shared" si="19"/>
        <v>21</v>
      </c>
      <c r="H224" s="333"/>
      <c r="I224" s="359">
        <f t="shared" si="20"/>
        <v>21</v>
      </c>
      <c r="J224" s="69"/>
      <c r="K224" s="62">
        <f t="shared" si="21"/>
        <v>21</v>
      </c>
      <c r="L224" s="63"/>
      <c r="M224" s="20" t="str">
        <f t="shared" si="22"/>
        <v>Juin</v>
      </c>
      <c r="N224" t="str">
        <f t="shared" si="23"/>
        <v>oui</v>
      </c>
      <c r="O224" s="123" t="s">
        <v>475</v>
      </c>
      <c r="P224" s="123" t="s">
        <v>477</v>
      </c>
      <c r="Q224" s="161"/>
      <c r="R224" s="333"/>
    </row>
    <row r="225" spans="1:18" ht="19.5" customHeight="1">
      <c r="A225" s="356">
        <v>218</v>
      </c>
      <c r="B225" s="123" t="s">
        <v>478</v>
      </c>
      <c r="C225" s="123" t="s">
        <v>479</v>
      </c>
      <c r="D225" s="142">
        <v>4.5</v>
      </c>
      <c r="E225" s="276">
        <v>5.5</v>
      </c>
      <c r="F225" s="357">
        <f t="shared" si="18"/>
        <v>5</v>
      </c>
      <c r="G225" s="358">
        <f t="shared" si="19"/>
        <v>15</v>
      </c>
      <c r="H225" s="333"/>
      <c r="I225" s="359">
        <f t="shared" si="20"/>
        <v>15</v>
      </c>
      <c r="J225" s="69"/>
      <c r="K225" s="62">
        <f t="shared" si="21"/>
        <v>15</v>
      </c>
      <c r="L225" s="63"/>
      <c r="M225" s="20" t="str">
        <f t="shared" si="22"/>
        <v>Juin</v>
      </c>
      <c r="N225" t="str">
        <f t="shared" si="23"/>
        <v>oui</v>
      </c>
      <c r="O225" s="123" t="s">
        <v>478</v>
      </c>
      <c r="P225" s="123" t="s">
        <v>479</v>
      </c>
      <c r="Q225" s="161"/>
      <c r="R225" s="333"/>
    </row>
    <row r="226" spans="1:18" ht="19.5" customHeight="1">
      <c r="A226" s="356">
        <v>219</v>
      </c>
      <c r="B226" s="123" t="s">
        <v>480</v>
      </c>
      <c r="C226" s="123" t="s">
        <v>481</v>
      </c>
      <c r="D226" s="142">
        <v>0.5</v>
      </c>
      <c r="E226" s="276">
        <v>1</v>
      </c>
      <c r="F226" s="357">
        <f t="shared" si="18"/>
        <v>0.75</v>
      </c>
      <c r="G226" s="358">
        <f t="shared" si="19"/>
        <v>2.25</v>
      </c>
      <c r="H226" s="299">
        <v>4.5</v>
      </c>
      <c r="I226" s="359">
        <f t="shared" si="20"/>
        <v>13.5</v>
      </c>
      <c r="J226" s="69"/>
      <c r="K226" s="62">
        <f t="shared" si="21"/>
        <v>13.5</v>
      </c>
      <c r="L226" s="63"/>
      <c r="M226" s="20" t="str">
        <f t="shared" si="22"/>
        <v>Synthèse</v>
      </c>
      <c r="N226" t="str">
        <f t="shared" si="23"/>
        <v>oui</v>
      </c>
      <c r="O226" s="123" t="s">
        <v>480</v>
      </c>
      <c r="P226" s="123" t="s">
        <v>481</v>
      </c>
      <c r="Q226" s="161" t="s">
        <v>1040</v>
      </c>
      <c r="R226" s="299">
        <v>4.5</v>
      </c>
    </row>
    <row r="227" spans="1:18" ht="19.5" customHeight="1">
      <c r="A227" s="356">
        <v>220</v>
      </c>
      <c r="B227" s="123" t="s">
        <v>482</v>
      </c>
      <c r="C227" s="123" t="s">
        <v>206</v>
      </c>
      <c r="D227" s="142">
        <v>7.5</v>
      </c>
      <c r="E227" s="276">
        <v>5.75</v>
      </c>
      <c r="F227" s="357">
        <f t="shared" si="18"/>
        <v>6.625</v>
      </c>
      <c r="G227" s="358">
        <f t="shared" si="19"/>
        <v>19.875</v>
      </c>
      <c r="H227" s="333"/>
      <c r="I227" s="359">
        <f t="shared" si="20"/>
        <v>19.875</v>
      </c>
      <c r="J227" s="69"/>
      <c r="K227" s="62">
        <f t="shared" si="21"/>
        <v>19.875</v>
      </c>
      <c r="L227" s="63"/>
      <c r="M227" s="20" t="str">
        <f t="shared" si="22"/>
        <v>Juin</v>
      </c>
      <c r="N227" t="str">
        <f t="shared" si="23"/>
        <v>oui</v>
      </c>
      <c r="O227" s="123" t="s">
        <v>482</v>
      </c>
      <c r="P227" s="123" t="s">
        <v>206</v>
      </c>
      <c r="Q227" s="161"/>
      <c r="R227" s="333"/>
    </row>
    <row r="228" spans="1:18" ht="19.5" customHeight="1">
      <c r="A228" s="356">
        <v>221</v>
      </c>
      <c r="B228" s="123" t="s">
        <v>483</v>
      </c>
      <c r="C228" s="123" t="s">
        <v>484</v>
      </c>
      <c r="D228" s="142">
        <v>1.25</v>
      </c>
      <c r="E228" s="276">
        <v>1.5</v>
      </c>
      <c r="F228" s="357">
        <f t="shared" si="18"/>
        <v>1.375</v>
      </c>
      <c r="G228" s="358">
        <f t="shared" si="19"/>
        <v>4.125</v>
      </c>
      <c r="H228" s="299">
        <v>7</v>
      </c>
      <c r="I228" s="359">
        <f t="shared" si="20"/>
        <v>21</v>
      </c>
      <c r="J228" s="69"/>
      <c r="K228" s="62">
        <f t="shared" si="21"/>
        <v>21</v>
      </c>
      <c r="L228" s="63"/>
      <c r="M228" s="20" t="str">
        <f t="shared" si="22"/>
        <v>Synthèse</v>
      </c>
      <c r="N228" t="str">
        <f t="shared" si="23"/>
        <v>oui</v>
      </c>
      <c r="O228" s="123" t="s">
        <v>483</v>
      </c>
      <c r="P228" s="123" t="s">
        <v>359</v>
      </c>
      <c r="Q228" s="161" t="s">
        <v>941</v>
      </c>
      <c r="R228" s="299">
        <v>7</v>
      </c>
    </row>
    <row r="229" spans="1:18" ht="19.5" customHeight="1">
      <c r="A229" s="356">
        <v>222</v>
      </c>
      <c r="B229" s="123" t="s">
        <v>485</v>
      </c>
      <c r="C229" s="123" t="s">
        <v>291</v>
      </c>
      <c r="D229" s="142">
        <v>4</v>
      </c>
      <c r="E229" s="276">
        <v>3.25</v>
      </c>
      <c r="F229" s="357">
        <f t="shared" si="18"/>
        <v>3.625</v>
      </c>
      <c r="G229" s="358">
        <f t="shared" si="19"/>
        <v>10.875</v>
      </c>
      <c r="H229" s="299">
        <v>8.5</v>
      </c>
      <c r="I229" s="359">
        <f t="shared" si="20"/>
        <v>25.5</v>
      </c>
      <c r="J229" s="69"/>
      <c r="K229" s="62">
        <f t="shared" si="21"/>
        <v>25.5</v>
      </c>
      <c r="L229" s="63"/>
      <c r="M229" s="20" t="str">
        <f t="shared" si="22"/>
        <v>Synthèse</v>
      </c>
      <c r="N229" t="str">
        <f t="shared" si="23"/>
        <v>oui</v>
      </c>
      <c r="O229" s="123" t="s">
        <v>485</v>
      </c>
      <c r="P229" s="123" t="s">
        <v>291</v>
      </c>
      <c r="Q229" s="161" t="s">
        <v>1439</v>
      </c>
      <c r="R229" s="299">
        <v>8.5</v>
      </c>
    </row>
    <row r="230" spans="1:18" ht="19.5" customHeight="1">
      <c r="A230" s="356">
        <v>223</v>
      </c>
      <c r="B230" s="123" t="s">
        <v>486</v>
      </c>
      <c r="C230" s="123" t="s">
        <v>487</v>
      </c>
      <c r="D230" s="142">
        <v>5.75</v>
      </c>
      <c r="E230" s="276">
        <v>5.25</v>
      </c>
      <c r="F230" s="357">
        <f t="shared" si="18"/>
        <v>5.5</v>
      </c>
      <c r="G230" s="358">
        <f t="shared" si="19"/>
        <v>16.5</v>
      </c>
      <c r="H230" s="299">
        <v>11</v>
      </c>
      <c r="I230" s="359">
        <f t="shared" si="20"/>
        <v>33</v>
      </c>
      <c r="J230" s="69"/>
      <c r="K230" s="62">
        <f t="shared" si="21"/>
        <v>33</v>
      </c>
      <c r="L230" s="63"/>
      <c r="M230" s="20" t="str">
        <f t="shared" si="22"/>
        <v>Synthèse</v>
      </c>
      <c r="N230" t="str">
        <f t="shared" si="23"/>
        <v>oui</v>
      </c>
      <c r="O230" s="123" t="s">
        <v>486</v>
      </c>
      <c r="P230" s="123" t="s">
        <v>487</v>
      </c>
      <c r="Q230" s="161" t="s">
        <v>1041</v>
      </c>
      <c r="R230" s="299">
        <v>11</v>
      </c>
    </row>
    <row r="231" spans="1:18" ht="19.5" customHeight="1">
      <c r="A231" s="356">
        <v>224</v>
      </c>
      <c r="B231" s="123" t="s">
        <v>488</v>
      </c>
      <c r="C231" s="123" t="s">
        <v>489</v>
      </c>
      <c r="D231" s="142">
        <v>2.5</v>
      </c>
      <c r="E231" s="276">
        <v>5.5</v>
      </c>
      <c r="F231" s="357">
        <f t="shared" si="18"/>
        <v>4</v>
      </c>
      <c r="G231" s="358">
        <f t="shared" si="19"/>
        <v>12</v>
      </c>
      <c r="H231" s="299">
        <v>10</v>
      </c>
      <c r="I231" s="359">
        <f t="shared" si="20"/>
        <v>30</v>
      </c>
      <c r="J231" s="69"/>
      <c r="K231" s="62">
        <f t="shared" si="21"/>
        <v>30</v>
      </c>
      <c r="L231" s="63"/>
      <c r="M231" s="20" t="str">
        <f t="shared" si="22"/>
        <v>Synthèse</v>
      </c>
      <c r="N231" t="str">
        <f t="shared" si="23"/>
        <v>oui</v>
      </c>
      <c r="O231" s="123" t="s">
        <v>488</v>
      </c>
      <c r="P231" s="123" t="s">
        <v>489</v>
      </c>
      <c r="Q231" s="161" t="s">
        <v>1435</v>
      </c>
      <c r="R231" s="299">
        <v>10</v>
      </c>
    </row>
    <row r="232" spans="1:18" ht="19.5" customHeight="1">
      <c r="A232" s="356">
        <v>225</v>
      </c>
      <c r="B232" s="123" t="s">
        <v>488</v>
      </c>
      <c r="C232" s="123" t="s">
        <v>779</v>
      </c>
      <c r="D232" s="142">
        <v>5</v>
      </c>
      <c r="E232" s="276">
        <v>1</v>
      </c>
      <c r="F232" s="357">
        <f t="shared" si="18"/>
        <v>3</v>
      </c>
      <c r="G232" s="358">
        <f t="shared" si="19"/>
        <v>9</v>
      </c>
      <c r="H232" s="299">
        <v>6</v>
      </c>
      <c r="I232" s="359">
        <f t="shared" si="20"/>
        <v>18</v>
      </c>
      <c r="J232" s="69"/>
      <c r="K232" s="62">
        <f t="shared" si="21"/>
        <v>18</v>
      </c>
      <c r="L232" s="63"/>
      <c r="M232" s="20" t="str">
        <f t="shared" si="22"/>
        <v>Synthèse</v>
      </c>
      <c r="N232" t="str">
        <f t="shared" si="23"/>
        <v>oui</v>
      </c>
      <c r="O232" s="123" t="s">
        <v>488</v>
      </c>
      <c r="P232" s="123" t="s">
        <v>779</v>
      </c>
      <c r="Q232" s="161" t="s">
        <v>849</v>
      </c>
      <c r="R232" s="299">
        <v>6</v>
      </c>
    </row>
    <row r="233" spans="1:18" ht="19.5" customHeight="1">
      <c r="A233" s="356">
        <v>226</v>
      </c>
      <c r="B233" s="123" t="s">
        <v>491</v>
      </c>
      <c r="C233" s="123" t="s">
        <v>492</v>
      </c>
      <c r="D233" s="360">
        <v>10</v>
      </c>
      <c r="E233" s="276">
        <v>5.25</v>
      </c>
      <c r="F233" s="357">
        <f t="shared" si="18"/>
        <v>7.625</v>
      </c>
      <c r="G233" s="358">
        <f t="shared" si="19"/>
        <v>22.875</v>
      </c>
      <c r="H233" s="333"/>
      <c r="I233" s="359">
        <f t="shared" si="20"/>
        <v>22.875</v>
      </c>
      <c r="J233" s="69"/>
      <c r="K233" s="62">
        <f t="shared" si="21"/>
        <v>22.875</v>
      </c>
      <c r="L233" s="63"/>
      <c r="M233" s="20" t="str">
        <f t="shared" si="22"/>
        <v>Juin</v>
      </c>
      <c r="N233" t="str">
        <f t="shared" si="23"/>
        <v>oui</v>
      </c>
      <c r="O233" s="123" t="s">
        <v>491</v>
      </c>
      <c r="P233" s="123" t="s">
        <v>492</v>
      </c>
      <c r="Q233" s="161"/>
      <c r="R233" s="333"/>
    </row>
    <row r="234" spans="1:18" ht="19.5" customHeight="1">
      <c r="A234" s="356">
        <v>227</v>
      </c>
      <c r="B234" s="123" t="s">
        <v>493</v>
      </c>
      <c r="C234" s="123" t="s">
        <v>67</v>
      </c>
      <c r="D234" s="142">
        <v>10.5</v>
      </c>
      <c r="E234" s="276">
        <v>1.75</v>
      </c>
      <c r="F234" s="357">
        <f t="shared" si="18"/>
        <v>6.125</v>
      </c>
      <c r="G234" s="358">
        <f t="shared" si="19"/>
        <v>18.375</v>
      </c>
      <c r="H234" s="333"/>
      <c r="I234" s="359">
        <f t="shared" si="20"/>
        <v>18.375</v>
      </c>
      <c r="J234" s="69"/>
      <c r="K234" s="62">
        <f t="shared" si="21"/>
        <v>18.375</v>
      </c>
      <c r="L234" s="63"/>
      <c r="M234" s="20" t="str">
        <f t="shared" si="22"/>
        <v>Juin</v>
      </c>
      <c r="N234" t="str">
        <f t="shared" si="23"/>
        <v>oui</v>
      </c>
      <c r="O234" s="123" t="s">
        <v>493</v>
      </c>
      <c r="P234" s="123" t="s">
        <v>67</v>
      </c>
      <c r="Q234" s="161"/>
      <c r="R234" s="333"/>
    </row>
    <row r="235" spans="1:18" ht="19.5" customHeight="1">
      <c r="A235" s="356">
        <v>228</v>
      </c>
      <c r="B235" s="123" t="s">
        <v>494</v>
      </c>
      <c r="C235" s="123" t="s">
        <v>495</v>
      </c>
      <c r="D235" s="142">
        <v>7.25</v>
      </c>
      <c r="E235" s="276">
        <v>4.25</v>
      </c>
      <c r="F235" s="357">
        <f t="shared" si="18"/>
        <v>5.75</v>
      </c>
      <c r="G235" s="358">
        <f t="shared" si="19"/>
        <v>17.25</v>
      </c>
      <c r="H235" s="299">
        <v>8.5</v>
      </c>
      <c r="I235" s="359">
        <f t="shared" si="20"/>
        <v>25.5</v>
      </c>
      <c r="J235" s="69"/>
      <c r="K235" s="62">
        <f t="shared" si="21"/>
        <v>25.5</v>
      </c>
      <c r="L235" s="63"/>
      <c r="M235" s="20" t="str">
        <f t="shared" si="22"/>
        <v>Synthèse</v>
      </c>
      <c r="N235" t="str">
        <f t="shared" si="23"/>
        <v>oui</v>
      </c>
      <c r="O235" s="123" t="s">
        <v>494</v>
      </c>
      <c r="P235" s="123" t="s">
        <v>495</v>
      </c>
      <c r="Q235" s="161" t="s">
        <v>940</v>
      </c>
      <c r="R235" s="299">
        <v>8.5</v>
      </c>
    </row>
    <row r="236" spans="1:18" ht="19.5" customHeight="1">
      <c r="A236" s="356">
        <v>229</v>
      </c>
      <c r="B236" s="123" t="s">
        <v>496</v>
      </c>
      <c r="C236" s="123" t="s">
        <v>497</v>
      </c>
      <c r="D236" s="142">
        <v>6</v>
      </c>
      <c r="E236" s="276">
        <v>4</v>
      </c>
      <c r="F236" s="357">
        <f t="shared" si="18"/>
        <v>5</v>
      </c>
      <c r="G236" s="358">
        <f t="shared" si="19"/>
        <v>15</v>
      </c>
      <c r="H236" s="299">
        <v>2</v>
      </c>
      <c r="I236" s="359">
        <f t="shared" si="20"/>
        <v>15</v>
      </c>
      <c r="J236" s="69"/>
      <c r="K236" s="62">
        <f t="shared" si="21"/>
        <v>15</v>
      </c>
      <c r="L236" s="63"/>
      <c r="M236" s="20" t="str">
        <f t="shared" si="22"/>
        <v>Synthèse</v>
      </c>
      <c r="N236" t="str">
        <f t="shared" si="23"/>
        <v>oui</v>
      </c>
      <c r="O236" s="123" t="s">
        <v>496</v>
      </c>
      <c r="P236" s="123" t="s">
        <v>497</v>
      </c>
      <c r="Q236" s="161" t="s">
        <v>1038</v>
      </c>
      <c r="R236" s="299">
        <v>2</v>
      </c>
    </row>
    <row r="237" spans="1:18" ht="19.5" customHeight="1">
      <c r="A237" s="356">
        <v>230</v>
      </c>
      <c r="B237" s="123" t="s">
        <v>498</v>
      </c>
      <c r="C237" s="123" t="s">
        <v>397</v>
      </c>
      <c r="D237" s="142">
        <v>3.75</v>
      </c>
      <c r="E237" s="276">
        <v>5</v>
      </c>
      <c r="F237" s="357">
        <f t="shared" si="18"/>
        <v>4.375</v>
      </c>
      <c r="G237" s="358">
        <f t="shared" si="19"/>
        <v>13.125</v>
      </c>
      <c r="H237" s="299">
        <v>10</v>
      </c>
      <c r="I237" s="359">
        <f t="shared" si="20"/>
        <v>30</v>
      </c>
      <c r="J237" s="69"/>
      <c r="K237" s="62">
        <f t="shared" si="21"/>
        <v>30</v>
      </c>
      <c r="L237" s="63"/>
      <c r="M237" s="20" t="str">
        <f t="shared" si="22"/>
        <v>Synthèse</v>
      </c>
      <c r="N237" t="str">
        <f t="shared" si="23"/>
        <v>oui</v>
      </c>
      <c r="O237" s="123" t="s">
        <v>498</v>
      </c>
      <c r="P237" s="123" t="s">
        <v>397</v>
      </c>
      <c r="Q237" s="161" t="s">
        <v>797</v>
      </c>
      <c r="R237" s="299">
        <v>10</v>
      </c>
    </row>
    <row r="238" spans="1:18" ht="19.5" customHeight="1">
      <c r="A238" s="356">
        <v>231</v>
      </c>
      <c r="B238" s="123" t="s">
        <v>114</v>
      </c>
      <c r="C238" s="123" t="s">
        <v>477</v>
      </c>
      <c r="D238" s="142">
        <v>2.25</v>
      </c>
      <c r="E238" s="276">
        <v>3.25</v>
      </c>
      <c r="F238" s="357">
        <f t="shared" si="18"/>
        <v>2.75</v>
      </c>
      <c r="G238" s="358">
        <f t="shared" si="19"/>
        <v>8.25</v>
      </c>
      <c r="H238" s="299">
        <v>4.5</v>
      </c>
      <c r="I238" s="359">
        <f t="shared" si="20"/>
        <v>13.5</v>
      </c>
      <c r="J238" s="69"/>
      <c r="K238" s="62">
        <f t="shared" si="21"/>
        <v>13.5</v>
      </c>
      <c r="L238" s="63"/>
      <c r="M238" s="20" t="str">
        <f t="shared" si="22"/>
        <v>Synthèse</v>
      </c>
      <c r="N238" t="str">
        <f t="shared" si="23"/>
        <v>oui</v>
      </c>
      <c r="O238" s="123" t="s">
        <v>114</v>
      </c>
      <c r="P238" s="123" t="s">
        <v>477</v>
      </c>
      <c r="Q238" s="161" t="s">
        <v>906</v>
      </c>
      <c r="R238" s="299">
        <v>4.5</v>
      </c>
    </row>
    <row r="239" spans="1:18" ht="19.5" customHeight="1">
      <c r="A239" s="356">
        <v>232</v>
      </c>
      <c r="B239" s="123" t="s">
        <v>499</v>
      </c>
      <c r="C239" s="123" t="s">
        <v>500</v>
      </c>
      <c r="D239" s="142">
        <v>0.75</v>
      </c>
      <c r="E239" s="276">
        <v>2.5</v>
      </c>
      <c r="F239" s="357">
        <f t="shared" si="18"/>
        <v>1.625</v>
      </c>
      <c r="G239" s="358">
        <f t="shared" si="19"/>
        <v>4.875</v>
      </c>
      <c r="H239" s="299">
        <v>3.5</v>
      </c>
      <c r="I239" s="359">
        <f t="shared" si="20"/>
        <v>10.5</v>
      </c>
      <c r="J239" s="69"/>
      <c r="K239" s="62">
        <f t="shared" si="21"/>
        <v>10.5</v>
      </c>
      <c r="L239" s="63"/>
      <c r="M239" s="20" t="str">
        <f t="shared" si="22"/>
        <v>Synthèse</v>
      </c>
      <c r="N239" t="str">
        <f t="shared" si="23"/>
        <v>oui</v>
      </c>
      <c r="O239" s="123" t="s">
        <v>499</v>
      </c>
      <c r="P239" s="123" t="s">
        <v>500</v>
      </c>
      <c r="Q239" s="161" t="s">
        <v>936</v>
      </c>
      <c r="R239" s="299">
        <v>3.5</v>
      </c>
    </row>
    <row r="240" spans="1:18" ht="19.5" customHeight="1">
      <c r="A240" s="356">
        <v>233</v>
      </c>
      <c r="B240" s="123" t="s">
        <v>501</v>
      </c>
      <c r="C240" s="123" t="s">
        <v>67</v>
      </c>
      <c r="D240" s="142">
        <v>7</v>
      </c>
      <c r="E240" s="276">
        <v>6.5</v>
      </c>
      <c r="F240" s="357">
        <f t="shared" si="18"/>
        <v>6.75</v>
      </c>
      <c r="G240" s="358">
        <f t="shared" si="19"/>
        <v>20.25</v>
      </c>
      <c r="H240" s="333"/>
      <c r="I240" s="359">
        <f t="shared" si="20"/>
        <v>20.25</v>
      </c>
      <c r="J240" s="69"/>
      <c r="K240" s="62">
        <f t="shared" si="21"/>
        <v>20.25</v>
      </c>
      <c r="L240" s="63"/>
      <c r="M240" s="20" t="str">
        <f t="shared" si="22"/>
        <v>Juin</v>
      </c>
      <c r="N240" t="str">
        <f t="shared" si="23"/>
        <v>oui</v>
      </c>
      <c r="O240" s="123" t="s">
        <v>501</v>
      </c>
      <c r="P240" s="123" t="s">
        <v>67</v>
      </c>
      <c r="Q240" s="161"/>
      <c r="R240" s="333"/>
    </row>
    <row r="241" spans="1:18" ht="19.5" customHeight="1">
      <c r="A241" s="356">
        <v>234</v>
      </c>
      <c r="B241" s="123" t="s">
        <v>502</v>
      </c>
      <c r="C241" s="123" t="s">
        <v>503</v>
      </c>
      <c r="D241" s="142">
        <v>0.25</v>
      </c>
      <c r="E241" s="276">
        <v>2</v>
      </c>
      <c r="F241" s="357">
        <f t="shared" si="18"/>
        <v>1.125</v>
      </c>
      <c r="G241" s="358">
        <f t="shared" si="19"/>
        <v>3.375</v>
      </c>
      <c r="H241" s="299">
        <v>4</v>
      </c>
      <c r="I241" s="359">
        <f t="shared" si="20"/>
        <v>12</v>
      </c>
      <c r="J241" s="69"/>
      <c r="K241" s="62">
        <f t="shared" si="21"/>
        <v>12</v>
      </c>
      <c r="L241" s="63"/>
      <c r="M241" s="20" t="str">
        <f t="shared" si="22"/>
        <v>Synthèse</v>
      </c>
      <c r="N241" t="str">
        <f t="shared" si="23"/>
        <v>oui</v>
      </c>
      <c r="O241" s="123" t="s">
        <v>502</v>
      </c>
      <c r="P241" s="123" t="s">
        <v>503</v>
      </c>
      <c r="Q241" s="161" t="s">
        <v>822</v>
      </c>
      <c r="R241" s="299">
        <v>4</v>
      </c>
    </row>
    <row r="242" spans="1:18" ht="19.5" customHeight="1">
      <c r="A242" s="356">
        <v>235</v>
      </c>
      <c r="B242" s="123" t="s">
        <v>504</v>
      </c>
      <c r="C242" s="123" t="s">
        <v>505</v>
      </c>
      <c r="D242" s="142">
        <v>6.25</v>
      </c>
      <c r="E242" s="276">
        <v>4.25</v>
      </c>
      <c r="F242" s="357">
        <f t="shared" si="18"/>
        <v>5.25</v>
      </c>
      <c r="G242" s="358">
        <f t="shared" si="19"/>
        <v>15.75</v>
      </c>
      <c r="H242" s="299">
        <v>7</v>
      </c>
      <c r="I242" s="359">
        <f t="shared" si="20"/>
        <v>21</v>
      </c>
      <c r="J242" s="69"/>
      <c r="K242" s="62">
        <f t="shared" si="21"/>
        <v>21</v>
      </c>
      <c r="L242" s="63"/>
      <c r="M242" s="20" t="str">
        <f t="shared" si="22"/>
        <v>Synthèse</v>
      </c>
      <c r="N242" t="str">
        <f t="shared" si="23"/>
        <v>oui</v>
      </c>
      <c r="O242" s="123" t="s">
        <v>504</v>
      </c>
      <c r="P242" s="123" t="s">
        <v>505</v>
      </c>
      <c r="Q242" s="161" t="s">
        <v>912</v>
      </c>
      <c r="R242" s="299">
        <v>7</v>
      </c>
    </row>
    <row r="243" spans="1:18" ht="19.5" customHeight="1">
      <c r="A243" s="356">
        <v>236</v>
      </c>
      <c r="B243" s="123" t="s">
        <v>506</v>
      </c>
      <c r="C243" s="123" t="s">
        <v>500</v>
      </c>
      <c r="D243" s="142">
        <v>1</v>
      </c>
      <c r="E243" s="276">
        <v>3.5</v>
      </c>
      <c r="F243" s="357">
        <f t="shared" si="18"/>
        <v>2.25</v>
      </c>
      <c r="G243" s="358">
        <f t="shared" si="19"/>
        <v>6.75</v>
      </c>
      <c r="H243" s="299">
        <v>4.5</v>
      </c>
      <c r="I243" s="359">
        <f t="shared" si="20"/>
        <v>13.5</v>
      </c>
      <c r="J243" s="69"/>
      <c r="K243" s="62">
        <f t="shared" si="21"/>
        <v>13.5</v>
      </c>
      <c r="L243" s="63"/>
      <c r="M243" s="20" t="str">
        <f t="shared" si="22"/>
        <v>Synthèse</v>
      </c>
      <c r="N243" t="str">
        <f t="shared" si="23"/>
        <v>oui</v>
      </c>
      <c r="O243" s="123" t="s">
        <v>506</v>
      </c>
      <c r="P243" s="123" t="s">
        <v>500</v>
      </c>
      <c r="Q243" s="161" t="s">
        <v>1032</v>
      </c>
      <c r="R243" s="299">
        <v>4.5</v>
      </c>
    </row>
    <row r="244" spans="1:18" ht="19.5" customHeight="1">
      <c r="A244" s="356">
        <v>237</v>
      </c>
      <c r="B244" s="123" t="s">
        <v>507</v>
      </c>
      <c r="C244" s="123" t="s">
        <v>508</v>
      </c>
      <c r="D244" s="142">
        <v>3.5</v>
      </c>
      <c r="E244" s="276">
        <v>4.25</v>
      </c>
      <c r="F244" s="357">
        <f t="shared" si="18"/>
        <v>3.875</v>
      </c>
      <c r="G244" s="358">
        <f t="shared" si="19"/>
        <v>11.625</v>
      </c>
      <c r="H244" s="299">
        <v>11</v>
      </c>
      <c r="I244" s="359">
        <f t="shared" si="20"/>
        <v>33</v>
      </c>
      <c r="J244" s="69"/>
      <c r="K244" s="62">
        <f t="shared" si="21"/>
        <v>33</v>
      </c>
      <c r="L244" s="63"/>
      <c r="M244" s="20" t="str">
        <f t="shared" si="22"/>
        <v>Synthèse</v>
      </c>
      <c r="N244" t="str">
        <f t="shared" si="23"/>
        <v>oui</v>
      </c>
      <c r="O244" s="161" t="s">
        <v>507</v>
      </c>
      <c r="P244" s="161" t="s">
        <v>508</v>
      </c>
      <c r="Q244" s="161" t="s">
        <v>1436</v>
      </c>
      <c r="R244" s="299">
        <v>11</v>
      </c>
    </row>
    <row r="245" spans="1:18" ht="19.5" customHeight="1">
      <c r="A245" s="356">
        <v>238</v>
      </c>
      <c r="B245" s="123" t="s">
        <v>509</v>
      </c>
      <c r="C245" s="123" t="s">
        <v>510</v>
      </c>
      <c r="D245" s="360">
        <v>6</v>
      </c>
      <c r="E245" s="276">
        <v>5.75</v>
      </c>
      <c r="F245" s="357">
        <f t="shared" si="18"/>
        <v>5.875</v>
      </c>
      <c r="G245" s="358">
        <f t="shared" si="19"/>
        <v>17.625</v>
      </c>
      <c r="H245" s="333"/>
      <c r="I245" s="359">
        <f t="shared" si="20"/>
        <v>17.625</v>
      </c>
      <c r="J245" s="69"/>
      <c r="K245" s="62">
        <f t="shared" si="21"/>
        <v>17.625</v>
      </c>
      <c r="L245" s="63"/>
      <c r="M245" s="20" t="str">
        <f t="shared" si="22"/>
        <v>Juin</v>
      </c>
      <c r="N245" t="str">
        <f t="shared" si="23"/>
        <v>oui</v>
      </c>
      <c r="O245" s="123" t="s">
        <v>509</v>
      </c>
      <c r="P245" s="123" t="s">
        <v>510</v>
      </c>
      <c r="Q245" s="161"/>
      <c r="R245" s="333"/>
    </row>
    <row r="246" spans="1:18" ht="19.5" customHeight="1">
      <c r="A246" s="356">
        <v>239</v>
      </c>
      <c r="B246" s="123" t="s">
        <v>511</v>
      </c>
      <c r="C246" s="123" t="s">
        <v>512</v>
      </c>
      <c r="D246" s="142">
        <v>0.75</v>
      </c>
      <c r="E246" s="276">
        <v>3.25</v>
      </c>
      <c r="F246" s="357">
        <f t="shared" si="18"/>
        <v>2</v>
      </c>
      <c r="G246" s="358">
        <f t="shared" si="19"/>
        <v>6</v>
      </c>
      <c r="H246" s="299">
        <v>5</v>
      </c>
      <c r="I246" s="359">
        <f t="shared" si="20"/>
        <v>15</v>
      </c>
      <c r="J246" s="69"/>
      <c r="K246" s="62">
        <f t="shared" si="21"/>
        <v>15</v>
      </c>
      <c r="L246" s="63"/>
      <c r="M246" s="20" t="str">
        <f t="shared" si="22"/>
        <v>Synthèse</v>
      </c>
      <c r="N246" t="str">
        <f t="shared" si="23"/>
        <v>oui</v>
      </c>
      <c r="O246" s="123" t="s">
        <v>511</v>
      </c>
      <c r="P246" s="123" t="s">
        <v>512</v>
      </c>
      <c r="Q246" s="161" t="s">
        <v>854</v>
      </c>
      <c r="R246" s="299">
        <v>4.5</v>
      </c>
    </row>
    <row r="247" spans="1:18" ht="19.5" customHeight="1">
      <c r="A247" s="356">
        <v>240</v>
      </c>
      <c r="B247" s="123" t="s">
        <v>513</v>
      </c>
      <c r="C247" s="123" t="s">
        <v>514</v>
      </c>
      <c r="D247" s="142">
        <v>4.5</v>
      </c>
      <c r="E247" s="276">
        <v>2.75</v>
      </c>
      <c r="F247" s="357">
        <f t="shared" si="18"/>
        <v>3.625</v>
      </c>
      <c r="G247" s="358">
        <f t="shared" si="19"/>
        <v>10.875</v>
      </c>
      <c r="H247" s="299">
        <v>10</v>
      </c>
      <c r="I247" s="359">
        <f t="shared" si="20"/>
        <v>30</v>
      </c>
      <c r="J247" s="69"/>
      <c r="K247" s="62">
        <f t="shared" si="21"/>
        <v>30</v>
      </c>
      <c r="L247" s="63"/>
      <c r="M247" s="20" t="str">
        <f t="shared" si="22"/>
        <v>Synthèse</v>
      </c>
      <c r="N247" t="str">
        <f t="shared" si="23"/>
        <v>oui</v>
      </c>
      <c r="O247" s="123" t="s">
        <v>513</v>
      </c>
      <c r="P247" s="123" t="s">
        <v>514</v>
      </c>
      <c r="Q247" s="161" t="s">
        <v>1437</v>
      </c>
      <c r="R247" s="299">
        <v>10</v>
      </c>
    </row>
    <row r="248" spans="1:18" ht="19.5" customHeight="1">
      <c r="A248" s="356">
        <v>241</v>
      </c>
      <c r="B248" s="123" t="s">
        <v>115</v>
      </c>
      <c r="C248" s="123" t="s">
        <v>515</v>
      </c>
      <c r="D248" s="142">
        <v>0.75</v>
      </c>
      <c r="E248" s="276">
        <v>1.5</v>
      </c>
      <c r="F248" s="357">
        <f t="shared" si="18"/>
        <v>1.125</v>
      </c>
      <c r="G248" s="358">
        <f t="shared" si="19"/>
        <v>3.375</v>
      </c>
      <c r="H248" s="299">
        <v>7</v>
      </c>
      <c r="I248" s="359">
        <f t="shared" si="20"/>
        <v>21</v>
      </c>
      <c r="J248" s="69"/>
      <c r="K248" s="62">
        <f t="shared" si="21"/>
        <v>21</v>
      </c>
      <c r="L248" s="63"/>
      <c r="M248" s="20" t="str">
        <f t="shared" si="22"/>
        <v>Synthèse</v>
      </c>
      <c r="N248" t="str">
        <f t="shared" si="23"/>
        <v>oui</v>
      </c>
      <c r="O248" s="123" t="s">
        <v>115</v>
      </c>
      <c r="P248" s="123" t="s">
        <v>515</v>
      </c>
      <c r="Q248" s="161" t="s">
        <v>934</v>
      </c>
      <c r="R248" s="299">
        <v>7</v>
      </c>
    </row>
    <row r="249" spans="1:18" ht="19.5" customHeight="1">
      <c r="A249" s="356">
        <v>242</v>
      </c>
      <c r="B249" s="123" t="s">
        <v>780</v>
      </c>
      <c r="C249" s="123" t="s">
        <v>516</v>
      </c>
      <c r="D249" s="360">
        <v>9</v>
      </c>
      <c r="E249" s="276">
        <v>11.75</v>
      </c>
      <c r="F249" s="357">
        <f t="shared" si="18"/>
        <v>10.375</v>
      </c>
      <c r="G249" s="358">
        <f t="shared" si="19"/>
        <v>31.125</v>
      </c>
      <c r="H249" s="333"/>
      <c r="I249" s="359">
        <f t="shared" si="20"/>
        <v>31.125</v>
      </c>
      <c r="J249" s="69"/>
      <c r="K249" s="62">
        <f t="shared" si="21"/>
        <v>31.125</v>
      </c>
      <c r="L249" s="63"/>
      <c r="M249" s="20" t="str">
        <f t="shared" si="22"/>
        <v>Juin</v>
      </c>
      <c r="N249" t="str">
        <f t="shared" si="23"/>
        <v>oui</v>
      </c>
      <c r="O249" s="123" t="s">
        <v>780</v>
      </c>
      <c r="P249" s="123" t="s">
        <v>516</v>
      </c>
      <c r="Q249" s="161"/>
      <c r="R249" s="333"/>
    </row>
    <row r="250" spans="1:18" ht="19.5" customHeight="1">
      <c r="A250" s="356">
        <v>243</v>
      </c>
      <c r="B250" s="123" t="s">
        <v>517</v>
      </c>
      <c r="C250" s="123" t="s">
        <v>518</v>
      </c>
      <c r="D250" s="142">
        <v>1.5</v>
      </c>
      <c r="E250" s="276">
        <v>1</v>
      </c>
      <c r="F250" s="357">
        <f t="shared" si="18"/>
        <v>1.25</v>
      </c>
      <c r="G250" s="358">
        <f t="shared" si="19"/>
        <v>3.75</v>
      </c>
      <c r="H250" s="299">
        <v>4.5</v>
      </c>
      <c r="I250" s="359">
        <f t="shared" si="20"/>
        <v>13.5</v>
      </c>
      <c r="J250" s="69"/>
      <c r="K250" s="62">
        <f t="shared" si="21"/>
        <v>13.5</v>
      </c>
      <c r="L250" s="63"/>
      <c r="M250" s="20" t="str">
        <f t="shared" si="22"/>
        <v>Synthèse</v>
      </c>
      <c r="N250" t="str">
        <f t="shared" si="23"/>
        <v>oui</v>
      </c>
      <c r="O250" s="123" t="s">
        <v>517</v>
      </c>
      <c r="P250" s="123" t="s">
        <v>518</v>
      </c>
      <c r="Q250" s="161" t="s">
        <v>1028</v>
      </c>
      <c r="R250" s="299">
        <v>4.5</v>
      </c>
    </row>
    <row r="251" spans="1:18" ht="19.5" customHeight="1">
      <c r="A251" s="356">
        <v>244</v>
      </c>
      <c r="B251" s="123" t="s">
        <v>116</v>
      </c>
      <c r="C251" s="123" t="s">
        <v>519</v>
      </c>
      <c r="D251" s="142">
        <v>1</v>
      </c>
      <c r="E251" s="276">
        <v>2.25</v>
      </c>
      <c r="F251" s="357">
        <f t="shared" si="18"/>
        <v>1.625</v>
      </c>
      <c r="G251" s="358">
        <f t="shared" si="19"/>
        <v>4.875</v>
      </c>
      <c r="H251" s="299">
        <v>10</v>
      </c>
      <c r="I251" s="359">
        <f t="shared" si="20"/>
        <v>30</v>
      </c>
      <c r="J251" s="69"/>
      <c r="K251" s="62">
        <f t="shared" si="21"/>
        <v>30</v>
      </c>
      <c r="L251" s="63"/>
      <c r="M251" s="20" t="str">
        <f t="shared" si="22"/>
        <v>Synthèse</v>
      </c>
      <c r="N251" t="str">
        <f t="shared" si="23"/>
        <v>oui</v>
      </c>
      <c r="O251" s="123" t="s">
        <v>116</v>
      </c>
      <c r="P251" s="123" t="s">
        <v>519</v>
      </c>
      <c r="Q251" s="161" t="s">
        <v>1004</v>
      </c>
      <c r="R251" s="299">
        <v>10</v>
      </c>
    </row>
    <row r="252" spans="1:18" ht="19.5" customHeight="1">
      <c r="A252" s="356">
        <v>245</v>
      </c>
      <c r="B252" s="123" t="s">
        <v>520</v>
      </c>
      <c r="C252" s="123" t="s">
        <v>215</v>
      </c>
      <c r="D252" s="142">
        <v>10.75</v>
      </c>
      <c r="E252" s="276">
        <v>8.5</v>
      </c>
      <c r="F252" s="357">
        <f t="shared" si="18"/>
        <v>9.625</v>
      </c>
      <c r="G252" s="358">
        <f t="shared" si="19"/>
        <v>28.875</v>
      </c>
      <c r="H252" s="333"/>
      <c r="I252" s="359">
        <f t="shared" si="20"/>
        <v>28.875</v>
      </c>
      <c r="J252" s="69"/>
      <c r="K252" s="62">
        <f t="shared" si="21"/>
        <v>28.875</v>
      </c>
      <c r="L252" s="63"/>
      <c r="M252" s="20" t="str">
        <f t="shared" si="22"/>
        <v>Juin</v>
      </c>
      <c r="N252" t="str">
        <f t="shared" si="23"/>
        <v>non</v>
      </c>
      <c r="O252" s="123" t="s">
        <v>520</v>
      </c>
      <c r="P252" s="123" t="s">
        <v>212</v>
      </c>
      <c r="Q252" s="161"/>
      <c r="R252" s="333"/>
    </row>
    <row r="253" spans="1:18" ht="19.5" customHeight="1">
      <c r="A253" s="356">
        <v>246</v>
      </c>
      <c r="B253" s="123" t="s">
        <v>521</v>
      </c>
      <c r="C253" s="123" t="s">
        <v>522</v>
      </c>
      <c r="D253" s="142">
        <v>5.75</v>
      </c>
      <c r="E253" s="276">
        <v>2.75</v>
      </c>
      <c r="F253" s="357">
        <f t="shared" si="18"/>
        <v>4.25</v>
      </c>
      <c r="G253" s="358">
        <f t="shared" si="19"/>
        <v>12.75</v>
      </c>
      <c r="H253" s="299">
        <v>5</v>
      </c>
      <c r="I253" s="359">
        <f t="shared" si="20"/>
        <v>15</v>
      </c>
      <c r="J253" s="69"/>
      <c r="K253" s="62">
        <f t="shared" si="21"/>
        <v>15</v>
      </c>
      <c r="L253" s="63"/>
      <c r="M253" s="20" t="str">
        <f t="shared" si="22"/>
        <v>Synthèse</v>
      </c>
      <c r="N253" t="str">
        <f t="shared" si="23"/>
        <v>oui</v>
      </c>
      <c r="O253" s="123" t="s">
        <v>521</v>
      </c>
      <c r="P253" s="123" t="s">
        <v>522</v>
      </c>
      <c r="Q253" s="161" t="s">
        <v>1021</v>
      </c>
      <c r="R253" s="299">
        <v>2</v>
      </c>
    </row>
    <row r="254" spans="1:18" ht="19.5" customHeight="1">
      <c r="A254" s="356">
        <v>247</v>
      </c>
      <c r="B254" s="123" t="s">
        <v>523</v>
      </c>
      <c r="C254" s="123" t="s">
        <v>61</v>
      </c>
      <c r="D254" s="142">
        <v>8</v>
      </c>
      <c r="E254" s="276">
        <v>4.5</v>
      </c>
      <c r="F254" s="357">
        <f t="shared" si="18"/>
        <v>6.25</v>
      </c>
      <c r="G254" s="358">
        <f t="shared" si="19"/>
        <v>18.75</v>
      </c>
      <c r="H254" s="333"/>
      <c r="I254" s="359">
        <f t="shared" si="20"/>
        <v>18.75</v>
      </c>
      <c r="J254" s="69"/>
      <c r="K254" s="62">
        <f t="shared" si="21"/>
        <v>18.75</v>
      </c>
      <c r="L254" s="63"/>
      <c r="M254" s="20" t="str">
        <f t="shared" si="22"/>
        <v>Juin</v>
      </c>
      <c r="N254" t="str">
        <f t="shared" si="23"/>
        <v>oui</v>
      </c>
      <c r="O254" s="123" t="s">
        <v>523</v>
      </c>
      <c r="P254" s="123" t="s">
        <v>61</v>
      </c>
      <c r="Q254" s="161"/>
      <c r="R254" s="333"/>
    </row>
    <row r="255" spans="1:18" ht="19.5" customHeight="1">
      <c r="A255" s="356">
        <v>248</v>
      </c>
      <c r="B255" s="123" t="s">
        <v>524</v>
      </c>
      <c r="C255" s="123" t="s">
        <v>425</v>
      </c>
      <c r="D255" s="142">
        <v>3</v>
      </c>
      <c r="E255" s="276">
        <v>4</v>
      </c>
      <c r="F255" s="357">
        <f t="shared" si="18"/>
        <v>3.5</v>
      </c>
      <c r="G255" s="358">
        <f t="shared" si="19"/>
        <v>10.5</v>
      </c>
      <c r="H255" s="299">
        <v>3</v>
      </c>
      <c r="I255" s="359">
        <f t="shared" si="20"/>
        <v>10.5</v>
      </c>
      <c r="J255" s="69"/>
      <c r="K255" s="62">
        <f t="shared" si="21"/>
        <v>10.5</v>
      </c>
      <c r="L255" s="63"/>
      <c r="M255" s="20" t="str">
        <f t="shared" si="22"/>
        <v>Synthèse</v>
      </c>
      <c r="N255" t="str">
        <f t="shared" si="23"/>
        <v>oui</v>
      </c>
      <c r="O255" s="123" t="s">
        <v>524</v>
      </c>
      <c r="P255" s="123" t="s">
        <v>425</v>
      </c>
      <c r="Q255" s="161" t="s">
        <v>997</v>
      </c>
      <c r="R255" s="299">
        <v>3</v>
      </c>
    </row>
    <row r="256" spans="1:18" ht="19.5" customHeight="1">
      <c r="A256" s="356">
        <v>249</v>
      </c>
      <c r="B256" s="123" t="s">
        <v>525</v>
      </c>
      <c r="C256" s="123" t="s">
        <v>359</v>
      </c>
      <c r="D256" s="142">
        <v>5</v>
      </c>
      <c r="E256" s="276">
        <v>2.25</v>
      </c>
      <c r="F256" s="357">
        <f t="shared" si="18"/>
        <v>3.625</v>
      </c>
      <c r="G256" s="358">
        <f t="shared" si="19"/>
        <v>10.875</v>
      </c>
      <c r="H256" s="299">
        <v>5</v>
      </c>
      <c r="I256" s="359">
        <f t="shared" si="20"/>
        <v>15</v>
      </c>
      <c r="J256" s="69"/>
      <c r="K256" s="62">
        <f t="shared" si="21"/>
        <v>15</v>
      </c>
      <c r="L256" s="63"/>
      <c r="M256" s="20" t="str">
        <f t="shared" si="22"/>
        <v>Synthèse</v>
      </c>
      <c r="N256" t="str">
        <f t="shared" si="23"/>
        <v>oui</v>
      </c>
      <c r="O256" s="123" t="s">
        <v>525</v>
      </c>
      <c r="P256" s="123" t="s">
        <v>359</v>
      </c>
      <c r="Q256" s="161" t="s">
        <v>1022</v>
      </c>
      <c r="R256" s="299">
        <v>3.5</v>
      </c>
    </row>
    <row r="257" spans="1:18" ht="19.5" customHeight="1">
      <c r="A257" s="356">
        <v>250</v>
      </c>
      <c r="B257" s="123" t="s">
        <v>526</v>
      </c>
      <c r="C257" s="123" t="s">
        <v>527</v>
      </c>
      <c r="D257" s="142">
        <v>6</v>
      </c>
      <c r="E257" s="276">
        <v>4.25</v>
      </c>
      <c r="F257" s="357">
        <f t="shared" si="18"/>
        <v>5.125</v>
      </c>
      <c r="G257" s="358">
        <f t="shared" si="19"/>
        <v>15.375</v>
      </c>
      <c r="H257" s="299">
        <v>4</v>
      </c>
      <c r="I257" s="359">
        <f t="shared" si="20"/>
        <v>15.375</v>
      </c>
      <c r="J257" s="69"/>
      <c r="K257" s="62">
        <f t="shared" si="21"/>
        <v>15.375</v>
      </c>
      <c r="L257" s="63"/>
      <c r="M257" s="20" t="str">
        <f t="shared" si="22"/>
        <v>Synthèse</v>
      </c>
      <c r="N257" t="str">
        <f t="shared" si="23"/>
        <v>oui</v>
      </c>
      <c r="O257" s="123" t="s">
        <v>526</v>
      </c>
      <c r="P257" s="123" t="s">
        <v>527</v>
      </c>
      <c r="Q257" s="161" t="s">
        <v>1019</v>
      </c>
      <c r="R257" s="299">
        <v>4</v>
      </c>
    </row>
    <row r="258" spans="1:18" ht="19.5" customHeight="1">
      <c r="A258" s="356">
        <v>251</v>
      </c>
      <c r="B258" s="123" t="s">
        <v>528</v>
      </c>
      <c r="C258" s="123" t="s">
        <v>529</v>
      </c>
      <c r="D258" s="142">
        <v>1.25</v>
      </c>
      <c r="E258" s="276">
        <v>2</v>
      </c>
      <c r="F258" s="357">
        <f t="shared" si="18"/>
        <v>1.625</v>
      </c>
      <c r="G258" s="358">
        <f t="shared" si="19"/>
        <v>4.875</v>
      </c>
      <c r="H258" s="299">
        <v>8.5</v>
      </c>
      <c r="I258" s="359">
        <f t="shared" si="20"/>
        <v>25.5</v>
      </c>
      <c r="J258" s="69"/>
      <c r="K258" s="62">
        <f t="shared" si="21"/>
        <v>25.5</v>
      </c>
      <c r="L258" s="63"/>
      <c r="M258" s="20" t="str">
        <f t="shared" si="22"/>
        <v>Synthèse</v>
      </c>
      <c r="N258" t="str">
        <f t="shared" si="23"/>
        <v>oui</v>
      </c>
      <c r="O258" s="123" t="s">
        <v>528</v>
      </c>
      <c r="P258" s="123" t="s">
        <v>529</v>
      </c>
      <c r="Q258" s="161" t="s">
        <v>983</v>
      </c>
      <c r="R258" s="299">
        <v>8.5</v>
      </c>
    </row>
    <row r="259" spans="1:18" ht="19.5" customHeight="1">
      <c r="A259" s="356">
        <v>252</v>
      </c>
      <c r="B259" s="123" t="s">
        <v>530</v>
      </c>
      <c r="C259" s="123" t="s">
        <v>531</v>
      </c>
      <c r="D259" s="142">
        <v>3.25</v>
      </c>
      <c r="E259" s="276">
        <v>3.25</v>
      </c>
      <c r="F259" s="357">
        <f t="shared" si="18"/>
        <v>3.25</v>
      </c>
      <c r="G259" s="358">
        <f t="shared" si="19"/>
        <v>9.75</v>
      </c>
      <c r="H259" s="299">
        <v>7.5</v>
      </c>
      <c r="I259" s="359">
        <f t="shared" si="20"/>
        <v>22.5</v>
      </c>
      <c r="J259" s="69"/>
      <c r="K259" s="62">
        <f t="shared" si="21"/>
        <v>22.5</v>
      </c>
      <c r="L259" s="63"/>
      <c r="M259" s="20" t="str">
        <f t="shared" si="22"/>
        <v>Synthèse</v>
      </c>
      <c r="N259" t="str">
        <f t="shared" si="23"/>
        <v>oui</v>
      </c>
      <c r="O259" s="123" t="s">
        <v>530</v>
      </c>
      <c r="P259" s="123" t="s">
        <v>531</v>
      </c>
      <c r="Q259" s="161" t="s">
        <v>1005</v>
      </c>
      <c r="R259" s="299">
        <v>7.5</v>
      </c>
    </row>
    <row r="260" spans="1:18" ht="19.5" customHeight="1">
      <c r="A260" s="356">
        <v>253</v>
      </c>
      <c r="B260" s="123" t="s">
        <v>117</v>
      </c>
      <c r="C260" s="123" t="s">
        <v>492</v>
      </c>
      <c r="D260" s="142">
        <v>3.75</v>
      </c>
      <c r="E260" s="276">
        <v>2</v>
      </c>
      <c r="F260" s="357">
        <f t="shared" si="18"/>
        <v>2.875</v>
      </c>
      <c r="G260" s="358">
        <f t="shared" si="19"/>
        <v>8.625</v>
      </c>
      <c r="H260" s="299">
        <v>2</v>
      </c>
      <c r="I260" s="359">
        <f t="shared" si="20"/>
        <v>8.625</v>
      </c>
      <c r="J260" s="69"/>
      <c r="K260" s="62">
        <f t="shared" si="21"/>
        <v>8.625</v>
      </c>
      <c r="L260" s="63"/>
      <c r="M260" s="20" t="str">
        <f t="shared" si="22"/>
        <v>Synthèse</v>
      </c>
      <c r="N260" t="str">
        <f t="shared" si="23"/>
        <v>oui</v>
      </c>
      <c r="O260" s="123" t="s">
        <v>117</v>
      </c>
      <c r="P260" s="123" t="s">
        <v>492</v>
      </c>
      <c r="Q260" s="161" t="s">
        <v>994</v>
      </c>
      <c r="R260" s="299">
        <v>2</v>
      </c>
    </row>
    <row r="261" spans="1:18" ht="19.5" customHeight="1">
      <c r="A261" s="356">
        <v>254</v>
      </c>
      <c r="B261" s="123" t="s">
        <v>532</v>
      </c>
      <c r="C261" s="123" t="s">
        <v>533</v>
      </c>
      <c r="D261" s="360">
        <v>10.75</v>
      </c>
      <c r="E261" s="276">
        <v>10</v>
      </c>
      <c r="F261" s="357">
        <f t="shared" si="18"/>
        <v>10.375</v>
      </c>
      <c r="G261" s="358">
        <f t="shared" si="19"/>
        <v>31.125</v>
      </c>
      <c r="H261" s="333"/>
      <c r="I261" s="359">
        <f t="shared" si="20"/>
        <v>31.125</v>
      </c>
      <c r="J261" s="69"/>
      <c r="K261" s="62">
        <f t="shared" si="21"/>
        <v>31.125</v>
      </c>
      <c r="L261" s="63"/>
      <c r="M261" s="20" t="str">
        <f t="shared" si="22"/>
        <v>Juin</v>
      </c>
      <c r="N261" t="str">
        <f t="shared" si="23"/>
        <v>oui</v>
      </c>
      <c r="O261" s="123" t="s">
        <v>532</v>
      </c>
      <c r="P261" s="123" t="s">
        <v>533</v>
      </c>
      <c r="Q261" s="161"/>
      <c r="R261" s="333"/>
    </row>
    <row r="262" spans="1:18" ht="19.5" customHeight="1">
      <c r="A262" s="356">
        <v>255</v>
      </c>
      <c r="B262" s="123" t="s">
        <v>85</v>
      </c>
      <c r="C262" s="123" t="s">
        <v>534</v>
      </c>
      <c r="D262" s="142">
        <v>6.5</v>
      </c>
      <c r="E262" s="276">
        <v>4.25</v>
      </c>
      <c r="F262" s="357">
        <f t="shared" si="18"/>
        <v>5.375</v>
      </c>
      <c r="G262" s="358">
        <f t="shared" si="19"/>
        <v>16.125</v>
      </c>
      <c r="H262" s="299">
        <v>3</v>
      </c>
      <c r="I262" s="359">
        <f t="shared" si="20"/>
        <v>16.125</v>
      </c>
      <c r="J262" s="69"/>
      <c r="K262" s="62">
        <f t="shared" si="21"/>
        <v>16.125</v>
      </c>
      <c r="L262" s="63"/>
      <c r="M262" s="20" t="str">
        <f t="shared" si="22"/>
        <v>Synthèse</v>
      </c>
      <c r="N262" t="str">
        <f t="shared" si="23"/>
        <v>oui</v>
      </c>
      <c r="O262" s="123" t="s">
        <v>85</v>
      </c>
      <c r="P262" s="123" t="s">
        <v>534</v>
      </c>
      <c r="Q262" s="161" t="s">
        <v>984</v>
      </c>
      <c r="R262" s="299">
        <v>3</v>
      </c>
    </row>
    <row r="263" spans="1:18" ht="19.5" customHeight="1">
      <c r="A263" s="356">
        <v>256</v>
      </c>
      <c r="B263" s="123" t="s">
        <v>535</v>
      </c>
      <c r="C263" s="123" t="s">
        <v>536</v>
      </c>
      <c r="D263" s="142">
        <v>8</v>
      </c>
      <c r="E263" s="276">
        <v>8.25</v>
      </c>
      <c r="F263" s="357">
        <f t="shared" si="18"/>
        <v>8.125</v>
      </c>
      <c r="G263" s="358">
        <f t="shared" si="19"/>
        <v>24.375</v>
      </c>
      <c r="H263" s="333"/>
      <c r="I263" s="359">
        <f t="shared" si="20"/>
        <v>24.375</v>
      </c>
      <c r="J263" s="69"/>
      <c r="K263" s="62">
        <f t="shared" si="21"/>
        <v>24.375</v>
      </c>
      <c r="L263" s="63"/>
      <c r="M263" s="20" t="str">
        <f t="shared" si="22"/>
        <v>Juin</v>
      </c>
      <c r="N263" t="str">
        <f t="shared" si="23"/>
        <v>oui</v>
      </c>
      <c r="O263" s="123" t="s">
        <v>535</v>
      </c>
      <c r="P263" s="123" t="s">
        <v>536</v>
      </c>
      <c r="Q263" s="161"/>
      <c r="R263" s="333"/>
    </row>
    <row r="264" spans="1:18" ht="19.5" customHeight="1">
      <c r="A264" s="356">
        <v>257</v>
      </c>
      <c r="B264" s="123" t="s">
        <v>537</v>
      </c>
      <c r="C264" s="123" t="s">
        <v>64</v>
      </c>
      <c r="D264" s="142">
        <v>3</v>
      </c>
      <c r="E264" s="276">
        <v>4.5</v>
      </c>
      <c r="F264" s="357">
        <f t="shared" ref="F264:F327" si="24">IF(AND(D264=0,E264=0),L264/3,(D264+E264)/2)</f>
        <v>3.75</v>
      </c>
      <c r="G264" s="358">
        <f t="shared" ref="G264:G327" si="25">F264*3</f>
        <v>11.25</v>
      </c>
      <c r="H264" s="299">
        <v>5</v>
      </c>
      <c r="I264" s="359">
        <f t="shared" ref="I264:I327" si="26">MAX(G264,H264*3)</f>
        <v>15</v>
      </c>
      <c r="J264" s="69"/>
      <c r="K264" s="62">
        <f t="shared" ref="K264:K327" si="27">MAX(I264,J264*3)</f>
        <v>15</v>
      </c>
      <c r="L264" s="63"/>
      <c r="M264" s="20" t="str">
        <f t="shared" ref="M264:M327" si="28">IF(ISBLANK(J264),IF(ISBLANK(H264),"Juin","Synthèse"),"Rattrapage")</f>
        <v>Synthèse</v>
      </c>
      <c r="N264" t="str">
        <f t="shared" si="23"/>
        <v>oui</v>
      </c>
      <c r="O264" s="123" t="s">
        <v>537</v>
      </c>
      <c r="P264" s="123" t="s">
        <v>64</v>
      </c>
      <c r="Q264" s="161" t="s">
        <v>1010</v>
      </c>
      <c r="R264" s="299">
        <v>1.5</v>
      </c>
    </row>
    <row r="265" spans="1:18" ht="19.5" customHeight="1">
      <c r="A265" s="356">
        <v>258</v>
      </c>
      <c r="B265" s="123" t="s">
        <v>538</v>
      </c>
      <c r="C265" s="123" t="s">
        <v>75</v>
      </c>
      <c r="D265" s="142">
        <v>3</v>
      </c>
      <c r="E265" s="276">
        <v>6.75</v>
      </c>
      <c r="F265" s="357">
        <f t="shared" si="24"/>
        <v>4.875</v>
      </c>
      <c r="G265" s="358">
        <f t="shared" si="25"/>
        <v>14.625</v>
      </c>
      <c r="H265" s="299">
        <v>10</v>
      </c>
      <c r="I265" s="359">
        <f t="shared" si="26"/>
        <v>30</v>
      </c>
      <c r="J265" s="69"/>
      <c r="K265" s="62">
        <f t="shared" si="27"/>
        <v>30</v>
      </c>
      <c r="L265" s="63"/>
      <c r="M265" s="20" t="str">
        <f t="shared" si="28"/>
        <v>Synthèse</v>
      </c>
      <c r="N265" t="str">
        <f t="shared" ref="N265:N328" si="29">IF(AND(B265=O265,C265=P265),"oui","non")</f>
        <v>oui</v>
      </c>
      <c r="O265" s="123" t="s">
        <v>538</v>
      </c>
      <c r="P265" s="123" t="s">
        <v>75</v>
      </c>
      <c r="Q265" s="161" t="s">
        <v>973</v>
      </c>
      <c r="R265" s="299">
        <v>10</v>
      </c>
    </row>
    <row r="266" spans="1:18" ht="19.5" customHeight="1">
      <c r="A266" s="356">
        <v>259</v>
      </c>
      <c r="B266" s="123" t="s">
        <v>539</v>
      </c>
      <c r="C266" s="123" t="s">
        <v>120</v>
      </c>
      <c r="D266" s="142">
        <v>1</v>
      </c>
      <c r="E266" s="276">
        <v>1.5</v>
      </c>
      <c r="F266" s="357">
        <f t="shared" si="24"/>
        <v>1.25</v>
      </c>
      <c r="G266" s="358">
        <v>5</v>
      </c>
      <c r="H266" s="299">
        <v>5</v>
      </c>
      <c r="I266" s="359">
        <f t="shared" si="26"/>
        <v>15</v>
      </c>
      <c r="J266" s="69"/>
      <c r="K266" s="62">
        <f t="shared" si="27"/>
        <v>15</v>
      </c>
      <c r="L266" s="63"/>
      <c r="M266" s="20" t="str">
        <f t="shared" si="28"/>
        <v>Synthèse</v>
      </c>
      <c r="N266" t="str">
        <f t="shared" si="29"/>
        <v>oui</v>
      </c>
      <c r="O266" s="123" t="s">
        <v>539</v>
      </c>
      <c r="P266" s="123" t="s">
        <v>120</v>
      </c>
      <c r="Q266" s="161" t="s">
        <v>1020</v>
      </c>
      <c r="R266" s="299">
        <v>4.5</v>
      </c>
    </row>
    <row r="267" spans="1:18" ht="19.5" customHeight="1">
      <c r="A267" s="356">
        <v>260</v>
      </c>
      <c r="B267" s="123" t="s">
        <v>540</v>
      </c>
      <c r="C267" s="123" t="s">
        <v>57</v>
      </c>
      <c r="D267" s="142">
        <v>5</v>
      </c>
      <c r="E267" s="276">
        <v>1.5</v>
      </c>
      <c r="F267" s="357">
        <f t="shared" si="24"/>
        <v>3.25</v>
      </c>
      <c r="G267" s="358">
        <f t="shared" si="25"/>
        <v>9.75</v>
      </c>
      <c r="H267" s="299">
        <v>10</v>
      </c>
      <c r="I267" s="359">
        <f t="shared" si="26"/>
        <v>30</v>
      </c>
      <c r="J267" s="69"/>
      <c r="K267" s="62">
        <f t="shared" si="27"/>
        <v>30</v>
      </c>
      <c r="L267" s="63"/>
      <c r="M267" s="20" t="str">
        <f t="shared" si="28"/>
        <v>Synthèse</v>
      </c>
      <c r="N267" t="str">
        <f t="shared" si="29"/>
        <v>oui</v>
      </c>
      <c r="O267" s="123" t="s">
        <v>540</v>
      </c>
      <c r="P267" s="123" t="s">
        <v>57</v>
      </c>
      <c r="Q267" s="161" t="s">
        <v>1003</v>
      </c>
      <c r="R267" s="299">
        <v>10</v>
      </c>
    </row>
    <row r="268" spans="1:18" ht="19.5" customHeight="1">
      <c r="A268" s="356">
        <v>261</v>
      </c>
      <c r="B268" s="123" t="s">
        <v>541</v>
      </c>
      <c r="C268" s="123" t="s">
        <v>781</v>
      </c>
      <c r="D268" s="142">
        <v>0.5</v>
      </c>
      <c r="E268" s="276">
        <v>2</v>
      </c>
      <c r="F268" s="357">
        <f t="shared" si="24"/>
        <v>1.25</v>
      </c>
      <c r="G268" s="358">
        <f t="shared" si="25"/>
        <v>3.75</v>
      </c>
      <c r="H268" s="299">
        <v>3</v>
      </c>
      <c r="I268" s="359">
        <f t="shared" si="26"/>
        <v>9</v>
      </c>
      <c r="J268" s="69"/>
      <c r="K268" s="62">
        <f t="shared" si="27"/>
        <v>9</v>
      </c>
      <c r="L268" s="63"/>
      <c r="M268" s="20" t="str">
        <f t="shared" si="28"/>
        <v>Synthèse</v>
      </c>
      <c r="N268" t="str">
        <f t="shared" si="29"/>
        <v>oui</v>
      </c>
      <c r="O268" s="123" t="s">
        <v>541</v>
      </c>
      <c r="P268" s="123" t="s">
        <v>781</v>
      </c>
      <c r="Q268" s="161" t="s">
        <v>987</v>
      </c>
      <c r="R268" s="299">
        <v>3</v>
      </c>
    </row>
    <row r="269" spans="1:18" ht="19.5" customHeight="1">
      <c r="A269" s="356">
        <v>262</v>
      </c>
      <c r="B269" s="123" t="s">
        <v>542</v>
      </c>
      <c r="C269" s="123" t="s">
        <v>71</v>
      </c>
      <c r="D269" s="142">
        <v>4.5</v>
      </c>
      <c r="E269" s="276">
        <v>7.5</v>
      </c>
      <c r="F269" s="357">
        <f t="shared" si="24"/>
        <v>6</v>
      </c>
      <c r="G269" s="358">
        <f t="shared" si="25"/>
        <v>18</v>
      </c>
      <c r="H269" s="333"/>
      <c r="I269" s="359">
        <f t="shared" si="26"/>
        <v>18</v>
      </c>
      <c r="J269" s="69"/>
      <c r="K269" s="62">
        <f t="shared" si="27"/>
        <v>18</v>
      </c>
      <c r="L269" s="63"/>
      <c r="M269" s="20" t="str">
        <f t="shared" si="28"/>
        <v>Juin</v>
      </c>
      <c r="N269" t="str">
        <f t="shared" si="29"/>
        <v>oui</v>
      </c>
      <c r="O269" s="123" t="s">
        <v>542</v>
      </c>
      <c r="P269" s="123" t="s">
        <v>71</v>
      </c>
      <c r="Q269" s="161"/>
      <c r="R269" s="333"/>
    </row>
    <row r="270" spans="1:18" ht="19.5" customHeight="1">
      <c r="A270" s="356">
        <v>263</v>
      </c>
      <c r="B270" s="123" t="s">
        <v>543</v>
      </c>
      <c r="C270" s="123" t="s">
        <v>544</v>
      </c>
      <c r="D270" s="360">
        <v>7</v>
      </c>
      <c r="E270" s="276">
        <v>6</v>
      </c>
      <c r="F270" s="357">
        <f t="shared" si="24"/>
        <v>6.5</v>
      </c>
      <c r="G270" s="358">
        <f t="shared" si="25"/>
        <v>19.5</v>
      </c>
      <c r="H270" s="333"/>
      <c r="I270" s="359">
        <f t="shared" si="26"/>
        <v>19.5</v>
      </c>
      <c r="J270" s="69"/>
      <c r="K270" s="62">
        <f t="shared" si="27"/>
        <v>19.5</v>
      </c>
      <c r="L270" s="63"/>
      <c r="M270" s="20" t="str">
        <f t="shared" si="28"/>
        <v>Juin</v>
      </c>
      <c r="N270" t="str">
        <f t="shared" si="29"/>
        <v>oui</v>
      </c>
      <c r="O270" s="123" t="s">
        <v>543</v>
      </c>
      <c r="P270" s="123" t="s">
        <v>544</v>
      </c>
      <c r="Q270" s="161"/>
      <c r="R270" s="333"/>
    </row>
    <row r="271" spans="1:18" ht="19.5" customHeight="1">
      <c r="A271" s="356">
        <v>264</v>
      </c>
      <c r="B271" s="123" t="s">
        <v>545</v>
      </c>
      <c r="C271" s="123" t="s">
        <v>208</v>
      </c>
      <c r="D271" s="142">
        <v>2</v>
      </c>
      <c r="E271" s="276">
        <v>4.5</v>
      </c>
      <c r="F271" s="357">
        <f t="shared" si="24"/>
        <v>3.25</v>
      </c>
      <c r="G271" s="358">
        <f t="shared" si="25"/>
        <v>9.75</v>
      </c>
      <c r="H271" s="299">
        <v>10</v>
      </c>
      <c r="I271" s="359">
        <f t="shared" si="26"/>
        <v>30</v>
      </c>
      <c r="J271" s="69"/>
      <c r="K271" s="62">
        <f t="shared" si="27"/>
        <v>30</v>
      </c>
      <c r="L271" s="63"/>
      <c r="M271" s="20" t="str">
        <f t="shared" si="28"/>
        <v>Synthèse</v>
      </c>
      <c r="N271" t="str">
        <f t="shared" si="29"/>
        <v>oui</v>
      </c>
      <c r="O271" s="123" t="s">
        <v>545</v>
      </c>
      <c r="P271" s="123" t="s">
        <v>208</v>
      </c>
      <c r="Q271" s="161" t="s">
        <v>993</v>
      </c>
      <c r="R271" s="299">
        <v>10</v>
      </c>
    </row>
    <row r="272" spans="1:18" ht="19.5" customHeight="1">
      <c r="A272" s="356">
        <v>265</v>
      </c>
      <c r="B272" s="123" t="s">
        <v>546</v>
      </c>
      <c r="C272" s="123" t="s">
        <v>470</v>
      </c>
      <c r="D272" s="142">
        <v>3.75</v>
      </c>
      <c r="E272" s="276">
        <v>3.5</v>
      </c>
      <c r="F272" s="357">
        <f t="shared" si="24"/>
        <v>3.625</v>
      </c>
      <c r="G272" s="358">
        <f t="shared" si="25"/>
        <v>10.875</v>
      </c>
      <c r="H272" s="299">
        <v>7.5</v>
      </c>
      <c r="I272" s="359">
        <f t="shared" si="26"/>
        <v>22.5</v>
      </c>
      <c r="J272" s="69"/>
      <c r="K272" s="62">
        <f t="shared" si="27"/>
        <v>22.5</v>
      </c>
      <c r="L272" s="63"/>
      <c r="M272" s="20" t="str">
        <f t="shared" si="28"/>
        <v>Synthèse</v>
      </c>
      <c r="N272" t="str">
        <f t="shared" si="29"/>
        <v>oui</v>
      </c>
      <c r="O272" s="123" t="s">
        <v>546</v>
      </c>
      <c r="P272" s="123" t="s">
        <v>470</v>
      </c>
      <c r="Q272" s="161" t="s">
        <v>1014</v>
      </c>
      <c r="R272" s="299">
        <v>7.5</v>
      </c>
    </row>
    <row r="273" spans="1:18" ht="19.5" customHeight="1">
      <c r="A273" s="356">
        <v>266</v>
      </c>
      <c r="B273" s="123" t="s">
        <v>547</v>
      </c>
      <c r="C273" s="123" t="s">
        <v>65</v>
      </c>
      <c r="D273" s="142">
        <v>10.75</v>
      </c>
      <c r="E273" s="276">
        <v>5.25</v>
      </c>
      <c r="F273" s="357">
        <f t="shared" si="24"/>
        <v>8</v>
      </c>
      <c r="G273" s="358">
        <f t="shared" si="25"/>
        <v>24</v>
      </c>
      <c r="H273" s="333"/>
      <c r="I273" s="359">
        <f t="shared" si="26"/>
        <v>24</v>
      </c>
      <c r="J273" s="69"/>
      <c r="K273" s="62">
        <f t="shared" si="27"/>
        <v>24</v>
      </c>
      <c r="L273" s="63"/>
      <c r="M273" s="20" t="str">
        <f t="shared" si="28"/>
        <v>Juin</v>
      </c>
      <c r="N273" t="str">
        <f t="shared" si="29"/>
        <v>oui</v>
      </c>
      <c r="O273" s="123" t="s">
        <v>547</v>
      </c>
      <c r="P273" s="123" t="s">
        <v>65</v>
      </c>
      <c r="Q273" s="161"/>
      <c r="R273" s="333"/>
    </row>
    <row r="274" spans="1:18" ht="19.5" customHeight="1">
      <c r="A274" s="356">
        <v>267</v>
      </c>
      <c r="B274" s="123" t="s">
        <v>548</v>
      </c>
      <c r="C274" s="123" t="s">
        <v>549</v>
      </c>
      <c r="D274" s="142">
        <v>0.75</v>
      </c>
      <c r="E274" s="276">
        <v>1.5</v>
      </c>
      <c r="F274" s="357">
        <f t="shared" si="24"/>
        <v>1.125</v>
      </c>
      <c r="G274" s="358">
        <f t="shared" si="25"/>
        <v>3.375</v>
      </c>
      <c r="H274" s="299">
        <v>4.5</v>
      </c>
      <c r="I274" s="359">
        <f t="shared" si="26"/>
        <v>13.5</v>
      </c>
      <c r="J274" s="69"/>
      <c r="K274" s="62">
        <f t="shared" si="27"/>
        <v>13.5</v>
      </c>
      <c r="L274" s="63"/>
      <c r="M274" s="20" t="str">
        <f t="shared" si="28"/>
        <v>Synthèse</v>
      </c>
      <c r="N274" t="str">
        <f t="shared" si="29"/>
        <v>oui</v>
      </c>
      <c r="O274" s="123" t="s">
        <v>548</v>
      </c>
      <c r="P274" s="123" t="s">
        <v>549</v>
      </c>
      <c r="Q274" s="161" t="s">
        <v>982</v>
      </c>
      <c r="R274" s="299">
        <v>4.5</v>
      </c>
    </row>
    <row r="275" spans="1:18" ht="19.5" customHeight="1">
      <c r="A275" s="356">
        <v>268</v>
      </c>
      <c r="B275" s="123" t="s">
        <v>550</v>
      </c>
      <c r="C275" s="123" t="s">
        <v>78</v>
      </c>
      <c r="D275" s="142">
        <v>4.25</v>
      </c>
      <c r="E275" s="276">
        <v>5.75</v>
      </c>
      <c r="F275" s="357">
        <f t="shared" si="24"/>
        <v>5</v>
      </c>
      <c r="G275" s="358">
        <f t="shared" si="25"/>
        <v>15</v>
      </c>
      <c r="H275" s="299">
        <v>8</v>
      </c>
      <c r="I275" s="359">
        <f t="shared" si="26"/>
        <v>24</v>
      </c>
      <c r="J275" s="69"/>
      <c r="K275" s="62">
        <f t="shared" si="27"/>
        <v>24</v>
      </c>
      <c r="L275" s="63"/>
      <c r="M275" s="20" t="str">
        <f t="shared" si="28"/>
        <v>Synthèse</v>
      </c>
      <c r="N275" t="str">
        <f t="shared" si="29"/>
        <v>oui</v>
      </c>
      <c r="O275" s="123" t="s">
        <v>550</v>
      </c>
      <c r="P275" s="123" t="s">
        <v>78</v>
      </c>
      <c r="Q275" s="161" t="s">
        <v>1037</v>
      </c>
      <c r="R275" s="299">
        <v>8</v>
      </c>
    </row>
    <row r="276" spans="1:18" ht="19.5" customHeight="1">
      <c r="A276" s="356">
        <v>269</v>
      </c>
      <c r="B276" s="123" t="s">
        <v>551</v>
      </c>
      <c r="C276" s="123" t="s">
        <v>438</v>
      </c>
      <c r="D276" s="142">
        <v>7</v>
      </c>
      <c r="E276" s="276">
        <v>3.75</v>
      </c>
      <c r="F276" s="357">
        <f t="shared" si="24"/>
        <v>5.375</v>
      </c>
      <c r="G276" s="358">
        <f t="shared" si="25"/>
        <v>16.125</v>
      </c>
      <c r="H276" s="299">
        <v>0</v>
      </c>
      <c r="I276" s="359">
        <f t="shared" si="26"/>
        <v>16.125</v>
      </c>
      <c r="J276" s="69"/>
      <c r="K276" s="62">
        <f t="shared" si="27"/>
        <v>16.125</v>
      </c>
      <c r="L276" s="63"/>
      <c r="M276" s="20" t="str">
        <f t="shared" si="28"/>
        <v>Synthèse</v>
      </c>
      <c r="N276" t="str">
        <f t="shared" si="29"/>
        <v>oui</v>
      </c>
      <c r="O276" s="123" t="s">
        <v>551</v>
      </c>
      <c r="P276" s="123" t="s">
        <v>438</v>
      </c>
      <c r="Q276" s="161" t="s">
        <v>989</v>
      </c>
      <c r="R276" s="299">
        <v>0</v>
      </c>
    </row>
    <row r="277" spans="1:18" ht="19.5" customHeight="1">
      <c r="A277" s="356">
        <v>270</v>
      </c>
      <c r="B277" s="123" t="s">
        <v>552</v>
      </c>
      <c r="C277" s="123" t="s">
        <v>68</v>
      </c>
      <c r="D277" s="360">
        <v>5.5</v>
      </c>
      <c r="E277" s="276">
        <v>5</v>
      </c>
      <c r="F277" s="357">
        <f t="shared" si="24"/>
        <v>5.25</v>
      </c>
      <c r="G277" s="358">
        <f t="shared" si="25"/>
        <v>15.75</v>
      </c>
      <c r="H277" s="333"/>
      <c r="I277" s="359">
        <f t="shared" si="26"/>
        <v>15.75</v>
      </c>
      <c r="J277" s="69"/>
      <c r="K277" s="62">
        <f t="shared" si="27"/>
        <v>15.75</v>
      </c>
      <c r="L277" s="63"/>
      <c r="M277" s="20" t="str">
        <f t="shared" si="28"/>
        <v>Juin</v>
      </c>
      <c r="N277" t="str">
        <f t="shared" si="29"/>
        <v>oui</v>
      </c>
      <c r="O277" s="123" t="s">
        <v>552</v>
      </c>
      <c r="P277" s="123" t="s">
        <v>68</v>
      </c>
      <c r="Q277" s="161"/>
      <c r="R277" s="333"/>
    </row>
    <row r="278" spans="1:18" ht="19.5" customHeight="1">
      <c r="A278" s="356">
        <v>271</v>
      </c>
      <c r="B278" s="123" t="s">
        <v>553</v>
      </c>
      <c r="C278" s="123" t="s">
        <v>554</v>
      </c>
      <c r="D278" s="142">
        <v>6.25</v>
      </c>
      <c r="E278" s="276">
        <v>4.25</v>
      </c>
      <c r="F278" s="357">
        <f t="shared" si="24"/>
        <v>5.25</v>
      </c>
      <c r="G278" s="358">
        <f t="shared" si="25"/>
        <v>15.75</v>
      </c>
      <c r="H278" s="333"/>
      <c r="I278" s="359">
        <f t="shared" si="26"/>
        <v>15.75</v>
      </c>
      <c r="J278" s="69"/>
      <c r="K278" s="62">
        <f t="shared" si="27"/>
        <v>15.75</v>
      </c>
      <c r="L278" s="63"/>
      <c r="M278" s="20" t="str">
        <f t="shared" si="28"/>
        <v>Juin</v>
      </c>
      <c r="N278" t="str">
        <f t="shared" si="29"/>
        <v>oui</v>
      </c>
      <c r="O278" s="123" t="s">
        <v>553</v>
      </c>
      <c r="P278" s="123" t="s">
        <v>554</v>
      </c>
      <c r="Q278" s="161"/>
      <c r="R278" s="333"/>
    </row>
    <row r="279" spans="1:18" ht="19.5" customHeight="1">
      <c r="A279" s="356">
        <v>272</v>
      </c>
      <c r="B279" s="123" t="s">
        <v>555</v>
      </c>
      <c r="C279" s="123" t="s">
        <v>556</v>
      </c>
      <c r="D279" s="142">
        <v>6.75</v>
      </c>
      <c r="E279" s="276">
        <v>4.5</v>
      </c>
      <c r="F279" s="357">
        <f t="shared" si="24"/>
        <v>5.625</v>
      </c>
      <c r="G279" s="358">
        <f t="shared" si="25"/>
        <v>16.875</v>
      </c>
      <c r="H279" s="299">
        <v>11.5</v>
      </c>
      <c r="I279" s="359">
        <f t="shared" si="26"/>
        <v>34.5</v>
      </c>
      <c r="J279" s="69"/>
      <c r="K279" s="62">
        <f t="shared" si="27"/>
        <v>34.5</v>
      </c>
      <c r="L279" s="63"/>
      <c r="M279" s="20" t="str">
        <f t="shared" si="28"/>
        <v>Synthèse</v>
      </c>
      <c r="N279" t="str">
        <f t="shared" si="29"/>
        <v>oui</v>
      </c>
      <c r="O279" s="123" t="s">
        <v>555</v>
      </c>
      <c r="P279" s="123" t="s">
        <v>556</v>
      </c>
      <c r="Q279" s="161" t="s">
        <v>1018</v>
      </c>
      <c r="R279" s="299">
        <v>11.5</v>
      </c>
    </row>
    <row r="280" spans="1:18" ht="19.5" customHeight="1">
      <c r="A280" s="356">
        <v>273</v>
      </c>
      <c r="B280" s="123" t="s">
        <v>557</v>
      </c>
      <c r="C280" s="123" t="s">
        <v>558</v>
      </c>
      <c r="D280" s="142">
        <v>7.25</v>
      </c>
      <c r="E280" s="276">
        <v>7.75</v>
      </c>
      <c r="F280" s="357">
        <f t="shared" si="24"/>
        <v>7.5</v>
      </c>
      <c r="G280" s="358">
        <f t="shared" si="25"/>
        <v>22.5</v>
      </c>
      <c r="H280" s="333"/>
      <c r="I280" s="359">
        <f t="shared" si="26"/>
        <v>22.5</v>
      </c>
      <c r="J280" s="69"/>
      <c r="K280" s="62">
        <f t="shared" si="27"/>
        <v>22.5</v>
      </c>
      <c r="L280" s="63"/>
      <c r="M280" s="20" t="str">
        <f t="shared" si="28"/>
        <v>Juin</v>
      </c>
      <c r="N280" t="str">
        <f t="shared" si="29"/>
        <v>oui</v>
      </c>
      <c r="O280" s="123" t="s">
        <v>557</v>
      </c>
      <c r="P280" s="123" t="s">
        <v>558</v>
      </c>
      <c r="Q280" s="161"/>
      <c r="R280" s="333"/>
    </row>
    <row r="281" spans="1:18" ht="19.5" customHeight="1">
      <c r="A281" s="356">
        <v>274</v>
      </c>
      <c r="B281" s="123" t="s">
        <v>559</v>
      </c>
      <c r="C281" s="123" t="s">
        <v>560</v>
      </c>
      <c r="D281" s="142">
        <v>5.5</v>
      </c>
      <c r="E281" s="276">
        <v>5</v>
      </c>
      <c r="F281" s="357">
        <f t="shared" si="24"/>
        <v>5.25</v>
      </c>
      <c r="G281" s="358">
        <f t="shared" si="25"/>
        <v>15.75</v>
      </c>
      <c r="H281" s="333"/>
      <c r="I281" s="359">
        <f t="shared" si="26"/>
        <v>15.75</v>
      </c>
      <c r="J281" s="69"/>
      <c r="K281" s="62">
        <f t="shared" si="27"/>
        <v>15.75</v>
      </c>
      <c r="L281" s="63"/>
      <c r="M281" s="20" t="str">
        <f t="shared" si="28"/>
        <v>Juin</v>
      </c>
      <c r="N281" t="str">
        <f t="shared" si="29"/>
        <v>oui</v>
      </c>
      <c r="O281" s="123" t="s">
        <v>559</v>
      </c>
      <c r="P281" s="123" t="s">
        <v>560</v>
      </c>
      <c r="Q281" s="161"/>
      <c r="R281" s="333"/>
    </row>
    <row r="282" spans="1:18" ht="19.5" customHeight="1">
      <c r="A282" s="356">
        <v>275</v>
      </c>
      <c r="B282" s="123" t="s">
        <v>561</v>
      </c>
      <c r="C282" s="123" t="s">
        <v>281</v>
      </c>
      <c r="D282" s="360">
        <v>8</v>
      </c>
      <c r="E282" s="276">
        <v>4</v>
      </c>
      <c r="F282" s="357">
        <f t="shared" si="24"/>
        <v>6</v>
      </c>
      <c r="G282" s="358">
        <f t="shared" si="25"/>
        <v>18</v>
      </c>
      <c r="H282" s="333"/>
      <c r="I282" s="359">
        <f t="shared" si="26"/>
        <v>18</v>
      </c>
      <c r="J282" s="69"/>
      <c r="K282" s="62">
        <f t="shared" si="27"/>
        <v>18</v>
      </c>
      <c r="L282" s="63"/>
      <c r="M282" s="20" t="str">
        <f t="shared" si="28"/>
        <v>Juin</v>
      </c>
      <c r="N282" t="str">
        <f t="shared" si="29"/>
        <v>oui</v>
      </c>
      <c r="O282" s="123" t="s">
        <v>561</v>
      </c>
      <c r="P282" s="123" t="s">
        <v>281</v>
      </c>
      <c r="Q282" s="161"/>
      <c r="R282" s="333"/>
    </row>
    <row r="283" spans="1:18" ht="19.5" customHeight="1">
      <c r="A283" s="356">
        <v>276</v>
      </c>
      <c r="B283" s="123" t="s">
        <v>562</v>
      </c>
      <c r="C283" s="123" t="s">
        <v>204</v>
      </c>
      <c r="D283" s="142">
        <v>6</v>
      </c>
      <c r="E283" s="276">
        <v>1</v>
      </c>
      <c r="F283" s="357">
        <f t="shared" si="24"/>
        <v>3.5</v>
      </c>
      <c r="G283" s="358">
        <f t="shared" si="25"/>
        <v>10.5</v>
      </c>
      <c r="H283" s="299">
        <v>1.5</v>
      </c>
      <c r="I283" s="359">
        <f t="shared" si="26"/>
        <v>10.5</v>
      </c>
      <c r="J283" s="69"/>
      <c r="K283" s="62">
        <f t="shared" si="27"/>
        <v>10.5</v>
      </c>
      <c r="L283" s="63"/>
      <c r="M283" s="20" t="str">
        <f t="shared" si="28"/>
        <v>Synthèse</v>
      </c>
      <c r="N283" t="str">
        <f t="shared" si="29"/>
        <v>oui</v>
      </c>
      <c r="O283" s="123" t="s">
        <v>562</v>
      </c>
      <c r="P283" s="123" t="s">
        <v>204</v>
      </c>
      <c r="Q283" s="161" t="s">
        <v>1009</v>
      </c>
      <c r="R283" s="299">
        <v>1.5</v>
      </c>
    </row>
    <row r="284" spans="1:18" s="34" customFormat="1" ht="18.75">
      <c r="A284" s="356">
        <v>277</v>
      </c>
      <c r="B284" s="123" t="s">
        <v>563</v>
      </c>
      <c r="C284" s="123" t="s">
        <v>564</v>
      </c>
      <c r="D284" s="142">
        <v>10.75</v>
      </c>
      <c r="E284" s="276">
        <v>11</v>
      </c>
      <c r="F284" s="357">
        <f t="shared" si="24"/>
        <v>10.875</v>
      </c>
      <c r="G284" s="358">
        <f t="shared" si="25"/>
        <v>32.625</v>
      </c>
      <c r="H284" s="333"/>
      <c r="I284" s="359">
        <f t="shared" si="26"/>
        <v>32.625</v>
      </c>
      <c r="J284" s="69"/>
      <c r="K284" s="62">
        <f t="shared" si="27"/>
        <v>32.625</v>
      </c>
      <c r="L284" s="63"/>
      <c r="M284" s="20" t="str">
        <f t="shared" si="28"/>
        <v>Juin</v>
      </c>
      <c r="N284" t="str">
        <f t="shared" si="29"/>
        <v>oui</v>
      </c>
      <c r="O284" s="123" t="s">
        <v>563</v>
      </c>
      <c r="P284" s="123" t="s">
        <v>564</v>
      </c>
      <c r="Q284" s="161"/>
      <c r="R284" s="333"/>
    </row>
    <row r="285" spans="1:18" s="34" customFormat="1" ht="31.5">
      <c r="A285" s="356">
        <v>278</v>
      </c>
      <c r="B285" s="123" t="s">
        <v>565</v>
      </c>
      <c r="C285" s="123" t="s">
        <v>262</v>
      </c>
      <c r="D285" s="142">
        <v>9.5</v>
      </c>
      <c r="E285" s="276">
        <v>2.75</v>
      </c>
      <c r="F285" s="357">
        <f t="shared" si="24"/>
        <v>6.125</v>
      </c>
      <c r="G285" s="358">
        <f t="shared" si="25"/>
        <v>18.375</v>
      </c>
      <c r="H285" s="333"/>
      <c r="I285" s="359">
        <f t="shared" si="26"/>
        <v>18.375</v>
      </c>
      <c r="J285" s="69"/>
      <c r="K285" s="62">
        <f t="shared" si="27"/>
        <v>18.375</v>
      </c>
      <c r="L285" s="63"/>
      <c r="M285" s="20" t="str">
        <f t="shared" si="28"/>
        <v>Juin</v>
      </c>
      <c r="N285" t="str">
        <f t="shared" si="29"/>
        <v>oui</v>
      </c>
      <c r="O285" s="123" t="s">
        <v>565</v>
      </c>
      <c r="P285" s="123" t="s">
        <v>262</v>
      </c>
      <c r="Q285" s="161"/>
      <c r="R285" s="333"/>
    </row>
    <row r="286" spans="1:18" s="34" customFormat="1" ht="18.75">
      <c r="A286" s="356">
        <v>279</v>
      </c>
      <c r="B286" s="123" t="s">
        <v>118</v>
      </c>
      <c r="C286" s="123" t="s">
        <v>566</v>
      </c>
      <c r="D286" s="142">
        <v>6.5</v>
      </c>
      <c r="E286" s="276">
        <v>7.75</v>
      </c>
      <c r="F286" s="357">
        <f t="shared" si="24"/>
        <v>7.125</v>
      </c>
      <c r="G286" s="358">
        <f t="shared" si="25"/>
        <v>21.375</v>
      </c>
      <c r="H286" s="333"/>
      <c r="I286" s="359">
        <f t="shared" si="26"/>
        <v>21.375</v>
      </c>
      <c r="J286" s="69"/>
      <c r="K286" s="62">
        <f t="shared" si="27"/>
        <v>21.375</v>
      </c>
      <c r="L286" s="63"/>
      <c r="M286" s="20" t="str">
        <f t="shared" si="28"/>
        <v>Juin</v>
      </c>
      <c r="N286" t="str">
        <f t="shared" si="29"/>
        <v>oui</v>
      </c>
      <c r="O286" s="123" t="s">
        <v>118</v>
      </c>
      <c r="P286" s="123" t="s">
        <v>566</v>
      </c>
      <c r="Q286" s="161"/>
      <c r="R286" s="333"/>
    </row>
    <row r="287" spans="1:18" s="34" customFormat="1" ht="31.5">
      <c r="A287" s="356">
        <v>280</v>
      </c>
      <c r="B287" s="123" t="s">
        <v>119</v>
      </c>
      <c r="C287" s="123" t="s">
        <v>427</v>
      </c>
      <c r="D287" s="142">
        <v>0.5</v>
      </c>
      <c r="E287" s="276">
        <v>2</v>
      </c>
      <c r="F287" s="357">
        <f t="shared" si="24"/>
        <v>1.25</v>
      </c>
      <c r="G287" s="358">
        <f t="shared" si="25"/>
        <v>3.75</v>
      </c>
      <c r="H287" s="299">
        <v>4.5</v>
      </c>
      <c r="I287" s="359">
        <f t="shared" si="26"/>
        <v>13.5</v>
      </c>
      <c r="J287" s="69"/>
      <c r="K287" s="62">
        <f t="shared" si="27"/>
        <v>13.5</v>
      </c>
      <c r="L287" s="63"/>
      <c r="M287" s="20" t="str">
        <f t="shared" si="28"/>
        <v>Synthèse</v>
      </c>
      <c r="N287" t="str">
        <f t="shared" si="29"/>
        <v>oui</v>
      </c>
      <c r="O287" s="123" t="s">
        <v>119</v>
      </c>
      <c r="P287" s="123" t="s">
        <v>427</v>
      </c>
      <c r="Q287" s="161" t="s">
        <v>991</v>
      </c>
      <c r="R287" s="299">
        <v>4.5</v>
      </c>
    </row>
    <row r="288" spans="1:18" s="34" customFormat="1" ht="18.75">
      <c r="A288" s="356">
        <v>281</v>
      </c>
      <c r="B288" s="123" t="s">
        <v>567</v>
      </c>
      <c r="C288" s="123" t="s">
        <v>568</v>
      </c>
      <c r="D288" s="142">
        <v>1</v>
      </c>
      <c r="E288" s="276">
        <v>3.25</v>
      </c>
      <c r="F288" s="357">
        <f t="shared" si="24"/>
        <v>2.125</v>
      </c>
      <c r="G288" s="358">
        <f t="shared" si="25"/>
        <v>6.375</v>
      </c>
      <c r="H288" s="299">
        <v>7</v>
      </c>
      <c r="I288" s="359">
        <f t="shared" si="26"/>
        <v>21</v>
      </c>
      <c r="J288" s="69"/>
      <c r="K288" s="62">
        <f t="shared" si="27"/>
        <v>21</v>
      </c>
      <c r="L288" s="63"/>
      <c r="M288" s="20" t="str">
        <f t="shared" si="28"/>
        <v>Synthèse</v>
      </c>
      <c r="N288" t="str">
        <f t="shared" si="29"/>
        <v>oui</v>
      </c>
      <c r="O288" s="123" t="s">
        <v>567</v>
      </c>
      <c r="P288" s="123" t="s">
        <v>568</v>
      </c>
      <c r="Q288" s="161" t="s">
        <v>1000</v>
      </c>
      <c r="R288" s="299">
        <v>7</v>
      </c>
    </row>
    <row r="289" spans="1:18" s="34" customFormat="1" ht="18.75">
      <c r="A289" s="356">
        <v>282</v>
      </c>
      <c r="B289" s="123" t="s">
        <v>569</v>
      </c>
      <c r="C289" s="123" t="s">
        <v>570</v>
      </c>
      <c r="D289" s="142">
        <v>8</v>
      </c>
      <c r="E289" s="276">
        <v>4</v>
      </c>
      <c r="F289" s="357">
        <f t="shared" si="24"/>
        <v>6</v>
      </c>
      <c r="G289" s="358">
        <f t="shared" si="25"/>
        <v>18</v>
      </c>
      <c r="H289" s="333"/>
      <c r="I289" s="359">
        <f t="shared" si="26"/>
        <v>18</v>
      </c>
      <c r="J289" s="69"/>
      <c r="K289" s="62">
        <f t="shared" si="27"/>
        <v>18</v>
      </c>
      <c r="L289" s="63"/>
      <c r="M289" s="20" t="str">
        <f t="shared" si="28"/>
        <v>Juin</v>
      </c>
      <c r="N289" t="str">
        <f t="shared" si="29"/>
        <v>oui</v>
      </c>
      <c r="O289" s="123" t="s">
        <v>569</v>
      </c>
      <c r="P289" s="123" t="s">
        <v>570</v>
      </c>
      <c r="Q289" s="161"/>
      <c r="R289" s="333"/>
    </row>
    <row r="290" spans="1:18" s="34" customFormat="1" ht="31.5">
      <c r="A290" s="356">
        <v>283</v>
      </c>
      <c r="B290" s="123" t="s">
        <v>571</v>
      </c>
      <c r="C290" s="123" t="s">
        <v>572</v>
      </c>
      <c r="D290" s="142">
        <v>7.25</v>
      </c>
      <c r="E290" s="276">
        <v>8.75</v>
      </c>
      <c r="F290" s="357">
        <f t="shared" si="24"/>
        <v>8</v>
      </c>
      <c r="G290" s="358">
        <f t="shared" si="25"/>
        <v>24</v>
      </c>
      <c r="H290" s="333"/>
      <c r="I290" s="359">
        <f t="shared" si="26"/>
        <v>24</v>
      </c>
      <c r="J290" s="69"/>
      <c r="K290" s="62">
        <f t="shared" si="27"/>
        <v>24</v>
      </c>
      <c r="L290" s="63"/>
      <c r="M290" s="20" t="str">
        <f t="shared" si="28"/>
        <v>Juin</v>
      </c>
      <c r="N290" t="str">
        <f t="shared" si="29"/>
        <v>oui</v>
      </c>
      <c r="O290" s="123" t="s">
        <v>571</v>
      </c>
      <c r="P290" s="123" t="s">
        <v>572</v>
      </c>
      <c r="Q290" s="161"/>
      <c r="R290" s="333"/>
    </row>
    <row r="291" spans="1:18" s="34" customFormat="1" ht="31.5">
      <c r="A291" s="356">
        <v>284</v>
      </c>
      <c r="B291" s="123" t="s">
        <v>573</v>
      </c>
      <c r="C291" s="123" t="s">
        <v>574</v>
      </c>
      <c r="D291" s="142">
        <v>3.75</v>
      </c>
      <c r="E291" s="276">
        <v>6.25</v>
      </c>
      <c r="F291" s="357">
        <f t="shared" si="24"/>
        <v>5</v>
      </c>
      <c r="G291" s="358">
        <f t="shared" si="25"/>
        <v>15</v>
      </c>
      <c r="H291" s="299">
        <v>7</v>
      </c>
      <c r="I291" s="359">
        <f t="shared" si="26"/>
        <v>21</v>
      </c>
      <c r="J291" s="69"/>
      <c r="K291" s="62">
        <f t="shared" si="27"/>
        <v>21</v>
      </c>
      <c r="L291" s="63"/>
      <c r="M291" s="20" t="str">
        <f t="shared" si="28"/>
        <v>Synthèse</v>
      </c>
      <c r="N291" t="str">
        <f t="shared" si="29"/>
        <v>oui</v>
      </c>
      <c r="O291" s="123" t="s">
        <v>573</v>
      </c>
      <c r="P291" s="123" t="s">
        <v>574</v>
      </c>
      <c r="Q291" s="161" t="s">
        <v>995</v>
      </c>
      <c r="R291" s="299">
        <v>7</v>
      </c>
    </row>
    <row r="292" spans="1:18" s="34" customFormat="1" ht="31.5">
      <c r="A292" s="356">
        <v>285</v>
      </c>
      <c r="B292" s="123" t="s">
        <v>575</v>
      </c>
      <c r="C292" s="123" t="s">
        <v>576</v>
      </c>
      <c r="D292" s="142">
        <v>4.5</v>
      </c>
      <c r="E292" s="276">
        <v>2.5</v>
      </c>
      <c r="F292" s="357">
        <f t="shared" si="24"/>
        <v>3.5</v>
      </c>
      <c r="G292" s="358">
        <f t="shared" si="25"/>
        <v>10.5</v>
      </c>
      <c r="H292" s="299">
        <v>5</v>
      </c>
      <c r="I292" s="359">
        <f t="shared" si="26"/>
        <v>15</v>
      </c>
      <c r="J292" s="69"/>
      <c r="K292" s="62">
        <f t="shared" si="27"/>
        <v>15</v>
      </c>
      <c r="L292" s="63"/>
      <c r="M292" s="20" t="str">
        <f t="shared" si="28"/>
        <v>Synthèse</v>
      </c>
      <c r="N292" t="str">
        <f t="shared" si="29"/>
        <v>oui</v>
      </c>
      <c r="O292" s="123" t="s">
        <v>575</v>
      </c>
      <c r="P292" s="123" t="s">
        <v>576</v>
      </c>
      <c r="Q292" s="161" t="s">
        <v>1006</v>
      </c>
      <c r="R292" s="299">
        <v>4</v>
      </c>
    </row>
    <row r="293" spans="1:18" s="34" customFormat="1" ht="31.5">
      <c r="A293" s="356">
        <v>286</v>
      </c>
      <c r="B293" s="123" t="s">
        <v>577</v>
      </c>
      <c r="C293" s="123" t="s">
        <v>578</v>
      </c>
      <c r="D293" s="142">
        <v>7.5</v>
      </c>
      <c r="E293" s="276">
        <v>6.25</v>
      </c>
      <c r="F293" s="357">
        <f t="shared" si="24"/>
        <v>6.875</v>
      </c>
      <c r="G293" s="358">
        <f t="shared" si="25"/>
        <v>20.625</v>
      </c>
      <c r="H293" s="333"/>
      <c r="I293" s="359">
        <f t="shared" si="26"/>
        <v>20.625</v>
      </c>
      <c r="J293" s="69"/>
      <c r="K293" s="62">
        <f t="shared" si="27"/>
        <v>20.625</v>
      </c>
      <c r="L293" s="63"/>
      <c r="M293" s="20" t="str">
        <f t="shared" si="28"/>
        <v>Juin</v>
      </c>
      <c r="N293" t="str">
        <f t="shared" si="29"/>
        <v>oui</v>
      </c>
      <c r="O293" s="123" t="s">
        <v>577</v>
      </c>
      <c r="P293" s="123" t="s">
        <v>578</v>
      </c>
      <c r="Q293" s="161"/>
      <c r="R293" s="333"/>
    </row>
    <row r="294" spans="1:18" s="34" customFormat="1" ht="31.5">
      <c r="A294" s="356">
        <v>287</v>
      </c>
      <c r="B294" s="123" t="s">
        <v>579</v>
      </c>
      <c r="C294" s="123" t="s">
        <v>326</v>
      </c>
      <c r="D294" s="142">
        <v>6.5</v>
      </c>
      <c r="E294" s="276">
        <v>3.5</v>
      </c>
      <c r="F294" s="357">
        <f t="shared" si="24"/>
        <v>5</v>
      </c>
      <c r="G294" s="358">
        <f t="shared" si="25"/>
        <v>15</v>
      </c>
      <c r="H294" s="333"/>
      <c r="I294" s="359">
        <f t="shared" si="26"/>
        <v>15</v>
      </c>
      <c r="J294" s="69"/>
      <c r="K294" s="62">
        <f t="shared" si="27"/>
        <v>15</v>
      </c>
      <c r="L294" s="63"/>
      <c r="M294" s="20" t="str">
        <f t="shared" si="28"/>
        <v>Juin</v>
      </c>
      <c r="N294" t="str">
        <f t="shared" si="29"/>
        <v>oui</v>
      </c>
      <c r="O294" s="123" t="s">
        <v>579</v>
      </c>
      <c r="P294" s="123" t="s">
        <v>326</v>
      </c>
      <c r="Q294" s="161"/>
      <c r="R294" s="333"/>
    </row>
    <row r="295" spans="1:18" s="34" customFormat="1" ht="18.75">
      <c r="A295" s="356">
        <v>288</v>
      </c>
      <c r="B295" s="123" t="s">
        <v>62</v>
      </c>
      <c r="C295" s="123" t="s">
        <v>90</v>
      </c>
      <c r="D295" s="142">
        <v>1.75</v>
      </c>
      <c r="E295" s="276">
        <v>1.5</v>
      </c>
      <c r="F295" s="357">
        <f t="shared" si="24"/>
        <v>1.625</v>
      </c>
      <c r="G295" s="358">
        <f t="shared" si="25"/>
        <v>4.875</v>
      </c>
      <c r="H295" s="299">
        <v>7</v>
      </c>
      <c r="I295" s="359">
        <f t="shared" si="26"/>
        <v>21</v>
      </c>
      <c r="J295" s="69"/>
      <c r="K295" s="62">
        <f t="shared" si="27"/>
        <v>21</v>
      </c>
      <c r="L295" s="63"/>
      <c r="M295" s="20" t="str">
        <f t="shared" si="28"/>
        <v>Synthèse</v>
      </c>
      <c r="N295" t="str">
        <f t="shared" si="29"/>
        <v>oui</v>
      </c>
      <c r="O295" s="123" t="s">
        <v>62</v>
      </c>
      <c r="P295" s="123" t="s">
        <v>90</v>
      </c>
      <c r="Q295" s="161" t="s">
        <v>992</v>
      </c>
      <c r="R295" s="299">
        <v>7</v>
      </c>
    </row>
    <row r="296" spans="1:18" s="34" customFormat="1" ht="18.75">
      <c r="A296" s="356">
        <v>289</v>
      </c>
      <c r="B296" s="123" t="s">
        <v>580</v>
      </c>
      <c r="C296" s="123" t="s">
        <v>379</v>
      </c>
      <c r="D296" s="142">
        <v>4.5</v>
      </c>
      <c r="E296" s="276">
        <v>2.5</v>
      </c>
      <c r="F296" s="357">
        <f t="shared" si="24"/>
        <v>3.5</v>
      </c>
      <c r="G296" s="358">
        <f t="shared" si="25"/>
        <v>10.5</v>
      </c>
      <c r="H296" s="299">
        <v>5</v>
      </c>
      <c r="I296" s="359">
        <f t="shared" si="26"/>
        <v>15</v>
      </c>
      <c r="J296" s="69"/>
      <c r="K296" s="62">
        <f t="shared" si="27"/>
        <v>15</v>
      </c>
      <c r="L296" s="63"/>
      <c r="M296" s="20" t="str">
        <f t="shared" si="28"/>
        <v>Synthèse</v>
      </c>
      <c r="N296" t="str">
        <f t="shared" si="29"/>
        <v>oui</v>
      </c>
      <c r="O296" s="123" t="s">
        <v>580</v>
      </c>
      <c r="P296" s="123" t="s">
        <v>379</v>
      </c>
      <c r="Q296" s="161" t="s">
        <v>996</v>
      </c>
      <c r="R296" s="299">
        <v>4.5</v>
      </c>
    </row>
    <row r="297" spans="1:18" s="34" customFormat="1" ht="31.5">
      <c r="A297" s="356">
        <v>290</v>
      </c>
      <c r="B297" s="123" t="s">
        <v>581</v>
      </c>
      <c r="C297" s="123" t="s">
        <v>57</v>
      </c>
      <c r="D297" s="142">
        <v>8.25</v>
      </c>
      <c r="E297" s="276">
        <v>4.25</v>
      </c>
      <c r="F297" s="357">
        <f t="shared" si="24"/>
        <v>6.25</v>
      </c>
      <c r="G297" s="358">
        <f t="shared" si="25"/>
        <v>18.75</v>
      </c>
      <c r="H297" s="299">
        <v>13</v>
      </c>
      <c r="I297" s="359">
        <f t="shared" si="26"/>
        <v>39</v>
      </c>
      <c r="J297" s="69"/>
      <c r="K297" s="62">
        <f t="shared" si="27"/>
        <v>39</v>
      </c>
      <c r="L297" s="63"/>
      <c r="M297" s="20" t="str">
        <f t="shared" si="28"/>
        <v>Synthèse</v>
      </c>
      <c r="N297" t="str">
        <f t="shared" si="29"/>
        <v>oui</v>
      </c>
      <c r="O297" s="123" t="s">
        <v>581</v>
      </c>
      <c r="P297" s="123" t="s">
        <v>57</v>
      </c>
      <c r="Q297" s="161" t="s">
        <v>990</v>
      </c>
      <c r="R297" s="299">
        <v>13</v>
      </c>
    </row>
    <row r="298" spans="1:18" s="34" customFormat="1" ht="31.5">
      <c r="A298" s="356">
        <v>291</v>
      </c>
      <c r="B298" s="123" t="s">
        <v>582</v>
      </c>
      <c r="C298" s="123" t="s">
        <v>43</v>
      </c>
      <c r="D298" s="142">
        <v>1</v>
      </c>
      <c r="E298" s="276">
        <v>2.5</v>
      </c>
      <c r="F298" s="357">
        <f t="shared" si="24"/>
        <v>1.75</v>
      </c>
      <c r="G298" s="358">
        <f t="shared" si="25"/>
        <v>5.25</v>
      </c>
      <c r="H298" s="299">
        <v>7</v>
      </c>
      <c r="I298" s="359">
        <f t="shared" si="26"/>
        <v>21</v>
      </c>
      <c r="J298" s="69"/>
      <c r="K298" s="62">
        <f t="shared" si="27"/>
        <v>21</v>
      </c>
      <c r="L298" s="63"/>
      <c r="M298" s="20" t="str">
        <f t="shared" si="28"/>
        <v>Synthèse</v>
      </c>
      <c r="N298" t="str">
        <f t="shared" si="29"/>
        <v>oui</v>
      </c>
      <c r="O298" s="123" t="s">
        <v>582</v>
      </c>
      <c r="P298" s="123" t="s">
        <v>43</v>
      </c>
      <c r="Q298" s="161" t="s">
        <v>986</v>
      </c>
      <c r="R298" s="299">
        <v>7</v>
      </c>
    </row>
    <row r="299" spans="1:18" s="34" customFormat="1" ht="31.5">
      <c r="A299" s="356">
        <v>292</v>
      </c>
      <c r="B299" s="123" t="s">
        <v>98</v>
      </c>
      <c r="C299" s="123" t="s">
        <v>583</v>
      </c>
      <c r="D299" s="142">
        <v>5.25</v>
      </c>
      <c r="E299" s="276">
        <v>11.5</v>
      </c>
      <c r="F299" s="357">
        <f t="shared" si="24"/>
        <v>8.375</v>
      </c>
      <c r="G299" s="358">
        <f t="shared" si="25"/>
        <v>25.125</v>
      </c>
      <c r="H299" s="333"/>
      <c r="I299" s="359">
        <f t="shared" si="26"/>
        <v>25.125</v>
      </c>
      <c r="J299" s="69"/>
      <c r="K299" s="62">
        <f t="shared" si="27"/>
        <v>25.125</v>
      </c>
      <c r="L299" s="63"/>
      <c r="M299" s="20" t="str">
        <f t="shared" si="28"/>
        <v>Juin</v>
      </c>
      <c r="N299" t="str">
        <f t="shared" si="29"/>
        <v>oui</v>
      </c>
      <c r="O299" s="123" t="s">
        <v>98</v>
      </c>
      <c r="P299" s="123" t="s">
        <v>583</v>
      </c>
      <c r="Q299" s="161"/>
      <c r="R299" s="333"/>
    </row>
    <row r="300" spans="1:18" s="34" customFormat="1" ht="31.5">
      <c r="A300" s="356">
        <v>293</v>
      </c>
      <c r="B300" s="123" t="s">
        <v>584</v>
      </c>
      <c r="C300" s="123" t="s">
        <v>585</v>
      </c>
      <c r="D300" s="142">
        <v>3.25</v>
      </c>
      <c r="E300" s="276">
        <v>3.25</v>
      </c>
      <c r="F300" s="357">
        <f t="shared" si="24"/>
        <v>3.25</v>
      </c>
      <c r="G300" s="358">
        <f t="shared" si="25"/>
        <v>9.75</v>
      </c>
      <c r="H300" s="299">
        <v>5</v>
      </c>
      <c r="I300" s="359">
        <f t="shared" si="26"/>
        <v>15</v>
      </c>
      <c r="J300" s="69"/>
      <c r="K300" s="62">
        <f t="shared" si="27"/>
        <v>15</v>
      </c>
      <c r="L300" s="63"/>
      <c r="M300" s="20" t="str">
        <f t="shared" si="28"/>
        <v>Synthèse</v>
      </c>
      <c r="N300" t="str">
        <f t="shared" si="29"/>
        <v>oui</v>
      </c>
      <c r="O300" s="123" t="s">
        <v>584</v>
      </c>
      <c r="P300" s="123" t="s">
        <v>585</v>
      </c>
      <c r="Q300" s="161" t="s">
        <v>1012</v>
      </c>
      <c r="R300" s="299">
        <v>2.5</v>
      </c>
    </row>
    <row r="301" spans="1:18" s="34" customFormat="1" ht="31.5">
      <c r="A301" s="356">
        <v>294</v>
      </c>
      <c r="B301" s="123" t="s">
        <v>782</v>
      </c>
      <c r="C301" s="123" t="s">
        <v>215</v>
      </c>
      <c r="D301" s="142">
        <v>2.5</v>
      </c>
      <c r="E301" s="276">
        <v>2.5</v>
      </c>
      <c r="F301" s="357">
        <f t="shared" si="24"/>
        <v>2.5</v>
      </c>
      <c r="G301" s="358">
        <f t="shared" si="25"/>
        <v>7.5</v>
      </c>
      <c r="H301" s="299">
        <v>7.5</v>
      </c>
      <c r="I301" s="359">
        <f t="shared" si="26"/>
        <v>22.5</v>
      </c>
      <c r="J301" s="69"/>
      <c r="K301" s="62">
        <f t="shared" si="27"/>
        <v>22.5</v>
      </c>
      <c r="L301" s="63"/>
      <c r="M301" s="20" t="str">
        <f t="shared" si="28"/>
        <v>Synthèse</v>
      </c>
      <c r="N301" t="str">
        <f t="shared" si="29"/>
        <v>oui</v>
      </c>
      <c r="O301" s="123" t="s">
        <v>782</v>
      </c>
      <c r="P301" s="123" t="s">
        <v>215</v>
      </c>
      <c r="Q301" s="161" t="s">
        <v>975</v>
      </c>
      <c r="R301" s="299">
        <v>7.5</v>
      </c>
    </row>
    <row r="302" spans="1:18" s="34" customFormat="1" ht="31.5">
      <c r="A302" s="356">
        <v>295</v>
      </c>
      <c r="B302" s="123" t="s">
        <v>782</v>
      </c>
      <c r="C302" s="123" t="s">
        <v>783</v>
      </c>
      <c r="D302" s="142">
        <v>0.25</v>
      </c>
      <c r="E302" s="276"/>
      <c r="F302" s="357">
        <f t="shared" si="24"/>
        <v>0.125</v>
      </c>
      <c r="G302" s="358">
        <f t="shared" si="25"/>
        <v>0.375</v>
      </c>
      <c r="H302" s="333"/>
      <c r="I302" s="359">
        <f t="shared" si="26"/>
        <v>0.375</v>
      </c>
      <c r="J302" s="69"/>
      <c r="K302" s="62">
        <f t="shared" si="27"/>
        <v>0.375</v>
      </c>
      <c r="L302" s="63"/>
      <c r="M302" s="20" t="str">
        <f t="shared" si="28"/>
        <v>Juin</v>
      </c>
      <c r="N302" t="str">
        <f t="shared" si="29"/>
        <v>oui</v>
      </c>
      <c r="O302" s="136" t="s">
        <v>782</v>
      </c>
      <c r="P302" s="136" t="s">
        <v>783</v>
      </c>
      <c r="Q302" s="161"/>
      <c r="R302" s="333"/>
    </row>
    <row r="303" spans="1:18" s="34" customFormat="1" ht="47.25">
      <c r="A303" s="356">
        <v>296</v>
      </c>
      <c r="B303" s="123" t="s">
        <v>586</v>
      </c>
      <c r="C303" s="123" t="s">
        <v>587</v>
      </c>
      <c r="D303" s="142">
        <v>11.5</v>
      </c>
      <c r="E303" s="276">
        <v>11</v>
      </c>
      <c r="F303" s="357">
        <f t="shared" si="24"/>
        <v>11.25</v>
      </c>
      <c r="G303" s="358">
        <f t="shared" si="25"/>
        <v>33.75</v>
      </c>
      <c r="H303" s="333"/>
      <c r="I303" s="359">
        <f t="shared" si="26"/>
        <v>33.75</v>
      </c>
      <c r="J303" s="69"/>
      <c r="K303" s="62">
        <f t="shared" si="27"/>
        <v>33.75</v>
      </c>
      <c r="L303" s="63"/>
      <c r="M303" s="20" t="str">
        <f t="shared" si="28"/>
        <v>Juin</v>
      </c>
      <c r="N303" t="str">
        <f t="shared" si="29"/>
        <v>oui</v>
      </c>
      <c r="O303" s="123" t="s">
        <v>586</v>
      </c>
      <c r="P303" s="123" t="s">
        <v>587</v>
      </c>
      <c r="Q303" s="161"/>
      <c r="R303" s="333"/>
    </row>
    <row r="304" spans="1:18" s="34" customFormat="1" ht="18.75">
      <c r="A304" s="356">
        <v>297</v>
      </c>
      <c r="B304" s="123" t="s">
        <v>588</v>
      </c>
      <c r="C304" s="123" t="s">
        <v>589</v>
      </c>
      <c r="D304" s="142">
        <v>4.25</v>
      </c>
      <c r="E304" s="276">
        <v>3.75</v>
      </c>
      <c r="F304" s="357">
        <f t="shared" si="24"/>
        <v>4</v>
      </c>
      <c r="G304" s="358">
        <f t="shared" si="25"/>
        <v>12</v>
      </c>
      <c r="H304" s="299">
        <v>7.5</v>
      </c>
      <c r="I304" s="359">
        <f t="shared" si="26"/>
        <v>22.5</v>
      </c>
      <c r="J304" s="69"/>
      <c r="K304" s="62">
        <f t="shared" si="27"/>
        <v>22.5</v>
      </c>
      <c r="L304" s="63"/>
      <c r="M304" s="20" t="str">
        <f t="shared" si="28"/>
        <v>Synthèse</v>
      </c>
      <c r="N304" t="str">
        <f t="shared" si="29"/>
        <v>oui</v>
      </c>
      <c r="O304" s="123" t="s">
        <v>588</v>
      </c>
      <c r="P304" s="123" t="s">
        <v>589</v>
      </c>
      <c r="Q304" s="161" t="s">
        <v>1015</v>
      </c>
      <c r="R304" s="299">
        <v>7.5</v>
      </c>
    </row>
    <row r="305" spans="1:18" s="34" customFormat="1" ht="31.5">
      <c r="A305" s="356">
        <v>298</v>
      </c>
      <c r="B305" s="123" t="s">
        <v>784</v>
      </c>
      <c r="C305" s="123" t="s">
        <v>206</v>
      </c>
      <c r="D305" s="142">
        <v>3</v>
      </c>
      <c r="E305" s="276">
        <v>2.75</v>
      </c>
      <c r="F305" s="357">
        <f t="shared" si="24"/>
        <v>2.875</v>
      </c>
      <c r="G305" s="358">
        <f t="shared" si="25"/>
        <v>8.625</v>
      </c>
      <c r="H305" s="299">
        <v>7</v>
      </c>
      <c r="I305" s="359">
        <f t="shared" si="26"/>
        <v>21</v>
      </c>
      <c r="J305" s="69"/>
      <c r="K305" s="62">
        <f t="shared" si="27"/>
        <v>21</v>
      </c>
      <c r="L305" s="63"/>
      <c r="M305" s="20" t="str">
        <f t="shared" si="28"/>
        <v>Synthèse</v>
      </c>
      <c r="N305" t="str">
        <f t="shared" si="29"/>
        <v>oui</v>
      </c>
      <c r="O305" s="123" t="s">
        <v>784</v>
      </c>
      <c r="P305" s="123" t="s">
        <v>206</v>
      </c>
      <c r="Q305" s="161" t="s">
        <v>998</v>
      </c>
      <c r="R305" s="299">
        <v>7</v>
      </c>
    </row>
    <row r="306" spans="1:18" s="34" customFormat="1" ht="31.5">
      <c r="A306" s="356">
        <v>299</v>
      </c>
      <c r="B306" s="123" t="s">
        <v>590</v>
      </c>
      <c r="C306" s="123" t="s">
        <v>591</v>
      </c>
      <c r="D306" s="163">
        <v>3.25</v>
      </c>
      <c r="E306" s="276">
        <v>4.25</v>
      </c>
      <c r="F306" s="357">
        <f t="shared" si="24"/>
        <v>3.75</v>
      </c>
      <c r="G306" s="358">
        <f t="shared" si="25"/>
        <v>11.25</v>
      </c>
      <c r="H306" s="299">
        <v>10</v>
      </c>
      <c r="I306" s="359">
        <f t="shared" si="26"/>
        <v>30</v>
      </c>
      <c r="J306" s="69"/>
      <c r="K306" s="62">
        <f t="shared" si="27"/>
        <v>30</v>
      </c>
      <c r="L306" s="63"/>
      <c r="M306" s="20" t="str">
        <f t="shared" si="28"/>
        <v>Synthèse</v>
      </c>
      <c r="N306" t="str">
        <f t="shared" si="29"/>
        <v>oui</v>
      </c>
      <c r="O306" s="136" t="s">
        <v>590</v>
      </c>
      <c r="P306" s="136" t="s">
        <v>591</v>
      </c>
      <c r="Q306" s="161" t="s">
        <v>1013</v>
      </c>
      <c r="R306" s="299">
        <v>10</v>
      </c>
    </row>
    <row r="307" spans="1:18" s="34" customFormat="1" ht="31.5">
      <c r="A307" s="356">
        <v>300</v>
      </c>
      <c r="B307" s="123" t="s">
        <v>592</v>
      </c>
      <c r="C307" s="123" t="s">
        <v>593</v>
      </c>
      <c r="D307" s="142">
        <v>4.75</v>
      </c>
      <c r="E307" s="276">
        <v>6</v>
      </c>
      <c r="F307" s="357">
        <f t="shared" si="24"/>
        <v>5.375</v>
      </c>
      <c r="G307" s="358">
        <f t="shared" si="25"/>
        <v>16.125</v>
      </c>
      <c r="H307" s="299">
        <v>8</v>
      </c>
      <c r="I307" s="359">
        <f t="shared" si="26"/>
        <v>24</v>
      </c>
      <c r="J307" s="69"/>
      <c r="K307" s="62">
        <f t="shared" si="27"/>
        <v>24</v>
      </c>
      <c r="L307" s="63"/>
      <c r="M307" s="20" t="str">
        <f t="shared" si="28"/>
        <v>Synthèse</v>
      </c>
      <c r="N307" t="str">
        <f t="shared" si="29"/>
        <v>oui</v>
      </c>
      <c r="O307" s="123" t="s">
        <v>592</v>
      </c>
      <c r="P307" s="123" t="s">
        <v>593</v>
      </c>
      <c r="Q307" s="161" t="s">
        <v>967</v>
      </c>
      <c r="R307" s="299">
        <v>8</v>
      </c>
    </row>
    <row r="308" spans="1:18" s="34" customFormat="1" ht="31.5">
      <c r="A308" s="356">
        <v>301</v>
      </c>
      <c r="B308" s="123" t="s">
        <v>594</v>
      </c>
      <c r="C308" s="123" t="s">
        <v>417</v>
      </c>
      <c r="D308" s="142">
        <v>2.75</v>
      </c>
      <c r="E308" s="276">
        <v>3</v>
      </c>
      <c r="F308" s="357">
        <f t="shared" si="24"/>
        <v>2.875</v>
      </c>
      <c r="G308" s="358">
        <f t="shared" si="25"/>
        <v>8.625</v>
      </c>
      <c r="H308" s="299">
        <v>8</v>
      </c>
      <c r="I308" s="359">
        <f t="shared" si="26"/>
        <v>24</v>
      </c>
      <c r="J308" s="69"/>
      <c r="K308" s="62">
        <f t="shared" si="27"/>
        <v>24</v>
      </c>
      <c r="L308" s="63"/>
      <c r="M308" s="20" t="str">
        <f t="shared" si="28"/>
        <v>Synthèse</v>
      </c>
      <c r="N308" t="str">
        <f t="shared" si="29"/>
        <v>oui</v>
      </c>
      <c r="O308" s="123" t="s">
        <v>594</v>
      </c>
      <c r="P308" s="123" t="s">
        <v>417</v>
      </c>
      <c r="Q308" s="161" t="s">
        <v>1023</v>
      </c>
      <c r="R308" s="299">
        <v>8</v>
      </c>
    </row>
    <row r="309" spans="1:18" s="34" customFormat="1" ht="47.25">
      <c r="A309" s="356">
        <v>302</v>
      </c>
      <c r="B309" s="123" t="s">
        <v>595</v>
      </c>
      <c r="C309" s="123" t="s">
        <v>596</v>
      </c>
      <c r="D309" s="142">
        <v>3</v>
      </c>
      <c r="E309" s="276">
        <v>5.5</v>
      </c>
      <c r="F309" s="357">
        <f t="shared" si="24"/>
        <v>4.25</v>
      </c>
      <c r="G309" s="358">
        <f t="shared" si="25"/>
        <v>12.75</v>
      </c>
      <c r="H309" s="299">
        <v>10</v>
      </c>
      <c r="I309" s="359">
        <f t="shared" si="26"/>
        <v>30</v>
      </c>
      <c r="J309" s="69"/>
      <c r="K309" s="62">
        <f t="shared" si="27"/>
        <v>30</v>
      </c>
      <c r="L309" s="63"/>
      <c r="M309" s="20" t="str">
        <f t="shared" si="28"/>
        <v>Synthèse</v>
      </c>
      <c r="N309" t="str">
        <f t="shared" si="29"/>
        <v>oui</v>
      </c>
      <c r="O309" s="123" t="s">
        <v>595</v>
      </c>
      <c r="P309" s="123" t="s">
        <v>596</v>
      </c>
      <c r="Q309" s="161" t="s">
        <v>1017</v>
      </c>
      <c r="R309" s="299">
        <v>10</v>
      </c>
    </row>
    <row r="310" spans="1:18" s="34" customFormat="1" ht="31.5">
      <c r="A310" s="356">
        <v>303</v>
      </c>
      <c r="B310" s="123" t="s">
        <v>597</v>
      </c>
      <c r="C310" s="123" t="s">
        <v>76</v>
      </c>
      <c r="D310" s="142">
        <v>6</v>
      </c>
      <c r="E310" s="276">
        <v>4.5</v>
      </c>
      <c r="F310" s="357">
        <f t="shared" si="24"/>
        <v>5.25</v>
      </c>
      <c r="G310" s="358">
        <f t="shared" si="25"/>
        <v>15.75</v>
      </c>
      <c r="H310" s="333"/>
      <c r="I310" s="359">
        <f t="shared" si="26"/>
        <v>15.75</v>
      </c>
      <c r="J310" s="69"/>
      <c r="K310" s="62">
        <f t="shared" si="27"/>
        <v>15.75</v>
      </c>
      <c r="L310" s="63"/>
      <c r="M310" s="20" t="str">
        <f t="shared" si="28"/>
        <v>Juin</v>
      </c>
      <c r="N310" t="str">
        <f t="shared" si="29"/>
        <v>oui</v>
      </c>
      <c r="O310" s="123" t="s">
        <v>597</v>
      </c>
      <c r="P310" s="123" t="s">
        <v>76</v>
      </c>
      <c r="Q310" s="161"/>
      <c r="R310" s="333"/>
    </row>
    <row r="311" spans="1:18" s="34" customFormat="1" ht="31.5">
      <c r="A311" s="356">
        <v>304</v>
      </c>
      <c r="B311" s="123" t="s">
        <v>597</v>
      </c>
      <c r="C311" s="123" t="s">
        <v>598</v>
      </c>
      <c r="D311" s="142">
        <v>3</v>
      </c>
      <c r="E311" s="276">
        <v>4.5</v>
      </c>
      <c r="F311" s="357">
        <f t="shared" si="24"/>
        <v>3.75</v>
      </c>
      <c r="G311" s="358">
        <f t="shared" si="25"/>
        <v>11.25</v>
      </c>
      <c r="H311" s="299">
        <v>8.5</v>
      </c>
      <c r="I311" s="359">
        <f t="shared" si="26"/>
        <v>25.5</v>
      </c>
      <c r="J311" s="69"/>
      <c r="K311" s="62">
        <f t="shared" si="27"/>
        <v>25.5</v>
      </c>
      <c r="L311" s="63"/>
      <c r="M311" s="20" t="str">
        <f t="shared" si="28"/>
        <v>Synthèse</v>
      </c>
      <c r="N311" t="str">
        <f t="shared" si="29"/>
        <v>oui</v>
      </c>
      <c r="O311" s="123" t="s">
        <v>597</v>
      </c>
      <c r="P311" s="123" t="s">
        <v>598</v>
      </c>
      <c r="Q311" s="161" t="s">
        <v>978</v>
      </c>
      <c r="R311" s="299">
        <v>8.5</v>
      </c>
    </row>
    <row r="312" spans="1:18" s="34" customFormat="1" ht="31.5">
      <c r="A312" s="356">
        <v>305</v>
      </c>
      <c r="B312" s="123" t="s">
        <v>599</v>
      </c>
      <c r="C312" s="123" t="s">
        <v>600</v>
      </c>
      <c r="D312" s="142">
        <v>5.75</v>
      </c>
      <c r="E312" s="276">
        <v>5.75</v>
      </c>
      <c r="F312" s="357">
        <f t="shared" si="24"/>
        <v>5.75</v>
      </c>
      <c r="G312" s="358">
        <f t="shared" si="25"/>
        <v>17.25</v>
      </c>
      <c r="H312" s="333"/>
      <c r="I312" s="359">
        <f t="shared" si="26"/>
        <v>17.25</v>
      </c>
      <c r="J312" s="69"/>
      <c r="K312" s="62">
        <f t="shared" si="27"/>
        <v>17.25</v>
      </c>
      <c r="L312" s="63"/>
      <c r="M312" s="20" t="str">
        <f t="shared" si="28"/>
        <v>Juin</v>
      </c>
      <c r="N312" t="str">
        <f t="shared" si="29"/>
        <v>oui</v>
      </c>
      <c r="O312" s="123" t="s">
        <v>599</v>
      </c>
      <c r="P312" s="123" t="s">
        <v>600</v>
      </c>
      <c r="Q312" s="161"/>
      <c r="R312" s="333"/>
    </row>
    <row r="313" spans="1:18" s="34" customFormat="1" ht="31.5">
      <c r="A313" s="356">
        <v>306</v>
      </c>
      <c r="B313" s="123" t="s">
        <v>601</v>
      </c>
      <c r="C313" s="123" t="s">
        <v>602</v>
      </c>
      <c r="D313" s="142">
        <v>0.5</v>
      </c>
      <c r="E313" s="276">
        <v>2</v>
      </c>
      <c r="F313" s="357">
        <f t="shared" si="24"/>
        <v>1.25</v>
      </c>
      <c r="G313" s="358">
        <f t="shared" si="25"/>
        <v>3.75</v>
      </c>
      <c r="H313" s="299">
        <v>3</v>
      </c>
      <c r="I313" s="359">
        <f t="shared" si="26"/>
        <v>9</v>
      </c>
      <c r="J313" s="69"/>
      <c r="K313" s="62">
        <f t="shared" si="27"/>
        <v>9</v>
      </c>
      <c r="L313" s="63"/>
      <c r="M313" s="20" t="str">
        <f t="shared" si="28"/>
        <v>Synthèse</v>
      </c>
      <c r="N313" t="str">
        <f t="shared" si="29"/>
        <v>oui</v>
      </c>
      <c r="O313" s="123" t="s">
        <v>601</v>
      </c>
      <c r="P313" s="123" t="s">
        <v>602</v>
      </c>
      <c r="Q313" s="161" t="s">
        <v>979</v>
      </c>
      <c r="R313" s="299">
        <v>3</v>
      </c>
    </row>
    <row r="314" spans="1:18" s="34" customFormat="1" ht="47.25">
      <c r="A314" s="356">
        <v>307</v>
      </c>
      <c r="B314" s="123" t="s">
        <v>603</v>
      </c>
      <c r="C314" s="123" t="s">
        <v>604</v>
      </c>
      <c r="D314" s="142">
        <v>8.25</v>
      </c>
      <c r="E314" s="276">
        <v>1.5</v>
      </c>
      <c r="F314" s="357">
        <f t="shared" si="24"/>
        <v>4.875</v>
      </c>
      <c r="G314" s="358">
        <f t="shared" si="25"/>
        <v>14.625</v>
      </c>
      <c r="H314" s="299">
        <v>8.5</v>
      </c>
      <c r="I314" s="359">
        <f t="shared" si="26"/>
        <v>25.5</v>
      </c>
      <c r="J314" s="69"/>
      <c r="K314" s="62">
        <f t="shared" si="27"/>
        <v>25.5</v>
      </c>
      <c r="L314" s="63"/>
      <c r="M314" s="20" t="str">
        <f t="shared" si="28"/>
        <v>Synthèse</v>
      </c>
      <c r="N314" t="str">
        <f t="shared" si="29"/>
        <v>oui</v>
      </c>
      <c r="O314" s="123" t="s">
        <v>603</v>
      </c>
      <c r="P314" s="123" t="s">
        <v>604</v>
      </c>
      <c r="Q314" s="161" t="s">
        <v>999</v>
      </c>
      <c r="R314" s="299">
        <v>8.5</v>
      </c>
    </row>
    <row r="315" spans="1:18" s="34" customFormat="1" ht="31.5">
      <c r="A315" s="356">
        <v>308</v>
      </c>
      <c r="B315" s="123" t="s">
        <v>605</v>
      </c>
      <c r="C315" s="123" t="s">
        <v>606</v>
      </c>
      <c r="D315" s="142">
        <v>3.75</v>
      </c>
      <c r="E315" s="276">
        <v>4.25</v>
      </c>
      <c r="F315" s="357">
        <f t="shared" si="24"/>
        <v>4</v>
      </c>
      <c r="G315" s="358">
        <f t="shared" si="25"/>
        <v>12</v>
      </c>
      <c r="H315" s="299">
        <v>11</v>
      </c>
      <c r="I315" s="359">
        <f t="shared" si="26"/>
        <v>33</v>
      </c>
      <c r="J315" s="69"/>
      <c r="K315" s="62">
        <f t="shared" si="27"/>
        <v>33</v>
      </c>
      <c r="L315" s="63"/>
      <c r="M315" s="20" t="str">
        <f t="shared" si="28"/>
        <v>Synthèse</v>
      </c>
      <c r="N315" t="str">
        <f t="shared" si="29"/>
        <v>oui</v>
      </c>
      <c r="O315" s="123" t="s">
        <v>605</v>
      </c>
      <c r="P315" s="123" t="s">
        <v>606</v>
      </c>
      <c r="Q315" s="161" t="s">
        <v>1008</v>
      </c>
      <c r="R315" s="299">
        <v>11</v>
      </c>
    </row>
    <row r="316" spans="1:18" s="34" customFormat="1" ht="31.5">
      <c r="A316" s="356">
        <v>309</v>
      </c>
      <c r="B316" s="123" t="s">
        <v>605</v>
      </c>
      <c r="C316" s="123" t="s">
        <v>39</v>
      </c>
      <c r="D316" s="142">
        <v>4.75</v>
      </c>
      <c r="E316" s="276">
        <v>5.75</v>
      </c>
      <c r="F316" s="357">
        <f t="shared" si="24"/>
        <v>5.25</v>
      </c>
      <c r="G316" s="358">
        <f t="shared" si="25"/>
        <v>15.75</v>
      </c>
      <c r="H316" s="299">
        <v>10</v>
      </c>
      <c r="I316" s="359">
        <f t="shared" si="26"/>
        <v>30</v>
      </c>
      <c r="J316" s="69"/>
      <c r="K316" s="62">
        <f t="shared" si="27"/>
        <v>30</v>
      </c>
      <c r="L316" s="63"/>
      <c r="M316" s="20" t="str">
        <f t="shared" si="28"/>
        <v>Synthèse</v>
      </c>
      <c r="N316" t="str">
        <f t="shared" si="29"/>
        <v>oui</v>
      </c>
      <c r="O316" s="123" t="s">
        <v>605</v>
      </c>
      <c r="P316" s="123" t="s">
        <v>39</v>
      </c>
      <c r="Q316" s="161" t="s">
        <v>1024</v>
      </c>
      <c r="R316" s="299">
        <v>10</v>
      </c>
    </row>
    <row r="317" spans="1:18" s="34" customFormat="1" ht="31.5">
      <c r="A317" s="356">
        <v>310</v>
      </c>
      <c r="B317" s="123" t="s">
        <v>607</v>
      </c>
      <c r="C317" s="123" t="s">
        <v>397</v>
      </c>
      <c r="D317" s="142">
        <v>3.5</v>
      </c>
      <c r="E317" s="276">
        <v>2.25</v>
      </c>
      <c r="F317" s="357">
        <f t="shared" si="24"/>
        <v>2.875</v>
      </c>
      <c r="G317" s="358">
        <f t="shared" si="25"/>
        <v>8.625</v>
      </c>
      <c r="H317" s="299">
        <v>11</v>
      </c>
      <c r="I317" s="359">
        <f t="shared" si="26"/>
        <v>33</v>
      </c>
      <c r="J317" s="69"/>
      <c r="K317" s="62">
        <f t="shared" si="27"/>
        <v>33</v>
      </c>
      <c r="L317" s="63"/>
      <c r="M317" s="20" t="str">
        <f t="shared" si="28"/>
        <v>Synthèse</v>
      </c>
      <c r="N317" t="str">
        <f t="shared" si="29"/>
        <v>oui</v>
      </c>
      <c r="O317" s="123" t="s">
        <v>607</v>
      </c>
      <c r="P317" s="123" t="s">
        <v>397</v>
      </c>
      <c r="Q317" s="161" t="s">
        <v>981</v>
      </c>
      <c r="R317" s="299">
        <v>11</v>
      </c>
    </row>
    <row r="318" spans="1:18" s="34" customFormat="1" ht="18.75">
      <c r="A318" s="356">
        <v>311</v>
      </c>
      <c r="B318" s="123" t="s">
        <v>608</v>
      </c>
      <c r="C318" s="123" t="s">
        <v>470</v>
      </c>
      <c r="D318" s="142">
        <v>7.5</v>
      </c>
      <c r="E318" s="276">
        <v>2.5</v>
      </c>
      <c r="F318" s="357">
        <f t="shared" si="24"/>
        <v>5</v>
      </c>
      <c r="G318" s="358">
        <f t="shared" si="25"/>
        <v>15</v>
      </c>
      <c r="H318" s="299">
        <v>7.5</v>
      </c>
      <c r="I318" s="359">
        <f t="shared" si="26"/>
        <v>22.5</v>
      </c>
      <c r="J318" s="69"/>
      <c r="K318" s="62">
        <f t="shared" si="27"/>
        <v>22.5</v>
      </c>
      <c r="L318" s="63"/>
      <c r="M318" s="20" t="str">
        <f t="shared" si="28"/>
        <v>Synthèse</v>
      </c>
      <c r="N318" t="str">
        <f t="shared" si="29"/>
        <v>oui</v>
      </c>
      <c r="O318" s="123" t="s">
        <v>608</v>
      </c>
      <c r="P318" s="123" t="s">
        <v>470</v>
      </c>
      <c r="Q318" s="161" t="s">
        <v>1016</v>
      </c>
      <c r="R318" s="299">
        <v>7.5</v>
      </c>
    </row>
    <row r="319" spans="1:18" s="34" customFormat="1" ht="31.5">
      <c r="A319" s="356">
        <v>312</v>
      </c>
      <c r="B319" s="123" t="s">
        <v>609</v>
      </c>
      <c r="C319" s="123" t="s">
        <v>610</v>
      </c>
      <c r="D319" s="142">
        <v>10.25</v>
      </c>
      <c r="E319" s="276">
        <v>3</v>
      </c>
      <c r="F319" s="357">
        <f t="shared" si="24"/>
        <v>6.625</v>
      </c>
      <c r="G319" s="358">
        <f t="shared" si="25"/>
        <v>19.875</v>
      </c>
      <c r="H319" s="333"/>
      <c r="I319" s="359">
        <f t="shared" si="26"/>
        <v>19.875</v>
      </c>
      <c r="J319" s="69"/>
      <c r="K319" s="62">
        <f t="shared" si="27"/>
        <v>19.875</v>
      </c>
      <c r="L319" s="63"/>
      <c r="M319" s="20" t="str">
        <f t="shared" si="28"/>
        <v>Juin</v>
      </c>
      <c r="N319" t="str">
        <f t="shared" si="29"/>
        <v>oui</v>
      </c>
      <c r="O319" s="123" t="s">
        <v>609</v>
      </c>
      <c r="P319" s="123" t="s">
        <v>610</v>
      </c>
      <c r="Q319" s="161"/>
      <c r="R319" s="333"/>
    </row>
    <row r="320" spans="1:18" s="34" customFormat="1" ht="18.75">
      <c r="A320" s="356">
        <v>313</v>
      </c>
      <c r="B320" s="123" t="s">
        <v>611</v>
      </c>
      <c r="C320" s="123" t="s">
        <v>612</v>
      </c>
      <c r="D320" s="142">
        <v>6</v>
      </c>
      <c r="E320" s="276">
        <v>2.5</v>
      </c>
      <c r="F320" s="357">
        <f t="shared" si="24"/>
        <v>4.25</v>
      </c>
      <c r="G320" s="358">
        <f t="shared" si="25"/>
        <v>12.75</v>
      </c>
      <c r="H320" s="299">
        <v>7</v>
      </c>
      <c r="I320" s="359">
        <f t="shared" si="26"/>
        <v>21</v>
      </c>
      <c r="J320" s="69"/>
      <c r="K320" s="62">
        <f t="shared" si="27"/>
        <v>21</v>
      </c>
      <c r="L320" s="63"/>
      <c r="M320" s="20" t="str">
        <f t="shared" si="28"/>
        <v>Synthèse</v>
      </c>
      <c r="N320" t="str">
        <f t="shared" si="29"/>
        <v>oui</v>
      </c>
      <c r="O320" s="123" t="s">
        <v>611</v>
      </c>
      <c r="P320" s="123" t="s">
        <v>612</v>
      </c>
      <c r="Q320" s="161" t="s">
        <v>971</v>
      </c>
      <c r="R320" s="299">
        <v>7</v>
      </c>
    </row>
    <row r="321" spans="1:18" s="34" customFormat="1" ht="31.5">
      <c r="A321" s="356">
        <v>314</v>
      </c>
      <c r="B321" s="123" t="s">
        <v>613</v>
      </c>
      <c r="C321" s="123" t="s">
        <v>614</v>
      </c>
      <c r="D321" s="142">
        <v>4.75</v>
      </c>
      <c r="E321" s="276">
        <v>6</v>
      </c>
      <c r="F321" s="357">
        <f t="shared" si="24"/>
        <v>5.375</v>
      </c>
      <c r="G321" s="358">
        <f t="shared" si="25"/>
        <v>16.125</v>
      </c>
      <c r="H321" s="333"/>
      <c r="I321" s="359">
        <f t="shared" si="26"/>
        <v>16.125</v>
      </c>
      <c r="J321" s="69"/>
      <c r="K321" s="62">
        <f t="shared" si="27"/>
        <v>16.125</v>
      </c>
      <c r="L321" s="63"/>
      <c r="M321" s="20" t="str">
        <f t="shared" si="28"/>
        <v>Juin</v>
      </c>
      <c r="N321" t="str">
        <f t="shared" si="29"/>
        <v>oui</v>
      </c>
      <c r="O321" s="123" t="s">
        <v>613</v>
      </c>
      <c r="P321" s="123" t="s">
        <v>614</v>
      </c>
      <c r="Q321" s="161"/>
      <c r="R321" s="333"/>
    </row>
    <row r="322" spans="1:18" s="34" customFormat="1" ht="47.25">
      <c r="A322" s="356">
        <v>315</v>
      </c>
      <c r="B322" s="123" t="s">
        <v>615</v>
      </c>
      <c r="C322" s="123" t="s">
        <v>616</v>
      </c>
      <c r="D322" s="142">
        <v>11</v>
      </c>
      <c r="E322" s="276">
        <v>7.25</v>
      </c>
      <c r="F322" s="357">
        <f t="shared" si="24"/>
        <v>9.125</v>
      </c>
      <c r="G322" s="358">
        <f t="shared" si="25"/>
        <v>27.375</v>
      </c>
      <c r="H322" s="333"/>
      <c r="I322" s="359">
        <f t="shared" si="26"/>
        <v>27.375</v>
      </c>
      <c r="J322" s="69"/>
      <c r="K322" s="62">
        <f t="shared" si="27"/>
        <v>27.375</v>
      </c>
      <c r="L322" s="63"/>
      <c r="M322" s="20" t="str">
        <f t="shared" si="28"/>
        <v>Juin</v>
      </c>
      <c r="N322" t="str">
        <f t="shared" si="29"/>
        <v>oui</v>
      </c>
      <c r="O322" s="123" t="s">
        <v>615</v>
      </c>
      <c r="P322" s="123" t="s">
        <v>616</v>
      </c>
      <c r="Q322" s="161"/>
      <c r="R322" s="333"/>
    </row>
    <row r="323" spans="1:18" s="34" customFormat="1" ht="31.5">
      <c r="A323" s="356">
        <v>316</v>
      </c>
      <c r="B323" s="123" t="s">
        <v>617</v>
      </c>
      <c r="C323" s="123" t="s">
        <v>618</v>
      </c>
      <c r="D323" s="142">
        <v>6.5</v>
      </c>
      <c r="E323" s="276">
        <v>2.25</v>
      </c>
      <c r="F323" s="357">
        <f t="shared" si="24"/>
        <v>4.375</v>
      </c>
      <c r="G323" s="358">
        <f t="shared" si="25"/>
        <v>13.125</v>
      </c>
      <c r="H323" s="299">
        <v>5</v>
      </c>
      <c r="I323" s="359">
        <f t="shared" si="26"/>
        <v>15</v>
      </c>
      <c r="J323" s="69"/>
      <c r="K323" s="62">
        <f t="shared" si="27"/>
        <v>15</v>
      </c>
      <c r="L323" s="63"/>
      <c r="M323" s="20" t="str">
        <f t="shared" si="28"/>
        <v>Synthèse</v>
      </c>
      <c r="N323" t="str">
        <f t="shared" si="29"/>
        <v>oui</v>
      </c>
      <c r="O323" s="123" t="s">
        <v>617</v>
      </c>
      <c r="P323" s="123" t="s">
        <v>618</v>
      </c>
      <c r="Q323" s="161" t="s">
        <v>969</v>
      </c>
      <c r="R323" s="299">
        <v>4.5</v>
      </c>
    </row>
    <row r="324" spans="1:18" s="34" customFormat="1" ht="31.5">
      <c r="A324" s="356">
        <v>317</v>
      </c>
      <c r="B324" s="123" t="s">
        <v>619</v>
      </c>
      <c r="C324" s="123" t="s">
        <v>620</v>
      </c>
      <c r="D324" s="119">
        <v>7</v>
      </c>
      <c r="E324" s="276">
        <v>1.75</v>
      </c>
      <c r="F324" s="357">
        <f t="shared" si="24"/>
        <v>4.375</v>
      </c>
      <c r="G324" s="358">
        <f t="shared" si="25"/>
        <v>13.125</v>
      </c>
      <c r="H324" s="299"/>
      <c r="I324" s="359">
        <f t="shared" si="26"/>
        <v>13.125</v>
      </c>
      <c r="J324" s="69"/>
      <c r="K324" s="62">
        <f t="shared" si="27"/>
        <v>13.125</v>
      </c>
      <c r="L324" s="63"/>
      <c r="M324" s="20" t="str">
        <f t="shared" si="28"/>
        <v>Juin</v>
      </c>
      <c r="N324" t="str">
        <f t="shared" si="29"/>
        <v>oui</v>
      </c>
      <c r="O324" s="123" t="s">
        <v>619</v>
      </c>
      <c r="P324" s="123" t="s">
        <v>620</v>
      </c>
      <c r="Q324" s="161" t="s">
        <v>988</v>
      </c>
      <c r="R324" s="299">
        <v>7</v>
      </c>
    </row>
    <row r="325" spans="1:18" s="34" customFormat="1" ht="31.5">
      <c r="A325" s="356">
        <v>318</v>
      </c>
      <c r="B325" s="123" t="s">
        <v>621</v>
      </c>
      <c r="C325" s="123" t="s">
        <v>622</v>
      </c>
      <c r="D325" s="142">
        <v>5.25</v>
      </c>
      <c r="E325" s="276">
        <v>2</v>
      </c>
      <c r="F325" s="357">
        <f t="shared" si="24"/>
        <v>3.625</v>
      </c>
      <c r="G325" s="358">
        <f t="shared" si="25"/>
        <v>10.875</v>
      </c>
      <c r="H325" s="299">
        <v>10</v>
      </c>
      <c r="I325" s="359">
        <f t="shared" si="26"/>
        <v>30</v>
      </c>
      <c r="J325" s="69"/>
      <c r="K325" s="62">
        <f t="shared" si="27"/>
        <v>30</v>
      </c>
      <c r="L325" s="63"/>
      <c r="M325" s="20" t="str">
        <f t="shared" si="28"/>
        <v>Synthèse</v>
      </c>
      <c r="N325" t="str">
        <f t="shared" si="29"/>
        <v>oui</v>
      </c>
      <c r="O325" s="123" t="s">
        <v>621</v>
      </c>
      <c r="P325" s="123" t="s">
        <v>622</v>
      </c>
      <c r="Q325" s="161" t="s">
        <v>1001</v>
      </c>
      <c r="R325" s="299">
        <v>10</v>
      </c>
    </row>
    <row r="326" spans="1:18" s="34" customFormat="1" ht="31.5">
      <c r="A326" s="356">
        <v>319</v>
      </c>
      <c r="B326" s="123" t="s">
        <v>54</v>
      </c>
      <c r="C326" s="123" t="s">
        <v>623</v>
      </c>
      <c r="D326" s="360">
        <v>10</v>
      </c>
      <c r="E326" s="51">
        <v>11</v>
      </c>
      <c r="F326" s="357">
        <f t="shared" si="24"/>
        <v>10.5</v>
      </c>
      <c r="G326" s="358">
        <f t="shared" si="25"/>
        <v>31.5</v>
      </c>
      <c r="H326" s="299"/>
      <c r="I326" s="359">
        <f t="shared" si="26"/>
        <v>31.5</v>
      </c>
      <c r="J326" s="69"/>
      <c r="K326" s="62">
        <f t="shared" si="27"/>
        <v>31.5</v>
      </c>
      <c r="L326" s="63"/>
      <c r="M326" s="20" t="str">
        <f t="shared" si="28"/>
        <v>Juin</v>
      </c>
      <c r="N326" t="str">
        <f t="shared" si="29"/>
        <v>oui</v>
      </c>
      <c r="O326" s="123" t="s">
        <v>54</v>
      </c>
      <c r="P326" s="123" t="s">
        <v>623</v>
      </c>
      <c r="Q326" s="161" t="s">
        <v>966</v>
      </c>
      <c r="R326" s="299">
        <v>11</v>
      </c>
    </row>
    <row r="327" spans="1:18" s="34" customFormat="1" ht="31.5">
      <c r="A327" s="356">
        <v>320</v>
      </c>
      <c r="B327" s="123" t="s">
        <v>624</v>
      </c>
      <c r="C327" s="123" t="s">
        <v>625</v>
      </c>
      <c r="D327" s="142">
        <v>0.25</v>
      </c>
      <c r="E327" s="276">
        <v>1</v>
      </c>
      <c r="F327" s="357">
        <f t="shared" si="24"/>
        <v>0.625</v>
      </c>
      <c r="G327" s="358">
        <f t="shared" si="25"/>
        <v>1.875</v>
      </c>
      <c r="H327" s="299">
        <v>4</v>
      </c>
      <c r="I327" s="359">
        <f t="shared" si="26"/>
        <v>12</v>
      </c>
      <c r="J327" s="69"/>
      <c r="K327" s="62">
        <f t="shared" si="27"/>
        <v>12</v>
      </c>
      <c r="L327" s="63"/>
      <c r="M327" s="20" t="str">
        <f t="shared" si="28"/>
        <v>Synthèse</v>
      </c>
      <c r="N327" t="str">
        <f t="shared" si="29"/>
        <v>oui</v>
      </c>
      <c r="O327" s="123" t="s">
        <v>624</v>
      </c>
      <c r="P327" s="123" t="s">
        <v>625</v>
      </c>
      <c r="Q327" s="161" t="s">
        <v>970</v>
      </c>
      <c r="R327" s="299">
        <v>4</v>
      </c>
    </row>
    <row r="328" spans="1:18" s="34" customFormat="1" ht="18.75">
      <c r="A328" s="356">
        <v>321</v>
      </c>
      <c r="B328" s="123" t="s">
        <v>626</v>
      </c>
      <c r="C328" s="123" t="s">
        <v>196</v>
      </c>
      <c r="D328" s="360">
        <v>6</v>
      </c>
      <c r="E328" s="276">
        <v>6.5</v>
      </c>
      <c r="F328" s="357">
        <f t="shared" ref="F328:F391" si="30">IF(AND(D328=0,E328=0),L328/3,(D328+E328)/2)</f>
        <v>6.25</v>
      </c>
      <c r="G328" s="358">
        <f t="shared" ref="G328:G391" si="31">F328*3</f>
        <v>18.75</v>
      </c>
      <c r="H328" s="299">
        <v>8.5</v>
      </c>
      <c r="I328" s="359">
        <f t="shared" ref="I328:I391" si="32">MAX(G328,H328*3)</f>
        <v>25.5</v>
      </c>
      <c r="J328" s="69"/>
      <c r="K328" s="62">
        <f t="shared" ref="K328:K391" si="33">MAX(I328,J328*3)</f>
        <v>25.5</v>
      </c>
      <c r="L328" s="63"/>
      <c r="M328" s="20" t="str">
        <f t="shared" ref="M328:M391" si="34">IF(ISBLANK(J328),IF(ISBLANK(H328),"Juin","Synthèse"),"Rattrapage")</f>
        <v>Synthèse</v>
      </c>
      <c r="N328" t="str">
        <f t="shared" si="29"/>
        <v>oui</v>
      </c>
      <c r="O328" s="123" t="s">
        <v>626</v>
      </c>
      <c r="P328" s="123" t="s">
        <v>196</v>
      </c>
      <c r="Q328" s="161" t="s">
        <v>980</v>
      </c>
      <c r="R328" s="299">
        <v>8.5</v>
      </c>
    </row>
    <row r="329" spans="1:18" s="34" customFormat="1" ht="18.75">
      <c r="A329" s="356">
        <v>322</v>
      </c>
      <c r="B329" s="123" t="s">
        <v>626</v>
      </c>
      <c r="C329" s="123" t="s">
        <v>84</v>
      </c>
      <c r="D329" s="360">
        <v>6.5</v>
      </c>
      <c r="E329" s="276">
        <v>8.5</v>
      </c>
      <c r="F329" s="357">
        <f t="shared" si="30"/>
        <v>7.5</v>
      </c>
      <c r="G329" s="358">
        <f t="shared" si="31"/>
        <v>22.5</v>
      </c>
      <c r="H329" s="333"/>
      <c r="I329" s="359">
        <f t="shared" si="32"/>
        <v>22.5</v>
      </c>
      <c r="J329" s="69"/>
      <c r="K329" s="62">
        <f t="shared" si="33"/>
        <v>22.5</v>
      </c>
      <c r="L329" s="63"/>
      <c r="M329" s="20" t="str">
        <f t="shared" si="34"/>
        <v>Juin</v>
      </c>
      <c r="N329" t="str">
        <f t="shared" ref="N329:N392" si="35">IF(AND(B329=O329,C329=P329),"oui","non")</f>
        <v>oui</v>
      </c>
      <c r="O329" s="123" t="s">
        <v>626</v>
      </c>
      <c r="P329" s="123" t="s">
        <v>84</v>
      </c>
      <c r="Q329" s="161"/>
      <c r="R329" s="333"/>
    </row>
    <row r="330" spans="1:18" s="34" customFormat="1" ht="18.75">
      <c r="A330" s="356">
        <v>323</v>
      </c>
      <c r="B330" s="123" t="s">
        <v>627</v>
      </c>
      <c r="C330" s="123" t="s">
        <v>628</v>
      </c>
      <c r="D330" s="142">
        <v>2.75</v>
      </c>
      <c r="E330" s="276">
        <v>6.5</v>
      </c>
      <c r="F330" s="357">
        <f t="shared" si="30"/>
        <v>4.625</v>
      </c>
      <c r="G330" s="358">
        <f t="shared" si="31"/>
        <v>13.875</v>
      </c>
      <c r="H330" s="299">
        <v>7</v>
      </c>
      <c r="I330" s="359">
        <f t="shared" si="32"/>
        <v>21</v>
      </c>
      <c r="J330" s="69"/>
      <c r="K330" s="62">
        <f t="shared" si="33"/>
        <v>21</v>
      </c>
      <c r="L330" s="63"/>
      <c r="M330" s="20" t="str">
        <f t="shared" si="34"/>
        <v>Synthèse</v>
      </c>
      <c r="N330" t="str">
        <f t="shared" si="35"/>
        <v>oui</v>
      </c>
      <c r="O330" s="136" t="s">
        <v>627</v>
      </c>
      <c r="P330" s="136" t="s">
        <v>628</v>
      </c>
      <c r="Q330" s="161" t="s">
        <v>1011</v>
      </c>
      <c r="R330" s="299">
        <v>7</v>
      </c>
    </row>
    <row r="331" spans="1:18" s="34" customFormat="1" ht="18.75">
      <c r="A331" s="356">
        <v>324</v>
      </c>
      <c r="B331" s="123" t="s">
        <v>629</v>
      </c>
      <c r="C331" s="123" t="s">
        <v>228</v>
      </c>
      <c r="D331" s="142">
        <v>2.5</v>
      </c>
      <c r="E331" s="276">
        <v>3</v>
      </c>
      <c r="F331" s="357">
        <f t="shared" si="30"/>
        <v>2.75</v>
      </c>
      <c r="G331" s="358">
        <f t="shared" si="31"/>
        <v>8.25</v>
      </c>
      <c r="H331" s="299">
        <v>1.5</v>
      </c>
      <c r="I331" s="359">
        <f t="shared" si="32"/>
        <v>8.25</v>
      </c>
      <c r="J331" s="69"/>
      <c r="K331" s="62">
        <f t="shared" si="33"/>
        <v>8.25</v>
      </c>
      <c r="L331" s="63"/>
      <c r="M331" s="20" t="str">
        <f t="shared" si="34"/>
        <v>Synthèse</v>
      </c>
      <c r="N331" t="str">
        <f t="shared" si="35"/>
        <v>oui</v>
      </c>
      <c r="O331" s="136" t="s">
        <v>629</v>
      </c>
      <c r="P331" s="136" t="s">
        <v>228</v>
      </c>
      <c r="Q331" s="161" t="s">
        <v>968</v>
      </c>
      <c r="R331" s="299">
        <v>1.5</v>
      </c>
    </row>
    <row r="332" spans="1:18" s="34" customFormat="1" ht="18.75">
      <c r="A332" s="356">
        <v>325</v>
      </c>
      <c r="B332" s="123" t="s">
        <v>630</v>
      </c>
      <c r="C332" s="123" t="s">
        <v>631</v>
      </c>
      <c r="D332" s="142">
        <v>4</v>
      </c>
      <c r="E332" s="276">
        <v>6</v>
      </c>
      <c r="F332" s="357">
        <f t="shared" si="30"/>
        <v>5</v>
      </c>
      <c r="G332" s="358">
        <f t="shared" si="31"/>
        <v>15</v>
      </c>
      <c r="H332" s="333"/>
      <c r="I332" s="359">
        <f t="shared" si="32"/>
        <v>15</v>
      </c>
      <c r="J332" s="69"/>
      <c r="K332" s="62">
        <f t="shared" si="33"/>
        <v>15</v>
      </c>
      <c r="L332" s="63"/>
      <c r="M332" s="20" t="str">
        <f t="shared" si="34"/>
        <v>Juin</v>
      </c>
      <c r="N332" t="str">
        <f t="shared" si="35"/>
        <v>oui</v>
      </c>
      <c r="O332" s="123" t="s">
        <v>630</v>
      </c>
      <c r="P332" s="123" t="s">
        <v>631</v>
      </c>
      <c r="Q332" s="161"/>
      <c r="R332" s="333"/>
    </row>
    <row r="333" spans="1:18" s="34" customFormat="1" ht="31.5">
      <c r="A333" s="356">
        <v>326</v>
      </c>
      <c r="B333" s="123" t="s">
        <v>632</v>
      </c>
      <c r="C333" s="123" t="s">
        <v>558</v>
      </c>
      <c r="D333" s="142">
        <v>3.5</v>
      </c>
      <c r="E333" s="276">
        <v>6.5</v>
      </c>
      <c r="F333" s="357">
        <f t="shared" si="30"/>
        <v>5</v>
      </c>
      <c r="G333" s="358">
        <f t="shared" si="31"/>
        <v>15</v>
      </c>
      <c r="H333" s="333"/>
      <c r="I333" s="359">
        <f t="shared" si="32"/>
        <v>15</v>
      </c>
      <c r="J333" s="69"/>
      <c r="K333" s="62">
        <f t="shared" si="33"/>
        <v>15</v>
      </c>
      <c r="L333" s="63"/>
      <c r="M333" s="20" t="str">
        <f t="shared" si="34"/>
        <v>Juin</v>
      </c>
      <c r="N333" t="str">
        <f t="shared" si="35"/>
        <v>oui</v>
      </c>
      <c r="O333" s="123" t="s">
        <v>632</v>
      </c>
      <c r="P333" s="123" t="s">
        <v>558</v>
      </c>
      <c r="Q333" s="161"/>
      <c r="R333" s="333"/>
    </row>
    <row r="334" spans="1:18" s="34" customFormat="1" ht="18.75">
      <c r="A334" s="356">
        <v>327</v>
      </c>
      <c r="B334" s="123" t="s">
        <v>633</v>
      </c>
      <c r="C334" s="123" t="s">
        <v>634</v>
      </c>
      <c r="D334" s="142">
        <v>0.5</v>
      </c>
      <c r="E334" s="276">
        <v>2</v>
      </c>
      <c r="F334" s="357">
        <f t="shared" si="30"/>
        <v>1.25</v>
      </c>
      <c r="G334" s="358">
        <f t="shared" si="31"/>
        <v>3.75</v>
      </c>
      <c r="H334" s="299">
        <v>5</v>
      </c>
      <c r="I334" s="359">
        <f t="shared" si="32"/>
        <v>15</v>
      </c>
      <c r="J334" s="69"/>
      <c r="K334" s="62">
        <f t="shared" si="33"/>
        <v>15</v>
      </c>
      <c r="L334" s="63"/>
      <c r="M334" s="20" t="str">
        <f t="shared" si="34"/>
        <v>Synthèse</v>
      </c>
      <c r="N334" t="str">
        <f t="shared" si="35"/>
        <v>oui</v>
      </c>
      <c r="O334" s="123" t="s">
        <v>633</v>
      </c>
      <c r="P334" s="123" t="s">
        <v>634</v>
      </c>
      <c r="Q334" s="161" t="s">
        <v>974</v>
      </c>
      <c r="R334" s="299">
        <v>2.5</v>
      </c>
    </row>
    <row r="335" spans="1:18" s="34" customFormat="1" ht="18.75">
      <c r="A335" s="356">
        <v>328</v>
      </c>
      <c r="B335" s="123" t="s">
        <v>633</v>
      </c>
      <c r="C335" s="123" t="s">
        <v>635</v>
      </c>
      <c r="D335" s="142">
        <v>0.75</v>
      </c>
      <c r="E335" s="276">
        <v>0.5</v>
      </c>
      <c r="F335" s="357">
        <f t="shared" si="30"/>
        <v>0.625</v>
      </c>
      <c r="G335" s="358">
        <f t="shared" si="31"/>
        <v>1.875</v>
      </c>
      <c r="H335" s="299">
        <v>7.5</v>
      </c>
      <c r="I335" s="359">
        <f t="shared" si="32"/>
        <v>22.5</v>
      </c>
      <c r="J335" s="69"/>
      <c r="K335" s="62">
        <f t="shared" si="33"/>
        <v>22.5</v>
      </c>
      <c r="L335" s="63"/>
      <c r="M335" s="20" t="str">
        <f t="shared" si="34"/>
        <v>Synthèse</v>
      </c>
      <c r="N335" t="str">
        <f t="shared" si="35"/>
        <v>oui</v>
      </c>
      <c r="O335" s="123" t="s">
        <v>633</v>
      </c>
      <c r="P335" s="123" t="s">
        <v>635</v>
      </c>
      <c r="Q335" s="161" t="s">
        <v>972</v>
      </c>
      <c r="R335" s="299">
        <v>7.5</v>
      </c>
    </row>
    <row r="336" spans="1:18" s="34" customFormat="1" ht="18.75">
      <c r="A336" s="356">
        <v>329</v>
      </c>
      <c r="B336" s="123" t="s">
        <v>636</v>
      </c>
      <c r="C336" s="123" t="s">
        <v>637</v>
      </c>
      <c r="D336" s="142">
        <v>6.75</v>
      </c>
      <c r="E336" s="276">
        <v>5.75</v>
      </c>
      <c r="F336" s="357">
        <f t="shared" si="30"/>
        <v>6.25</v>
      </c>
      <c r="G336" s="358">
        <f t="shared" si="31"/>
        <v>18.75</v>
      </c>
      <c r="H336" s="333"/>
      <c r="I336" s="359">
        <f t="shared" si="32"/>
        <v>18.75</v>
      </c>
      <c r="J336" s="69"/>
      <c r="K336" s="62">
        <f t="shared" si="33"/>
        <v>18.75</v>
      </c>
      <c r="L336" s="63"/>
      <c r="M336" s="20" t="str">
        <f t="shared" si="34"/>
        <v>Juin</v>
      </c>
      <c r="N336" t="str">
        <f t="shared" si="35"/>
        <v>oui</v>
      </c>
      <c r="O336" s="123" t="s">
        <v>636</v>
      </c>
      <c r="P336" s="123" t="s">
        <v>637</v>
      </c>
      <c r="Q336" s="161"/>
      <c r="R336" s="333"/>
    </row>
    <row r="337" spans="1:18" s="34" customFormat="1" ht="31.5">
      <c r="A337" s="356">
        <v>330</v>
      </c>
      <c r="B337" s="123" t="s">
        <v>638</v>
      </c>
      <c r="C337" s="123" t="s">
        <v>337</v>
      </c>
      <c r="D337" s="142">
        <v>0.25</v>
      </c>
      <c r="E337" s="276">
        <v>1</v>
      </c>
      <c r="F337" s="357">
        <f t="shared" si="30"/>
        <v>0.625</v>
      </c>
      <c r="G337" s="358">
        <f t="shared" si="31"/>
        <v>1.875</v>
      </c>
      <c r="H337" s="299">
        <v>10</v>
      </c>
      <c r="I337" s="359">
        <f t="shared" si="32"/>
        <v>30</v>
      </c>
      <c r="J337" s="69"/>
      <c r="K337" s="62">
        <f t="shared" si="33"/>
        <v>30</v>
      </c>
      <c r="L337" s="63"/>
      <c r="M337" s="20" t="str">
        <f t="shared" si="34"/>
        <v>Synthèse</v>
      </c>
      <c r="N337" t="str">
        <f t="shared" si="35"/>
        <v>oui</v>
      </c>
      <c r="O337" s="136" t="s">
        <v>638</v>
      </c>
      <c r="P337" s="136" t="s">
        <v>337</v>
      </c>
      <c r="Q337" s="161" t="s">
        <v>1007</v>
      </c>
      <c r="R337" s="299">
        <v>10</v>
      </c>
    </row>
    <row r="338" spans="1:18" s="34" customFormat="1" ht="31.5">
      <c r="A338" s="356">
        <v>331</v>
      </c>
      <c r="B338" s="123" t="s">
        <v>87</v>
      </c>
      <c r="C338" s="123" t="s">
        <v>639</v>
      </c>
      <c r="D338" s="142">
        <v>8.75</v>
      </c>
      <c r="E338" s="276">
        <v>7</v>
      </c>
      <c r="F338" s="357">
        <f t="shared" si="30"/>
        <v>7.875</v>
      </c>
      <c r="G338" s="358">
        <f t="shared" si="31"/>
        <v>23.625</v>
      </c>
      <c r="H338" s="333"/>
      <c r="I338" s="359">
        <f t="shared" si="32"/>
        <v>23.625</v>
      </c>
      <c r="J338" s="69"/>
      <c r="K338" s="62">
        <f t="shared" si="33"/>
        <v>23.625</v>
      </c>
      <c r="L338" s="63"/>
      <c r="M338" s="20" t="str">
        <f t="shared" si="34"/>
        <v>Juin</v>
      </c>
      <c r="N338" t="str">
        <f t="shared" si="35"/>
        <v>oui</v>
      </c>
      <c r="O338" s="123" t="s">
        <v>87</v>
      </c>
      <c r="P338" s="123" t="s">
        <v>639</v>
      </c>
      <c r="Q338" s="161"/>
      <c r="R338" s="333"/>
    </row>
    <row r="339" spans="1:18" s="34" customFormat="1" ht="18.75">
      <c r="A339" s="356">
        <v>332</v>
      </c>
      <c r="B339" s="123" t="s">
        <v>640</v>
      </c>
      <c r="C339" s="123" t="s">
        <v>641</v>
      </c>
      <c r="D339" s="142">
        <v>6.5</v>
      </c>
      <c r="E339" s="276">
        <v>4.5</v>
      </c>
      <c r="F339" s="357">
        <f t="shared" si="30"/>
        <v>5.5</v>
      </c>
      <c r="G339" s="358">
        <f t="shared" si="31"/>
        <v>16.5</v>
      </c>
      <c r="H339" s="299">
        <v>7</v>
      </c>
      <c r="I339" s="359">
        <f t="shared" si="32"/>
        <v>21</v>
      </c>
      <c r="J339" s="69"/>
      <c r="K339" s="62">
        <f t="shared" si="33"/>
        <v>21</v>
      </c>
      <c r="L339" s="63"/>
      <c r="M339" s="20" t="str">
        <f t="shared" si="34"/>
        <v>Synthèse</v>
      </c>
      <c r="N339" t="str">
        <f t="shared" si="35"/>
        <v>oui</v>
      </c>
      <c r="O339" s="123" t="s">
        <v>640</v>
      </c>
      <c r="P339" s="123" t="s">
        <v>641</v>
      </c>
      <c r="Q339" s="161" t="s">
        <v>985</v>
      </c>
      <c r="R339" s="299">
        <v>7</v>
      </c>
    </row>
    <row r="340" spans="1:18" s="34" customFormat="1" ht="47.25">
      <c r="A340" s="356">
        <v>333</v>
      </c>
      <c r="B340" s="123" t="s">
        <v>642</v>
      </c>
      <c r="C340" s="123" t="s">
        <v>643</v>
      </c>
      <c r="D340" s="142">
        <v>8.5</v>
      </c>
      <c r="E340" s="276">
        <v>8.75</v>
      </c>
      <c r="F340" s="357">
        <f t="shared" si="30"/>
        <v>8.625</v>
      </c>
      <c r="G340" s="358">
        <f t="shared" si="31"/>
        <v>25.875</v>
      </c>
      <c r="H340" s="333"/>
      <c r="I340" s="359">
        <f t="shared" si="32"/>
        <v>25.875</v>
      </c>
      <c r="J340" s="69"/>
      <c r="K340" s="62">
        <f t="shared" si="33"/>
        <v>25.875</v>
      </c>
      <c r="L340" s="63"/>
      <c r="M340" s="20" t="str">
        <f t="shared" si="34"/>
        <v>Juin</v>
      </c>
      <c r="N340" t="str">
        <f t="shared" si="35"/>
        <v>oui</v>
      </c>
      <c r="O340" s="123" t="s">
        <v>642</v>
      </c>
      <c r="P340" s="123" t="s">
        <v>643</v>
      </c>
      <c r="Q340" s="161"/>
      <c r="R340" s="333"/>
    </row>
    <row r="341" spans="1:18" s="34" customFormat="1" ht="31.5">
      <c r="A341" s="356">
        <v>334</v>
      </c>
      <c r="B341" s="123" t="s">
        <v>56</v>
      </c>
      <c r="C341" s="123" t="s">
        <v>785</v>
      </c>
      <c r="D341" s="119"/>
      <c r="E341" s="277"/>
      <c r="F341" s="357">
        <f t="shared" si="30"/>
        <v>12</v>
      </c>
      <c r="G341" s="358">
        <f t="shared" si="31"/>
        <v>36</v>
      </c>
      <c r="H341" s="333"/>
      <c r="I341" s="359">
        <f t="shared" si="32"/>
        <v>36</v>
      </c>
      <c r="J341" s="69"/>
      <c r="K341" s="62">
        <f t="shared" si="33"/>
        <v>36</v>
      </c>
      <c r="L341" s="63">
        <v>36</v>
      </c>
      <c r="M341" s="20" t="str">
        <f t="shared" si="34"/>
        <v>Juin</v>
      </c>
      <c r="N341" t="str">
        <f t="shared" si="35"/>
        <v>oui</v>
      </c>
      <c r="O341" s="123" t="s">
        <v>56</v>
      </c>
      <c r="P341" s="123" t="s">
        <v>785</v>
      </c>
      <c r="Q341" s="161"/>
      <c r="R341" s="333"/>
    </row>
    <row r="342" spans="1:18" s="34" customFormat="1" ht="31.5">
      <c r="A342" s="356">
        <v>335</v>
      </c>
      <c r="B342" s="123" t="s">
        <v>644</v>
      </c>
      <c r="C342" s="123" t="s">
        <v>281</v>
      </c>
      <c r="D342" s="142">
        <v>2.75</v>
      </c>
      <c r="E342" s="276">
        <v>4.25</v>
      </c>
      <c r="F342" s="357">
        <f t="shared" si="30"/>
        <v>3.5</v>
      </c>
      <c r="G342" s="358">
        <f t="shared" si="31"/>
        <v>10.5</v>
      </c>
      <c r="H342" s="299">
        <v>10</v>
      </c>
      <c r="I342" s="359">
        <f t="shared" si="32"/>
        <v>30</v>
      </c>
      <c r="J342" s="69"/>
      <c r="K342" s="62">
        <f t="shared" si="33"/>
        <v>30</v>
      </c>
      <c r="L342" s="63"/>
      <c r="M342" s="20" t="str">
        <f t="shared" si="34"/>
        <v>Synthèse</v>
      </c>
      <c r="N342" t="str">
        <f t="shared" si="35"/>
        <v>oui</v>
      </c>
      <c r="O342" s="123" t="s">
        <v>644</v>
      </c>
      <c r="P342" s="123" t="s">
        <v>281</v>
      </c>
      <c r="Q342" s="161" t="s">
        <v>977</v>
      </c>
      <c r="R342" s="299">
        <v>10</v>
      </c>
    </row>
    <row r="343" spans="1:18" s="34" customFormat="1" ht="18.75">
      <c r="A343" s="356">
        <v>336</v>
      </c>
      <c r="B343" s="123" t="s">
        <v>645</v>
      </c>
      <c r="C343" s="123" t="s">
        <v>646</v>
      </c>
      <c r="D343" s="142">
        <v>7.25</v>
      </c>
      <c r="E343" s="276">
        <v>5.75</v>
      </c>
      <c r="F343" s="357">
        <f t="shared" si="30"/>
        <v>6.5</v>
      </c>
      <c r="G343" s="358">
        <f t="shared" si="31"/>
        <v>19.5</v>
      </c>
      <c r="H343" s="333"/>
      <c r="I343" s="359">
        <f t="shared" si="32"/>
        <v>19.5</v>
      </c>
      <c r="J343" s="69"/>
      <c r="K343" s="62">
        <f t="shared" si="33"/>
        <v>19.5</v>
      </c>
      <c r="L343" s="63"/>
      <c r="M343" s="20" t="str">
        <f t="shared" si="34"/>
        <v>Juin</v>
      </c>
      <c r="N343" t="str">
        <f t="shared" si="35"/>
        <v>oui</v>
      </c>
      <c r="O343" s="123" t="s">
        <v>645</v>
      </c>
      <c r="P343" s="123" t="s">
        <v>646</v>
      </c>
      <c r="Q343" s="161"/>
      <c r="R343" s="333"/>
    </row>
    <row r="344" spans="1:18" s="34" customFormat="1" ht="31.5">
      <c r="A344" s="356">
        <v>337</v>
      </c>
      <c r="B344" s="123" t="s">
        <v>647</v>
      </c>
      <c r="C344" s="123" t="s">
        <v>44</v>
      </c>
      <c r="D344" s="142">
        <v>2.75</v>
      </c>
      <c r="E344" s="276">
        <v>3</v>
      </c>
      <c r="F344" s="357">
        <f t="shared" si="30"/>
        <v>2.875</v>
      </c>
      <c r="G344" s="358">
        <f t="shared" si="31"/>
        <v>8.625</v>
      </c>
      <c r="H344" s="299">
        <v>8.5</v>
      </c>
      <c r="I344" s="359">
        <f t="shared" si="32"/>
        <v>25.5</v>
      </c>
      <c r="J344" s="69"/>
      <c r="K344" s="62">
        <f t="shared" si="33"/>
        <v>25.5</v>
      </c>
      <c r="L344" s="63"/>
      <c r="M344" s="20" t="str">
        <f t="shared" si="34"/>
        <v>Synthèse</v>
      </c>
      <c r="N344" t="str">
        <f t="shared" si="35"/>
        <v>oui</v>
      </c>
      <c r="O344" s="123" t="s">
        <v>647</v>
      </c>
      <c r="P344" s="123" t="s">
        <v>44</v>
      </c>
      <c r="Q344" s="161" t="s">
        <v>1002</v>
      </c>
      <c r="R344" s="299">
        <v>8.5</v>
      </c>
    </row>
    <row r="345" spans="1:18" s="34" customFormat="1" ht="18.75">
      <c r="A345" s="356">
        <v>338</v>
      </c>
      <c r="B345" s="123" t="s">
        <v>648</v>
      </c>
      <c r="C345" s="123" t="s">
        <v>649</v>
      </c>
      <c r="D345" s="142">
        <v>6.5</v>
      </c>
      <c r="E345" s="276">
        <v>5.5</v>
      </c>
      <c r="F345" s="357">
        <f t="shared" si="30"/>
        <v>6</v>
      </c>
      <c r="G345" s="358">
        <f t="shared" si="31"/>
        <v>18</v>
      </c>
      <c r="H345" s="333"/>
      <c r="I345" s="359">
        <f t="shared" si="32"/>
        <v>18</v>
      </c>
      <c r="J345" s="69"/>
      <c r="K345" s="62">
        <f t="shared" si="33"/>
        <v>18</v>
      </c>
      <c r="L345" s="63"/>
      <c r="M345" s="20" t="str">
        <f t="shared" si="34"/>
        <v>Juin</v>
      </c>
      <c r="N345" t="str">
        <f t="shared" si="35"/>
        <v>oui</v>
      </c>
      <c r="O345" s="123" t="s">
        <v>648</v>
      </c>
      <c r="P345" s="123" t="s">
        <v>649</v>
      </c>
      <c r="Q345" s="161"/>
      <c r="R345" s="333"/>
    </row>
    <row r="346" spans="1:18" s="34" customFormat="1" ht="18.75">
      <c r="A346" s="356">
        <v>339</v>
      </c>
      <c r="B346" s="123" t="s">
        <v>650</v>
      </c>
      <c r="C346" s="123" t="s">
        <v>651</v>
      </c>
      <c r="D346" s="142">
        <v>2.5</v>
      </c>
      <c r="E346" s="276">
        <v>2</v>
      </c>
      <c r="F346" s="357">
        <f t="shared" si="30"/>
        <v>2.25</v>
      </c>
      <c r="G346" s="358">
        <f t="shared" si="31"/>
        <v>6.75</v>
      </c>
      <c r="H346" s="299">
        <v>2.5</v>
      </c>
      <c r="I346" s="359">
        <f t="shared" si="32"/>
        <v>7.5</v>
      </c>
      <c r="J346" s="69"/>
      <c r="K346" s="62">
        <f t="shared" si="33"/>
        <v>7.5</v>
      </c>
      <c r="L346" s="63"/>
      <c r="M346" s="20" t="str">
        <f t="shared" si="34"/>
        <v>Synthèse</v>
      </c>
      <c r="N346" t="str">
        <f t="shared" si="35"/>
        <v>oui</v>
      </c>
      <c r="O346" s="123" t="s">
        <v>650</v>
      </c>
      <c r="P346" s="123" t="s">
        <v>651</v>
      </c>
      <c r="Q346" s="161" t="s">
        <v>976</v>
      </c>
      <c r="R346" s="299">
        <v>2.5</v>
      </c>
    </row>
    <row r="347" spans="1:18" s="34" customFormat="1" ht="31.5">
      <c r="A347" s="356">
        <v>340</v>
      </c>
      <c r="B347" s="123" t="s">
        <v>652</v>
      </c>
      <c r="C347" s="123" t="s">
        <v>653</v>
      </c>
      <c r="D347" s="142">
        <v>7.5</v>
      </c>
      <c r="E347" s="276">
        <v>2.5</v>
      </c>
      <c r="F347" s="357">
        <f t="shared" si="30"/>
        <v>5</v>
      </c>
      <c r="G347" s="358">
        <f t="shared" si="31"/>
        <v>15</v>
      </c>
      <c r="H347" s="299">
        <v>4.5</v>
      </c>
      <c r="I347" s="359">
        <f t="shared" si="32"/>
        <v>15</v>
      </c>
      <c r="J347" s="69"/>
      <c r="K347" s="62">
        <f t="shared" si="33"/>
        <v>15</v>
      </c>
      <c r="L347" s="63"/>
      <c r="M347" s="20" t="str">
        <f t="shared" si="34"/>
        <v>Synthèse</v>
      </c>
      <c r="N347" t="str">
        <f t="shared" si="35"/>
        <v>oui</v>
      </c>
      <c r="O347" s="123" t="s">
        <v>652</v>
      </c>
      <c r="P347" s="123" t="s">
        <v>653</v>
      </c>
      <c r="Q347" s="161" t="s">
        <v>814</v>
      </c>
      <c r="R347" s="299">
        <v>4.5</v>
      </c>
    </row>
    <row r="348" spans="1:18" s="34" customFormat="1" ht="18.75">
      <c r="A348" s="356">
        <v>341</v>
      </c>
      <c r="B348" s="123" t="s">
        <v>122</v>
      </c>
      <c r="C348" s="123" t="s">
        <v>654</v>
      </c>
      <c r="D348" s="142">
        <v>4</v>
      </c>
      <c r="E348" s="276">
        <v>2.5</v>
      </c>
      <c r="F348" s="357">
        <f t="shared" si="30"/>
        <v>3.25</v>
      </c>
      <c r="G348" s="358">
        <f t="shared" si="31"/>
        <v>9.75</v>
      </c>
      <c r="H348" s="299">
        <v>8</v>
      </c>
      <c r="I348" s="359">
        <f t="shared" si="32"/>
        <v>24</v>
      </c>
      <c r="J348" s="69"/>
      <c r="K348" s="62">
        <f t="shared" si="33"/>
        <v>24</v>
      </c>
      <c r="L348" s="63"/>
      <c r="M348" s="20" t="str">
        <f t="shared" si="34"/>
        <v>Synthèse</v>
      </c>
      <c r="N348" t="str">
        <f t="shared" si="35"/>
        <v>oui</v>
      </c>
      <c r="O348" s="123" t="s">
        <v>122</v>
      </c>
      <c r="P348" s="123" t="s">
        <v>654</v>
      </c>
      <c r="Q348" s="161" t="s">
        <v>837</v>
      </c>
      <c r="R348" s="299">
        <v>8</v>
      </c>
    </row>
    <row r="349" spans="1:18" s="34" customFormat="1" ht="31.5">
      <c r="A349" s="356">
        <v>342</v>
      </c>
      <c r="B349" s="123" t="s">
        <v>655</v>
      </c>
      <c r="C349" s="123" t="s">
        <v>656</v>
      </c>
      <c r="D349" s="142">
        <v>5.25</v>
      </c>
      <c r="E349" s="276">
        <v>3</v>
      </c>
      <c r="F349" s="357">
        <f t="shared" si="30"/>
        <v>4.125</v>
      </c>
      <c r="G349" s="358">
        <f t="shared" si="31"/>
        <v>12.375</v>
      </c>
      <c r="H349" s="299">
        <v>5</v>
      </c>
      <c r="I349" s="359">
        <f t="shared" si="32"/>
        <v>15</v>
      </c>
      <c r="J349" s="69"/>
      <c r="K349" s="62">
        <f t="shared" si="33"/>
        <v>15</v>
      </c>
      <c r="L349" s="63"/>
      <c r="M349" s="20" t="str">
        <f t="shared" si="34"/>
        <v>Synthèse</v>
      </c>
      <c r="N349" t="str">
        <f t="shared" si="35"/>
        <v>oui</v>
      </c>
      <c r="O349" s="123" t="s">
        <v>655</v>
      </c>
      <c r="P349" s="123" t="s">
        <v>656</v>
      </c>
      <c r="Q349" s="161" t="s">
        <v>823</v>
      </c>
      <c r="R349" s="299">
        <v>2</v>
      </c>
    </row>
    <row r="350" spans="1:18" s="34" customFormat="1" ht="31.5">
      <c r="A350" s="356">
        <v>343</v>
      </c>
      <c r="B350" s="123" t="s">
        <v>123</v>
      </c>
      <c r="C350" s="123" t="s">
        <v>58</v>
      </c>
      <c r="D350" s="142">
        <v>3.75</v>
      </c>
      <c r="E350" s="276">
        <v>5</v>
      </c>
      <c r="F350" s="357">
        <f t="shared" si="30"/>
        <v>4.375</v>
      </c>
      <c r="G350" s="358">
        <f t="shared" si="31"/>
        <v>13.125</v>
      </c>
      <c r="H350" s="299">
        <v>7</v>
      </c>
      <c r="I350" s="359">
        <f t="shared" si="32"/>
        <v>21</v>
      </c>
      <c r="J350" s="69"/>
      <c r="K350" s="62">
        <f t="shared" si="33"/>
        <v>21</v>
      </c>
      <c r="L350" s="63"/>
      <c r="M350" s="20" t="str">
        <f t="shared" si="34"/>
        <v>Synthèse</v>
      </c>
      <c r="N350" t="str">
        <f t="shared" si="35"/>
        <v>oui</v>
      </c>
      <c r="O350" s="123" t="s">
        <v>123</v>
      </c>
      <c r="P350" s="123" t="s">
        <v>58</v>
      </c>
      <c r="Q350" s="161" t="s">
        <v>855</v>
      </c>
      <c r="R350" s="299">
        <v>7</v>
      </c>
    </row>
    <row r="351" spans="1:18" s="34" customFormat="1" ht="31.5">
      <c r="A351" s="356">
        <v>344</v>
      </c>
      <c r="B351" s="123" t="s">
        <v>657</v>
      </c>
      <c r="C351" s="123" t="s">
        <v>356</v>
      </c>
      <c r="D351" s="142">
        <v>3.5</v>
      </c>
      <c r="E351" s="276">
        <v>1</v>
      </c>
      <c r="F351" s="357">
        <f t="shared" si="30"/>
        <v>2.25</v>
      </c>
      <c r="G351" s="358">
        <f t="shared" si="31"/>
        <v>6.75</v>
      </c>
      <c r="H351" s="299">
        <v>7</v>
      </c>
      <c r="I351" s="359">
        <f t="shared" si="32"/>
        <v>21</v>
      </c>
      <c r="J351" s="69"/>
      <c r="K351" s="62">
        <f t="shared" si="33"/>
        <v>21</v>
      </c>
      <c r="L351" s="63"/>
      <c r="M351" s="20" t="str">
        <f t="shared" si="34"/>
        <v>Synthèse</v>
      </c>
      <c r="N351" t="str">
        <f t="shared" si="35"/>
        <v>oui</v>
      </c>
      <c r="O351" s="123" t="s">
        <v>657</v>
      </c>
      <c r="P351" s="123" t="s">
        <v>356</v>
      </c>
      <c r="Q351" s="161" t="s">
        <v>841</v>
      </c>
      <c r="R351" s="299">
        <v>7</v>
      </c>
    </row>
    <row r="352" spans="1:18" s="34" customFormat="1" ht="31.5">
      <c r="A352" s="356">
        <v>345</v>
      </c>
      <c r="B352" s="123" t="s">
        <v>657</v>
      </c>
      <c r="C352" s="123" t="s">
        <v>658</v>
      </c>
      <c r="D352" s="142">
        <v>5.25</v>
      </c>
      <c r="E352" s="276">
        <v>1</v>
      </c>
      <c r="F352" s="357">
        <f t="shared" si="30"/>
        <v>3.125</v>
      </c>
      <c r="G352" s="358">
        <f t="shared" si="31"/>
        <v>9.375</v>
      </c>
      <c r="H352" s="299">
        <v>5</v>
      </c>
      <c r="I352" s="359">
        <f t="shared" si="32"/>
        <v>15</v>
      </c>
      <c r="J352" s="69"/>
      <c r="K352" s="62">
        <f t="shared" si="33"/>
        <v>15</v>
      </c>
      <c r="L352" s="63"/>
      <c r="M352" s="20" t="str">
        <f t="shared" si="34"/>
        <v>Synthèse</v>
      </c>
      <c r="N352" t="str">
        <f t="shared" si="35"/>
        <v>oui</v>
      </c>
      <c r="O352" s="123" t="s">
        <v>657</v>
      </c>
      <c r="P352" s="123" t="s">
        <v>658</v>
      </c>
      <c r="Q352" s="161" t="s">
        <v>824</v>
      </c>
      <c r="R352" s="299">
        <v>3.5</v>
      </c>
    </row>
    <row r="353" spans="1:18" s="34" customFormat="1" ht="47.25">
      <c r="A353" s="356">
        <v>346</v>
      </c>
      <c r="B353" s="123" t="s">
        <v>659</v>
      </c>
      <c r="C353" s="123" t="s">
        <v>660</v>
      </c>
      <c r="D353" s="142">
        <v>7</v>
      </c>
      <c r="E353" s="276">
        <v>5.5</v>
      </c>
      <c r="F353" s="357">
        <f t="shared" si="30"/>
        <v>6.25</v>
      </c>
      <c r="G353" s="358">
        <f t="shared" si="31"/>
        <v>18.75</v>
      </c>
      <c r="H353" s="299">
        <v>4</v>
      </c>
      <c r="I353" s="359">
        <f t="shared" si="32"/>
        <v>18.75</v>
      </c>
      <c r="J353" s="69"/>
      <c r="K353" s="62">
        <f t="shared" si="33"/>
        <v>18.75</v>
      </c>
      <c r="L353" s="63"/>
      <c r="M353" s="20" t="str">
        <f t="shared" si="34"/>
        <v>Synthèse</v>
      </c>
      <c r="N353" t="str">
        <f t="shared" si="35"/>
        <v>oui</v>
      </c>
      <c r="O353" s="123" t="s">
        <v>659</v>
      </c>
      <c r="P353" s="123" t="s">
        <v>660</v>
      </c>
      <c r="Q353" s="161" t="s">
        <v>817</v>
      </c>
      <c r="R353" s="299">
        <v>4</v>
      </c>
    </row>
    <row r="354" spans="1:18" s="34" customFormat="1" ht="31.5">
      <c r="A354" s="356">
        <v>347</v>
      </c>
      <c r="B354" s="123" t="s">
        <v>661</v>
      </c>
      <c r="C354" s="123" t="s">
        <v>94</v>
      </c>
      <c r="D354" s="142">
        <v>3.25</v>
      </c>
      <c r="E354" s="276">
        <v>7.5</v>
      </c>
      <c r="F354" s="357">
        <f t="shared" si="30"/>
        <v>5.375</v>
      </c>
      <c r="G354" s="358">
        <f t="shared" si="31"/>
        <v>16.125</v>
      </c>
      <c r="H354" s="333"/>
      <c r="I354" s="359">
        <f t="shared" si="32"/>
        <v>16.125</v>
      </c>
      <c r="J354" s="69"/>
      <c r="K354" s="62">
        <f t="shared" si="33"/>
        <v>16.125</v>
      </c>
      <c r="L354" s="63"/>
      <c r="M354" s="20" t="str">
        <f t="shared" si="34"/>
        <v>Juin</v>
      </c>
      <c r="N354" t="str">
        <f t="shared" si="35"/>
        <v>oui</v>
      </c>
      <c r="O354" s="123" t="s">
        <v>661</v>
      </c>
      <c r="P354" s="123" t="s">
        <v>94</v>
      </c>
      <c r="Q354" s="161"/>
      <c r="R354" s="333"/>
    </row>
    <row r="355" spans="1:18" s="34" customFormat="1" ht="31.5">
      <c r="A355" s="356">
        <v>348</v>
      </c>
      <c r="B355" s="123" t="s">
        <v>662</v>
      </c>
      <c r="C355" s="123" t="s">
        <v>53</v>
      </c>
      <c r="D355" s="142">
        <v>9.25</v>
      </c>
      <c r="E355" s="276">
        <v>7.5</v>
      </c>
      <c r="F355" s="357">
        <f t="shared" si="30"/>
        <v>8.375</v>
      </c>
      <c r="G355" s="358">
        <f t="shared" si="31"/>
        <v>25.125</v>
      </c>
      <c r="H355" s="299">
        <v>4</v>
      </c>
      <c r="I355" s="359">
        <f t="shared" si="32"/>
        <v>25.125</v>
      </c>
      <c r="J355" s="69"/>
      <c r="K355" s="62">
        <f t="shared" si="33"/>
        <v>25.125</v>
      </c>
      <c r="L355" s="63"/>
      <c r="M355" s="20" t="str">
        <f t="shared" si="34"/>
        <v>Synthèse</v>
      </c>
      <c r="N355" t="str">
        <f t="shared" si="35"/>
        <v>oui</v>
      </c>
      <c r="O355" s="123" t="s">
        <v>662</v>
      </c>
      <c r="P355" s="123" t="s">
        <v>53</v>
      </c>
      <c r="Q355" s="161" t="s">
        <v>838</v>
      </c>
      <c r="R355" s="299">
        <v>4</v>
      </c>
    </row>
    <row r="356" spans="1:18" s="34" customFormat="1" ht="47.25">
      <c r="A356" s="356">
        <v>349</v>
      </c>
      <c r="B356" s="123" t="s">
        <v>663</v>
      </c>
      <c r="C356" s="123" t="s">
        <v>664</v>
      </c>
      <c r="D356" s="142">
        <v>4</v>
      </c>
      <c r="E356" s="276">
        <v>3.75</v>
      </c>
      <c r="F356" s="357">
        <f t="shared" si="30"/>
        <v>3.875</v>
      </c>
      <c r="G356" s="358">
        <f t="shared" si="31"/>
        <v>11.625</v>
      </c>
      <c r="H356" s="299">
        <v>5</v>
      </c>
      <c r="I356" s="359">
        <f t="shared" si="32"/>
        <v>15</v>
      </c>
      <c r="J356" s="69"/>
      <c r="K356" s="62">
        <f t="shared" si="33"/>
        <v>15</v>
      </c>
      <c r="L356" s="63"/>
      <c r="M356" s="20" t="str">
        <f t="shared" si="34"/>
        <v>Synthèse</v>
      </c>
      <c r="N356" t="str">
        <f t="shared" si="35"/>
        <v>oui</v>
      </c>
      <c r="O356" s="123" t="s">
        <v>663</v>
      </c>
      <c r="P356" s="123" t="s">
        <v>664</v>
      </c>
      <c r="Q356" s="161" t="s">
        <v>857</v>
      </c>
      <c r="R356" s="299">
        <v>3.5</v>
      </c>
    </row>
    <row r="357" spans="1:18" s="34" customFormat="1" ht="18.75">
      <c r="A357" s="356">
        <v>350</v>
      </c>
      <c r="B357" s="123" t="s">
        <v>665</v>
      </c>
      <c r="C357" s="123" t="s">
        <v>51</v>
      </c>
      <c r="D357" s="142">
        <v>1.5</v>
      </c>
      <c r="E357" s="276">
        <v>2.5</v>
      </c>
      <c r="F357" s="357">
        <f t="shared" si="30"/>
        <v>2</v>
      </c>
      <c r="G357" s="358">
        <f t="shared" si="31"/>
        <v>6</v>
      </c>
      <c r="H357" s="299">
        <v>5</v>
      </c>
      <c r="I357" s="359">
        <f t="shared" si="32"/>
        <v>15</v>
      </c>
      <c r="J357" s="69"/>
      <c r="K357" s="62">
        <f t="shared" si="33"/>
        <v>15</v>
      </c>
      <c r="L357" s="63"/>
      <c r="M357" s="20" t="str">
        <f t="shared" si="34"/>
        <v>Synthèse</v>
      </c>
      <c r="N357" t="str">
        <f t="shared" si="35"/>
        <v>oui</v>
      </c>
      <c r="O357" s="123" t="s">
        <v>665</v>
      </c>
      <c r="P357" s="123" t="s">
        <v>51</v>
      </c>
      <c r="Q357" s="161" t="s">
        <v>825</v>
      </c>
      <c r="R357" s="299">
        <v>4.5</v>
      </c>
    </row>
    <row r="358" spans="1:18" s="34" customFormat="1" ht="31.5">
      <c r="A358" s="356">
        <v>351</v>
      </c>
      <c r="B358" s="123" t="s">
        <v>786</v>
      </c>
      <c r="C358" s="123" t="s">
        <v>787</v>
      </c>
      <c r="D358" s="142">
        <v>2.5</v>
      </c>
      <c r="E358" s="276">
        <v>1.25</v>
      </c>
      <c r="F358" s="357">
        <f t="shared" si="30"/>
        <v>1.875</v>
      </c>
      <c r="G358" s="358">
        <f t="shared" si="31"/>
        <v>5.625</v>
      </c>
      <c r="H358" s="299">
        <v>5</v>
      </c>
      <c r="I358" s="359">
        <f t="shared" si="32"/>
        <v>15</v>
      </c>
      <c r="J358" s="69"/>
      <c r="K358" s="62">
        <f t="shared" si="33"/>
        <v>15</v>
      </c>
      <c r="L358" s="63"/>
      <c r="M358" s="20" t="str">
        <f t="shared" si="34"/>
        <v>Synthèse</v>
      </c>
      <c r="N358" t="str">
        <f t="shared" si="35"/>
        <v>oui</v>
      </c>
      <c r="O358" s="123" t="s">
        <v>786</v>
      </c>
      <c r="P358" s="123" t="s">
        <v>787</v>
      </c>
      <c r="Q358" s="161" t="s">
        <v>833</v>
      </c>
      <c r="R358" s="299">
        <v>1.5</v>
      </c>
    </row>
    <row r="359" spans="1:18" s="34" customFormat="1" ht="18.75">
      <c r="A359" s="356">
        <v>352</v>
      </c>
      <c r="B359" s="123" t="s">
        <v>666</v>
      </c>
      <c r="C359" s="123" t="s">
        <v>667</v>
      </c>
      <c r="D359" s="142">
        <v>10.25</v>
      </c>
      <c r="E359" s="276">
        <v>15.5</v>
      </c>
      <c r="F359" s="357">
        <f t="shared" si="30"/>
        <v>12.875</v>
      </c>
      <c r="G359" s="358">
        <f t="shared" si="31"/>
        <v>38.625</v>
      </c>
      <c r="H359" s="333"/>
      <c r="I359" s="359">
        <f t="shared" si="32"/>
        <v>38.625</v>
      </c>
      <c r="J359" s="69"/>
      <c r="K359" s="62">
        <f t="shared" si="33"/>
        <v>38.625</v>
      </c>
      <c r="L359" s="63"/>
      <c r="M359" s="20" t="str">
        <f t="shared" si="34"/>
        <v>Juin</v>
      </c>
      <c r="N359" t="str">
        <f t="shared" si="35"/>
        <v>oui</v>
      </c>
      <c r="O359" s="123" t="s">
        <v>666</v>
      </c>
      <c r="P359" s="123" t="s">
        <v>667</v>
      </c>
      <c r="Q359" s="161"/>
      <c r="R359" s="333"/>
    </row>
    <row r="360" spans="1:18" s="34" customFormat="1" ht="18.75">
      <c r="A360" s="356">
        <v>353</v>
      </c>
      <c r="B360" s="123" t="s">
        <v>668</v>
      </c>
      <c r="C360" s="123" t="s">
        <v>52</v>
      </c>
      <c r="D360" s="142">
        <v>7.5</v>
      </c>
      <c r="E360" s="276">
        <v>10</v>
      </c>
      <c r="F360" s="357">
        <f t="shared" si="30"/>
        <v>8.75</v>
      </c>
      <c r="G360" s="358">
        <f t="shared" si="31"/>
        <v>26.25</v>
      </c>
      <c r="H360" s="333"/>
      <c r="I360" s="359">
        <f t="shared" si="32"/>
        <v>26.25</v>
      </c>
      <c r="J360" s="69"/>
      <c r="K360" s="62">
        <f t="shared" si="33"/>
        <v>26.25</v>
      </c>
      <c r="L360" s="63"/>
      <c r="M360" s="20" t="str">
        <f t="shared" si="34"/>
        <v>Juin</v>
      </c>
      <c r="N360" t="str">
        <f t="shared" si="35"/>
        <v>oui</v>
      </c>
      <c r="O360" s="123" t="s">
        <v>668</v>
      </c>
      <c r="P360" s="123" t="s">
        <v>52</v>
      </c>
      <c r="Q360" s="161"/>
      <c r="R360" s="333"/>
    </row>
    <row r="361" spans="1:18" s="34" customFormat="1" ht="31.5">
      <c r="A361" s="356">
        <v>354</v>
      </c>
      <c r="B361" s="123" t="s">
        <v>124</v>
      </c>
      <c r="C361" s="123" t="s">
        <v>669</v>
      </c>
      <c r="D361" s="142">
        <v>2</v>
      </c>
      <c r="E361" s="276">
        <v>3.75</v>
      </c>
      <c r="F361" s="357">
        <f t="shared" si="30"/>
        <v>2.875</v>
      </c>
      <c r="G361" s="358">
        <f t="shared" si="31"/>
        <v>8.625</v>
      </c>
      <c r="H361" s="299">
        <v>8</v>
      </c>
      <c r="I361" s="359">
        <f t="shared" si="32"/>
        <v>24</v>
      </c>
      <c r="J361" s="69"/>
      <c r="K361" s="62">
        <f t="shared" si="33"/>
        <v>24</v>
      </c>
      <c r="L361" s="63"/>
      <c r="M361" s="20" t="str">
        <f t="shared" si="34"/>
        <v>Synthèse</v>
      </c>
      <c r="N361" t="str">
        <f t="shared" si="35"/>
        <v>oui</v>
      </c>
      <c r="O361" s="123" t="s">
        <v>124</v>
      </c>
      <c r="P361" s="123" t="s">
        <v>669</v>
      </c>
      <c r="Q361" s="161" t="s">
        <v>847</v>
      </c>
      <c r="R361" s="299">
        <v>8</v>
      </c>
    </row>
    <row r="362" spans="1:18" s="34" customFormat="1" ht="18.75">
      <c r="A362" s="356">
        <v>355</v>
      </c>
      <c r="B362" s="123" t="s">
        <v>670</v>
      </c>
      <c r="C362" s="123" t="s">
        <v>671</v>
      </c>
      <c r="D362" s="142">
        <v>8.75</v>
      </c>
      <c r="E362" s="276">
        <v>4.25</v>
      </c>
      <c r="F362" s="357">
        <f t="shared" si="30"/>
        <v>6.5</v>
      </c>
      <c r="G362" s="358">
        <f t="shared" si="31"/>
        <v>19.5</v>
      </c>
      <c r="H362" s="333"/>
      <c r="I362" s="359">
        <f t="shared" si="32"/>
        <v>19.5</v>
      </c>
      <c r="J362" s="69"/>
      <c r="K362" s="62">
        <f t="shared" si="33"/>
        <v>19.5</v>
      </c>
      <c r="L362" s="63"/>
      <c r="M362" s="20" t="str">
        <f t="shared" si="34"/>
        <v>Juin</v>
      </c>
      <c r="N362" t="str">
        <f t="shared" si="35"/>
        <v>oui</v>
      </c>
      <c r="O362" s="123" t="s">
        <v>670</v>
      </c>
      <c r="P362" s="123" t="s">
        <v>671</v>
      </c>
      <c r="Q362" s="161"/>
      <c r="R362" s="333"/>
    </row>
    <row r="363" spans="1:18" s="34" customFormat="1" ht="18.75">
      <c r="A363" s="356">
        <v>356</v>
      </c>
      <c r="B363" s="123" t="s">
        <v>672</v>
      </c>
      <c r="C363" s="123" t="s">
        <v>673</v>
      </c>
      <c r="D363" s="142">
        <v>6</v>
      </c>
      <c r="E363" s="276">
        <v>5</v>
      </c>
      <c r="F363" s="357">
        <f t="shared" si="30"/>
        <v>5.5</v>
      </c>
      <c r="G363" s="358">
        <f t="shared" si="31"/>
        <v>16.5</v>
      </c>
      <c r="H363" s="299">
        <v>8</v>
      </c>
      <c r="I363" s="359">
        <f t="shared" si="32"/>
        <v>24</v>
      </c>
      <c r="J363" s="69"/>
      <c r="K363" s="62">
        <f t="shared" si="33"/>
        <v>24</v>
      </c>
      <c r="L363" s="63"/>
      <c r="M363" s="20" t="str">
        <f t="shared" si="34"/>
        <v>Synthèse</v>
      </c>
      <c r="N363" t="str">
        <f t="shared" si="35"/>
        <v>oui</v>
      </c>
      <c r="O363" s="123" t="s">
        <v>672</v>
      </c>
      <c r="P363" s="123" t="s">
        <v>673</v>
      </c>
      <c r="Q363" s="161" t="s">
        <v>799</v>
      </c>
      <c r="R363" s="299">
        <v>8</v>
      </c>
    </row>
    <row r="364" spans="1:18" s="34" customFormat="1" ht="18.75">
      <c r="A364" s="356">
        <v>357</v>
      </c>
      <c r="B364" s="123" t="s">
        <v>674</v>
      </c>
      <c r="C364" s="123" t="s">
        <v>675</v>
      </c>
      <c r="D364" s="142">
        <v>4.25</v>
      </c>
      <c r="E364" s="276">
        <v>6.5</v>
      </c>
      <c r="F364" s="357">
        <f t="shared" si="30"/>
        <v>5.375</v>
      </c>
      <c r="G364" s="358">
        <f t="shared" si="31"/>
        <v>16.125</v>
      </c>
      <c r="H364" s="299">
        <v>1.5</v>
      </c>
      <c r="I364" s="359">
        <f t="shared" si="32"/>
        <v>16.125</v>
      </c>
      <c r="J364" s="69"/>
      <c r="K364" s="62">
        <f t="shared" si="33"/>
        <v>16.125</v>
      </c>
      <c r="L364" s="63"/>
      <c r="M364" s="20" t="str">
        <f t="shared" si="34"/>
        <v>Synthèse</v>
      </c>
      <c r="N364" t="str">
        <f t="shared" si="35"/>
        <v>oui</v>
      </c>
      <c r="O364" s="123" t="s">
        <v>674</v>
      </c>
      <c r="P364" s="123" t="s">
        <v>675</v>
      </c>
      <c r="Q364" s="161" t="s">
        <v>804</v>
      </c>
      <c r="R364" s="299">
        <v>1.5</v>
      </c>
    </row>
    <row r="365" spans="1:18" s="34" customFormat="1" ht="31.5">
      <c r="A365" s="356">
        <v>358</v>
      </c>
      <c r="B365" s="123" t="s">
        <v>676</v>
      </c>
      <c r="C365" s="123" t="s">
        <v>677</v>
      </c>
      <c r="D365" s="142">
        <v>5.75</v>
      </c>
      <c r="E365" s="276">
        <v>5</v>
      </c>
      <c r="F365" s="357">
        <f t="shared" si="30"/>
        <v>5.375</v>
      </c>
      <c r="G365" s="358">
        <f t="shared" si="31"/>
        <v>16.125</v>
      </c>
      <c r="H365" s="333"/>
      <c r="I365" s="359">
        <f t="shared" si="32"/>
        <v>16.125</v>
      </c>
      <c r="J365" s="69"/>
      <c r="K365" s="62">
        <f t="shared" si="33"/>
        <v>16.125</v>
      </c>
      <c r="L365" s="63"/>
      <c r="M365" s="20" t="str">
        <f t="shared" si="34"/>
        <v>Juin</v>
      </c>
      <c r="N365" t="str">
        <f t="shared" si="35"/>
        <v>oui</v>
      </c>
      <c r="O365" s="123" t="s">
        <v>676</v>
      </c>
      <c r="P365" s="123" t="s">
        <v>677</v>
      </c>
      <c r="Q365" s="161"/>
      <c r="R365" s="333"/>
    </row>
    <row r="366" spans="1:18" s="34" customFormat="1" ht="31.5">
      <c r="A366" s="356">
        <v>359</v>
      </c>
      <c r="B366" s="123" t="s">
        <v>678</v>
      </c>
      <c r="C366" s="123" t="s">
        <v>679</v>
      </c>
      <c r="D366" s="142">
        <v>6</v>
      </c>
      <c r="E366" s="276">
        <v>1</v>
      </c>
      <c r="F366" s="357">
        <f t="shared" si="30"/>
        <v>3.5</v>
      </c>
      <c r="G366" s="358">
        <f t="shared" si="31"/>
        <v>10.5</v>
      </c>
      <c r="H366" s="299">
        <v>10</v>
      </c>
      <c r="I366" s="359">
        <f t="shared" si="32"/>
        <v>30</v>
      </c>
      <c r="J366" s="69"/>
      <c r="K366" s="62">
        <f t="shared" si="33"/>
        <v>30</v>
      </c>
      <c r="L366" s="63"/>
      <c r="M366" s="20" t="str">
        <f t="shared" si="34"/>
        <v>Synthèse</v>
      </c>
      <c r="N366" t="str">
        <f t="shared" si="35"/>
        <v>oui</v>
      </c>
      <c r="O366" s="123" t="s">
        <v>678</v>
      </c>
      <c r="P366" s="123" t="s">
        <v>679</v>
      </c>
      <c r="Q366" s="161" t="s">
        <v>800</v>
      </c>
      <c r="R366" s="299">
        <v>10</v>
      </c>
    </row>
    <row r="367" spans="1:18" s="34" customFormat="1" ht="47.25">
      <c r="A367" s="356">
        <v>360</v>
      </c>
      <c r="B367" s="123" t="s">
        <v>680</v>
      </c>
      <c r="C367" s="123" t="s">
        <v>681</v>
      </c>
      <c r="D367" s="142">
        <v>3</v>
      </c>
      <c r="E367" s="276">
        <v>3.25</v>
      </c>
      <c r="F367" s="357">
        <f t="shared" si="30"/>
        <v>3.125</v>
      </c>
      <c r="G367" s="358">
        <f t="shared" si="31"/>
        <v>9.375</v>
      </c>
      <c r="H367" s="299">
        <v>5</v>
      </c>
      <c r="I367" s="359">
        <f t="shared" si="32"/>
        <v>15</v>
      </c>
      <c r="J367" s="69"/>
      <c r="K367" s="62">
        <f t="shared" si="33"/>
        <v>15</v>
      </c>
      <c r="L367" s="63"/>
      <c r="M367" s="20" t="str">
        <f t="shared" si="34"/>
        <v>Synthèse</v>
      </c>
      <c r="N367" t="str">
        <f t="shared" si="35"/>
        <v>oui</v>
      </c>
      <c r="O367" s="123" t="s">
        <v>680</v>
      </c>
      <c r="P367" s="123" t="s">
        <v>681</v>
      </c>
      <c r="Q367" s="161" t="s">
        <v>852</v>
      </c>
      <c r="R367" s="299">
        <v>4.5</v>
      </c>
    </row>
    <row r="368" spans="1:18" s="34" customFormat="1" ht="31.5">
      <c r="A368" s="356">
        <v>361</v>
      </c>
      <c r="B368" s="123" t="s">
        <v>682</v>
      </c>
      <c r="C368" s="123" t="s">
        <v>438</v>
      </c>
      <c r="D368" s="142">
        <v>7.25</v>
      </c>
      <c r="E368" s="276">
        <v>1</v>
      </c>
      <c r="F368" s="357">
        <f t="shared" si="30"/>
        <v>4.125</v>
      </c>
      <c r="G368" s="358">
        <f t="shared" si="31"/>
        <v>12.375</v>
      </c>
      <c r="H368" s="299">
        <v>7</v>
      </c>
      <c r="I368" s="359">
        <f t="shared" si="32"/>
        <v>21</v>
      </c>
      <c r="J368" s="69"/>
      <c r="K368" s="62">
        <f t="shared" si="33"/>
        <v>21</v>
      </c>
      <c r="L368" s="63"/>
      <c r="M368" s="20" t="str">
        <f t="shared" si="34"/>
        <v>Synthèse</v>
      </c>
      <c r="N368" t="str">
        <f t="shared" si="35"/>
        <v>oui</v>
      </c>
      <c r="O368" s="123" t="s">
        <v>682</v>
      </c>
      <c r="P368" s="123" t="s">
        <v>438</v>
      </c>
      <c r="Q368" s="161" t="s">
        <v>842</v>
      </c>
      <c r="R368" s="299">
        <v>7</v>
      </c>
    </row>
    <row r="369" spans="1:18" s="34" customFormat="1" ht="18.75">
      <c r="A369" s="356">
        <v>362</v>
      </c>
      <c r="B369" s="123" t="s">
        <v>683</v>
      </c>
      <c r="C369" s="123" t="s">
        <v>684</v>
      </c>
      <c r="D369" s="142">
        <v>2.25</v>
      </c>
      <c r="E369" s="276">
        <v>4.5</v>
      </c>
      <c r="F369" s="357">
        <f t="shared" si="30"/>
        <v>3.375</v>
      </c>
      <c r="G369" s="358">
        <f t="shared" si="31"/>
        <v>10.125</v>
      </c>
      <c r="H369" s="299">
        <v>5</v>
      </c>
      <c r="I369" s="359">
        <f t="shared" si="32"/>
        <v>15</v>
      </c>
      <c r="J369" s="69"/>
      <c r="K369" s="62">
        <f t="shared" si="33"/>
        <v>15</v>
      </c>
      <c r="L369" s="63"/>
      <c r="M369" s="20" t="str">
        <f t="shared" si="34"/>
        <v>Synthèse</v>
      </c>
      <c r="N369" t="str">
        <f t="shared" si="35"/>
        <v>oui</v>
      </c>
      <c r="O369" s="123" t="s">
        <v>683</v>
      </c>
      <c r="P369" s="123" t="s">
        <v>684</v>
      </c>
      <c r="Q369" s="161" t="s">
        <v>803</v>
      </c>
      <c r="R369" s="299">
        <v>2.5</v>
      </c>
    </row>
    <row r="370" spans="1:18" s="34" customFormat="1" ht="18.75">
      <c r="A370" s="356">
        <v>363</v>
      </c>
      <c r="B370" s="123" t="s">
        <v>685</v>
      </c>
      <c r="C370" s="123" t="s">
        <v>106</v>
      </c>
      <c r="D370" s="360">
        <v>4</v>
      </c>
      <c r="E370" s="276">
        <v>6</v>
      </c>
      <c r="F370" s="357">
        <f t="shared" si="30"/>
        <v>5</v>
      </c>
      <c r="G370" s="358">
        <f t="shared" si="31"/>
        <v>15</v>
      </c>
      <c r="H370" s="333"/>
      <c r="I370" s="359">
        <f t="shared" si="32"/>
        <v>15</v>
      </c>
      <c r="J370" s="69"/>
      <c r="K370" s="62">
        <f t="shared" si="33"/>
        <v>15</v>
      </c>
      <c r="L370" s="63"/>
      <c r="M370" s="20" t="str">
        <f t="shared" si="34"/>
        <v>Juin</v>
      </c>
      <c r="N370" t="str">
        <f t="shared" si="35"/>
        <v>oui</v>
      </c>
      <c r="O370" s="123" t="s">
        <v>685</v>
      </c>
      <c r="P370" s="123" t="s">
        <v>106</v>
      </c>
      <c r="Q370" s="161"/>
      <c r="R370" s="333"/>
    </row>
    <row r="371" spans="1:18" s="34" customFormat="1" ht="18.75">
      <c r="A371" s="356">
        <v>364</v>
      </c>
      <c r="B371" s="123" t="s">
        <v>686</v>
      </c>
      <c r="C371" s="123" t="s">
        <v>687</v>
      </c>
      <c r="D371" s="142">
        <v>6</v>
      </c>
      <c r="E371" s="276">
        <v>9</v>
      </c>
      <c r="F371" s="357">
        <f t="shared" si="30"/>
        <v>7.5</v>
      </c>
      <c r="G371" s="358">
        <f t="shared" si="31"/>
        <v>22.5</v>
      </c>
      <c r="H371" s="333"/>
      <c r="I371" s="359">
        <f t="shared" si="32"/>
        <v>22.5</v>
      </c>
      <c r="J371" s="69"/>
      <c r="K371" s="62">
        <f t="shared" si="33"/>
        <v>22.5</v>
      </c>
      <c r="L371" s="63"/>
      <c r="M371" s="20" t="str">
        <f t="shared" si="34"/>
        <v>Juin</v>
      </c>
      <c r="N371" t="str">
        <f t="shared" si="35"/>
        <v>oui</v>
      </c>
      <c r="O371" s="123" t="s">
        <v>686</v>
      </c>
      <c r="P371" s="123" t="s">
        <v>687</v>
      </c>
      <c r="Q371" s="161"/>
      <c r="R371" s="333"/>
    </row>
    <row r="372" spans="1:18" s="34" customFormat="1" ht="18.75">
      <c r="A372" s="356">
        <v>365</v>
      </c>
      <c r="B372" s="123" t="s">
        <v>688</v>
      </c>
      <c r="C372" s="123" t="s">
        <v>689</v>
      </c>
      <c r="D372" s="142">
        <v>9</v>
      </c>
      <c r="E372" s="276">
        <v>6</v>
      </c>
      <c r="F372" s="357">
        <f t="shared" si="30"/>
        <v>7.5</v>
      </c>
      <c r="G372" s="358">
        <f t="shared" si="31"/>
        <v>22.5</v>
      </c>
      <c r="H372" s="333"/>
      <c r="I372" s="359">
        <f t="shared" si="32"/>
        <v>22.5</v>
      </c>
      <c r="J372" s="69"/>
      <c r="K372" s="62">
        <f t="shared" si="33"/>
        <v>22.5</v>
      </c>
      <c r="L372" s="63"/>
      <c r="M372" s="20" t="str">
        <f t="shared" si="34"/>
        <v>Juin</v>
      </c>
      <c r="N372" t="str">
        <f t="shared" si="35"/>
        <v>oui</v>
      </c>
      <c r="O372" s="123" t="s">
        <v>688</v>
      </c>
      <c r="P372" s="123" t="s">
        <v>689</v>
      </c>
      <c r="Q372" s="161"/>
      <c r="R372" s="333"/>
    </row>
    <row r="373" spans="1:18" s="34" customFormat="1" ht="18.75">
      <c r="A373" s="356">
        <v>366</v>
      </c>
      <c r="B373" s="123" t="s">
        <v>690</v>
      </c>
      <c r="C373" s="123" t="s">
        <v>691</v>
      </c>
      <c r="D373" s="142">
        <v>6.5</v>
      </c>
      <c r="E373" s="276">
        <v>6.5</v>
      </c>
      <c r="F373" s="357">
        <f t="shared" si="30"/>
        <v>6.5</v>
      </c>
      <c r="G373" s="358">
        <f t="shared" si="31"/>
        <v>19.5</v>
      </c>
      <c r="H373" s="299">
        <v>2</v>
      </c>
      <c r="I373" s="359">
        <f t="shared" si="32"/>
        <v>19.5</v>
      </c>
      <c r="J373" s="69"/>
      <c r="K373" s="62">
        <f t="shared" si="33"/>
        <v>19.5</v>
      </c>
      <c r="L373" s="63"/>
      <c r="M373" s="20" t="str">
        <f t="shared" si="34"/>
        <v>Synthèse</v>
      </c>
      <c r="N373" t="str">
        <f t="shared" si="35"/>
        <v>oui</v>
      </c>
      <c r="O373" s="123" t="s">
        <v>690</v>
      </c>
      <c r="P373" s="123" t="s">
        <v>691</v>
      </c>
      <c r="Q373" s="161" t="s">
        <v>815</v>
      </c>
      <c r="R373" s="299">
        <v>2</v>
      </c>
    </row>
    <row r="374" spans="1:18" s="34" customFormat="1" ht="18.75">
      <c r="A374" s="356">
        <v>367</v>
      </c>
      <c r="B374" s="123" t="s">
        <v>692</v>
      </c>
      <c r="C374" s="123" t="s">
        <v>693</v>
      </c>
      <c r="D374" s="142">
        <v>6.25</v>
      </c>
      <c r="E374" s="276">
        <v>2.25</v>
      </c>
      <c r="F374" s="357">
        <f t="shared" si="30"/>
        <v>4.25</v>
      </c>
      <c r="G374" s="358">
        <f t="shared" si="31"/>
        <v>12.75</v>
      </c>
      <c r="H374" s="299">
        <v>12.5</v>
      </c>
      <c r="I374" s="359">
        <f t="shared" si="32"/>
        <v>37.5</v>
      </c>
      <c r="J374" s="69"/>
      <c r="K374" s="62">
        <f t="shared" si="33"/>
        <v>37.5</v>
      </c>
      <c r="L374" s="63"/>
      <c r="M374" s="20" t="str">
        <f t="shared" si="34"/>
        <v>Synthèse</v>
      </c>
      <c r="N374" t="str">
        <f t="shared" si="35"/>
        <v>oui</v>
      </c>
      <c r="O374" s="123" t="s">
        <v>692</v>
      </c>
      <c r="P374" s="123" t="s">
        <v>693</v>
      </c>
      <c r="Q374" s="161" t="s">
        <v>826</v>
      </c>
      <c r="R374" s="299">
        <v>12.5</v>
      </c>
    </row>
    <row r="375" spans="1:18" s="34" customFormat="1" ht="31.5">
      <c r="A375" s="356">
        <v>368</v>
      </c>
      <c r="B375" s="123" t="s">
        <v>692</v>
      </c>
      <c r="C375" s="123" t="s">
        <v>41</v>
      </c>
      <c r="D375" s="142">
        <v>5.75</v>
      </c>
      <c r="E375" s="276">
        <v>8.5</v>
      </c>
      <c r="F375" s="357">
        <f t="shared" si="30"/>
        <v>7.125</v>
      </c>
      <c r="G375" s="358">
        <f t="shared" si="31"/>
        <v>21.375</v>
      </c>
      <c r="H375" s="299">
        <v>7</v>
      </c>
      <c r="I375" s="359">
        <f t="shared" si="32"/>
        <v>21.375</v>
      </c>
      <c r="J375" s="69"/>
      <c r="K375" s="62">
        <f t="shared" si="33"/>
        <v>21.375</v>
      </c>
      <c r="L375" s="63"/>
      <c r="M375" s="20" t="str">
        <f t="shared" si="34"/>
        <v>Synthèse</v>
      </c>
      <c r="N375" t="str">
        <f t="shared" si="35"/>
        <v>oui</v>
      </c>
      <c r="O375" s="123" t="s">
        <v>692</v>
      </c>
      <c r="P375" s="123" t="s">
        <v>41</v>
      </c>
      <c r="Q375" s="161" t="s">
        <v>810</v>
      </c>
      <c r="R375" s="299">
        <v>7</v>
      </c>
    </row>
    <row r="376" spans="1:18" s="34" customFormat="1" ht="18.75">
      <c r="A376" s="356">
        <v>369</v>
      </c>
      <c r="B376" s="123" t="s">
        <v>694</v>
      </c>
      <c r="C376" s="123" t="s">
        <v>695</v>
      </c>
      <c r="D376" s="142">
        <v>8</v>
      </c>
      <c r="E376" s="276">
        <v>5.5</v>
      </c>
      <c r="F376" s="357">
        <f t="shared" si="30"/>
        <v>6.75</v>
      </c>
      <c r="G376" s="358">
        <f t="shared" si="31"/>
        <v>20.25</v>
      </c>
      <c r="H376" s="333"/>
      <c r="I376" s="359">
        <f t="shared" si="32"/>
        <v>20.25</v>
      </c>
      <c r="J376" s="69"/>
      <c r="K376" s="62">
        <f t="shared" si="33"/>
        <v>20.25</v>
      </c>
      <c r="L376" s="63"/>
      <c r="M376" s="20" t="str">
        <f t="shared" si="34"/>
        <v>Juin</v>
      </c>
      <c r="N376" t="str">
        <f t="shared" si="35"/>
        <v>oui</v>
      </c>
      <c r="O376" s="123" t="s">
        <v>694</v>
      </c>
      <c r="P376" s="123" t="s">
        <v>695</v>
      </c>
      <c r="Q376" s="161"/>
      <c r="R376" s="333"/>
    </row>
    <row r="377" spans="1:18" s="34" customFormat="1" ht="31.5">
      <c r="A377" s="356">
        <v>370</v>
      </c>
      <c r="B377" s="123" t="s">
        <v>696</v>
      </c>
      <c r="C377" s="123" t="s">
        <v>208</v>
      </c>
      <c r="D377" s="142">
        <v>3</v>
      </c>
      <c r="E377" s="276">
        <v>2.5</v>
      </c>
      <c r="F377" s="357">
        <f t="shared" si="30"/>
        <v>2.75</v>
      </c>
      <c r="G377" s="358">
        <f t="shared" si="31"/>
        <v>8.25</v>
      </c>
      <c r="H377" s="299">
        <v>4.5</v>
      </c>
      <c r="I377" s="359">
        <f t="shared" si="32"/>
        <v>13.5</v>
      </c>
      <c r="J377" s="69"/>
      <c r="K377" s="62">
        <f t="shared" si="33"/>
        <v>13.5</v>
      </c>
      <c r="L377" s="63"/>
      <c r="M377" s="20" t="str">
        <f t="shared" si="34"/>
        <v>Synthèse</v>
      </c>
      <c r="N377" t="str">
        <f t="shared" si="35"/>
        <v>oui</v>
      </c>
      <c r="O377" s="123" t="s">
        <v>696</v>
      </c>
      <c r="P377" s="123" t="s">
        <v>208</v>
      </c>
      <c r="Q377" s="161" t="s">
        <v>818</v>
      </c>
      <c r="R377" s="299">
        <v>4.5</v>
      </c>
    </row>
    <row r="378" spans="1:18" s="34" customFormat="1" ht="31.5">
      <c r="A378" s="356">
        <v>371</v>
      </c>
      <c r="B378" s="123" t="s">
        <v>697</v>
      </c>
      <c r="C378" s="123" t="s">
        <v>698</v>
      </c>
      <c r="D378" s="360">
        <v>6</v>
      </c>
      <c r="E378" s="276">
        <v>8</v>
      </c>
      <c r="F378" s="357">
        <f t="shared" si="30"/>
        <v>7</v>
      </c>
      <c r="G378" s="358">
        <f t="shared" si="31"/>
        <v>21</v>
      </c>
      <c r="H378" s="333"/>
      <c r="I378" s="359">
        <f t="shared" si="32"/>
        <v>21</v>
      </c>
      <c r="J378" s="69"/>
      <c r="K378" s="62">
        <f t="shared" si="33"/>
        <v>21</v>
      </c>
      <c r="L378" s="63"/>
      <c r="M378" s="20" t="str">
        <f t="shared" si="34"/>
        <v>Juin</v>
      </c>
      <c r="N378" t="str">
        <f t="shared" si="35"/>
        <v>oui</v>
      </c>
      <c r="O378" s="123" t="s">
        <v>697</v>
      </c>
      <c r="P378" s="123" t="s">
        <v>698</v>
      </c>
      <c r="Q378" s="161"/>
      <c r="R378" s="333"/>
    </row>
    <row r="379" spans="1:18" s="34" customFormat="1" ht="31.5">
      <c r="A379" s="356">
        <v>372</v>
      </c>
      <c r="B379" s="123" t="s">
        <v>699</v>
      </c>
      <c r="C379" s="123" t="s">
        <v>700</v>
      </c>
      <c r="D379" s="142">
        <v>0</v>
      </c>
      <c r="E379" s="276">
        <v>1</v>
      </c>
      <c r="F379" s="357">
        <f t="shared" si="30"/>
        <v>0.5</v>
      </c>
      <c r="G379" s="358">
        <f t="shared" si="31"/>
        <v>1.5</v>
      </c>
      <c r="H379" s="299">
        <v>4</v>
      </c>
      <c r="I379" s="359">
        <f t="shared" si="32"/>
        <v>12</v>
      </c>
      <c r="J379" s="69"/>
      <c r="K379" s="62">
        <f t="shared" si="33"/>
        <v>12</v>
      </c>
      <c r="L379" s="63"/>
      <c r="M379" s="20" t="str">
        <f t="shared" si="34"/>
        <v>Synthèse</v>
      </c>
      <c r="N379" t="str">
        <f t="shared" si="35"/>
        <v>oui</v>
      </c>
      <c r="O379" s="123" t="s">
        <v>699</v>
      </c>
      <c r="P379" s="123" t="s">
        <v>700</v>
      </c>
      <c r="Q379" s="161" t="s">
        <v>808</v>
      </c>
      <c r="R379" s="299">
        <v>4</v>
      </c>
    </row>
    <row r="380" spans="1:18" s="34" customFormat="1" ht="31.5">
      <c r="A380" s="356">
        <v>373</v>
      </c>
      <c r="B380" s="123" t="s">
        <v>701</v>
      </c>
      <c r="C380" s="123" t="s">
        <v>702</v>
      </c>
      <c r="D380" s="142">
        <v>5</v>
      </c>
      <c r="E380" s="276">
        <v>7.75</v>
      </c>
      <c r="F380" s="357">
        <f t="shared" si="30"/>
        <v>6.375</v>
      </c>
      <c r="G380" s="358">
        <f t="shared" si="31"/>
        <v>19.125</v>
      </c>
      <c r="H380" s="333"/>
      <c r="I380" s="359">
        <f t="shared" si="32"/>
        <v>19.125</v>
      </c>
      <c r="J380" s="69"/>
      <c r="K380" s="62">
        <f t="shared" si="33"/>
        <v>19.125</v>
      </c>
      <c r="L380" s="63"/>
      <c r="M380" s="20" t="str">
        <f t="shared" si="34"/>
        <v>Juin</v>
      </c>
      <c r="N380" t="str">
        <f t="shared" si="35"/>
        <v>oui</v>
      </c>
      <c r="O380" s="123" t="s">
        <v>701</v>
      </c>
      <c r="P380" s="123" t="s">
        <v>702</v>
      </c>
      <c r="Q380" s="161"/>
      <c r="R380" s="333"/>
    </row>
    <row r="381" spans="1:18" s="34" customFormat="1" ht="18.75">
      <c r="A381" s="356">
        <v>374</v>
      </c>
      <c r="B381" s="123" t="s">
        <v>703</v>
      </c>
      <c r="C381" s="123" t="s">
        <v>704</v>
      </c>
      <c r="D381" s="142">
        <v>4.75</v>
      </c>
      <c r="E381" s="276">
        <v>5.25</v>
      </c>
      <c r="F381" s="357">
        <f t="shared" si="30"/>
        <v>5</v>
      </c>
      <c r="G381" s="358">
        <f t="shared" si="31"/>
        <v>15</v>
      </c>
      <c r="H381" s="333"/>
      <c r="I381" s="359">
        <f t="shared" si="32"/>
        <v>15</v>
      </c>
      <c r="J381" s="69"/>
      <c r="K381" s="62">
        <f t="shared" si="33"/>
        <v>15</v>
      </c>
      <c r="L381" s="63"/>
      <c r="M381" s="20" t="str">
        <f t="shared" si="34"/>
        <v>Juin</v>
      </c>
      <c r="N381" t="str">
        <f t="shared" si="35"/>
        <v>oui</v>
      </c>
      <c r="O381" s="123" t="s">
        <v>703</v>
      </c>
      <c r="P381" s="123" t="s">
        <v>704</v>
      </c>
      <c r="Q381" s="161"/>
      <c r="R381" s="333"/>
    </row>
    <row r="382" spans="1:18" s="34" customFormat="1" ht="31.5">
      <c r="A382" s="356">
        <v>375</v>
      </c>
      <c r="B382" s="123" t="s">
        <v>705</v>
      </c>
      <c r="C382" s="123" t="s">
        <v>788</v>
      </c>
      <c r="D382" s="142">
        <v>5</v>
      </c>
      <c r="E382" s="276">
        <v>4</v>
      </c>
      <c r="F382" s="357">
        <f t="shared" si="30"/>
        <v>4.5</v>
      </c>
      <c r="G382" s="358">
        <f t="shared" si="31"/>
        <v>13.5</v>
      </c>
      <c r="H382" s="299">
        <v>9</v>
      </c>
      <c r="I382" s="359">
        <f t="shared" si="32"/>
        <v>27</v>
      </c>
      <c r="J382" s="69"/>
      <c r="K382" s="62">
        <f t="shared" si="33"/>
        <v>27</v>
      </c>
      <c r="L382" s="63"/>
      <c r="M382" s="20" t="str">
        <f t="shared" si="34"/>
        <v>Synthèse</v>
      </c>
      <c r="N382" t="str">
        <f t="shared" si="35"/>
        <v>oui</v>
      </c>
      <c r="O382" s="123" t="s">
        <v>705</v>
      </c>
      <c r="P382" s="123" t="s">
        <v>788</v>
      </c>
      <c r="Q382" s="161" t="s">
        <v>802</v>
      </c>
      <c r="R382" s="299">
        <v>9</v>
      </c>
    </row>
    <row r="383" spans="1:18" s="34" customFormat="1" ht="18.75">
      <c r="A383" s="356">
        <v>376</v>
      </c>
      <c r="B383" s="123" t="s">
        <v>707</v>
      </c>
      <c r="C383" s="123" t="s">
        <v>204</v>
      </c>
      <c r="D383" s="142">
        <v>12</v>
      </c>
      <c r="E383" s="276">
        <v>8.5</v>
      </c>
      <c r="F383" s="357">
        <f t="shared" si="30"/>
        <v>10.25</v>
      </c>
      <c r="G383" s="358">
        <f t="shared" si="31"/>
        <v>30.75</v>
      </c>
      <c r="H383" s="333"/>
      <c r="I383" s="359">
        <f t="shared" si="32"/>
        <v>30.75</v>
      </c>
      <c r="J383" s="69"/>
      <c r="K383" s="62">
        <f t="shared" si="33"/>
        <v>30.75</v>
      </c>
      <c r="L383" s="63"/>
      <c r="M383" s="20" t="str">
        <f t="shared" si="34"/>
        <v>Juin</v>
      </c>
      <c r="N383" t="str">
        <f t="shared" si="35"/>
        <v>oui</v>
      </c>
      <c r="O383" s="123" t="s">
        <v>707</v>
      </c>
      <c r="P383" s="123" t="s">
        <v>204</v>
      </c>
      <c r="Q383" s="161"/>
      <c r="R383" s="333"/>
    </row>
    <row r="384" spans="1:18" s="34" customFormat="1" ht="18.75">
      <c r="A384" s="356">
        <v>377</v>
      </c>
      <c r="B384" s="123" t="s">
        <v>709</v>
      </c>
      <c r="C384" s="123" t="s">
        <v>710</v>
      </c>
      <c r="D384" s="142">
        <v>2</v>
      </c>
      <c r="E384" s="276">
        <v>3.75</v>
      </c>
      <c r="F384" s="357">
        <f t="shared" si="30"/>
        <v>2.875</v>
      </c>
      <c r="G384" s="358">
        <f t="shared" si="31"/>
        <v>8.625</v>
      </c>
      <c r="H384" s="299">
        <v>10</v>
      </c>
      <c r="I384" s="359">
        <f t="shared" si="32"/>
        <v>30</v>
      </c>
      <c r="J384" s="69"/>
      <c r="K384" s="62">
        <f t="shared" si="33"/>
        <v>30</v>
      </c>
      <c r="L384" s="63"/>
      <c r="M384" s="20" t="str">
        <f t="shared" si="34"/>
        <v>Synthèse</v>
      </c>
      <c r="N384" t="str">
        <f t="shared" si="35"/>
        <v>oui</v>
      </c>
      <c r="O384" s="123" t="s">
        <v>709</v>
      </c>
      <c r="P384" s="123" t="s">
        <v>710</v>
      </c>
      <c r="Q384" s="161" t="s">
        <v>844</v>
      </c>
      <c r="R384" s="299">
        <v>10</v>
      </c>
    </row>
    <row r="385" spans="1:18" s="34" customFormat="1" ht="18.75">
      <c r="A385" s="356">
        <v>378</v>
      </c>
      <c r="B385" s="123" t="s">
        <v>711</v>
      </c>
      <c r="C385" s="123" t="s">
        <v>234</v>
      </c>
      <c r="D385" s="142">
        <v>7.25</v>
      </c>
      <c r="E385" s="276">
        <v>8.25</v>
      </c>
      <c r="F385" s="357">
        <f t="shared" si="30"/>
        <v>7.75</v>
      </c>
      <c r="G385" s="358">
        <f t="shared" si="31"/>
        <v>23.25</v>
      </c>
      <c r="H385" s="333"/>
      <c r="I385" s="359">
        <f t="shared" si="32"/>
        <v>23.25</v>
      </c>
      <c r="J385" s="69"/>
      <c r="K385" s="62">
        <f t="shared" si="33"/>
        <v>23.25</v>
      </c>
      <c r="L385" s="63"/>
      <c r="M385" s="20" t="str">
        <f t="shared" si="34"/>
        <v>Juin</v>
      </c>
      <c r="N385" t="str">
        <f t="shared" si="35"/>
        <v>oui</v>
      </c>
      <c r="O385" s="123" t="s">
        <v>711</v>
      </c>
      <c r="P385" s="123" t="s">
        <v>234</v>
      </c>
      <c r="Q385" s="161"/>
      <c r="R385" s="333"/>
    </row>
    <row r="386" spans="1:18" s="34" customFormat="1" ht="18.75">
      <c r="A386" s="356">
        <v>379</v>
      </c>
      <c r="B386" s="123" t="s">
        <v>712</v>
      </c>
      <c r="C386" s="123" t="s">
        <v>658</v>
      </c>
      <c r="D386" s="142">
        <v>5.25</v>
      </c>
      <c r="E386" s="276">
        <v>1.5</v>
      </c>
      <c r="F386" s="357">
        <f t="shared" si="30"/>
        <v>3.375</v>
      </c>
      <c r="G386" s="358">
        <f t="shared" si="31"/>
        <v>10.125</v>
      </c>
      <c r="H386" s="299">
        <v>5</v>
      </c>
      <c r="I386" s="359">
        <f t="shared" si="32"/>
        <v>15</v>
      </c>
      <c r="J386" s="69"/>
      <c r="K386" s="62">
        <f t="shared" si="33"/>
        <v>15</v>
      </c>
      <c r="L386" s="63"/>
      <c r="M386" s="20" t="str">
        <f t="shared" si="34"/>
        <v>Synthèse</v>
      </c>
      <c r="N386" t="str">
        <f t="shared" si="35"/>
        <v>non</v>
      </c>
      <c r="O386" s="123" t="s">
        <v>712</v>
      </c>
      <c r="P386" s="123" t="s">
        <v>695</v>
      </c>
      <c r="Q386" s="161" t="s">
        <v>830</v>
      </c>
      <c r="R386" s="299">
        <v>4</v>
      </c>
    </row>
    <row r="387" spans="1:18" s="34" customFormat="1" ht="31.5">
      <c r="A387" s="356">
        <v>380</v>
      </c>
      <c r="B387" s="123" t="s">
        <v>125</v>
      </c>
      <c r="C387" s="123" t="s">
        <v>713</v>
      </c>
      <c r="D387" s="142">
        <v>2.5</v>
      </c>
      <c r="E387" s="276">
        <v>1</v>
      </c>
      <c r="F387" s="357">
        <f t="shared" si="30"/>
        <v>1.75</v>
      </c>
      <c r="G387" s="358">
        <f t="shared" si="31"/>
        <v>5.25</v>
      </c>
      <c r="H387" s="299">
        <v>9</v>
      </c>
      <c r="I387" s="359">
        <f t="shared" si="32"/>
        <v>27</v>
      </c>
      <c r="J387" s="69"/>
      <c r="K387" s="62">
        <f t="shared" si="33"/>
        <v>27</v>
      </c>
      <c r="L387" s="63"/>
      <c r="M387" s="20" t="str">
        <f t="shared" si="34"/>
        <v>Synthèse</v>
      </c>
      <c r="N387" t="str">
        <f t="shared" si="35"/>
        <v>oui</v>
      </c>
      <c r="O387" s="123" t="s">
        <v>125</v>
      </c>
      <c r="P387" s="123" t="s">
        <v>713</v>
      </c>
      <c r="Q387" s="161" t="s">
        <v>829</v>
      </c>
      <c r="R387" s="299">
        <v>9</v>
      </c>
    </row>
    <row r="388" spans="1:18" s="34" customFormat="1" ht="31.5">
      <c r="A388" s="356">
        <v>381</v>
      </c>
      <c r="B388" s="123" t="s">
        <v>714</v>
      </c>
      <c r="C388" s="123" t="s">
        <v>715</v>
      </c>
      <c r="D388" s="142">
        <v>3.75</v>
      </c>
      <c r="E388" s="276">
        <v>1.75</v>
      </c>
      <c r="F388" s="357">
        <f t="shared" si="30"/>
        <v>2.75</v>
      </c>
      <c r="G388" s="358">
        <f t="shared" si="31"/>
        <v>8.25</v>
      </c>
      <c r="H388" s="299">
        <v>10</v>
      </c>
      <c r="I388" s="359">
        <f t="shared" si="32"/>
        <v>30</v>
      </c>
      <c r="J388" s="69"/>
      <c r="K388" s="62">
        <f t="shared" si="33"/>
        <v>30</v>
      </c>
      <c r="L388" s="63"/>
      <c r="M388" s="20" t="str">
        <f t="shared" si="34"/>
        <v>Synthèse</v>
      </c>
      <c r="N388" t="str">
        <f t="shared" si="35"/>
        <v>oui</v>
      </c>
      <c r="O388" s="123" t="s">
        <v>714</v>
      </c>
      <c r="P388" s="123" t="s">
        <v>715</v>
      </c>
      <c r="Q388" s="161" t="s">
        <v>827</v>
      </c>
      <c r="R388" s="299">
        <v>10</v>
      </c>
    </row>
    <row r="389" spans="1:18" s="34" customFormat="1" ht="63">
      <c r="A389" s="356">
        <v>382</v>
      </c>
      <c r="B389" s="123" t="s">
        <v>716</v>
      </c>
      <c r="C389" s="123" t="s">
        <v>717</v>
      </c>
      <c r="D389" s="142">
        <v>4.75</v>
      </c>
      <c r="E389" s="276">
        <v>5.25</v>
      </c>
      <c r="F389" s="357">
        <f t="shared" si="30"/>
        <v>5</v>
      </c>
      <c r="G389" s="358">
        <f t="shared" si="31"/>
        <v>15</v>
      </c>
      <c r="H389" s="333"/>
      <c r="I389" s="359">
        <f t="shared" si="32"/>
        <v>15</v>
      </c>
      <c r="J389" s="69"/>
      <c r="K389" s="62">
        <f t="shared" si="33"/>
        <v>15</v>
      </c>
      <c r="L389" s="63"/>
      <c r="M389" s="20" t="str">
        <f t="shared" si="34"/>
        <v>Juin</v>
      </c>
      <c r="N389" t="str">
        <f t="shared" si="35"/>
        <v>oui</v>
      </c>
      <c r="O389" s="123" t="s">
        <v>716</v>
      </c>
      <c r="P389" s="123" t="s">
        <v>717</v>
      </c>
      <c r="Q389" s="161"/>
      <c r="R389" s="333"/>
    </row>
    <row r="390" spans="1:18" s="34" customFormat="1" ht="31.5">
      <c r="A390" s="356">
        <v>383</v>
      </c>
      <c r="B390" s="123" t="s">
        <v>126</v>
      </c>
      <c r="C390" s="123" t="s">
        <v>718</v>
      </c>
      <c r="D390" s="142">
        <v>2</v>
      </c>
      <c r="E390" s="276">
        <v>1</v>
      </c>
      <c r="F390" s="357">
        <f t="shared" si="30"/>
        <v>1.5</v>
      </c>
      <c r="G390" s="358">
        <f t="shared" si="31"/>
        <v>4.5</v>
      </c>
      <c r="H390" s="299">
        <v>5</v>
      </c>
      <c r="I390" s="359">
        <f t="shared" si="32"/>
        <v>15</v>
      </c>
      <c r="J390" s="69"/>
      <c r="K390" s="62">
        <f t="shared" si="33"/>
        <v>15</v>
      </c>
      <c r="L390" s="63"/>
      <c r="M390" s="20" t="str">
        <f t="shared" si="34"/>
        <v>Synthèse</v>
      </c>
      <c r="N390" t="str">
        <f t="shared" si="35"/>
        <v>oui</v>
      </c>
      <c r="O390" s="123" t="s">
        <v>126</v>
      </c>
      <c r="P390" s="123" t="s">
        <v>718</v>
      </c>
      <c r="Q390" s="161" t="s">
        <v>805</v>
      </c>
      <c r="R390" s="299">
        <v>4.5</v>
      </c>
    </row>
    <row r="391" spans="1:18" ht="18.75">
      <c r="A391" s="356">
        <v>384</v>
      </c>
      <c r="B391" s="123" t="s">
        <v>719</v>
      </c>
      <c r="C391" s="123" t="s">
        <v>515</v>
      </c>
      <c r="D391" s="142">
        <v>5.5</v>
      </c>
      <c r="E391" s="276">
        <v>1</v>
      </c>
      <c r="F391" s="357">
        <f t="shared" si="30"/>
        <v>3.25</v>
      </c>
      <c r="G391" s="358">
        <f t="shared" si="31"/>
        <v>9.75</v>
      </c>
      <c r="H391" s="299">
        <v>4.5</v>
      </c>
      <c r="I391" s="359">
        <f t="shared" si="32"/>
        <v>13.5</v>
      </c>
      <c r="J391" s="69"/>
      <c r="K391" s="62">
        <f t="shared" si="33"/>
        <v>13.5</v>
      </c>
      <c r="L391" s="63"/>
      <c r="M391" s="20" t="str">
        <f t="shared" si="34"/>
        <v>Synthèse</v>
      </c>
      <c r="N391" t="str">
        <f t="shared" si="35"/>
        <v>oui</v>
      </c>
      <c r="O391" s="123" t="s">
        <v>719</v>
      </c>
      <c r="P391" s="123" t="s">
        <v>515</v>
      </c>
      <c r="Q391" s="161" t="s">
        <v>836</v>
      </c>
      <c r="R391" s="299">
        <v>2</v>
      </c>
    </row>
    <row r="392" spans="1:18" ht="18.75">
      <c r="A392" s="356">
        <v>385</v>
      </c>
      <c r="B392" s="123" t="s">
        <v>720</v>
      </c>
      <c r="C392" s="123" t="s">
        <v>721</v>
      </c>
      <c r="D392" s="142">
        <v>12.75</v>
      </c>
      <c r="E392" s="276">
        <v>8.5</v>
      </c>
      <c r="F392" s="357">
        <f t="shared" ref="F392:F421" si="36">IF(AND(D392=0,E392=0),L392/3,(D392+E392)/2)</f>
        <v>10.625</v>
      </c>
      <c r="G392" s="358">
        <f t="shared" ref="G392:G421" si="37">F392*3</f>
        <v>31.875</v>
      </c>
      <c r="H392" s="333"/>
      <c r="I392" s="359">
        <f t="shared" ref="I392:I421" si="38">MAX(G392,H392*3)</f>
        <v>31.875</v>
      </c>
      <c r="J392" s="69"/>
      <c r="K392" s="62">
        <f t="shared" ref="K392:K421" si="39">MAX(I392,J392*3)</f>
        <v>31.875</v>
      </c>
      <c r="L392" s="63"/>
      <c r="M392" s="20" t="str">
        <f t="shared" ref="M392:M421" si="40">IF(ISBLANK(J392),IF(ISBLANK(H392),"Juin","Synthèse"),"Rattrapage")</f>
        <v>Juin</v>
      </c>
      <c r="N392" t="str">
        <f t="shared" si="35"/>
        <v>oui</v>
      </c>
      <c r="O392" s="123" t="s">
        <v>720</v>
      </c>
      <c r="P392" s="123" t="s">
        <v>721</v>
      </c>
      <c r="Q392" s="161"/>
      <c r="R392" s="333"/>
    </row>
    <row r="393" spans="1:18" ht="31.5">
      <c r="A393" s="356">
        <v>386</v>
      </c>
      <c r="B393" s="123" t="s">
        <v>722</v>
      </c>
      <c r="C393" s="123" t="s">
        <v>723</v>
      </c>
      <c r="D393" s="142">
        <v>2.75</v>
      </c>
      <c r="E393" s="276">
        <v>3.25</v>
      </c>
      <c r="F393" s="357">
        <f t="shared" si="36"/>
        <v>3</v>
      </c>
      <c r="G393" s="358">
        <f t="shared" si="37"/>
        <v>9</v>
      </c>
      <c r="H393" s="299">
        <v>5</v>
      </c>
      <c r="I393" s="359">
        <f t="shared" si="38"/>
        <v>15</v>
      </c>
      <c r="J393" s="69"/>
      <c r="K393" s="62">
        <f t="shared" si="39"/>
        <v>15</v>
      </c>
      <c r="L393" s="63"/>
      <c r="M393" s="20" t="str">
        <f t="shared" si="40"/>
        <v>Synthèse</v>
      </c>
      <c r="N393" t="str">
        <f t="shared" ref="N393:N421" si="41">IF(AND(B393=O393,C393=P393),"oui","non")</f>
        <v>oui</v>
      </c>
      <c r="O393" s="123" t="s">
        <v>722</v>
      </c>
      <c r="P393" s="123" t="s">
        <v>723</v>
      </c>
      <c r="Q393" s="161" t="s">
        <v>812</v>
      </c>
      <c r="R393" s="299">
        <v>3.5</v>
      </c>
    </row>
    <row r="394" spans="1:18" ht="47.25">
      <c r="A394" s="356">
        <v>387</v>
      </c>
      <c r="B394" s="123" t="s">
        <v>724</v>
      </c>
      <c r="C394" s="123" t="s">
        <v>789</v>
      </c>
      <c r="D394" s="142">
        <v>2</v>
      </c>
      <c r="E394" s="276">
        <v>4</v>
      </c>
      <c r="F394" s="357">
        <f t="shared" si="36"/>
        <v>3</v>
      </c>
      <c r="G394" s="358">
        <f t="shared" si="37"/>
        <v>9</v>
      </c>
      <c r="H394" s="299">
        <v>5</v>
      </c>
      <c r="I394" s="359">
        <f t="shared" si="38"/>
        <v>15</v>
      </c>
      <c r="J394" s="69"/>
      <c r="K394" s="62">
        <f t="shared" si="39"/>
        <v>15</v>
      </c>
      <c r="L394" s="63"/>
      <c r="M394" s="20" t="str">
        <f t="shared" si="40"/>
        <v>Synthèse</v>
      </c>
      <c r="N394" t="str">
        <f t="shared" si="41"/>
        <v>oui</v>
      </c>
      <c r="O394" s="123" t="s">
        <v>724</v>
      </c>
      <c r="P394" s="123" t="s">
        <v>789</v>
      </c>
      <c r="Q394" s="161" t="s">
        <v>840</v>
      </c>
      <c r="R394" s="299">
        <v>3</v>
      </c>
    </row>
    <row r="395" spans="1:18" ht="47.25">
      <c r="A395" s="356">
        <v>388</v>
      </c>
      <c r="B395" s="123" t="s">
        <v>725</v>
      </c>
      <c r="C395" s="123" t="s">
        <v>790</v>
      </c>
      <c r="D395" s="142">
        <v>9.25</v>
      </c>
      <c r="E395" s="276">
        <v>2.5</v>
      </c>
      <c r="F395" s="357">
        <f t="shared" si="36"/>
        <v>5.875</v>
      </c>
      <c r="G395" s="358">
        <f t="shared" si="37"/>
        <v>17.625</v>
      </c>
      <c r="H395" s="299">
        <v>7</v>
      </c>
      <c r="I395" s="359">
        <f t="shared" si="38"/>
        <v>21</v>
      </c>
      <c r="J395" s="69"/>
      <c r="K395" s="62">
        <f t="shared" si="39"/>
        <v>21</v>
      </c>
      <c r="L395" s="63"/>
      <c r="M395" s="20" t="str">
        <f t="shared" si="40"/>
        <v>Synthèse</v>
      </c>
      <c r="N395" t="str">
        <f t="shared" si="41"/>
        <v>oui</v>
      </c>
      <c r="O395" s="123" t="s">
        <v>725</v>
      </c>
      <c r="P395" s="123" t="s">
        <v>790</v>
      </c>
      <c r="Q395" s="161" t="s">
        <v>811</v>
      </c>
      <c r="R395" s="299">
        <v>7</v>
      </c>
    </row>
    <row r="396" spans="1:18" ht="31.5">
      <c r="A396" s="356">
        <v>389</v>
      </c>
      <c r="B396" s="123" t="s">
        <v>726</v>
      </c>
      <c r="C396" s="123" t="s">
        <v>91</v>
      </c>
      <c r="D396" s="142">
        <v>5.25</v>
      </c>
      <c r="E396" s="276">
        <v>1.25</v>
      </c>
      <c r="F396" s="357">
        <f t="shared" si="36"/>
        <v>3.25</v>
      </c>
      <c r="G396" s="358">
        <f t="shared" si="37"/>
        <v>9.75</v>
      </c>
      <c r="H396" s="299">
        <v>5</v>
      </c>
      <c r="I396" s="359">
        <f t="shared" si="38"/>
        <v>15</v>
      </c>
      <c r="J396" s="69"/>
      <c r="K396" s="62">
        <f t="shared" si="39"/>
        <v>15</v>
      </c>
      <c r="L396" s="63"/>
      <c r="M396" s="20" t="str">
        <f t="shared" si="40"/>
        <v>Synthèse</v>
      </c>
      <c r="N396" t="str">
        <f t="shared" si="41"/>
        <v>oui</v>
      </c>
      <c r="O396" s="123" t="s">
        <v>726</v>
      </c>
      <c r="P396" s="123" t="s">
        <v>91</v>
      </c>
      <c r="Q396" s="161" t="s">
        <v>851</v>
      </c>
      <c r="R396" s="299">
        <v>2.5</v>
      </c>
    </row>
    <row r="397" spans="1:18" ht="31.5">
      <c r="A397" s="356">
        <v>390</v>
      </c>
      <c r="B397" s="123" t="s">
        <v>727</v>
      </c>
      <c r="C397" s="123" t="s">
        <v>477</v>
      </c>
      <c r="D397" s="142">
        <v>0.75</v>
      </c>
      <c r="E397" s="276">
        <v>3</v>
      </c>
      <c r="F397" s="357">
        <f t="shared" si="36"/>
        <v>1.875</v>
      </c>
      <c r="G397" s="358">
        <f t="shared" si="37"/>
        <v>5.625</v>
      </c>
      <c r="H397" s="299">
        <v>5</v>
      </c>
      <c r="I397" s="359">
        <f t="shared" si="38"/>
        <v>15</v>
      </c>
      <c r="J397" s="69"/>
      <c r="K397" s="62">
        <f t="shared" si="39"/>
        <v>15</v>
      </c>
      <c r="L397" s="63"/>
      <c r="M397" s="20" t="str">
        <f t="shared" si="40"/>
        <v>Synthèse</v>
      </c>
      <c r="N397" t="str">
        <f t="shared" si="41"/>
        <v>oui</v>
      </c>
      <c r="O397" s="123" t="s">
        <v>727</v>
      </c>
      <c r="P397" s="123" t="s">
        <v>477</v>
      </c>
      <c r="Q397" s="161" t="s">
        <v>809</v>
      </c>
      <c r="R397" s="299">
        <v>4.5</v>
      </c>
    </row>
    <row r="398" spans="1:18" ht="47.25">
      <c r="A398" s="356">
        <v>391</v>
      </c>
      <c r="B398" s="123" t="s">
        <v>93</v>
      </c>
      <c r="C398" s="123" t="s">
        <v>728</v>
      </c>
      <c r="D398" s="163">
        <v>4</v>
      </c>
      <c r="E398" s="276">
        <v>3.75</v>
      </c>
      <c r="F398" s="357">
        <f t="shared" si="36"/>
        <v>3.875</v>
      </c>
      <c r="G398" s="358">
        <f t="shared" si="37"/>
        <v>11.625</v>
      </c>
      <c r="H398" s="299">
        <v>8</v>
      </c>
      <c r="I398" s="359">
        <f t="shared" si="38"/>
        <v>24</v>
      </c>
      <c r="J398" s="69"/>
      <c r="K398" s="62">
        <f t="shared" si="39"/>
        <v>24</v>
      </c>
      <c r="L398" s="63"/>
      <c r="M398" s="20" t="str">
        <f t="shared" si="40"/>
        <v>Synthèse</v>
      </c>
      <c r="N398" t="str">
        <f t="shared" si="41"/>
        <v>oui</v>
      </c>
      <c r="O398" s="136" t="s">
        <v>93</v>
      </c>
      <c r="P398" s="136" t="s">
        <v>728</v>
      </c>
      <c r="Q398" s="161" t="s">
        <v>807</v>
      </c>
      <c r="R398" s="299">
        <v>8</v>
      </c>
    </row>
    <row r="399" spans="1:18" ht="31.5">
      <c r="A399" s="356">
        <v>392</v>
      </c>
      <c r="B399" s="123" t="s">
        <v>729</v>
      </c>
      <c r="C399" s="123" t="s">
        <v>730</v>
      </c>
      <c r="D399" s="142">
        <v>0.5</v>
      </c>
      <c r="E399" s="276">
        <v>4</v>
      </c>
      <c r="F399" s="357">
        <f t="shared" si="36"/>
        <v>2.25</v>
      </c>
      <c r="G399" s="358">
        <f t="shared" si="37"/>
        <v>6.75</v>
      </c>
      <c r="H399" s="299">
        <v>7</v>
      </c>
      <c r="I399" s="359">
        <f t="shared" si="38"/>
        <v>21</v>
      </c>
      <c r="J399" s="69"/>
      <c r="K399" s="62">
        <f t="shared" si="39"/>
        <v>21</v>
      </c>
      <c r="L399" s="63"/>
      <c r="M399" s="20" t="str">
        <f t="shared" si="40"/>
        <v>Synthèse</v>
      </c>
      <c r="N399" t="str">
        <f t="shared" si="41"/>
        <v>oui</v>
      </c>
      <c r="O399" s="123" t="s">
        <v>729</v>
      </c>
      <c r="P399" s="123" t="s">
        <v>730</v>
      </c>
      <c r="Q399" s="161" t="s">
        <v>806</v>
      </c>
      <c r="R399" s="299">
        <v>7</v>
      </c>
    </row>
    <row r="400" spans="1:18" ht="18.75">
      <c r="A400" s="356">
        <v>393</v>
      </c>
      <c r="B400" s="123" t="s">
        <v>791</v>
      </c>
      <c r="C400" s="123" t="s">
        <v>234</v>
      </c>
      <c r="D400" s="142">
        <v>2.5</v>
      </c>
      <c r="E400" s="276">
        <v>2.25</v>
      </c>
      <c r="F400" s="357">
        <f t="shared" si="36"/>
        <v>2.375</v>
      </c>
      <c r="G400" s="358">
        <f t="shared" si="37"/>
        <v>7.125</v>
      </c>
      <c r="H400" s="333"/>
      <c r="I400" s="359">
        <f t="shared" si="38"/>
        <v>7.125</v>
      </c>
      <c r="J400" s="69"/>
      <c r="K400" s="62">
        <f t="shared" si="39"/>
        <v>7.125</v>
      </c>
      <c r="L400" s="63"/>
      <c r="M400" s="20" t="str">
        <f t="shared" si="40"/>
        <v>Juin</v>
      </c>
      <c r="N400" t="str">
        <f t="shared" si="41"/>
        <v>oui</v>
      </c>
      <c r="O400" s="123" t="s">
        <v>791</v>
      </c>
      <c r="P400" s="123" t="s">
        <v>234</v>
      </c>
      <c r="Q400" s="161"/>
      <c r="R400" s="333"/>
    </row>
    <row r="401" spans="1:18" ht="31.5">
      <c r="A401" s="356">
        <v>394</v>
      </c>
      <c r="B401" s="123" t="s">
        <v>731</v>
      </c>
      <c r="C401" s="123" t="s">
        <v>649</v>
      </c>
      <c r="D401" s="142">
        <v>6</v>
      </c>
      <c r="E401" s="276">
        <v>11.75</v>
      </c>
      <c r="F401" s="357">
        <f t="shared" si="36"/>
        <v>8.875</v>
      </c>
      <c r="G401" s="358">
        <f t="shared" si="37"/>
        <v>26.625</v>
      </c>
      <c r="H401" s="333"/>
      <c r="I401" s="359">
        <f t="shared" si="38"/>
        <v>26.625</v>
      </c>
      <c r="J401" s="69"/>
      <c r="K401" s="62">
        <f t="shared" si="39"/>
        <v>26.625</v>
      </c>
      <c r="L401" s="63"/>
      <c r="M401" s="20" t="str">
        <f t="shared" si="40"/>
        <v>Juin</v>
      </c>
      <c r="N401" t="str">
        <f t="shared" si="41"/>
        <v>oui</v>
      </c>
      <c r="O401" s="123" t="s">
        <v>731</v>
      </c>
      <c r="P401" s="123" t="s">
        <v>649</v>
      </c>
      <c r="Q401" s="161"/>
      <c r="R401" s="333"/>
    </row>
    <row r="402" spans="1:18" ht="18.75">
      <c r="A402" s="356">
        <v>395</v>
      </c>
      <c r="B402" s="123" t="s">
        <v>732</v>
      </c>
      <c r="C402" s="123" t="s">
        <v>255</v>
      </c>
      <c r="D402" s="142">
        <v>5.75</v>
      </c>
      <c r="E402" s="276">
        <v>7.5</v>
      </c>
      <c r="F402" s="357">
        <f t="shared" si="36"/>
        <v>6.625</v>
      </c>
      <c r="G402" s="358">
        <f t="shared" si="37"/>
        <v>19.875</v>
      </c>
      <c r="H402" s="333"/>
      <c r="I402" s="359">
        <f t="shared" si="38"/>
        <v>19.875</v>
      </c>
      <c r="J402" s="69"/>
      <c r="K402" s="62">
        <f t="shared" si="39"/>
        <v>19.875</v>
      </c>
      <c r="L402" s="63"/>
      <c r="M402" s="20" t="str">
        <f t="shared" si="40"/>
        <v>Juin</v>
      </c>
      <c r="N402" t="str">
        <f t="shared" si="41"/>
        <v>oui</v>
      </c>
      <c r="O402" s="123" t="s">
        <v>732</v>
      </c>
      <c r="P402" s="123" t="s">
        <v>255</v>
      </c>
      <c r="Q402" s="161"/>
      <c r="R402" s="333"/>
    </row>
    <row r="403" spans="1:18" ht="18.75">
      <c r="A403" s="356">
        <v>396</v>
      </c>
      <c r="B403" s="123" t="s">
        <v>733</v>
      </c>
      <c r="C403" s="123" t="s">
        <v>734</v>
      </c>
      <c r="D403" s="142">
        <v>4.75</v>
      </c>
      <c r="E403" s="276">
        <v>4.75</v>
      </c>
      <c r="F403" s="357">
        <f t="shared" si="36"/>
        <v>4.75</v>
      </c>
      <c r="G403" s="358">
        <f t="shared" si="37"/>
        <v>14.25</v>
      </c>
      <c r="H403" s="299">
        <v>9</v>
      </c>
      <c r="I403" s="359">
        <f t="shared" si="38"/>
        <v>27</v>
      </c>
      <c r="J403" s="69"/>
      <c r="K403" s="62">
        <f t="shared" si="39"/>
        <v>27</v>
      </c>
      <c r="L403" s="63"/>
      <c r="M403" s="20" t="str">
        <f t="shared" si="40"/>
        <v>Synthèse</v>
      </c>
      <c r="N403" t="str">
        <f t="shared" si="41"/>
        <v>oui</v>
      </c>
      <c r="O403" s="123" t="s">
        <v>733</v>
      </c>
      <c r="P403" s="123" t="s">
        <v>734</v>
      </c>
      <c r="Q403" s="161" t="s">
        <v>856</v>
      </c>
      <c r="R403" s="299">
        <v>9</v>
      </c>
    </row>
    <row r="404" spans="1:18" ht="18.75">
      <c r="A404" s="356">
        <v>397</v>
      </c>
      <c r="B404" s="123" t="s">
        <v>733</v>
      </c>
      <c r="C404" s="123" t="s">
        <v>69</v>
      </c>
      <c r="D404" s="142">
        <v>2.75</v>
      </c>
      <c r="E404" s="276">
        <v>2</v>
      </c>
      <c r="F404" s="357">
        <f t="shared" si="36"/>
        <v>2.375</v>
      </c>
      <c r="G404" s="358">
        <f t="shared" si="37"/>
        <v>7.125</v>
      </c>
      <c r="H404" s="299">
        <v>3</v>
      </c>
      <c r="I404" s="359">
        <f t="shared" si="38"/>
        <v>9</v>
      </c>
      <c r="J404" s="69"/>
      <c r="K404" s="62">
        <f t="shared" si="39"/>
        <v>9</v>
      </c>
      <c r="L404" s="63"/>
      <c r="M404" s="20" t="str">
        <f t="shared" si="40"/>
        <v>Synthèse</v>
      </c>
      <c r="N404" t="str">
        <f t="shared" si="41"/>
        <v>oui</v>
      </c>
      <c r="O404" s="136" t="s">
        <v>733</v>
      </c>
      <c r="P404" s="136" t="s">
        <v>69</v>
      </c>
      <c r="Q404" s="161" t="s">
        <v>839</v>
      </c>
      <c r="R404" s="299">
        <v>3</v>
      </c>
    </row>
    <row r="405" spans="1:18" ht="18.75">
      <c r="A405" s="356">
        <v>398</v>
      </c>
      <c r="B405" s="123" t="s">
        <v>735</v>
      </c>
      <c r="C405" s="123" t="s">
        <v>94</v>
      </c>
      <c r="D405" s="142">
        <v>1.5</v>
      </c>
      <c r="E405" s="276">
        <v>2.75</v>
      </c>
      <c r="F405" s="357">
        <f t="shared" si="36"/>
        <v>2.125</v>
      </c>
      <c r="G405" s="358">
        <f t="shared" si="37"/>
        <v>6.375</v>
      </c>
      <c r="H405" s="299">
        <v>10</v>
      </c>
      <c r="I405" s="359">
        <f t="shared" si="38"/>
        <v>30</v>
      </c>
      <c r="J405" s="69"/>
      <c r="K405" s="62">
        <f t="shared" si="39"/>
        <v>30</v>
      </c>
      <c r="L405" s="63"/>
      <c r="M405" s="20" t="str">
        <f t="shared" si="40"/>
        <v>Synthèse</v>
      </c>
      <c r="N405" t="str">
        <f t="shared" si="41"/>
        <v>oui</v>
      </c>
      <c r="O405" s="123" t="s">
        <v>735</v>
      </c>
      <c r="P405" s="123" t="s">
        <v>94</v>
      </c>
      <c r="Q405" s="161" t="s">
        <v>848</v>
      </c>
      <c r="R405" s="299">
        <v>10</v>
      </c>
    </row>
    <row r="406" spans="1:18" ht="31.5">
      <c r="A406" s="356">
        <v>399</v>
      </c>
      <c r="B406" s="123" t="s">
        <v>127</v>
      </c>
      <c r="C406" s="123" t="s">
        <v>736</v>
      </c>
      <c r="D406" s="142">
        <v>0</v>
      </c>
      <c r="E406" s="276">
        <v>2</v>
      </c>
      <c r="F406" s="357">
        <f t="shared" si="36"/>
        <v>1</v>
      </c>
      <c r="G406" s="358">
        <f t="shared" si="37"/>
        <v>3</v>
      </c>
      <c r="H406" s="299">
        <v>7</v>
      </c>
      <c r="I406" s="359">
        <f t="shared" si="38"/>
        <v>21</v>
      </c>
      <c r="J406" s="69"/>
      <c r="K406" s="62">
        <f t="shared" si="39"/>
        <v>21</v>
      </c>
      <c r="L406" s="63"/>
      <c r="M406" s="20" t="str">
        <f t="shared" si="40"/>
        <v>Synthèse</v>
      </c>
      <c r="N406" t="str">
        <f t="shared" si="41"/>
        <v>oui</v>
      </c>
      <c r="O406" s="123" t="s">
        <v>127</v>
      </c>
      <c r="P406" s="123" t="s">
        <v>736</v>
      </c>
      <c r="Q406" s="161" t="s">
        <v>845</v>
      </c>
      <c r="R406" s="299">
        <v>7</v>
      </c>
    </row>
    <row r="407" spans="1:18" ht="31.5">
      <c r="A407" s="356">
        <v>400</v>
      </c>
      <c r="B407" s="123" t="s">
        <v>737</v>
      </c>
      <c r="C407" s="123" t="s">
        <v>738</v>
      </c>
      <c r="D407" s="142">
        <v>4.5</v>
      </c>
      <c r="E407" s="276">
        <v>3.5</v>
      </c>
      <c r="F407" s="357">
        <f t="shared" si="36"/>
        <v>4</v>
      </c>
      <c r="G407" s="358">
        <f t="shared" si="37"/>
        <v>12</v>
      </c>
      <c r="H407" s="299">
        <v>8.5</v>
      </c>
      <c r="I407" s="359">
        <f t="shared" si="38"/>
        <v>25.5</v>
      </c>
      <c r="J407" s="69"/>
      <c r="K407" s="62">
        <f t="shared" si="39"/>
        <v>25.5</v>
      </c>
      <c r="L407" s="63"/>
      <c r="M407" s="20" t="str">
        <f t="shared" si="40"/>
        <v>Synthèse</v>
      </c>
      <c r="N407" t="str">
        <f t="shared" si="41"/>
        <v>oui</v>
      </c>
      <c r="O407" s="136" t="s">
        <v>737</v>
      </c>
      <c r="P407" s="136" t="s">
        <v>738</v>
      </c>
      <c r="Q407" s="161" t="s">
        <v>819</v>
      </c>
      <c r="R407" s="299">
        <v>8.5</v>
      </c>
    </row>
    <row r="408" spans="1:18" ht="18.75">
      <c r="A408" s="356">
        <v>401</v>
      </c>
      <c r="B408" s="123" t="s">
        <v>739</v>
      </c>
      <c r="C408" s="123" t="s">
        <v>89</v>
      </c>
      <c r="D408" s="142">
        <v>7.5</v>
      </c>
      <c r="E408" s="276">
        <v>10.25</v>
      </c>
      <c r="F408" s="357">
        <f t="shared" si="36"/>
        <v>8.875</v>
      </c>
      <c r="G408" s="358">
        <f t="shared" si="37"/>
        <v>26.625</v>
      </c>
      <c r="H408" s="333"/>
      <c r="I408" s="359">
        <f t="shared" si="38"/>
        <v>26.625</v>
      </c>
      <c r="J408" s="69"/>
      <c r="K408" s="62">
        <f t="shared" si="39"/>
        <v>26.625</v>
      </c>
      <c r="L408" s="63"/>
      <c r="M408" s="20" t="str">
        <f t="shared" si="40"/>
        <v>Juin</v>
      </c>
      <c r="N408" t="str">
        <f t="shared" si="41"/>
        <v>oui</v>
      </c>
      <c r="O408" s="123" t="s">
        <v>739</v>
      </c>
      <c r="P408" s="123" t="s">
        <v>89</v>
      </c>
      <c r="Q408" s="161"/>
      <c r="R408" s="333"/>
    </row>
    <row r="409" spans="1:18" ht="18.75">
      <c r="A409" s="356">
        <v>402</v>
      </c>
      <c r="B409" s="123" t="s">
        <v>740</v>
      </c>
      <c r="C409" s="123" t="s">
        <v>492</v>
      </c>
      <c r="D409" s="142">
        <v>0.25</v>
      </c>
      <c r="E409" s="276">
        <v>1.5</v>
      </c>
      <c r="F409" s="357">
        <f t="shared" si="36"/>
        <v>0.875</v>
      </c>
      <c r="G409" s="358">
        <f t="shared" si="37"/>
        <v>2.625</v>
      </c>
      <c r="H409" s="299"/>
      <c r="I409" s="359">
        <f t="shared" si="38"/>
        <v>2.625</v>
      </c>
      <c r="J409" s="69"/>
      <c r="K409" s="62">
        <f t="shared" si="39"/>
        <v>2.625</v>
      </c>
      <c r="L409" s="63"/>
      <c r="M409" s="20" t="str">
        <f t="shared" si="40"/>
        <v>Juin</v>
      </c>
      <c r="N409" t="str">
        <f t="shared" si="41"/>
        <v>oui</v>
      </c>
      <c r="O409" s="123" t="s">
        <v>740</v>
      </c>
      <c r="P409" s="123" t="s">
        <v>492</v>
      </c>
      <c r="Q409" s="161" t="s">
        <v>846</v>
      </c>
      <c r="R409" s="299">
        <v>1.5</v>
      </c>
    </row>
    <row r="410" spans="1:18" ht="18.75">
      <c r="A410" s="356">
        <v>403</v>
      </c>
      <c r="B410" s="123" t="s">
        <v>741</v>
      </c>
      <c r="C410" s="123" t="s">
        <v>742</v>
      </c>
      <c r="D410" s="142">
        <v>2.5</v>
      </c>
      <c r="E410" s="276">
        <v>1</v>
      </c>
      <c r="F410" s="357">
        <f t="shared" si="36"/>
        <v>1.75</v>
      </c>
      <c r="G410" s="358">
        <f t="shared" si="37"/>
        <v>5.25</v>
      </c>
      <c r="H410" s="299">
        <v>2</v>
      </c>
      <c r="I410" s="359">
        <f t="shared" si="38"/>
        <v>6</v>
      </c>
      <c r="J410" s="69"/>
      <c r="K410" s="62">
        <f t="shared" si="39"/>
        <v>6</v>
      </c>
      <c r="L410" s="63"/>
      <c r="M410" s="20" t="str">
        <f t="shared" si="40"/>
        <v>Synthèse</v>
      </c>
      <c r="N410" t="str">
        <f t="shared" si="41"/>
        <v>oui</v>
      </c>
      <c r="O410" s="123" t="s">
        <v>741</v>
      </c>
      <c r="P410" s="123" t="s">
        <v>742</v>
      </c>
      <c r="Q410" s="161" t="s">
        <v>801</v>
      </c>
      <c r="R410" s="299">
        <v>2</v>
      </c>
    </row>
    <row r="411" spans="1:18" ht="18.75">
      <c r="A411" s="356">
        <v>404</v>
      </c>
      <c r="B411" s="123" t="s">
        <v>743</v>
      </c>
      <c r="C411" s="123" t="s">
        <v>744</v>
      </c>
      <c r="D411" s="142">
        <v>2.25</v>
      </c>
      <c r="E411" s="276">
        <v>4</v>
      </c>
      <c r="F411" s="357">
        <f t="shared" si="36"/>
        <v>3.125</v>
      </c>
      <c r="G411" s="358">
        <f t="shared" si="37"/>
        <v>9.375</v>
      </c>
      <c r="H411" s="299">
        <v>8.5</v>
      </c>
      <c r="I411" s="359">
        <f t="shared" si="38"/>
        <v>25.5</v>
      </c>
      <c r="J411" s="69"/>
      <c r="K411" s="62">
        <f t="shared" si="39"/>
        <v>25.5</v>
      </c>
      <c r="L411" s="63"/>
      <c r="M411" s="20" t="str">
        <f t="shared" si="40"/>
        <v>Synthèse</v>
      </c>
      <c r="N411" t="str">
        <f t="shared" si="41"/>
        <v>oui</v>
      </c>
      <c r="O411" s="123" t="s">
        <v>743</v>
      </c>
      <c r="P411" s="123" t="s">
        <v>744</v>
      </c>
      <c r="Q411" s="161" t="s">
        <v>835</v>
      </c>
      <c r="R411" s="299">
        <v>8.5</v>
      </c>
    </row>
    <row r="412" spans="1:18" ht="18.75">
      <c r="A412" s="356">
        <v>405</v>
      </c>
      <c r="B412" s="123" t="s">
        <v>743</v>
      </c>
      <c r="C412" s="123" t="s">
        <v>745</v>
      </c>
      <c r="D412" s="142">
        <v>2.75</v>
      </c>
      <c r="E412" s="276">
        <v>4.25</v>
      </c>
      <c r="F412" s="357">
        <f t="shared" si="36"/>
        <v>3.5</v>
      </c>
      <c r="G412" s="358">
        <f t="shared" si="37"/>
        <v>10.5</v>
      </c>
      <c r="H412" s="299">
        <v>2.5</v>
      </c>
      <c r="I412" s="359">
        <f t="shared" si="38"/>
        <v>10.5</v>
      </c>
      <c r="J412" s="69"/>
      <c r="K412" s="62">
        <f t="shared" si="39"/>
        <v>10.5</v>
      </c>
      <c r="L412" s="63"/>
      <c r="M412" s="20" t="str">
        <f t="shared" si="40"/>
        <v>Synthèse</v>
      </c>
      <c r="N412" t="str">
        <f t="shared" si="41"/>
        <v>oui</v>
      </c>
      <c r="O412" s="123" t="s">
        <v>743</v>
      </c>
      <c r="P412" s="123" t="s">
        <v>745</v>
      </c>
      <c r="Q412" s="161" t="s">
        <v>821</v>
      </c>
      <c r="R412" s="299">
        <v>2.5</v>
      </c>
    </row>
    <row r="413" spans="1:18" ht="18.75">
      <c r="A413" s="356">
        <v>406</v>
      </c>
      <c r="B413" s="123" t="s">
        <v>746</v>
      </c>
      <c r="C413" s="123" t="s">
        <v>747</v>
      </c>
      <c r="D413" s="360">
        <v>7.5</v>
      </c>
      <c r="E413" s="276">
        <v>6.25</v>
      </c>
      <c r="F413" s="357">
        <f t="shared" si="36"/>
        <v>6.875</v>
      </c>
      <c r="G413" s="358">
        <f t="shared" si="37"/>
        <v>20.625</v>
      </c>
      <c r="H413" s="333"/>
      <c r="I413" s="359">
        <f t="shared" si="38"/>
        <v>20.625</v>
      </c>
      <c r="J413" s="69"/>
      <c r="K413" s="62">
        <f t="shared" si="39"/>
        <v>20.625</v>
      </c>
      <c r="L413" s="63"/>
      <c r="M413" s="20" t="str">
        <f t="shared" si="40"/>
        <v>Juin</v>
      </c>
      <c r="N413" t="str">
        <f t="shared" si="41"/>
        <v>oui</v>
      </c>
      <c r="O413" s="123" t="s">
        <v>746</v>
      </c>
      <c r="P413" s="123" t="s">
        <v>747</v>
      </c>
      <c r="Q413" s="161"/>
      <c r="R413" s="333"/>
    </row>
    <row r="414" spans="1:18" ht="31.5">
      <c r="A414" s="356">
        <v>407</v>
      </c>
      <c r="B414" s="123" t="s">
        <v>748</v>
      </c>
      <c r="C414" s="123" t="s">
        <v>82</v>
      </c>
      <c r="D414" s="142">
        <v>4</v>
      </c>
      <c r="E414" s="276">
        <v>10</v>
      </c>
      <c r="F414" s="357">
        <f t="shared" si="36"/>
        <v>7</v>
      </c>
      <c r="G414" s="358">
        <f t="shared" si="37"/>
        <v>21</v>
      </c>
      <c r="H414" s="299"/>
      <c r="I414" s="359">
        <f t="shared" si="38"/>
        <v>21</v>
      </c>
      <c r="J414" s="69"/>
      <c r="K414" s="62">
        <f t="shared" si="39"/>
        <v>21</v>
      </c>
      <c r="L414" s="63"/>
      <c r="M414" s="20" t="str">
        <f t="shared" si="40"/>
        <v>Juin</v>
      </c>
      <c r="N414" t="str">
        <f t="shared" si="41"/>
        <v>oui</v>
      </c>
      <c r="O414" s="123" t="s">
        <v>748</v>
      </c>
      <c r="P414" s="123" t="s">
        <v>82</v>
      </c>
      <c r="Q414" s="161" t="s">
        <v>843</v>
      </c>
      <c r="R414" s="299">
        <v>10</v>
      </c>
    </row>
    <row r="415" spans="1:18" ht="18.75">
      <c r="A415" s="356">
        <v>408</v>
      </c>
      <c r="B415" s="123" t="s">
        <v>749</v>
      </c>
      <c r="C415" s="123" t="s">
        <v>254</v>
      </c>
      <c r="D415" s="142">
        <v>6.25</v>
      </c>
      <c r="E415" s="276">
        <v>1</v>
      </c>
      <c r="F415" s="357">
        <f t="shared" si="36"/>
        <v>3.625</v>
      </c>
      <c r="G415" s="358">
        <f t="shared" si="37"/>
        <v>10.875</v>
      </c>
      <c r="H415" s="299">
        <v>5</v>
      </c>
      <c r="I415" s="359">
        <f t="shared" si="38"/>
        <v>15</v>
      </c>
      <c r="J415" s="69"/>
      <c r="K415" s="62">
        <f t="shared" si="39"/>
        <v>15</v>
      </c>
      <c r="L415" s="63"/>
      <c r="M415" s="20" t="str">
        <f t="shared" si="40"/>
        <v>Synthèse</v>
      </c>
      <c r="N415" t="str">
        <f t="shared" si="41"/>
        <v>oui</v>
      </c>
      <c r="O415" s="123" t="s">
        <v>749</v>
      </c>
      <c r="P415" s="123" t="s">
        <v>254</v>
      </c>
      <c r="Q415" s="161" t="s">
        <v>832</v>
      </c>
      <c r="R415" s="299">
        <v>3</v>
      </c>
    </row>
    <row r="416" spans="1:18" ht="31.5">
      <c r="A416" s="356">
        <v>409</v>
      </c>
      <c r="B416" s="123" t="s">
        <v>59</v>
      </c>
      <c r="C416" s="123" t="s">
        <v>750</v>
      </c>
      <c r="D416" s="142">
        <v>4.25</v>
      </c>
      <c r="E416" s="276">
        <v>2.25</v>
      </c>
      <c r="F416" s="357">
        <f t="shared" si="36"/>
        <v>3.25</v>
      </c>
      <c r="G416" s="358">
        <f t="shared" si="37"/>
        <v>9.75</v>
      </c>
      <c r="H416" s="299">
        <v>7.5</v>
      </c>
      <c r="I416" s="359">
        <f t="shared" si="38"/>
        <v>22.5</v>
      </c>
      <c r="J416" s="69"/>
      <c r="K416" s="62">
        <f t="shared" si="39"/>
        <v>22.5</v>
      </c>
      <c r="L416" s="63"/>
      <c r="M416" s="20" t="str">
        <f t="shared" si="40"/>
        <v>Synthèse</v>
      </c>
      <c r="N416" t="str">
        <f t="shared" si="41"/>
        <v>oui</v>
      </c>
      <c r="O416" s="123" t="s">
        <v>59</v>
      </c>
      <c r="P416" s="123" t="s">
        <v>750</v>
      </c>
      <c r="Q416" s="161" t="s">
        <v>796</v>
      </c>
      <c r="R416" s="299">
        <v>7.5</v>
      </c>
    </row>
    <row r="417" spans="1:18" ht="31.5">
      <c r="A417" s="356">
        <v>410</v>
      </c>
      <c r="B417" s="123" t="s">
        <v>59</v>
      </c>
      <c r="C417" s="123" t="s">
        <v>792</v>
      </c>
      <c r="D417" s="142">
        <v>1.25</v>
      </c>
      <c r="E417" s="276">
        <v>3.5</v>
      </c>
      <c r="F417" s="357">
        <f t="shared" si="36"/>
        <v>2.375</v>
      </c>
      <c r="G417" s="358">
        <f t="shared" si="37"/>
        <v>7.125</v>
      </c>
      <c r="H417" s="299">
        <v>10</v>
      </c>
      <c r="I417" s="359">
        <f t="shared" si="38"/>
        <v>30</v>
      </c>
      <c r="J417" s="69"/>
      <c r="K417" s="62">
        <f t="shared" si="39"/>
        <v>30</v>
      </c>
      <c r="L417" s="63"/>
      <c r="M417" s="20" t="str">
        <f t="shared" si="40"/>
        <v>Synthèse</v>
      </c>
      <c r="N417" t="str">
        <f t="shared" si="41"/>
        <v>oui</v>
      </c>
      <c r="O417" s="123" t="s">
        <v>59</v>
      </c>
      <c r="P417" s="123" t="s">
        <v>792</v>
      </c>
      <c r="Q417" s="161" t="s">
        <v>850</v>
      </c>
      <c r="R417" s="299">
        <v>10</v>
      </c>
    </row>
    <row r="418" spans="1:18" ht="18.75">
      <c r="A418" s="356">
        <v>411</v>
      </c>
      <c r="B418" s="123" t="s">
        <v>751</v>
      </c>
      <c r="C418" s="123" t="s">
        <v>397</v>
      </c>
      <c r="D418" s="142">
        <v>3.75</v>
      </c>
      <c r="E418" s="276">
        <v>4</v>
      </c>
      <c r="F418" s="357">
        <f t="shared" si="36"/>
        <v>3.875</v>
      </c>
      <c r="G418" s="358">
        <f t="shared" si="37"/>
        <v>11.625</v>
      </c>
      <c r="H418" s="299">
        <v>3.5</v>
      </c>
      <c r="I418" s="359">
        <f t="shared" si="38"/>
        <v>11.625</v>
      </c>
      <c r="J418" s="69"/>
      <c r="K418" s="62">
        <f t="shared" si="39"/>
        <v>11.625</v>
      </c>
      <c r="L418" s="63"/>
      <c r="M418" s="20" t="str">
        <f t="shared" si="40"/>
        <v>Synthèse</v>
      </c>
      <c r="N418" t="str">
        <f t="shared" si="41"/>
        <v>oui</v>
      </c>
      <c r="O418" s="123" t="s">
        <v>751</v>
      </c>
      <c r="P418" s="123" t="s">
        <v>397</v>
      </c>
      <c r="Q418" s="161" t="s">
        <v>820</v>
      </c>
      <c r="R418" s="299">
        <v>3.5</v>
      </c>
    </row>
    <row r="419" spans="1:18" ht="18.75">
      <c r="A419" s="356">
        <v>412</v>
      </c>
      <c r="B419" s="123" t="s">
        <v>752</v>
      </c>
      <c r="C419" s="123" t="s">
        <v>753</v>
      </c>
      <c r="D419" s="142">
        <v>6.25</v>
      </c>
      <c r="E419" s="276">
        <v>10</v>
      </c>
      <c r="F419" s="357">
        <f t="shared" si="36"/>
        <v>8.125</v>
      </c>
      <c r="G419" s="358">
        <f t="shared" si="37"/>
        <v>24.375</v>
      </c>
      <c r="H419" s="333"/>
      <c r="I419" s="359">
        <f t="shared" si="38"/>
        <v>24.375</v>
      </c>
      <c r="J419" s="69"/>
      <c r="K419" s="62">
        <f t="shared" si="39"/>
        <v>24.375</v>
      </c>
      <c r="L419" s="63"/>
      <c r="M419" s="20" t="str">
        <f t="shared" si="40"/>
        <v>Juin</v>
      </c>
      <c r="N419" t="str">
        <f t="shared" si="41"/>
        <v>oui</v>
      </c>
      <c r="O419" s="123" t="s">
        <v>752</v>
      </c>
      <c r="P419" s="123" t="s">
        <v>753</v>
      </c>
      <c r="Q419" s="161"/>
      <c r="R419" s="333"/>
    </row>
    <row r="420" spans="1:18" ht="18.75">
      <c r="A420" s="356">
        <v>413</v>
      </c>
      <c r="B420" s="123" t="s">
        <v>754</v>
      </c>
      <c r="C420" s="123" t="s">
        <v>477</v>
      </c>
      <c r="D420" s="360">
        <v>10</v>
      </c>
      <c r="E420" s="276">
        <v>10</v>
      </c>
      <c r="F420" s="357">
        <f t="shared" si="36"/>
        <v>10</v>
      </c>
      <c r="G420" s="358">
        <f t="shared" si="37"/>
        <v>30</v>
      </c>
      <c r="H420" s="333"/>
      <c r="I420" s="359">
        <f t="shared" si="38"/>
        <v>30</v>
      </c>
      <c r="J420" s="69"/>
      <c r="K420" s="62">
        <f t="shared" si="39"/>
        <v>30</v>
      </c>
      <c r="L420" s="63"/>
      <c r="M420" s="20" t="str">
        <f t="shared" si="40"/>
        <v>Juin</v>
      </c>
      <c r="N420" t="str">
        <f t="shared" si="41"/>
        <v>oui</v>
      </c>
      <c r="O420" s="123" t="s">
        <v>754</v>
      </c>
      <c r="P420" s="123" t="s">
        <v>477</v>
      </c>
      <c r="Q420" s="161"/>
      <c r="R420" s="333"/>
    </row>
    <row r="421" spans="1:18" ht="31.5">
      <c r="A421" s="356">
        <v>414</v>
      </c>
      <c r="B421" s="123" t="s">
        <v>755</v>
      </c>
      <c r="C421" s="123" t="s">
        <v>756</v>
      </c>
      <c r="D421" s="142">
        <v>3.75</v>
      </c>
      <c r="E421" s="276">
        <v>1.5</v>
      </c>
      <c r="F421" s="357">
        <f t="shared" si="36"/>
        <v>2.625</v>
      </c>
      <c r="G421" s="358">
        <f t="shared" si="37"/>
        <v>7.875</v>
      </c>
      <c r="H421" s="299">
        <v>8</v>
      </c>
      <c r="I421" s="359">
        <f t="shared" si="38"/>
        <v>24</v>
      </c>
      <c r="J421" s="69"/>
      <c r="K421" s="62">
        <f t="shared" si="39"/>
        <v>24</v>
      </c>
      <c r="L421" s="63"/>
      <c r="M421" s="20" t="str">
        <f t="shared" si="40"/>
        <v>Synthèse</v>
      </c>
      <c r="N421" t="str">
        <f t="shared" si="41"/>
        <v>oui</v>
      </c>
      <c r="O421" s="123" t="s">
        <v>755</v>
      </c>
      <c r="P421" s="123" t="s">
        <v>756</v>
      </c>
      <c r="Q421" s="161" t="s">
        <v>831</v>
      </c>
      <c r="R421" s="299">
        <v>8</v>
      </c>
    </row>
    <row r="422" spans="1:18">
      <c r="E422" s="243"/>
    </row>
    <row r="423" spans="1:18">
      <c r="E423" s="244"/>
    </row>
    <row r="424" spans="1:18">
      <c r="E424" s="244"/>
    </row>
    <row r="425" spans="1:18">
      <c r="E425" s="244"/>
    </row>
    <row r="426" spans="1:18">
      <c r="E426" s="244"/>
    </row>
    <row r="427" spans="1:18">
      <c r="E427" s="244"/>
    </row>
    <row r="428" spans="1:18">
      <c r="E428" s="244"/>
    </row>
    <row r="429" spans="1:18">
      <c r="E429" s="244"/>
    </row>
    <row r="430" spans="1:18">
      <c r="E430" s="244"/>
    </row>
    <row r="431" spans="1:18">
      <c r="E431" s="244"/>
    </row>
    <row r="432" spans="1:18">
      <c r="E432" s="244"/>
    </row>
    <row r="433" spans="5:5">
      <c r="E433" s="244"/>
    </row>
    <row r="434" spans="5:5">
      <c r="E434" s="244"/>
    </row>
    <row r="435" spans="5:5">
      <c r="E435" s="244"/>
    </row>
    <row r="436" spans="5:5">
      <c r="E436" s="244"/>
    </row>
    <row r="437" spans="5:5">
      <c r="E437" s="244"/>
    </row>
    <row r="438" spans="5:5">
      <c r="E438" s="244"/>
    </row>
    <row r="439" spans="5:5">
      <c r="E439" s="244"/>
    </row>
    <row r="440" spans="5:5">
      <c r="E440" s="244"/>
    </row>
    <row r="441" spans="5:5">
      <c r="E441" s="244"/>
    </row>
    <row r="442" spans="5:5">
      <c r="E442" s="244"/>
    </row>
    <row r="443" spans="5:5">
      <c r="E443" s="244"/>
    </row>
    <row r="444" spans="5:5">
      <c r="E444" s="244"/>
    </row>
    <row r="445" spans="5:5">
      <c r="E445" s="244"/>
    </row>
    <row r="446" spans="5:5">
      <c r="E446" s="244"/>
    </row>
    <row r="447" spans="5:5">
      <c r="E447" s="244"/>
    </row>
    <row r="448" spans="5:5">
      <c r="E448" s="244"/>
    </row>
    <row r="449" spans="5:5">
      <c r="E449" s="244"/>
    </row>
    <row r="450" spans="5:5">
      <c r="E450" s="244"/>
    </row>
    <row r="451" spans="5:5">
      <c r="E451" s="244"/>
    </row>
    <row r="452" spans="5:5">
      <c r="E452" s="244"/>
    </row>
    <row r="453" spans="5:5">
      <c r="E453" s="244"/>
    </row>
    <row r="454" spans="5:5">
      <c r="E454" s="244"/>
    </row>
    <row r="455" spans="5:5">
      <c r="E455" s="244"/>
    </row>
    <row r="456" spans="5:5">
      <c r="E456" s="244"/>
    </row>
    <row r="457" spans="5:5">
      <c r="E457" s="244"/>
    </row>
    <row r="458" spans="5:5">
      <c r="E458" s="244"/>
    </row>
    <row r="459" spans="5:5">
      <c r="E459" s="244"/>
    </row>
    <row r="460" spans="5:5">
      <c r="E460" s="244"/>
    </row>
    <row r="461" spans="5:5">
      <c r="E461" s="244"/>
    </row>
    <row r="462" spans="5:5">
      <c r="E462" s="244"/>
    </row>
    <row r="463" spans="5:5">
      <c r="E463" s="244"/>
    </row>
    <row r="464" spans="5:5">
      <c r="E464" s="244"/>
    </row>
    <row r="465" spans="5:5">
      <c r="E465" s="244"/>
    </row>
    <row r="466" spans="5:5">
      <c r="E466" s="244"/>
    </row>
    <row r="467" spans="5:5">
      <c r="E467" s="244"/>
    </row>
    <row r="468" spans="5:5">
      <c r="E468" s="244"/>
    </row>
    <row r="469" spans="5:5">
      <c r="E469" s="244"/>
    </row>
    <row r="470" spans="5:5">
      <c r="E470" s="244"/>
    </row>
    <row r="471" spans="5:5">
      <c r="E471" s="244"/>
    </row>
    <row r="472" spans="5:5">
      <c r="E472" s="244"/>
    </row>
    <row r="473" spans="5:5">
      <c r="E473" s="244"/>
    </row>
    <row r="474" spans="5:5">
      <c r="E474" s="244"/>
    </row>
    <row r="475" spans="5:5">
      <c r="E475" s="244"/>
    </row>
    <row r="476" spans="5:5">
      <c r="E476" s="244"/>
    </row>
    <row r="477" spans="5:5">
      <c r="E477" s="244"/>
    </row>
    <row r="478" spans="5:5">
      <c r="E478" s="244"/>
    </row>
    <row r="479" spans="5:5">
      <c r="E479" s="244"/>
    </row>
    <row r="480" spans="5:5">
      <c r="E480" s="244"/>
    </row>
    <row r="481" spans="5:5">
      <c r="E481" s="244"/>
    </row>
    <row r="482" spans="5:5">
      <c r="E482" s="244"/>
    </row>
    <row r="483" spans="5:5">
      <c r="E483" s="244"/>
    </row>
    <row r="484" spans="5:5">
      <c r="E484" s="244"/>
    </row>
    <row r="485" spans="5:5">
      <c r="E485" s="244"/>
    </row>
    <row r="486" spans="5:5">
      <c r="E486" s="244"/>
    </row>
    <row r="487" spans="5:5">
      <c r="E487" s="244"/>
    </row>
    <row r="488" spans="5:5">
      <c r="E488" s="244"/>
    </row>
    <row r="489" spans="5:5">
      <c r="E489" s="244"/>
    </row>
    <row r="490" spans="5:5">
      <c r="E490" s="244"/>
    </row>
    <row r="491" spans="5:5">
      <c r="E491" s="244"/>
    </row>
    <row r="492" spans="5:5">
      <c r="E492" s="245"/>
    </row>
    <row r="493" spans="5:5">
      <c r="E493" s="244"/>
    </row>
    <row r="494" spans="5:5">
      <c r="E494" s="244"/>
    </row>
    <row r="495" spans="5:5">
      <c r="E495" s="244"/>
    </row>
    <row r="496" spans="5:5">
      <c r="E496" s="244"/>
    </row>
    <row r="497" spans="5:5">
      <c r="E497" s="244"/>
    </row>
    <row r="498" spans="5:5">
      <c r="E498" s="244"/>
    </row>
    <row r="499" spans="5:5">
      <c r="E499" s="244"/>
    </row>
    <row r="500" spans="5:5">
      <c r="E500" s="244"/>
    </row>
    <row r="501" spans="5:5" ht="18.75">
      <c r="E501" s="246"/>
    </row>
    <row r="502" spans="5:5">
      <c r="E502" s="244"/>
    </row>
    <row r="503" spans="5:5">
      <c r="E503" s="244"/>
    </row>
    <row r="504" spans="5:5">
      <c r="E504" s="244"/>
    </row>
    <row r="505" spans="5:5">
      <c r="E505" s="244"/>
    </row>
    <row r="506" spans="5:5">
      <c r="E506" s="244"/>
    </row>
    <row r="507" spans="5:5">
      <c r="E507" s="244"/>
    </row>
    <row r="508" spans="5:5">
      <c r="E508" s="247"/>
    </row>
    <row r="509" spans="5:5">
      <c r="E509" s="244"/>
    </row>
    <row r="510" spans="5:5">
      <c r="E510" s="244"/>
    </row>
    <row r="511" spans="5:5">
      <c r="E511" s="244"/>
    </row>
    <row r="512" spans="5:5">
      <c r="E512" s="244"/>
    </row>
    <row r="513" spans="5:5">
      <c r="E513" s="244"/>
    </row>
    <row r="514" spans="5:5">
      <c r="E514" s="244"/>
    </row>
    <row r="515" spans="5:5">
      <c r="E515" s="244"/>
    </row>
    <row r="516" spans="5:5">
      <c r="E516" s="244"/>
    </row>
    <row r="517" spans="5:5">
      <c r="E517" s="244"/>
    </row>
    <row r="518" spans="5:5">
      <c r="E518" s="244"/>
    </row>
    <row r="519" spans="5:5">
      <c r="E519" s="244"/>
    </row>
    <row r="520" spans="5:5">
      <c r="E520" s="247"/>
    </row>
    <row r="521" spans="5:5">
      <c r="E521" s="244"/>
    </row>
    <row r="522" spans="5:5">
      <c r="E522" s="244"/>
    </row>
    <row r="523" spans="5:5">
      <c r="E523" s="244"/>
    </row>
    <row r="524" spans="5:5">
      <c r="E524" s="244"/>
    </row>
    <row r="525" spans="5:5">
      <c r="E525" s="244"/>
    </row>
    <row r="526" spans="5:5">
      <c r="E526" s="244"/>
    </row>
    <row r="527" spans="5:5">
      <c r="E527" s="244"/>
    </row>
    <row r="528" spans="5:5">
      <c r="E528" s="244"/>
    </row>
    <row r="529" spans="5:5">
      <c r="E529" s="244"/>
    </row>
    <row r="530" spans="5:5">
      <c r="E530" s="244"/>
    </row>
    <row r="531" spans="5:5">
      <c r="E531" s="244"/>
    </row>
    <row r="532" spans="5:5">
      <c r="E532" s="244"/>
    </row>
    <row r="533" spans="5:5">
      <c r="E533" s="244"/>
    </row>
    <row r="534" spans="5:5">
      <c r="E534" s="244"/>
    </row>
    <row r="535" spans="5:5">
      <c r="E535" s="244"/>
    </row>
    <row r="536" spans="5:5">
      <c r="E536" s="244"/>
    </row>
    <row r="537" spans="5:5">
      <c r="E537" s="244"/>
    </row>
    <row r="538" spans="5:5">
      <c r="E538" s="244"/>
    </row>
    <row r="539" spans="5:5">
      <c r="E539" s="244"/>
    </row>
    <row r="540" spans="5:5">
      <c r="E540" s="244"/>
    </row>
    <row r="541" spans="5:5">
      <c r="E541" s="244"/>
    </row>
    <row r="542" spans="5:5">
      <c r="E542" s="244"/>
    </row>
    <row r="543" spans="5:5">
      <c r="E543" s="244"/>
    </row>
    <row r="544" spans="5:5">
      <c r="E544" s="244"/>
    </row>
    <row r="545" spans="5:5">
      <c r="E545" s="244"/>
    </row>
    <row r="546" spans="5:5">
      <c r="E546" s="244"/>
    </row>
    <row r="547" spans="5:5">
      <c r="E547" s="244"/>
    </row>
    <row r="548" spans="5:5">
      <c r="E548" s="244"/>
    </row>
    <row r="549" spans="5:5">
      <c r="E549" s="244"/>
    </row>
    <row r="550" spans="5:5">
      <c r="E550" s="244"/>
    </row>
    <row r="551" spans="5:5">
      <c r="E551" s="244"/>
    </row>
    <row r="552" spans="5:5">
      <c r="E552" s="248"/>
    </row>
    <row r="553" spans="5:5">
      <c r="E553" s="244"/>
    </row>
    <row r="554" spans="5:5">
      <c r="E554" s="244"/>
    </row>
    <row r="555" spans="5:5">
      <c r="E555" s="244"/>
    </row>
    <row r="556" spans="5:5">
      <c r="E556" s="244"/>
    </row>
    <row r="557" spans="5:5">
      <c r="E557" s="244"/>
    </row>
    <row r="558" spans="5:5">
      <c r="E558" s="244"/>
    </row>
    <row r="559" spans="5:5">
      <c r="E559" s="244"/>
    </row>
    <row r="560" spans="5:5">
      <c r="E560" s="244"/>
    </row>
    <row r="561" spans="5:5">
      <c r="E561" s="244"/>
    </row>
    <row r="562" spans="5:5">
      <c r="E562" s="244"/>
    </row>
    <row r="563" spans="5:5">
      <c r="E563" s="244"/>
    </row>
    <row r="564" spans="5:5">
      <c r="E564" s="244"/>
    </row>
    <row r="565" spans="5:5">
      <c r="E565" s="244"/>
    </row>
    <row r="566" spans="5:5">
      <c r="E566" s="244"/>
    </row>
    <row r="567" spans="5:5">
      <c r="E567" s="244"/>
    </row>
    <row r="568" spans="5:5">
      <c r="E568" s="244"/>
    </row>
    <row r="569" spans="5:5">
      <c r="E569" s="244"/>
    </row>
    <row r="570" spans="5:5">
      <c r="E570" s="244"/>
    </row>
    <row r="571" spans="5:5">
      <c r="E571" s="244"/>
    </row>
    <row r="572" spans="5:5">
      <c r="E572" s="244"/>
    </row>
    <row r="573" spans="5:5">
      <c r="E573" s="244"/>
    </row>
    <row r="574" spans="5:5">
      <c r="E574" s="247"/>
    </row>
    <row r="575" spans="5:5">
      <c r="E575" s="244"/>
    </row>
    <row r="576" spans="5:5">
      <c r="E576" s="244"/>
    </row>
    <row r="577" spans="5:5">
      <c r="E577" s="244"/>
    </row>
    <row r="578" spans="5:5">
      <c r="E578" s="244"/>
    </row>
    <row r="579" spans="5:5">
      <c r="E579" s="244"/>
    </row>
    <row r="580" spans="5:5">
      <c r="E580" s="244"/>
    </row>
    <row r="581" spans="5:5">
      <c r="E581" s="244"/>
    </row>
    <row r="582" spans="5:5">
      <c r="E582" s="244"/>
    </row>
    <row r="583" spans="5:5">
      <c r="E583" s="244"/>
    </row>
    <row r="584" spans="5:5">
      <c r="E584" s="244"/>
    </row>
    <row r="585" spans="5:5">
      <c r="E585" s="244"/>
    </row>
    <row r="586" spans="5:5">
      <c r="E586" s="244"/>
    </row>
    <row r="587" spans="5:5">
      <c r="E587" s="244"/>
    </row>
    <row r="588" spans="5:5">
      <c r="E588" s="244"/>
    </row>
    <row r="589" spans="5:5">
      <c r="E589" s="244"/>
    </row>
    <row r="590" spans="5:5">
      <c r="E590" s="244"/>
    </row>
    <row r="591" spans="5:5">
      <c r="E591" s="244"/>
    </row>
    <row r="592" spans="5:5">
      <c r="E592" s="244"/>
    </row>
    <row r="593" spans="5:5">
      <c r="E593" s="244"/>
    </row>
    <row r="594" spans="5:5">
      <c r="E594" s="244"/>
    </row>
    <row r="595" spans="5:5" ht="18.75">
      <c r="E595" s="246"/>
    </row>
    <row r="596" spans="5:5">
      <c r="E596" s="244"/>
    </row>
    <row r="597" spans="5:5">
      <c r="E597" s="244"/>
    </row>
    <row r="598" spans="5:5">
      <c r="E598" s="244"/>
    </row>
    <row r="599" spans="5:5">
      <c r="E599" s="244"/>
    </row>
    <row r="600" spans="5:5">
      <c r="E600" s="244"/>
    </row>
    <row r="601" spans="5:5">
      <c r="E601" s="244"/>
    </row>
    <row r="602" spans="5:5">
      <c r="E602" s="244"/>
    </row>
    <row r="603" spans="5:5">
      <c r="E603" s="244"/>
    </row>
    <row r="604" spans="5:5">
      <c r="E604" s="244"/>
    </row>
    <row r="605" spans="5:5">
      <c r="E605" s="244"/>
    </row>
    <row r="606" spans="5:5">
      <c r="E606" s="244"/>
    </row>
    <row r="607" spans="5:5">
      <c r="E607" s="244"/>
    </row>
    <row r="608" spans="5:5">
      <c r="E608" s="244"/>
    </row>
    <row r="609" spans="5:5">
      <c r="E609" s="244"/>
    </row>
    <row r="610" spans="5:5">
      <c r="E610" s="244"/>
    </row>
    <row r="611" spans="5:5">
      <c r="E611" s="244"/>
    </row>
    <row r="612" spans="5:5">
      <c r="E612" s="244"/>
    </row>
    <row r="613" spans="5:5">
      <c r="E613" s="244"/>
    </row>
    <row r="614" spans="5:5">
      <c r="E614" s="244"/>
    </row>
    <row r="615" spans="5:5">
      <c r="E615" s="244"/>
    </row>
    <row r="616" spans="5:5">
      <c r="E616" s="244"/>
    </row>
    <row r="617" spans="5:5">
      <c r="E617" s="244"/>
    </row>
    <row r="618" spans="5:5">
      <c r="E618" s="244"/>
    </row>
    <row r="619" spans="5:5">
      <c r="E619" s="244"/>
    </row>
    <row r="620" spans="5:5">
      <c r="E620" s="244"/>
    </row>
    <row r="621" spans="5:5">
      <c r="E621" s="244"/>
    </row>
    <row r="622" spans="5:5">
      <c r="E622" s="244"/>
    </row>
    <row r="623" spans="5:5">
      <c r="E623" s="244"/>
    </row>
    <row r="624" spans="5:5">
      <c r="E624" s="244"/>
    </row>
    <row r="625" spans="5:5">
      <c r="E625" s="244"/>
    </row>
    <row r="626" spans="5:5">
      <c r="E626" s="244"/>
    </row>
    <row r="627" spans="5:5">
      <c r="E627" s="244"/>
    </row>
    <row r="628" spans="5:5">
      <c r="E628" s="244"/>
    </row>
    <row r="629" spans="5:5">
      <c r="E629" s="244"/>
    </row>
    <row r="630" spans="5:5">
      <c r="E630" s="244"/>
    </row>
    <row r="631" spans="5:5">
      <c r="E631" s="244"/>
    </row>
    <row r="632" spans="5:5">
      <c r="E632" s="244"/>
    </row>
    <row r="633" spans="5:5">
      <c r="E633" s="244"/>
    </row>
    <row r="634" spans="5:5">
      <c r="E634" s="244"/>
    </row>
    <row r="635" spans="5:5">
      <c r="E635" s="244"/>
    </row>
    <row r="636" spans="5:5">
      <c r="E636" s="244"/>
    </row>
    <row r="637" spans="5:5">
      <c r="E637" s="244"/>
    </row>
    <row r="638" spans="5:5">
      <c r="E638" s="244"/>
    </row>
    <row r="639" spans="5:5">
      <c r="E639" s="244"/>
    </row>
    <row r="640" spans="5:5">
      <c r="E640" s="244"/>
    </row>
    <row r="641" spans="5:5">
      <c r="E641" s="244"/>
    </row>
    <row r="642" spans="5:5">
      <c r="E642" s="244"/>
    </row>
    <row r="643" spans="5:5">
      <c r="E643" s="244"/>
    </row>
    <row r="644" spans="5:5">
      <c r="E644" s="244"/>
    </row>
    <row r="645" spans="5:5">
      <c r="E645" s="244"/>
    </row>
    <row r="646" spans="5:5">
      <c r="E646" s="244"/>
    </row>
    <row r="647" spans="5:5">
      <c r="E647" s="244"/>
    </row>
    <row r="648" spans="5:5">
      <c r="E648" s="244"/>
    </row>
    <row r="649" spans="5:5">
      <c r="E649" s="244"/>
    </row>
    <row r="650" spans="5:5">
      <c r="E650" s="244"/>
    </row>
    <row r="651" spans="5:5">
      <c r="E651" s="244"/>
    </row>
    <row r="652" spans="5:5">
      <c r="E652" s="244"/>
    </row>
    <row r="653" spans="5:5">
      <c r="E653" s="244"/>
    </row>
    <row r="654" spans="5:5">
      <c r="E654" s="244"/>
    </row>
    <row r="655" spans="5:5">
      <c r="E655" s="244"/>
    </row>
    <row r="656" spans="5:5">
      <c r="E656" s="244"/>
    </row>
    <row r="657" spans="5:5">
      <c r="E657" s="244"/>
    </row>
    <row r="658" spans="5:5">
      <c r="E658" s="244"/>
    </row>
    <row r="659" spans="5:5">
      <c r="E659" s="244"/>
    </row>
    <row r="660" spans="5:5">
      <c r="E660" s="244"/>
    </row>
    <row r="661" spans="5:5">
      <c r="E661" s="244"/>
    </row>
    <row r="662" spans="5:5">
      <c r="E662" s="244"/>
    </row>
    <row r="663" spans="5:5">
      <c r="E663" s="244"/>
    </row>
    <row r="664" spans="5:5">
      <c r="E664" s="244"/>
    </row>
    <row r="665" spans="5:5">
      <c r="E665" s="244"/>
    </row>
    <row r="666" spans="5:5">
      <c r="E666" s="244"/>
    </row>
    <row r="667" spans="5:5">
      <c r="E667" s="244"/>
    </row>
    <row r="668" spans="5:5">
      <c r="E668" s="244"/>
    </row>
    <row r="669" spans="5:5">
      <c r="E669" s="244"/>
    </row>
    <row r="670" spans="5:5">
      <c r="E670" s="244"/>
    </row>
    <row r="671" spans="5:5">
      <c r="E671" s="244"/>
    </row>
    <row r="672" spans="5:5">
      <c r="E672" s="244"/>
    </row>
    <row r="673" spans="5:5">
      <c r="E673" s="244"/>
    </row>
    <row r="674" spans="5:5">
      <c r="E674" s="244"/>
    </row>
    <row r="675" spans="5:5">
      <c r="E675" s="244"/>
    </row>
    <row r="676" spans="5:5">
      <c r="E676" s="244"/>
    </row>
    <row r="677" spans="5:5">
      <c r="E677" s="244"/>
    </row>
    <row r="678" spans="5:5">
      <c r="E678" s="244"/>
    </row>
    <row r="679" spans="5:5">
      <c r="E679" s="244"/>
    </row>
    <row r="680" spans="5:5">
      <c r="E680" s="244"/>
    </row>
    <row r="681" spans="5:5">
      <c r="E681" s="244"/>
    </row>
    <row r="682" spans="5:5">
      <c r="E682" s="244"/>
    </row>
    <row r="683" spans="5:5">
      <c r="E683" s="244"/>
    </row>
    <row r="684" spans="5:5">
      <c r="E684" s="244"/>
    </row>
    <row r="685" spans="5:5">
      <c r="E685" s="244"/>
    </row>
    <row r="686" spans="5:5">
      <c r="E686" s="244"/>
    </row>
    <row r="687" spans="5:5">
      <c r="E687" s="244"/>
    </row>
    <row r="688" spans="5:5">
      <c r="E688" s="244"/>
    </row>
    <row r="689" spans="5:5">
      <c r="E689" s="244"/>
    </row>
    <row r="690" spans="5:5">
      <c r="E690" s="244"/>
    </row>
    <row r="691" spans="5:5">
      <c r="E691" s="244"/>
    </row>
    <row r="692" spans="5:5">
      <c r="E692" s="244"/>
    </row>
    <row r="693" spans="5:5">
      <c r="E693" s="244"/>
    </row>
    <row r="694" spans="5:5">
      <c r="E694" s="244"/>
    </row>
    <row r="695" spans="5:5">
      <c r="E695" s="244"/>
    </row>
    <row r="696" spans="5:5">
      <c r="E696" s="244"/>
    </row>
    <row r="697" spans="5:5">
      <c r="E697" s="244"/>
    </row>
    <row r="698" spans="5:5">
      <c r="E698" s="244"/>
    </row>
    <row r="699" spans="5:5">
      <c r="E699" s="244"/>
    </row>
    <row r="700" spans="5:5">
      <c r="E700" s="244"/>
    </row>
    <row r="701" spans="5:5">
      <c r="E701" s="244"/>
    </row>
    <row r="702" spans="5:5" ht="18.75">
      <c r="E702" s="246"/>
    </row>
    <row r="703" spans="5:5">
      <c r="E703" s="244"/>
    </row>
    <row r="704" spans="5:5">
      <c r="E704" s="244"/>
    </row>
    <row r="705" spans="5:5">
      <c r="E705" s="244"/>
    </row>
    <row r="706" spans="5:5">
      <c r="E706" s="244"/>
    </row>
    <row r="707" spans="5:5">
      <c r="E707" s="244"/>
    </row>
    <row r="708" spans="5:5">
      <c r="E708" s="244"/>
    </row>
    <row r="709" spans="5:5">
      <c r="E709" s="244"/>
    </row>
    <row r="710" spans="5:5">
      <c r="E710" s="244"/>
    </row>
    <row r="711" spans="5:5">
      <c r="E711" s="244"/>
    </row>
    <row r="712" spans="5:5">
      <c r="E712" s="244"/>
    </row>
    <row r="713" spans="5:5">
      <c r="E713" s="244"/>
    </row>
    <row r="714" spans="5:5">
      <c r="E714" s="244"/>
    </row>
    <row r="715" spans="5:5">
      <c r="E715" s="244"/>
    </row>
    <row r="716" spans="5:5">
      <c r="E716" s="244"/>
    </row>
    <row r="717" spans="5:5">
      <c r="E717" s="244"/>
    </row>
    <row r="718" spans="5:5">
      <c r="E718" s="244"/>
    </row>
    <row r="719" spans="5:5">
      <c r="E719" s="244"/>
    </row>
    <row r="720" spans="5:5">
      <c r="E720" s="244"/>
    </row>
    <row r="721" spans="5:5">
      <c r="E721" s="244"/>
    </row>
    <row r="722" spans="5:5">
      <c r="E722" s="244"/>
    </row>
    <row r="723" spans="5:5">
      <c r="E723" s="244"/>
    </row>
    <row r="724" spans="5:5">
      <c r="E724" s="244"/>
    </row>
    <row r="725" spans="5:5">
      <c r="E725" s="244"/>
    </row>
    <row r="726" spans="5:5" ht="18.75">
      <c r="E726" s="249"/>
    </row>
    <row r="727" spans="5:5">
      <c r="E727" s="244"/>
    </row>
    <row r="728" spans="5:5">
      <c r="E728" s="244"/>
    </row>
    <row r="729" spans="5:5">
      <c r="E729" s="244"/>
    </row>
    <row r="730" spans="5:5">
      <c r="E730" s="244"/>
    </row>
    <row r="731" spans="5:5">
      <c r="E731" s="244"/>
    </row>
    <row r="732" spans="5:5">
      <c r="E732" s="244"/>
    </row>
    <row r="733" spans="5:5">
      <c r="E733" s="244"/>
    </row>
    <row r="734" spans="5:5">
      <c r="E734" s="244"/>
    </row>
    <row r="735" spans="5:5">
      <c r="E735" s="244"/>
    </row>
    <row r="736" spans="5:5">
      <c r="E736" s="244"/>
    </row>
    <row r="737" spans="5:5">
      <c r="E737" s="244"/>
    </row>
    <row r="738" spans="5:5">
      <c r="E738" s="244"/>
    </row>
    <row r="739" spans="5:5">
      <c r="E739" s="244"/>
    </row>
    <row r="740" spans="5:5">
      <c r="E740" s="244"/>
    </row>
    <row r="741" spans="5:5">
      <c r="E741" s="247"/>
    </row>
    <row r="742" spans="5:5">
      <c r="E742" s="244"/>
    </row>
    <row r="743" spans="5:5">
      <c r="E743" s="244"/>
    </row>
    <row r="744" spans="5:5">
      <c r="E744" s="244"/>
    </row>
    <row r="745" spans="5:5">
      <c r="E745" s="244"/>
    </row>
    <row r="746" spans="5:5">
      <c r="E746" s="244"/>
    </row>
    <row r="747" spans="5:5">
      <c r="E747" s="244"/>
    </row>
    <row r="748" spans="5:5">
      <c r="E748" s="244"/>
    </row>
    <row r="749" spans="5:5">
      <c r="E749" s="244"/>
    </row>
    <row r="750" spans="5:5">
      <c r="E750" s="244"/>
    </row>
    <row r="751" spans="5:5">
      <c r="E751" s="244"/>
    </row>
    <row r="752" spans="5:5">
      <c r="E752" s="244"/>
    </row>
    <row r="753" spans="5:5">
      <c r="E753" s="244"/>
    </row>
    <row r="754" spans="5:5">
      <c r="E754" s="244"/>
    </row>
    <row r="755" spans="5:5">
      <c r="E755" s="244"/>
    </row>
    <row r="756" spans="5:5">
      <c r="E756" s="244"/>
    </row>
    <row r="757" spans="5:5">
      <c r="E757" s="244"/>
    </row>
    <row r="758" spans="5:5">
      <c r="E758" s="244"/>
    </row>
    <row r="759" spans="5:5">
      <c r="E759" s="244"/>
    </row>
    <row r="760" spans="5:5">
      <c r="E760" s="244"/>
    </row>
    <row r="761" spans="5:5">
      <c r="E761" s="244"/>
    </row>
    <row r="762" spans="5:5">
      <c r="E762" s="244"/>
    </row>
    <row r="763" spans="5:5">
      <c r="E763" s="244"/>
    </row>
    <row r="764" spans="5:5">
      <c r="E764" s="244"/>
    </row>
    <row r="765" spans="5:5">
      <c r="E765" s="244"/>
    </row>
    <row r="766" spans="5:5">
      <c r="E766" s="244"/>
    </row>
    <row r="767" spans="5:5">
      <c r="E767" s="244"/>
    </row>
    <row r="768" spans="5:5">
      <c r="E768" s="244"/>
    </row>
    <row r="769" spans="5:5">
      <c r="E769" s="244"/>
    </row>
    <row r="770" spans="5:5">
      <c r="E770" s="244"/>
    </row>
    <row r="771" spans="5:5">
      <c r="E771" s="244"/>
    </row>
    <row r="772" spans="5:5">
      <c r="E772" s="244"/>
    </row>
    <row r="773" spans="5:5">
      <c r="E773" s="244"/>
    </row>
    <row r="774" spans="5:5">
      <c r="E774" s="244"/>
    </row>
    <row r="775" spans="5:5">
      <c r="E775" s="244"/>
    </row>
    <row r="776" spans="5:5">
      <c r="E776" s="244"/>
    </row>
    <row r="777" spans="5:5">
      <c r="E777" s="244"/>
    </row>
    <row r="778" spans="5:5">
      <c r="E778" s="244"/>
    </row>
    <row r="779" spans="5:5">
      <c r="E779" s="244"/>
    </row>
    <row r="780" spans="5:5">
      <c r="E780" s="244"/>
    </row>
    <row r="781" spans="5:5">
      <c r="E781" s="244"/>
    </row>
    <row r="782" spans="5:5">
      <c r="E782" s="244"/>
    </row>
    <row r="783" spans="5:5">
      <c r="E783" s="244"/>
    </row>
    <row r="784" spans="5:5">
      <c r="E784" s="244"/>
    </row>
    <row r="785" spans="5:5">
      <c r="E785" s="244"/>
    </row>
    <row r="786" spans="5:5">
      <c r="E786" s="244"/>
    </row>
    <row r="787" spans="5:5">
      <c r="E787" s="244"/>
    </row>
    <row r="788" spans="5:5">
      <c r="E788" s="244"/>
    </row>
    <row r="789" spans="5:5">
      <c r="E789" s="244"/>
    </row>
    <row r="790" spans="5:5">
      <c r="E790" s="244"/>
    </row>
    <row r="791" spans="5:5">
      <c r="E791" s="244"/>
    </row>
    <row r="792" spans="5:5">
      <c r="E792" s="244"/>
    </row>
    <row r="793" spans="5:5">
      <c r="E793" s="244"/>
    </row>
    <row r="794" spans="5:5">
      <c r="E794" s="244"/>
    </row>
    <row r="795" spans="5:5">
      <c r="E795" s="244"/>
    </row>
    <row r="796" spans="5:5">
      <c r="E796" s="244"/>
    </row>
    <row r="797" spans="5:5">
      <c r="E797" s="244"/>
    </row>
    <row r="798" spans="5:5">
      <c r="E798" s="244"/>
    </row>
    <row r="799" spans="5:5">
      <c r="E799" s="244"/>
    </row>
    <row r="800" spans="5:5">
      <c r="E800" s="244"/>
    </row>
    <row r="801" spans="5:5">
      <c r="E801" s="244"/>
    </row>
    <row r="802" spans="5:5">
      <c r="E802" s="244"/>
    </row>
    <row r="803" spans="5:5">
      <c r="E803" s="244"/>
    </row>
    <row r="804" spans="5:5">
      <c r="E804" s="244"/>
    </row>
    <row r="805" spans="5:5">
      <c r="E805" s="244"/>
    </row>
    <row r="806" spans="5:5">
      <c r="E806" s="244"/>
    </row>
    <row r="807" spans="5:5">
      <c r="E807" s="244"/>
    </row>
    <row r="808" spans="5:5">
      <c r="E808" s="244"/>
    </row>
    <row r="809" spans="5:5" ht="18.75">
      <c r="E809" s="246"/>
    </row>
    <row r="810" spans="5:5">
      <c r="E810" s="244"/>
    </row>
    <row r="811" spans="5:5">
      <c r="E811" s="244"/>
    </row>
    <row r="812" spans="5:5">
      <c r="E812" s="244"/>
    </row>
    <row r="813" spans="5:5">
      <c r="E813" s="244"/>
    </row>
    <row r="814" spans="5:5" ht="18.75">
      <c r="E814" s="246"/>
    </row>
    <row r="815" spans="5:5">
      <c r="E815" s="244"/>
    </row>
    <row r="816" spans="5:5">
      <c r="E816" s="244"/>
    </row>
    <row r="817" spans="5:5">
      <c r="E817" s="244"/>
    </row>
    <row r="818" spans="5:5">
      <c r="E818" s="244"/>
    </row>
    <row r="819" spans="5:5">
      <c r="E819" s="244"/>
    </row>
    <row r="820" spans="5:5">
      <c r="E820" s="244"/>
    </row>
    <row r="821" spans="5:5">
      <c r="E821" s="244"/>
    </row>
    <row r="822" spans="5:5">
      <c r="E822" s="247"/>
    </row>
  </sheetData>
  <autoFilter ref="A7:R421"/>
  <conditionalFormatting sqref="L7:M421">
    <cfRule type="cellIs" dxfId="76" priority="28" operator="equal">
      <formula>"Rattrapage"</formula>
    </cfRule>
    <cfRule type="cellIs" dxfId="75" priority="29" operator="equal">
      <formula>"Synthèse"</formula>
    </cfRule>
    <cfRule type="cellIs" dxfId="74" priority="30" operator="equal">
      <formula>"Juin"</formula>
    </cfRule>
  </conditionalFormatting>
  <conditionalFormatting sqref="M8:N421">
    <cfRule type="cellIs" dxfId="73" priority="27" operator="equal">
      <formula>"non"</formula>
    </cfRule>
  </conditionalFormatting>
  <conditionalFormatting sqref="B8:C421 O8:P226 O228:P420">
    <cfRule type="cellIs" dxfId="72" priority="12" operator="equal">
      <formula>"NON"</formula>
    </cfRule>
  </conditionalFormatting>
  <dataValidations count="1">
    <dataValidation type="decimal" allowBlank="1" showInputMessage="1" showErrorMessage="1" sqref="L8:L421">
      <formula1>30</formula1>
      <formula2>60</formula2>
    </dataValidation>
  </dataValidations>
  <pageMargins left="0.22" right="0.15" top="0.42" bottom="0.42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AB423"/>
  <sheetViews>
    <sheetView topLeftCell="A2" workbookViewId="0">
      <pane xSplit="3" ySplit="8" topLeftCell="D263" activePane="bottomRight" state="frozen"/>
      <selection activeCell="A2" sqref="A2"/>
      <selection pane="topRight" activeCell="D2" sqref="D2"/>
      <selection pane="bottomLeft" activeCell="A10" sqref="A10"/>
      <selection pane="bottomRight" activeCell="F268" sqref="F268"/>
    </sheetView>
  </sheetViews>
  <sheetFormatPr baseColWidth="10" defaultRowHeight="15"/>
  <cols>
    <col min="1" max="1" width="5.140625" bestFit="1" customWidth="1"/>
    <col min="2" max="2" width="18" customWidth="1"/>
    <col min="3" max="3" width="30.140625" customWidth="1"/>
    <col min="16" max="16" width="14.140625" customWidth="1"/>
    <col min="18" max="18" width="17" customWidth="1"/>
  </cols>
  <sheetData>
    <row r="8" spans="1:28" ht="15.75" thickBot="1"/>
    <row r="9" spans="1:28" ht="16.5" thickBot="1">
      <c r="A9" s="6" t="s">
        <v>5</v>
      </c>
      <c r="B9" s="7" t="s">
        <v>6</v>
      </c>
      <c r="C9" s="7" t="s">
        <v>7</v>
      </c>
      <c r="D9" s="78" t="s">
        <v>1470</v>
      </c>
      <c r="E9" s="78" t="s">
        <v>1471</v>
      </c>
      <c r="F9" s="78" t="s">
        <v>1472</v>
      </c>
      <c r="G9" s="32" t="s">
        <v>10</v>
      </c>
      <c r="H9" s="32" t="s">
        <v>11</v>
      </c>
      <c r="I9" s="11" t="s">
        <v>149</v>
      </c>
      <c r="J9" s="32" t="s">
        <v>24</v>
      </c>
      <c r="K9" s="10" t="s">
        <v>150</v>
      </c>
      <c r="L9" s="10" t="s">
        <v>12</v>
      </c>
      <c r="M9" s="14" t="s">
        <v>140</v>
      </c>
      <c r="N9" s="15" t="s">
        <v>13</v>
      </c>
      <c r="P9" s="166" t="s">
        <v>6</v>
      </c>
      <c r="Q9" s="166" t="s">
        <v>7</v>
      </c>
      <c r="R9" s="167" t="s">
        <v>1450</v>
      </c>
      <c r="S9" s="168" t="s">
        <v>1451</v>
      </c>
      <c r="T9" s="169" t="s">
        <v>1452</v>
      </c>
      <c r="U9" s="169" t="s">
        <v>1453</v>
      </c>
      <c r="V9" s="170" t="s">
        <v>1454</v>
      </c>
      <c r="W9" s="169" t="s">
        <v>1455</v>
      </c>
      <c r="X9" s="171" t="s">
        <v>1456</v>
      </c>
      <c r="Y9" s="172" t="s">
        <v>1457</v>
      </c>
      <c r="Z9" s="172" t="s">
        <v>1458</v>
      </c>
      <c r="AA9" s="172" t="s">
        <v>1459</v>
      </c>
      <c r="AB9" s="172" t="s">
        <v>1460</v>
      </c>
    </row>
    <row r="10" spans="1:28" ht="18.75">
      <c r="A10" s="79">
        <v>1</v>
      </c>
      <c r="B10" s="122" t="s">
        <v>60</v>
      </c>
      <c r="C10" s="122" t="s">
        <v>152</v>
      </c>
      <c r="D10" s="172">
        <v>13.75</v>
      </c>
      <c r="E10" s="172">
        <v>13.5</v>
      </c>
      <c r="F10" s="172">
        <v>13</v>
      </c>
      <c r="G10" s="18">
        <f>IF(AND(D10=0,E10=0,F10=0),M10/3,(D10+E10+F10)/3)</f>
        <v>13.416666666666666</v>
      </c>
      <c r="H10" s="25">
        <f>G10*3</f>
        <v>40.25</v>
      </c>
      <c r="I10" s="25"/>
      <c r="J10" s="19">
        <f t="shared" ref="J10:J36" si="0">MAX(H10,I10*3)</f>
        <v>40.25</v>
      </c>
      <c r="K10" s="26"/>
      <c r="L10" s="19">
        <f t="shared" ref="L10:L36" si="1">MAX(J10,K10*3)</f>
        <v>40.25</v>
      </c>
      <c r="M10" s="74"/>
      <c r="N10" s="84" t="str">
        <f t="shared" ref="N10:N36" si="2">IF(ISBLANK(K10),IF(ISBLANK(I10),"Juin","Synthèse"),"Rattrapage")</f>
        <v>Juin</v>
      </c>
      <c r="O10" t="str">
        <f>IF(AND(B10=P10,C10=Q10),"oui","non")</f>
        <v>oui</v>
      </c>
      <c r="P10" s="173" t="s">
        <v>60</v>
      </c>
      <c r="Q10" s="173" t="s">
        <v>152</v>
      </c>
      <c r="R10" s="174">
        <v>13.5</v>
      </c>
      <c r="S10" s="175"/>
      <c r="T10" s="176">
        <v>13</v>
      </c>
      <c r="U10" s="176">
        <v>12</v>
      </c>
      <c r="V10" s="177">
        <v>12</v>
      </c>
      <c r="W10" s="178">
        <v>13</v>
      </c>
      <c r="X10" s="179">
        <v>13.75</v>
      </c>
      <c r="Y10" s="172">
        <v>13.75</v>
      </c>
      <c r="Z10" s="172">
        <v>13.5</v>
      </c>
      <c r="AA10" s="172">
        <v>13</v>
      </c>
      <c r="AB10" s="172">
        <v>13.416666666666666</v>
      </c>
    </row>
    <row r="11" spans="1:28" ht="18.75">
      <c r="A11" s="79">
        <v>2</v>
      </c>
      <c r="B11" s="123" t="s">
        <v>153</v>
      </c>
      <c r="C11" s="123" t="s">
        <v>152</v>
      </c>
      <c r="D11" s="172">
        <v>15</v>
      </c>
      <c r="E11" s="172">
        <v>14</v>
      </c>
      <c r="F11" s="172">
        <v>13</v>
      </c>
      <c r="G11" s="18">
        <f t="shared" ref="G11:G74" si="3">IF(AND(D11=0,E11=0,F11=0),M11/3,(D11+E11+F11)/3)</f>
        <v>14</v>
      </c>
      <c r="H11" s="25">
        <f t="shared" ref="H11:H74" si="4">G11*3</f>
        <v>42</v>
      </c>
      <c r="I11" s="25"/>
      <c r="J11" s="19">
        <f t="shared" si="0"/>
        <v>42</v>
      </c>
      <c r="K11" s="26"/>
      <c r="L11" s="19">
        <f t="shared" si="1"/>
        <v>42</v>
      </c>
      <c r="M11" s="74"/>
      <c r="N11" s="84" t="str">
        <f t="shared" si="2"/>
        <v>Juin</v>
      </c>
      <c r="O11" t="str">
        <f t="shared" ref="O11:O74" si="5">IF(AND(B11=P11,C11=Q11),"oui","non")</f>
        <v>oui</v>
      </c>
      <c r="P11" s="180" t="s">
        <v>153</v>
      </c>
      <c r="Q11" s="180" t="s">
        <v>152</v>
      </c>
      <c r="R11" s="174">
        <v>13</v>
      </c>
      <c r="S11" s="172"/>
      <c r="T11" s="178">
        <v>14</v>
      </c>
      <c r="U11" s="176">
        <v>0</v>
      </c>
      <c r="V11" s="177">
        <v>13</v>
      </c>
      <c r="W11" s="178">
        <v>12</v>
      </c>
      <c r="X11" s="179">
        <v>15</v>
      </c>
      <c r="Y11" s="172">
        <v>15</v>
      </c>
      <c r="Z11" s="172">
        <v>14</v>
      </c>
      <c r="AA11" s="172">
        <v>13</v>
      </c>
      <c r="AB11" s="172">
        <v>14</v>
      </c>
    </row>
    <row r="12" spans="1:28" ht="18.75">
      <c r="A12" s="79">
        <v>3</v>
      </c>
      <c r="B12" s="123" t="s">
        <v>154</v>
      </c>
      <c r="C12" s="123" t="s">
        <v>55</v>
      </c>
      <c r="D12" s="172">
        <v>13</v>
      </c>
      <c r="E12" s="172">
        <v>13</v>
      </c>
      <c r="F12" s="172">
        <v>12.25</v>
      </c>
      <c r="G12" s="18">
        <f t="shared" si="3"/>
        <v>12.75</v>
      </c>
      <c r="H12" s="25">
        <f t="shared" si="4"/>
        <v>38.25</v>
      </c>
      <c r="I12" s="25"/>
      <c r="J12" s="19">
        <f t="shared" si="0"/>
        <v>38.25</v>
      </c>
      <c r="K12" s="26"/>
      <c r="L12" s="19">
        <f t="shared" si="1"/>
        <v>38.25</v>
      </c>
      <c r="M12" s="74"/>
      <c r="N12" s="84" t="str">
        <f t="shared" si="2"/>
        <v>Juin</v>
      </c>
      <c r="O12" t="str">
        <f t="shared" si="5"/>
        <v>oui</v>
      </c>
      <c r="P12" s="180" t="s">
        <v>154</v>
      </c>
      <c r="Q12" s="180" t="s">
        <v>55</v>
      </c>
      <c r="R12" s="174">
        <v>0</v>
      </c>
      <c r="S12" s="172"/>
      <c r="T12" s="178">
        <v>13</v>
      </c>
      <c r="U12" s="176">
        <v>0</v>
      </c>
      <c r="V12" s="177">
        <v>13</v>
      </c>
      <c r="W12" s="178">
        <v>12.25</v>
      </c>
      <c r="X12" s="179">
        <v>0</v>
      </c>
      <c r="Y12" s="172">
        <v>13</v>
      </c>
      <c r="Z12" s="172">
        <v>13</v>
      </c>
      <c r="AA12" s="172">
        <v>12.25</v>
      </c>
      <c r="AB12" s="172">
        <v>12.75</v>
      </c>
    </row>
    <row r="13" spans="1:28" ht="18.75">
      <c r="A13" s="79">
        <v>4</v>
      </c>
      <c r="B13" s="123" t="s">
        <v>155</v>
      </c>
      <c r="C13" s="123" t="s">
        <v>45</v>
      </c>
      <c r="D13" s="172">
        <v>14</v>
      </c>
      <c r="E13" s="172">
        <v>14</v>
      </c>
      <c r="F13" s="172">
        <v>13.5</v>
      </c>
      <c r="G13" s="18">
        <f t="shared" si="3"/>
        <v>13.833333333333334</v>
      </c>
      <c r="H13" s="25">
        <f t="shared" si="4"/>
        <v>41.5</v>
      </c>
      <c r="I13" s="25"/>
      <c r="J13" s="19">
        <f t="shared" si="0"/>
        <v>41.5</v>
      </c>
      <c r="K13" s="26"/>
      <c r="L13" s="19">
        <f>MAX(J13,K13*3)</f>
        <v>41.5</v>
      </c>
      <c r="M13" s="74"/>
      <c r="N13" s="84" t="str">
        <f t="shared" si="2"/>
        <v>Juin</v>
      </c>
      <c r="O13" t="str">
        <f t="shared" si="5"/>
        <v>oui</v>
      </c>
      <c r="P13" s="180" t="s">
        <v>155</v>
      </c>
      <c r="Q13" s="180" t="s">
        <v>45</v>
      </c>
      <c r="R13" s="174">
        <v>13.5</v>
      </c>
      <c r="S13" s="172"/>
      <c r="T13" s="178">
        <v>14</v>
      </c>
      <c r="U13" s="176">
        <v>12</v>
      </c>
      <c r="V13" s="177">
        <v>13.5</v>
      </c>
      <c r="W13" s="178">
        <v>0</v>
      </c>
      <c r="X13" s="179">
        <v>14</v>
      </c>
      <c r="Y13" s="172">
        <v>14</v>
      </c>
      <c r="Z13" s="172">
        <v>14</v>
      </c>
      <c r="AA13" s="172">
        <v>13.5</v>
      </c>
      <c r="AB13" s="172">
        <v>13.833333333333334</v>
      </c>
    </row>
    <row r="14" spans="1:28" ht="18.75">
      <c r="A14" s="79">
        <v>5</v>
      </c>
      <c r="B14" s="123" t="s">
        <v>156</v>
      </c>
      <c r="C14" s="123" t="s">
        <v>759</v>
      </c>
      <c r="D14" s="172">
        <v>13.75</v>
      </c>
      <c r="E14" s="172">
        <v>13</v>
      </c>
      <c r="F14" s="172">
        <v>12</v>
      </c>
      <c r="G14" s="18">
        <f t="shared" si="3"/>
        <v>12.916666666666666</v>
      </c>
      <c r="H14" s="25">
        <f t="shared" si="4"/>
        <v>38.75</v>
      </c>
      <c r="I14" s="25"/>
      <c r="J14" s="19">
        <f t="shared" si="0"/>
        <v>38.75</v>
      </c>
      <c r="K14" s="26"/>
      <c r="L14" s="19">
        <f t="shared" si="1"/>
        <v>38.75</v>
      </c>
      <c r="M14" s="74"/>
      <c r="N14" s="84" t="str">
        <f t="shared" si="2"/>
        <v>Juin</v>
      </c>
      <c r="O14" t="str">
        <f t="shared" si="5"/>
        <v>oui</v>
      </c>
      <c r="P14" s="180" t="s">
        <v>156</v>
      </c>
      <c r="Q14" s="180" t="s">
        <v>759</v>
      </c>
      <c r="R14" s="174">
        <v>11</v>
      </c>
      <c r="S14" s="172"/>
      <c r="T14" s="178">
        <v>12</v>
      </c>
      <c r="U14" s="176">
        <v>0</v>
      </c>
      <c r="V14" s="177">
        <v>13</v>
      </c>
      <c r="W14" s="178">
        <v>0</v>
      </c>
      <c r="X14" s="179">
        <v>13.75</v>
      </c>
      <c r="Y14" s="172">
        <v>13.75</v>
      </c>
      <c r="Z14" s="172">
        <v>13</v>
      </c>
      <c r="AA14" s="172">
        <v>12</v>
      </c>
      <c r="AB14" s="172">
        <v>12.916666666666666</v>
      </c>
    </row>
    <row r="15" spans="1:28" ht="30">
      <c r="A15" s="79">
        <v>6</v>
      </c>
      <c r="B15" s="123" t="s">
        <v>157</v>
      </c>
      <c r="C15" s="123" t="s">
        <v>158</v>
      </c>
      <c r="D15" s="172">
        <v>13.75</v>
      </c>
      <c r="E15" s="172">
        <v>13</v>
      </c>
      <c r="F15" s="172">
        <v>12.5</v>
      </c>
      <c r="G15" s="18">
        <f t="shared" si="3"/>
        <v>13.083333333333334</v>
      </c>
      <c r="H15" s="25">
        <f t="shared" si="4"/>
        <v>39.25</v>
      </c>
      <c r="I15" s="25"/>
      <c r="J15" s="19">
        <f t="shared" si="0"/>
        <v>39.25</v>
      </c>
      <c r="K15" s="26"/>
      <c r="L15" s="19">
        <f t="shared" si="1"/>
        <v>39.25</v>
      </c>
      <c r="M15" s="74"/>
      <c r="N15" s="84" t="str">
        <f t="shared" si="2"/>
        <v>Juin</v>
      </c>
      <c r="O15" t="str">
        <f t="shared" si="5"/>
        <v>oui</v>
      </c>
      <c r="P15" s="180" t="s">
        <v>157</v>
      </c>
      <c r="Q15" s="180" t="s">
        <v>158</v>
      </c>
      <c r="R15" s="174">
        <v>12.5</v>
      </c>
      <c r="S15" s="172"/>
      <c r="T15" s="178">
        <v>11</v>
      </c>
      <c r="U15" s="176">
        <v>12</v>
      </c>
      <c r="V15" s="177">
        <v>13</v>
      </c>
      <c r="W15" s="178">
        <v>0</v>
      </c>
      <c r="X15" s="179">
        <v>13.75</v>
      </c>
      <c r="Y15" s="172">
        <v>13.75</v>
      </c>
      <c r="Z15" s="172">
        <v>13</v>
      </c>
      <c r="AA15" s="172">
        <v>12.5</v>
      </c>
      <c r="AB15" s="172">
        <v>13.083333333333334</v>
      </c>
    </row>
    <row r="16" spans="1:28" ht="18.75">
      <c r="A16" s="79">
        <v>7</v>
      </c>
      <c r="B16" s="123" t="s">
        <v>159</v>
      </c>
      <c r="C16" s="123" t="s">
        <v>160</v>
      </c>
      <c r="D16" s="172">
        <v>14</v>
      </c>
      <c r="E16" s="172">
        <v>12.5</v>
      </c>
      <c r="F16" s="172">
        <v>12</v>
      </c>
      <c r="G16" s="18">
        <f t="shared" si="3"/>
        <v>12.833333333333334</v>
      </c>
      <c r="H16" s="25">
        <f t="shared" si="4"/>
        <v>38.5</v>
      </c>
      <c r="I16" s="25"/>
      <c r="J16" s="19">
        <f t="shared" si="0"/>
        <v>38.5</v>
      </c>
      <c r="K16" s="26"/>
      <c r="L16" s="19">
        <f t="shared" si="1"/>
        <v>38.5</v>
      </c>
      <c r="M16" s="74"/>
      <c r="N16" s="84" t="str">
        <f t="shared" si="2"/>
        <v>Juin</v>
      </c>
      <c r="O16" t="str">
        <f t="shared" si="5"/>
        <v>oui</v>
      </c>
      <c r="P16" s="180" t="s">
        <v>159</v>
      </c>
      <c r="Q16" s="180" t="s">
        <v>160</v>
      </c>
      <c r="R16" s="174">
        <v>11</v>
      </c>
      <c r="S16" s="172"/>
      <c r="T16" s="178">
        <v>14</v>
      </c>
      <c r="U16" s="176">
        <v>12</v>
      </c>
      <c r="V16" s="177">
        <v>12.5</v>
      </c>
      <c r="W16" s="178">
        <v>0</v>
      </c>
      <c r="X16" s="179">
        <v>10</v>
      </c>
      <c r="Y16" s="172">
        <v>14</v>
      </c>
      <c r="Z16" s="172">
        <v>12.5</v>
      </c>
      <c r="AA16" s="172">
        <v>12</v>
      </c>
      <c r="AB16" s="172">
        <v>12.833333333333334</v>
      </c>
    </row>
    <row r="17" spans="1:28" ht="18.75">
      <c r="A17" s="79">
        <v>8</v>
      </c>
      <c r="B17" s="123" t="s">
        <v>161</v>
      </c>
      <c r="C17" s="123" t="s">
        <v>162</v>
      </c>
      <c r="D17" s="172">
        <v>14.75</v>
      </c>
      <c r="E17" s="172">
        <v>13</v>
      </c>
      <c r="F17" s="172">
        <v>13</v>
      </c>
      <c r="G17" s="18">
        <f t="shared" si="3"/>
        <v>13.583333333333334</v>
      </c>
      <c r="H17" s="25">
        <f t="shared" si="4"/>
        <v>40.75</v>
      </c>
      <c r="I17" s="25"/>
      <c r="J17" s="19">
        <f t="shared" si="0"/>
        <v>40.75</v>
      </c>
      <c r="K17" s="26"/>
      <c r="L17" s="19">
        <f t="shared" si="1"/>
        <v>40.75</v>
      </c>
      <c r="M17" s="74"/>
      <c r="N17" s="84" t="str">
        <f t="shared" si="2"/>
        <v>Juin</v>
      </c>
      <c r="O17" t="str">
        <f t="shared" si="5"/>
        <v>oui</v>
      </c>
      <c r="P17" s="180" t="s">
        <v>161</v>
      </c>
      <c r="Q17" s="180" t="s">
        <v>162</v>
      </c>
      <c r="R17" s="174">
        <v>13</v>
      </c>
      <c r="S17" s="172"/>
      <c r="T17" s="178">
        <v>13</v>
      </c>
      <c r="U17" s="176">
        <v>12</v>
      </c>
      <c r="V17" s="177">
        <v>13</v>
      </c>
      <c r="W17" s="178">
        <v>0</v>
      </c>
      <c r="X17" s="179">
        <v>14.75</v>
      </c>
      <c r="Y17" s="172">
        <v>14.75</v>
      </c>
      <c r="Z17" s="172">
        <v>13</v>
      </c>
      <c r="AA17" s="172">
        <v>13</v>
      </c>
      <c r="AB17" s="172">
        <v>13.583333333333334</v>
      </c>
    </row>
    <row r="18" spans="1:28" ht="18.75">
      <c r="A18" s="79">
        <v>9</v>
      </c>
      <c r="B18" s="123" t="s">
        <v>163</v>
      </c>
      <c r="C18" s="123" t="s">
        <v>44</v>
      </c>
      <c r="D18" s="172">
        <v>13.5</v>
      </c>
      <c r="E18" s="172">
        <v>13</v>
      </c>
      <c r="F18" s="172">
        <v>12.5</v>
      </c>
      <c r="G18" s="18">
        <f t="shared" si="3"/>
        <v>13</v>
      </c>
      <c r="H18" s="25">
        <f t="shared" si="4"/>
        <v>39</v>
      </c>
      <c r="I18" s="25"/>
      <c r="J18" s="19">
        <f t="shared" si="0"/>
        <v>39</v>
      </c>
      <c r="K18" s="26"/>
      <c r="L18" s="19">
        <f t="shared" si="1"/>
        <v>39</v>
      </c>
      <c r="M18" s="74"/>
      <c r="N18" s="84" t="str">
        <f t="shared" si="2"/>
        <v>Juin</v>
      </c>
      <c r="O18" t="str">
        <f t="shared" si="5"/>
        <v>oui</v>
      </c>
      <c r="P18" s="180" t="s">
        <v>163</v>
      </c>
      <c r="Q18" s="180" t="s">
        <v>44</v>
      </c>
      <c r="R18" s="174">
        <v>13</v>
      </c>
      <c r="S18" s="172"/>
      <c r="T18" s="178">
        <v>0</v>
      </c>
      <c r="U18" s="176">
        <v>0</v>
      </c>
      <c r="V18" s="177">
        <v>13.5</v>
      </c>
      <c r="W18" s="178">
        <v>0</v>
      </c>
      <c r="X18" s="179">
        <v>12.5</v>
      </c>
      <c r="Y18" s="172">
        <v>13.5</v>
      </c>
      <c r="Z18" s="172">
        <v>13</v>
      </c>
      <c r="AA18" s="172">
        <v>12.5</v>
      </c>
      <c r="AB18" s="172">
        <v>13</v>
      </c>
    </row>
    <row r="19" spans="1:28" ht="18.75">
      <c r="A19" s="79">
        <v>10</v>
      </c>
      <c r="B19" s="123" t="s">
        <v>164</v>
      </c>
      <c r="C19" s="123" t="s">
        <v>165</v>
      </c>
      <c r="D19" s="172">
        <v>14.5</v>
      </c>
      <c r="E19" s="172">
        <v>13.5</v>
      </c>
      <c r="F19" s="172">
        <v>13</v>
      </c>
      <c r="G19" s="18">
        <f t="shared" si="3"/>
        <v>13.666666666666666</v>
      </c>
      <c r="H19" s="25">
        <f t="shared" si="4"/>
        <v>41</v>
      </c>
      <c r="I19" s="25"/>
      <c r="J19" s="19">
        <f t="shared" si="0"/>
        <v>41</v>
      </c>
      <c r="K19" s="26"/>
      <c r="L19" s="19">
        <f t="shared" si="1"/>
        <v>41</v>
      </c>
      <c r="M19" s="74"/>
      <c r="N19" s="84" t="str">
        <f t="shared" si="2"/>
        <v>Juin</v>
      </c>
      <c r="O19" t="str">
        <f t="shared" si="5"/>
        <v>oui</v>
      </c>
      <c r="P19" s="180" t="s">
        <v>164</v>
      </c>
      <c r="Q19" s="180" t="s">
        <v>165</v>
      </c>
      <c r="R19" s="174">
        <v>13.5</v>
      </c>
      <c r="S19" s="172"/>
      <c r="T19" s="178">
        <v>13</v>
      </c>
      <c r="U19" s="176">
        <v>12</v>
      </c>
      <c r="V19" s="177">
        <v>12</v>
      </c>
      <c r="W19" s="178">
        <v>0</v>
      </c>
      <c r="X19" s="179">
        <v>14.5</v>
      </c>
      <c r="Y19" s="172">
        <v>14.5</v>
      </c>
      <c r="Z19" s="172">
        <v>13.5</v>
      </c>
      <c r="AA19" s="172">
        <v>13</v>
      </c>
      <c r="AB19" s="172">
        <v>13.666666666666666</v>
      </c>
    </row>
    <row r="20" spans="1:28" ht="30">
      <c r="A20" s="79">
        <v>11</v>
      </c>
      <c r="B20" s="123" t="s">
        <v>166</v>
      </c>
      <c r="C20" s="123" t="s">
        <v>167</v>
      </c>
      <c r="D20" s="172">
        <v>14.5</v>
      </c>
      <c r="E20" s="172">
        <v>14</v>
      </c>
      <c r="F20" s="172">
        <v>13.5</v>
      </c>
      <c r="G20" s="18">
        <f t="shared" si="3"/>
        <v>14</v>
      </c>
      <c r="H20" s="25">
        <f t="shared" si="4"/>
        <v>42</v>
      </c>
      <c r="I20" s="25"/>
      <c r="J20" s="19">
        <f t="shared" si="0"/>
        <v>42</v>
      </c>
      <c r="K20" s="26"/>
      <c r="L20" s="19">
        <f t="shared" si="1"/>
        <v>42</v>
      </c>
      <c r="M20" s="74"/>
      <c r="N20" s="84" t="str">
        <f t="shared" si="2"/>
        <v>Juin</v>
      </c>
      <c r="O20" t="str">
        <f t="shared" si="5"/>
        <v>oui</v>
      </c>
      <c r="P20" s="180" t="s">
        <v>166</v>
      </c>
      <c r="Q20" s="180" t="s">
        <v>167</v>
      </c>
      <c r="R20" s="174">
        <v>13.5</v>
      </c>
      <c r="S20" s="172"/>
      <c r="T20" s="178">
        <v>14</v>
      </c>
      <c r="U20" s="176">
        <v>12</v>
      </c>
      <c r="V20" s="177">
        <v>12</v>
      </c>
      <c r="W20" s="178">
        <v>0</v>
      </c>
      <c r="X20" s="179">
        <v>14.5</v>
      </c>
      <c r="Y20" s="172">
        <v>14.5</v>
      </c>
      <c r="Z20" s="172">
        <v>14</v>
      </c>
      <c r="AA20" s="172">
        <v>13.5</v>
      </c>
      <c r="AB20" s="172">
        <v>14</v>
      </c>
    </row>
    <row r="21" spans="1:28" ht="18.75">
      <c r="A21" s="79">
        <v>12</v>
      </c>
      <c r="B21" s="123" t="s">
        <v>168</v>
      </c>
      <c r="C21" s="123" t="s">
        <v>169</v>
      </c>
      <c r="D21" s="172">
        <v>14.5</v>
      </c>
      <c r="E21" s="172">
        <v>13</v>
      </c>
      <c r="F21" s="172">
        <v>13</v>
      </c>
      <c r="G21" s="18">
        <f t="shared" si="3"/>
        <v>13.5</v>
      </c>
      <c r="H21" s="25">
        <f t="shared" si="4"/>
        <v>40.5</v>
      </c>
      <c r="I21" s="25"/>
      <c r="J21" s="19">
        <f t="shared" si="0"/>
        <v>40.5</v>
      </c>
      <c r="K21" s="26"/>
      <c r="L21" s="19">
        <f t="shared" si="1"/>
        <v>40.5</v>
      </c>
      <c r="M21" s="74"/>
      <c r="N21" s="84" t="str">
        <f t="shared" si="2"/>
        <v>Juin</v>
      </c>
      <c r="O21" t="str">
        <f t="shared" si="5"/>
        <v>oui</v>
      </c>
      <c r="P21" s="180" t="s">
        <v>168</v>
      </c>
      <c r="Q21" s="180" t="s">
        <v>169</v>
      </c>
      <c r="R21" s="174">
        <v>13</v>
      </c>
      <c r="S21" s="172"/>
      <c r="T21" s="178">
        <v>13</v>
      </c>
      <c r="U21" s="176">
        <v>12</v>
      </c>
      <c r="V21" s="177">
        <v>13</v>
      </c>
      <c r="W21" s="178">
        <v>0</v>
      </c>
      <c r="X21" s="179">
        <v>14.5</v>
      </c>
      <c r="Y21" s="172">
        <v>14.5</v>
      </c>
      <c r="Z21" s="172">
        <v>13</v>
      </c>
      <c r="AA21" s="172">
        <v>13</v>
      </c>
      <c r="AB21" s="172">
        <v>13.5</v>
      </c>
    </row>
    <row r="22" spans="1:28" ht="30">
      <c r="A22" s="79">
        <v>13</v>
      </c>
      <c r="B22" s="123" t="s">
        <v>170</v>
      </c>
      <c r="C22" s="123" t="s">
        <v>68</v>
      </c>
      <c r="D22" s="172">
        <v>15</v>
      </c>
      <c r="E22" s="172">
        <v>14</v>
      </c>
      <c r="F22" s="172">
        <v>14</v>
      </c>
      <c r="G22" s="18">
        <f t="shared" si="3"/>
        <v>14.333333333333334</v>
      </c>
      <c r="H22" s="25">
        <f t="shared" si="4"/>
        <v>43</v>
      </c>
      <c r="I22" s="25"/>
      <c r="J22" s="19">
        <f t="shared" si="0"/>
        <v>43</v>
      </c>
      <c r="K22" s="26"/>
      <c r="L22" s="19">
        <f t="shared" si="1"/>
        <v>43</v>
      </c>
      <c r="M22" s="74"/>
      <c r="N22" s="84" t="str">
        <f t="shared" si="2"/>
        <v>Juin</v>
      </c>
      <c r="O22" t="str">
        <f t="shared" si="5"/>
        <v>oui</v>
      </c>
      <c r="P22" s="180" t="s">
        <v>170</v>
      </c>
      <c r="Q22" s="180" t="s">
        <v>68</v>
      </c>
      <c r="R22" s="174">
        <v>14</v>
      </c>
      <c r="S22" s="172"/>
      <c r="T22" s="178">
        <v>14</v>
      </c>
      <c r="U22" s="176">
        <v>12</v>
      </c>
      <c r="V22" s="177">
        <v>12.5</v>
      </c>
      <c r="W22" s="178">
        <v>0</v>
      </c>
      <c r="X22" s="179">
        <v>15</v>
      </c>
      <c r="Y22" s="172">
        <v>15</v>
      </c>
      <c r="Z22" s="172">
        <v>14</v>
      </c>
      <c r="AA22" s="172">
        <v>14</v>
      </c>
      <c r="AB22" s="172">
        <v>14.333333333333334</v>
      </c>
    </row>
    <row r="23" spans="1:28" ht="18.75">
      <c r="A23" s="79">
        <v>14</v>
      </c>
      <c r="B23" s="123" t="s">
        <v>171</v>
      </c>
      <c r="C23" s="123" t="s">
        <v>172</v>
      </c>
      <c r="D23" s="172">
        <v>14</v>
      </c>
      <c r="E23" s="172">
        <v>13</v>
      </c>
      <c r="F23" s="172">
        <v>13</v>
      </c>
      <c r="G23" s="18">
        <f t="shared" si="3"/>
        <v>13.333333333333334</v>
      </c>
      <c r="H23" s="25">
        <f t="shared" si="4"/>
        <v>40</v>
      </c>
      <c r="I23" s="25"/>
      <c r="J23" s="19">
        <f t="shared" si="0"/>
        <v>40</v>
      </c>
      <c r="K23" s="26"/>
      <c r="L23" s="19">
        <f t="shared" si="1"/>
        <v>40</v>
      </c>
      <c r="M23" s="74"/>
      <c r="N23" s="84" t="str">
        <f t="shared" si="2"/>
        <v>Juin</v>
      </c>
      <c r="O23" t="str">
        <f t="shared" si="5"/>
        <v>oui</v>
      </c>
      <c r="P23" s="180" t="s">
        <v>171</v>
      </c>
      <c r="Q23" s="180" t="s">
        <v>172</v>
      </c>
      <c r="R23" s="174">
        <v>13</v>
      </c>
      <c r="S23" s="172"/>
      <c r="T23" s="178">
        <v>11</v>
      </c>
      <c r="U23" s="176">
        <v>12</v>
      </c>
      <c r="V23" s="177">
        <v>13</v>
      </c>
      <c r="W23" s="178">
        <v>0</v>
      </c>
      <c r="X23" s="179">
        <v>14</v>
      </c>
      <c r="Y23" s="172">
        <v>14</v>
      </c>
      <c r="Z23" s="172">
        <v>13</v>
      </c>
      <c r="AA23" s="172">
        <v>13</v>
      </c>
      <c r="AB23" s="172">
        <v>13.333333333333334</v>
      </c>
    </row>
    <row r="24" spans="1:28" ht="30">
      <c r="A24" s="79">
        <v>15</v>
      </c>
      <c r="B24" s="123" t="s">
        <v>173</v>
      </c>
      <c r="C24" s="123" t="s">
        <v>174</v>
      </c>
      <c r="D24" s="172">
        <v>15.25</v>
      </c>
      <c r="E24" s="172">
        <v>13.75</v>
      </c>
      <c r="F24" s="172">
        <v>13</v>
      </c>
      <c r="G24" s="18">
        <f t="shared" si="3"/>
        <v>14</v>
      </c>
      <c r="H24" s="25">
        <f t="shared" si="4"/>
        <v>42</v>
      </c>
      <c r="I24" s="25"/>
      <c r="J24" s="19">
        <f t="shared" si="0"/>
        <v>42</v>
      </c>
      <c r="K24" s="26"/>
      <c r="L24" s="19">
        <f t="shared" si="1"/>
        <v>42</v>
      </c>
      <c r="M24" s="74"/>
      <c r="N24" s="84" t="str">
        <f t="shared" si="2"/>
        <v>Juin</v>
      </c>
      <c r="O24" t="str">
        <f t="shared" si="5"/>
        <v>oui</v>
      </c>
      <c r="P24" s="180" t="s">
        <v>173</v>
      </c>
      <c r="Q24" s="180" t="s">
        <v>174</v>
      </c>
      <c r="R24" s="174">
        <v>13.75</v>
      </c>
      <c r="S24" s="172"/>
      <c r="T24" s="178">
        <v>11</v>
      </c>
      <c r="U24" s="176">
        <v>12</v>
      </c>
      <c r="V24" s="177">
        <v>13</v>
      </c>
      <c r="W24" s="178">
        <v>0</v>
      </c>
      <c r="X24" s="179">
        <v>15.25</v>
      </c>
      <c r="Y24" s="172">
        <v>15.25</v>
      </c>
      <c r="Z24" s="172">
        <v>13.75</v>
      </c>
      <c r="AA24" s="172">
        <v>13</v>
      </c>
      <c r="AB24" s="172">
        <v>14</v>
      </c>
    </row>
    <row r="25" spans="1:28" ht="30">
      <c r="A25" s="79">
        <v>16</v>
      </c>
      <c r="B25" s="123" t="s">
        <v>175</v>
      </c>
      <c r="C25" s="123" t="s">
        <v>176</v>
      </c>
      <c r="D25" s="172">
        <v>14</v>
      </c>
      <c r="E25" s="172">
        <v>13.75</v>
      </c>
      <c r="F25" s="172">
        <v>13</v>
      </c>
      <c r="G25" s="18">
        <f t="shared" si="3"/>
        <v>13.583333333333334</v>
      </c>
      <c r="H25" s="25">
        <f t="shared" si="4"/>
        <v>40.75</v>
      </c>
      <c r="I25" s="25"/>
      <c r="J25" s="19">
        <f t="shared" si="0"/>
        <v>40.75</v>
      </c>
      <c r="K25" s="26"/>
      <c r="L25" s="19">
        <f t="shared" si="1"/>
        <v>40.75</v>
      </c>
      <c r="M25" s="74"/>
      <c r="N25" s="84" t="str">
        <f t="shared" si="2"/>
        <v>Juin</v>
      </c>
      <c r="O25" t="str">
        <f t="shared" si="5"/>
        <v>oui</v>
      </c>
      <c r="P25" s="180" t="s">
        <v>175</v>
      </c>
      <c r="Q25" s="180" t="s">
        <v>176</v>
      </c>
      <c r="R25" s="174">
        <v>13.75</v>
      </c>
      <c r="S25" s="172"/>
      <c r="T25" s="178">
        <v>10</v>
      </c>
      <c r="U25" s="176">
        <v>12</v>
      </c>
      <c r="V25" s="177">
        <v>13</v>
      </c>
      <c r="W25" s="178">
        <v>0</v>
      </c>
      <c r="X25" s="179">
        <v>14</v>
      </c>
      <c r="Y25" s="172">
        <v>14</v>
      </c>
      <c r="Z25" s="172">
        <v>13.75</v>
      </c>
      <c r="AA25" s="172">
        <v>13</v>
      </c>
      <c r="AB25" s="172">
        <v>13.583333333333334</v>
      </c>
    </row>
    <row r="26" spans="1:28" ht="30">
      <c r="A26" s="79">
        <v>17</v>
      </c>
      <c r="B26" s="123" t="s">
        <v>177</v>
      </c>
      <c r="C26" s="123" t="s">
        <v>178</v>
      </c>
      <c r="D26" s="172">
        <v>13.75</v>
      </c>
      <c r="E26" s="172">
        <v>12</v>
      </c>
      <c r="F26" s="172">
        <v>12</v>
      </c>
      <c r="G26" s="18">
        <f t="shared" si="3"/>
        <v>12.583333333333334</v>
      </c>
      <c r="H26" s="25">
        <f t="shared" si="4"/>
        <v>37.75</v>
      </c>
      <c r="I26" s="25"/>
      <c r="J26" s="19">
        <f t="shared" si="0"/>
        <v>37.75</v>
      </c>
      <c r="K26" s="26"/>
      <c r="L26" s="19">
        <f t="shared" si="1"/>
        <v>37.75</v>
      </c>
      <c r="M26" s="74"/>
      <c r="N26" s="84" t="str">
        <f t="shared" si="2"/>
        <v>Juin</v>
      </c>
      <c r="O26" t="str">
        <f t="shared" si="5"/>
        <v>oui</v>
      </c>
      <c r="P26" s="180" t="s">
        <v>177</v>
      </c>
      <c r="Q26" s="180" t="s">
        <v>178</v>
      </c>
      <c r="R26" s="174">
        <v>11</v>
      </c>
      <c r="S26" s="172"/>
      <c r="T26" s="178">
        <v>10</v>
      </c>
      <c r="U26" s="176">
        <v>12</v>
      </c>
      <c r="V26" s="177">
        <v>12</v>
      </c>
      <c r="W26" s="178">
        <v>0</v>
      </c>
      <c r="X26" s="179">
        <v>13.75</v>
      </c>
      <c r="Y26" s="172">
        <v>13.75</v>
      </c>
      <c r="Z26" s="172">
        <v>12</v>
      </c>
      <c r="AA26" s="172">
        <v>12</v>
      </c>
      <c r="AB26" s="172">
        <v>12.583333333333334</v>
      </c>
    </row>
    <row r="27" spans="1:28" ht="30">
      <c r="A27" s="79">
        <v>18</v>
      </c>
      <c r="B27" s="123" t="s">
        <v>45</v>
      </c>
      <c r="C27" s="123" t="s">
        <v>50</v>
      </c>
      <c r="D27" s="172">
        <v>14</v>
      </c>
      <c r="E27" s="172">
        <v>13.5</v>
      </c>
      <c r="F27" s="172">
        <v>13</v>
      </c>
      <c r="G27" s="18">
        <f t="shared" si="3"/>
        <v>13.5</v>
      </c>
      <c r="H27" s="25">
        <f t="shared" si="4"/>
        <v>40.5</v>
      </c>
      <c r="I27" s="25"/>
      <c r="J27" s="19">
        <f t="shared" si="0"/>
        <v>40.5</v>
      </c>
      <c r="K27" s="26"/>
      <c r="L27" s="19">
        <f t="shared" si="1"/>
        <v>40.5</v>
      </c>
      <c r="M27" s="74"/>
      <c r="N27" s="84" t="str">
        <f t="shared" si="2"/>
        <v>Juin</v>
      </c>
      <c r="O27" t="str">
        <f t="shared" si="5"/>
        <v>oui</v>
      </c>
      <c r="P27" s="180" t="s">
        <v>45</v>
      </c>
      <c r="Q27" s="180" t="s">
        <v>50</v>
      </c>
      <c r="R27" s="174">
        <v>0</v>
      </c>
      <c r="S27" s="172"/>
      <c r="T27" s="178">
        <v>13</v>
      </c>
      <c r="U27" s="176">
        <v>0</v>
      </c>
      <c r="V27" s="177">
        <v>13.5</v>
      </c>
      <c r="W27" s="178">
        <v>0</v>
      </c>
      <c r="X27" s="179">
        <v>14</v>
      </c>
      <c r="Y27" s="172">
        <v>14</v>
      </c>
      <c r="Z27" s="172">
        <v>13.5</v>
      </c>
      <c r="AA27" s="172">
        <v>13</v>
      </c>
      <c r="AB27" s="172">
        <v>13.5</v>
      </c>
    </row>
    <row r="28" spans="1:28" ht="18.75">
      <c r="A28" s="79">
        <v>19</v>
      </c>
      <c r="B28" s="123" t="s">
        <v>179</v>
      </c>
      <c r="C28" s="123" t="s">
        <v>180</v>
      </c>
      <c r="D28" s="172">
        <v>14.75</v>
      </c>
      <c r="E28" s="172">
        <v>14</v>
      </c>
      <c r="F28" s="172">
        <v>13.5</v>
      </c>
      <c r="G28" s="18">
        <f t="shared" si="3"/>
        <v>14.083333333333334</v>
      </c>
      <c r="H28" s="25">
        <f t="shared" si="4"/>
        <v>42.25</v>
      </c>
      <c r="I28" s="25"/>
      <c r="J28" s="19">
        <f t="shared" si="0"/>
        <v>42.25</v>
      </c>
      <c r="K28" s="26"/>
      <c r="L28" s="19">
        <f t="shared" si="1"/>
        <v>42.25</v>
      </c>
      <c r="M28" s="74"/>
      <c r="N28" s="84" t="str">
        <f t="shared" si="2"/>
        <v>Juin</v>
      </c>
      <c r="O28" t="str">
        <f t="shared" si="5"/>
        <v>oui</v>
      </c>
      <c r="P28" s="180" t="s">
        <v>179</v>
      </c>
      <c r="Q28" s="180" t="s">
        <v>180</v>
      </c>
      <c r="R28" s="174">
        <v>13.5</v>
      </c>
      <c r="S28" s="172"/>
      <c r="T28" s="178">
        <v>14</v>
      </c>
      <c r="U28" s="176">
        <v>0</v>
      </c>
      <c r="V28" s="177">
        <v>13</v>
      </c>
      <c r="W28" s="178">
        <v>0</v>
      </c>
      <c r="X28" s="179">
        <v>14.75</v>
      </c>
      <c r="Y28" s="172">
        <v>14.75</v>
      </c>
      <c r="Z28" s="172">
        <v>14</v>
      </c>
      <c r="AA28" s="172">
        <v>13.5</v>
      </c>
      <c r="AB28" s="172">
        <v>14.083333333333334</v>
      </c>
    </row>
    <row r="29" spans="1:28" ht="31.5">
      <c r="A29" s="79">
        <v>20</v>
      </c>
      <c r="B29" s="123" t="s">
        <v>181</v>
      </c>
      <c r="C29" s="123" t="s">
        <v>182</v>
      </c>
      <c r="D29" s="172">
        <v>14</v>
      </c>
      <c r="E29" s="172">
        <v>13.5</v>
      </c>
      <c r="F29" s="172">
        <v>13.25</v>
      </c>
      <c r="G29" s="18">
        <f t="shared" si="3"/>
        <v>13.583333333333334</v>
      </c>
      <c r="H29" s="25">
        <f t="shared" si="4"/>
        <v>40.75</v>
      </c>
      <c r="I29" s="25"/>
      <c r="J29" s="19">
        <f t="shared" si="0"/>
        <v>40.75</v>
      </c>
      <c r="K29" s="26"/>
      <c r="L29" s="19">
        <f t="shared" si="1"/>
        <v>40.75</v>
      </c>
      <c r="M29" s="74"/>
      <c r="N29" s="84" t="str">
        <f t="shared" si="2"/>
        <v>Juin</v>
      </c>
      <c r="O29" t="str">
        <f t="shared" si="5"/>
        <v>oui</v>
      </c>
      <c r="P29" s="180" t="s">
        <v>181</v>
      </c>
      <c r="Q29" s="180" t="s">
        <v>182</v>
      </c>
      <c r="R29" s="174">
        <v>13.25</v>
      </c>
      <c r="S29" s="172"/>
      <c r="T29" s="178">
        <v>13</v>
      </c>
      <c r="U29" s="176">
        <v>12</v>
      </c>
      <c r="V29" s="177">
        <v>13.5</v>
      </c>
      <c r="W29" s="178">
        <v>0</v>
      </c>
      <c r="X29" s="179">
        <v>14</v>
      </c>
      <c r="Y29" s="172">
        <v>14</v>
      </c>
      <c r="Z29" s="172">
        <v>13.5</v>
      </c>
      <c r="AA29" s="172">
        <v>13.25</v>
      </c>
      <c r="AB29" s="172">
        <v>13.583333333333334</v>
      </c>
    </row>
    <row r="30" spans="1:28" ht="30">
      <c r="A30" s="79">
        <v>21</v>
      </c>
      <c r="B30" s="123" t="s">
        <v>183</v>
      </c>
      <c r="C30" s="123" t="s">
        <v>184</v>
      </c>
      <c r="D30" s="172">
        <v>14.75</v>
      </c>
      <c r="E30" s="172">
        <v>14</v>
      </c>
      <c r="F30" s="172">
        <v>13.5</v>
      </c>
      <c r="G30" s="18">
        <f t="shared" si="3"/>
        <v>14.083333333333334</v>
      </c>
      <c r="H30" s="25">
        <f t="shared" si="4"/>
        <v>42.25</v>
      </c>
      <c r="I30" s="25"/>
      <c r="J30" s="19">
        <f t="shared" si="0"/>
        <v>42.25</v>
      </c>
      <c r="K30" s="26"/>
      <c r="L30" s="19">
        <f t="shared" si="1"/>
        <v>42.25</v>
      </c>
      <c r="M30" s="74"/>
      <c r="N30" s="84" t="str">
        <f t="shared" si="2"/>
        <v>Juin</v>
      </c>
      <c r="O30" t="str">
        <f t="shared" si="5"/>
        <v>oui</v>
      </c>
      <c r="P30" s="180" t="s">
        <v>183</v>
      </c>
      <c r="Q30" s="180" t="s">
        <v>184</v>
      </c>
      <c r="R30" s="174">
        <v>13.5</v>
      </c>
      <c r="S30" s="172"/>
      <c r="T30" s="178">
        <v>14</v>
      </c>
      <c r="U30" s="176">
        <v>12</v>
      </c>
      <c r="V30" s="177">
        <v>13</v>
      </c>
      <c r="W30" s="178">
        <v>0</v>
      </c>
      <c r="X30" s="179">
        <v>14.75</v>
      </c>
      <c r="Y30" s="172">
        <v>14.75</v>
      </c>
      <c r="Z30" s="172">
        <v>14</v>
      </c>
      <c r="AA30" s="172">
        <v>13.5</v>
      </c>
      <c r="AB30" s="172">
        <v>14.083333333333334</v>
      </c>
    </row>
    <row r="31" spans="1:28" ht="18.75">
      <c r="A31" s="79">
        <v>22</v>
      </c>
      <c r="B31" s="123" t="s">
        <v>185</v>
      </c>
      <c r="C31" s="123" t="s">
        <v>78</v>
      </c>
      <c r="D31" s="172">
        <v>14</v>
      </c>
      <c r="E31" s="172">
        <v>13</v>
      </c>
      <c r="F31" s="172">
        <v>12.25</v>
      </c>
      <c r="G31" s="18">
        <f t="shared" si="3"/>
        <v>13.083333333333334</v>
      </c>
      <c r="H31" s="25">
        <f t="shared" si="4"/>
        <v>39.25</v>
      </c>
      <c r="I31" s="25"/>
      <c r="J31" s="19">
        <f t="shared" si="0"/>
        <v>39.25</v>
      </c>
      <c r="K31" s="26"/>
      <c r="L31" s="19">
        <f t="shared" si="1"/>
        <v>39.25</v>
      </c>
      <c r="M31" s="74"/>
      <c r="N31" s="84" t="str">
        <f t="shared" si="2"/>
        <v>Juin</v>
      </c>
      <c r="O31" t="str">
        <f t="shared" si="5"/>
        <v>oui</v>
      </c>
      <c r="P31" s="180" t="s">
        <v>185</v>
      </c>
      <c r="Q31" s="180" t="s">
        <v>78</v>
      </c>
      <c r="R31" s="174">
        <v>0</v>
      </c>
      <c r="S31" s="172"/>
      <c r="T31" s="178">
        <v>14</v>
      </c>
      <c r="U31" s="176">
        <v>12</v>
      </c>
      <c r="V31" s="177">
        <v>13</v>
      </c>
      <c r="W31" s="178">
        <v>12.25</v>
      </c>
      <c r="X31" s="179">
        <v>0</v>
      </c>
      <c r="Y31" s="172">
        <v>14</v>
      </c>
      <c r="Z31" s="172">
        <v>13</v>
      </c>
      <c r="AA31" s="172">
        <v>12.25</v>
      </c>
      <c r="AB31" s="172">
        <v>13.083333333333334</v>
      </c>
    </row>
    <row r="32" spans="1:28" ht="30">
      <c r="A32" s="79">
        <v>23</v>
      </c>
      <c r="B32" s="123" t="s">
        <v>186</v>
      </c>
      <c r="C32" s="123" t="s">
        <v>187</v>
      </c>
      <c r="D32" s="172">
        <v>14</v>
      </c>
      <c r="E32" s="172">
        <v>13</v>
      </c>
      <c r="F32" s="172">
        <v>13</v>
      </c>
      <c r="G32" s="18">
        <f t="shared" si="3"/>
        <v>13.333333333333334</v>
      </c>
      <c r="H32" s="25">
        <f t="shared" si="4"/>
        <v>40</v>
      </c>
      <c r="I32" s="25"/>
      <c r="J32" s="19">
        <f t="shared" si="0"/>
        <v>40</v>
      </c>
      <c r="K32" s="26"/>
      <c r="L32" s="19">
        <f t="shared" si="1"/>
        <v>40</v>
      </c>
      <c r="M32" s="74"/>
      <c r="N32" s="84" t="str">
        <f t="shared" si="2"/>
        <v>Juin</v>
      </c>
      <c r="O32" t="str">
        <f t="shared" si="5"/>
        <v>oui</v>
      </c>
      <c r="P32" s="180" t="s">
        <v>186</v>
      </c>
      <c r="Q32" s="180" t="s">
        <v>187</v>
      </c>
      <c r="R32" s="181">
        <v>13</v>
      </c>
      <c r="S32" s="172"/>
      <c r="T32" s="178">
        <v>11</v>
      </c>
      <c r="U32" s="176">
        <v>12</v>
      </c>
      <c r="V32" s="177">
        <v>13</v>
      </c>
      <c r="W32" s="178">
        <v>10.75</v>
      </c>
      <c r="X32" s="179">
        <v>14</v>
      </c>
      <c r="Y32" s="172">
        <v>14</v>
      </c>
      <c r="Z32" s="172">
        <v>13</v>
      </c>
      <c r="AA32" s="172">
        <v>13</v>
      </c>
      <c r="AB32" s="172">
        <v>13.333333333333334</v>
      </c>
    </row>
    <row r="33" spans="1:28" ht="18.75">
      <c r="A33" s="79">
        <v>24</v>
      </c>
      <c r="B33" s="123" t="s">
        <v>188</v>
      </c>
      <c r="C33" s="123" t="s">
        <v>189</v>
      </c>
      <c r="D33" s="172">
        <v>13</v>
      </c>
      <c r="E33" s="172">
        <v>13</v>
      </c>
      <c r="F33" s="172">
        <v>12.25</v>
      </c>
      <c r="G33" s="18">
        <f t="shared" si="3"/>
        <v>12.75</v>
      </c>
      <c r="H33" s="25">
        <f t="shared" si="4"/>
        <v>38.25</v>
      </c>
      <c r="I33" s="25"/>
      <c r="J33" s="19">
        <f t="shared" si="0"/>
        <v>38.25</v>
      </c>
      <c r="K33" s="26"/>
      <c r="L33" s="19">
        <f t="shared" si="1"/>
        <v>38.25</v>
      </c>
      <c r="M33" s="74"/>
      <c r="N33" s="84" t="str">
        <f t="shared" si="2"/>
        <v>Juin</v>
      </c>
      <c r="O33" t="str">
        <f t="shared" si="5"/>
        <v>oui</v>
      </c>
      <c r="P33" s="180" t="s">
        <v>188</v>
      </c>
      <c r="Q33" s="180" t="s">
        <v>189</v>
      </c>
      <c r="R33" s="181">
        <v>13</v>
      </c>
      <c r="S33" s="172"/>
      <c r="T33" s="178">
        <v>11</v>
      </c>
      <c r="U33" s="176">
        <v>0</v>
      </c>
      <c r="V33" s="177">
        <v>13</v>
      </c>
      <c r="W33" s="178">
        <v>12.25</v>
      </c>
      <c r="X33" s="179">
        <v>0</v>
      </c>
      <c r="Y33" s="172">
        <v>13</v>
      </c>
      <c r="Z33" s="172">
        <v>13</v>
      </c>
      <c r="AA33" s="172">
        <v>12.25</v>
      </c>
      <c r="AB33" s="172">
        <v>12.75</v>
      </c>
    </row>
    <row r="34" spans="1:28" ht="18.75">
      <c r="A34" s="79">
        <v>25</v>
      </c>
      <c r="B34" s="123" t="s">
        <v>190</v>
      </c>
      <c r="C34" s="123" t="s">
        <v>191</v>
      </c>
      <c r="D34" s="172">
        <v>15</v>
      </c>
      <c r="E34" s="172">
        <v>13.75</v>
      </c>
      <c r="F34" s="172">
        <v>13</v>
      </c>
      <c r="G34" s="18">
        <f t="shared" si="3"/>
        <v>13.916666666666666</v>
      </c>
      <c r="H34" s="25">
        <f t="shared" si="4"/>
        <v>41.75</v>
      </c>
      <c r="I34" s="25"/>
      <c r="J34" s="19">
        <f t="shared" si="0"/>
        <v>41.75</v>
      </c>
      <c r="K34" s="26"/>
      <c r="L34" s="19">
        <f t="shared" si="1"/>
        <v>41.75</v>
      </c>
      <c r="M34" s="74"/>
      <c r="N34" s="84" t="str">
        <f t="shared" si="2"/>
        <v>Juin</v>
      </c>
      <c r="O34" t="str">
        <f t="shared" si="5"/>
        <v>oui</v>
      </c>
      <c r="P34" s="180" t="s">
        <v>190</v>
      </c>
      <c r="Q34" s="180" t="s">
        <v>191</v>
      </c>
      <c r="R34" s="181">
        <v>13</v>
      </c>
      <c r="S34" s="172"/>
      <c r="T34" s="178">
        <v>15</v>
      </c>
      <c r="U34" s="176">
        <v>12</v>
      </c>
      <c r="V34" s="177">
        <v>13</v>
      </c>
      <c r="W34" s="178">
        <v>12.25</v>
      </c>
      <c r="X34" s="179">
        <v>13.75</v>
      </c>
      <c r="Y34" s="172">
        <v>15</v>
      </c>
      <c r="Z34" s="172">
        <v>13.75</v>
      </c>
      <c r="AA34" s="172">
        <v>13</v>
      </c>
      <c r="AB34" s="172">
        <v>13.916666666666666</v>
      </c>
    </row>
    <row r="35" spans="1:28" ht="18.75">
      <c r="A35" s="79">
        <v>26</v>
      </c>
      <c r="B35" s="123" t="s">
        <v>192</v>
      </c>
      <c r="C35" s="123" t="s">
        <v>193</v>
      </c>
      <c r="D35" s="172">
        <v>14.5</v>
      </c>
      <c r="E35" s="172">
        <v>14</v>
      </c>
      <c r="F35" s="172">
        <v>12.5</v>
      </c>
      <c r="G35" s="18">
        <f t="shared" si="3"/>
        <v>13.666666666666666</v>
      </c>
      <c r="H35" s="25">
        <f t="shared" si="4"/>
        <v>41</v>
      </c>
      <c r="I35" s="25"/>
      <c r="J35" s="19">
        <f t="shared" si="0"/>
        <v>41</v>
      </c>
      <c r="K35" s="26"/>
      <c r="L35" s="19">
        <f t="shared" si="1"/>
        <v>41</v>
      </c>
      <c r="M35" s="74"/>
      <c r="N35" s="84" t="str">
        <f t="shared" si="2"/>
        <v>Juin</v>
      </c>
      <c r="O35" t="str">
        <f t="shared" si="5"/>
        <v>oui</v>
      </c>
      <c r="P35" s="180" t="s">
        <v>192</v>
      </c>
      <c r="Q35" s="180" t="s">
        <v>193</v>
      </c>
      <c r="R35" s="181">
        <v>14</v>
      </c>
      <c r="S35" s="172"/>
      <c r="T35" s="178">
        <v>12</v>
      </c>
      <c r="U35" s="176">
        <v>0</v>
      </c>
      <c r="V35" s="177">
        <v>12.5</v>
      </c>
      <c r="W35" s="178">
        <v>11.5</v>
      </c>
      <c r="X35" s="179">
        <v>14.5</v>
      </c>
      <c r="Y35" s="172">
        <v>14.5</v>
      </c>
      <c r="Z35" s="172">
        <v>14</v>
      </c>
      <c r="AA35" s="172">
        <v>12.5</v>
      </c>
      <c r="AB35" s="172">
        <v>13.666666666666666</v>
      </c>
    </row>
    <row r="36" spans="1:28" ht="18.75">
      <c r="A36" s="79">
        <v>27</v>
      </c>
      <c r="B36" s="123" t="s">
        <v>102</v>
      </c>
      <c r="C36" s="123" t="s">
        <v>194</v>
      </c>
      <c r="D36" s="172">
        <v>14</v>
      </c>
      <c r="E36" s="172">
        <v>13</v>
      </c>
      <c r="F36" s="172">
        <v>12</v>
      </c>
      <c r="G36" s="18">
        <f t="shared" si="3"/>
        <v>13</v>
      </c>
      <c r="H36" s="25">
        <f t="shared" si="4"/>
        <v>39</v>
      </c>
      <c r="I36" s="25"/>
      <c r="J36" s="19">
        <f t="shared" si="0"/>
        <v>39</v>
      </c>
      <c r="K36" s="26"/>
      <c r="L36" s="19">
        <f t="shared" si="1"/>
        <v>39</v>
      </c>
      <c r="M36" s="74"/>
      <c r="N36" s="84" t="str">
        <f t="shared" si="2"/>
        <v>Juin</v>
      </c>
      <c r="O36" t="str">
        <f t="shared" si="5"/>
        <v>oui</v>
      </c>
      <c r="P36" s="180" t="s">
        <v>102</v>
      </c>
      <c r="Q36" s="180" t="s">
        <v>194</v>
      </c>
      <c r="R36" s="181">
        <v>13</v>
      </c>
      <c r="S36" s="172"/>
      <c r="T36" s="178">
        <v>12</v>
      </c>
      <c r="U36" s="176">
        <v>12</v>
      </c>
      <c r="V36" s="177">
        <v>12</v>
      </c>
      <c r="W36" s="178">
        <v>11.75</v>
      </c>
      <c r="X36" s="179">
        <v>14</v>
      </c>
      <c r="Y36" s="172">
        <v>14</v>
      </c>
      <c r="Z36" s="172">
        <v>13</v>
      </c>
      <c r="AA36" s="172">
        <v>12</v>
      </c>
      <c r="AB36" s="172">
        <v>13</v>
      </c>
    </row>
    <row r="37" spans="1:28" ht="18.75">
      <c r="A37" s="79">
        <v>28</v>
      </c>
      <c r="B37" s="123" t="s">
        <v>195</v>
      </c>
      <c r="C37" s="123" t="s">
        <v>196</v>
      </c>
      <c r="D37" s="172">
        <v>14.25</v>
      </c>
      <c r="E37" s="172">
        <v>14</v>
      </c>
      <c r="F37" s="172">
        <v>13</v>
      </c>
      <c r="G37" s="18">
        <f t="shared" si="3"/>
        <v>13.75</v>
      </c>
      <c r="H37" s="25">
        <f t="shared" si="4"/>
        <v>41.25</v>
      </c>
      <c r="I37" s="25"/>
      <c r="J37" s="19">
        <f t="shared" ref="J37:J100" si="6">MAX(H37,I37*3)</f>
        <v>41.25</v>
      </c>
      <c r="K37" s="26"/>
      <c r="L37" s="19">
        <f t="shared" ref="L37:L100" si="7">MAX(J37,K37*3)</f>
        <v>41.25</v>
      </c>
      <c r="M37" s="74"/>
      <c r="N37" s="84" t="str">
        <f t="shared" ref="N37:N100" si="8">IF(ISBLANK(K37),IF(ISBLANK(I37),"Juin","Synthèse"),"Rattrapage")</f>
        <v>Juin</v>
      </c>
      <c r="O37" t="str">
        <f t="shared" si="5"/>
        <v>oui</v>
      </c>
      <c r="P37" s="180" t="s">
        <v>195</v>
      </c>
      <c r="Q37" s="180" t="s">
        <v>196</v>
      </c>
      <c r="R37" s="181">
        <v>13</v>
      </c>
      <c r="S37" s="172"/>
      <c r="T37" s="178">
        <v>13</v>
      </c>
      <c r="U37" s="176">
        <v>12</v>
      </c>
      <c r="V37" s="177">
        <v>13</v>
      </c>
      <c r="W37" s="178">
        <v>14.25</v>
      </c>
      <c r="X37" s="179">
        <v>14</v>
      </c>
      <c r="Y37" s="172">
        <v>14.25</v>
      </c>
      <c r="Z37" s="172">
        <v>14</v>
      </c>
      <c r="AA37" s="172">
        <v>13</v>
      </c>
      <c r="AB37" s="172">
        <v>13.75</v>
      </c>
    </row>
    <row r="38" spans="1:28" ht="30">
      <c r="A38" s="79">
        <v>29</v>
      </c>
      <c r="B38" s="123" t="s">
        <v>197</v>
      </c>
      <c r="C38" s="123" t="s">
        <v>760</v>
      </c>
      <c r="D38" s="172">
        <v>14</v>
      </c>
      <c r="E38" s="172">
        <v>13</v>
      </c>
      <c r="F38" s="172">
        <v>13</v>
      </c>
      <c r="G38" s="18">
        <f t="shared" si="3"/>
        <v>13.333333333333334</v>
      </c>
      <c r="H38" s="25">
        <f t="shared" si="4"/>
        <v>40</v>
      </c>
      <c r="I38" s="25"/>
      <c r="J38" s="19">
        <f t="shared" si="6"/>
        <v>40</v>
      </c>
      <c r="K38" s="26"/>
      <c r="L38" s="19">
        <f t="shared" si="7"/>
        <v>40</v>
      </c>
      <c r="M38" s="74"/>
      <c r="N38" s="84" t="str">
        <f t="shared" si="8"/>
        <v>Juin</v>
      </c>
      <c r="O38" t="str">
        <f t="shared" si="5"/>
        <v>oui</v>
      </c>
      <c r="P38" s="180" t="s">
        <v>197</v>
      </c>
      <c r="Q38" s="180" t="s">
        <v>198</v>
      </c>
      <c r="R38" s="181">
        <v>13</v>
      </c>
      <c r="S38" s="172"/>
      <c r="T38" s="178">
        <v>12</v>
      </c>
      <c r="U38" s="176">
        <v>12</v>
      </c>
      <c r="V38" s="177">
        <v>13</v>
      </c>
      <c r="W38" s="178">
        <v>12</v>
      </c>
      <c r="X38" s="179">
        <v>14</v>
      </c>
      <c r="Y38" s="172">
        <v>14</v>
      </c>
      <c r="Z38" s="172">
        <v>13</v>
      </c>
      <c r="AA38" s="172">
        <v>13</v>
      </c>
      <c r="AB38" s="172">
        <v>13.333333333333334</v>
      </c>
    </row>
    <row r="39" spans="1:28" ht="30">
      <c r="A39" s="79">
        <v>30</v>
      </c>
      <c r="B39" s="123" t="s">
        <v>199</v>
      </c>
      <c r="C39" s="123" t="s">
        <v>761</v>
      </c>
      <c r="D39" s="172">
        <v>14</v>
      </c>
      <c r="E39" s="172">
        <v>14</v>
      </c>
      <c r="F39" s="172">
        <v>13</v>
      </c>
      <c r="G39" s="18">
        <f t="shared" si="3"/>
        <v>13.666666666666666</v>
      </c>
      <c r="H39" s="25">
        <f t="shared" si="4"/>
        <v>41</v>
      </c>
      <c r="I39" s="25"/>
      <c r="J39" s="19">
        <f t="shared" si="6"/>
        <v>41</v>
      </c>
      <c r="K39" s="26"/>
      <c r="L39" s="19">
        <f t="shared" si="7"/>
        <v>41</v>
      </c>
      <c r="M39" s="74"/>
      <c r="N39" s="84" t="str">
        <f t="shared" si="8"/>
        <v>Juin</v>
      </c>
      <c r="O39" t="str">
        <f t="shared" si="5"/>
        <v>non</v>
      </c>
      <c r="P39" s="180" t="s">
        <v>199</v>
      </c>
      <c r="Q39" s="180" t="s">
        <v>200</v>
      </c>
      <c r="R39" s="181">
        <v>13</v>
      </c>
      <c r="S39" s="172"/>
      <c r="T39" s="178">
        <v>13</v>
      </c>
      <c r="U39" s="176">
        <v>12</v>
      </c>
      <c r="V39" s="177">
        <v>13</v>
      </c>
      <c r="W39" s="178">
        <v>14</v>
      </c>
      <c r="X39" s="179">
        <v>14</v>
      </c>
      <c r="Y39" s="172">
        <v>14</v>
      </c>
      <c r="Z39" s="172">
        <v>14</v>
      </c>
      <c r="AA39" s="172">
        <v>13</v>
      </c>
      <c r="AB39" s="172">
        <v>13.666666666666666</v>
      </c>
    </row>
    <row r="40" spans="1:28" ht="30">
      <c r="A40" s="79">
        <v>31</v>
      </c>
      <c r="B40" s="123" t="s">
        <v>201</v>
      </c>
      <c r="C40" s="123" t="s">
        <v>202</v>
      </c>
      <c r="D40" s="172">
        <v>15</v>
      </c>
      <c r="E40" s="172">
        <v>14.5</v>
      </c>
      <c r="F40" s="172">
        <v>13</v>
      </c>
      <c r="G40" s="18">
        <f t="shared" si="3"/>
        <v>14.166666666666666</v>
      </c>
      <c r="H40" s="25">
        <f t="shared" si="4"/>
        <v>42.5</v>
      </c>
      <c r="I40" s="25"/>
      <c r="J40" s="19">
        <f t="shared" si="6"/>
        <v>42.5</v>
      </c>
      <c r="K40" s="26"/>
      <c r="L40" s="19">
        <f t="shared" si="7"/>
        <v>42.5</v>
      </c>
      <c r="M40" s="74"/>
      <c r="N40" s="84" t="str">
        <f t="shared" si="8"/>
        <v>Juin</v>
      </c>
      <c r="O40" t="str">
        <f t="shared" si="5"/>
        <v>oui</v>
      </c>
      <c r="P40" s="180" t="s">
        <v>201</v>
      </c>
      <c r="Q40" s="180" t="s">
        <v>202</v>
      </c>
      <c r="R40" s="181">
        <v>13</v>
      </c>
      <c r="S40" s="172"/>
      <c r="T40" s="178">
        <v>15</v>
      </c>
      <c r="U40" s="176">
        <v>12</v>
      </c>
      <c r="V40" s="177">
        <v>13</v>
      </c>
      <c r="W40" s="178">
        <v>12.75</v>
      </c>
      <c r="X40" s="179">
        <v>14.5</v>
      </c>
      <c r="Y40" s="172">
        <v>15</v>
      </c>
      <c r="Z40" s="172">
        <v>14.5</v>
      </c>
      <c r="AA40" s="172">
        <v>13</v>
      </c>
      <c r="AB40" s="172">
        <v>14.166666666666666</v>
      </c>
    </row>
    <row r="41" spans="1:28" ht="18.75">
      <c r="A41" s="79">
        <v>32</v>
      </c>
      <c r="B41" s="123" t="s">
        <v>203</v>
      </c>
      <c r="C41" s="123" t="s">
        <v>204</v>
      </c>
      <c r="D41" s="172">
        <v>13.5</v>
      </c>
      <c r="E41" s="172">
        <v>13.5</v>
      </c>
      <c r="F41" s="172">
        <v>13</v>
      </c>
      <c r="G41" s="18">
        <f t="shared" si="3"/>
        <v>13.333333333333334</v>
      </c>
      <c r="H41" s="25">
        <f t="shared" si="4"/>
        <v>40</v>
      </c>
      <c r="I41" s="25"/>
      <c r="J41" s="19">
        <f t="shared" si="6"/>
        <v>40</v>
      </c>
      <c r="K41" s="26"/>
      <c r="L41" s="19">
        <f t="shared" si="7"/>
        <v>40</v>
      </c>
      <c r="M41" s="74"/>
      <c r="N41" s="84" t="str">
        <f t="shared" si="8"/>
        <v>Juin</v>
      </c>
      <c r="O41" t="str">
        <f t="shared" si="5"/>
        <v>oui</v>
      </c>
      <c r="P41" s="180" t="s">
        <v>203</v>
      </c>
      <c r="Q41" s="180" t="s">
        <v>204</v>
      </c>
      <c r="R41" s="181">
        <v>13.5</v>
      </c>
      <c r="S41" s="172"/>
      <c r="T41" s="178">
        <v>13</v>
      </c>
      <c r="U41" s="176">
        <v>12</v>
      </c>
      <c r="V41" s="177">
        <v>13.5</v>
      </c>
      <c r="W41" s="178">
        <v>12.25</v>
      </c>
      <c r="X41" s="179">
        <v>0</v>
      </c>
      <c r="Y41" s="172">
        <v>13.5</v>
      </c>
      <c r="Z41" s="172">
        <v>13.5</v>
      </c>
      <c r="AA41" s="172">
        <v>13</v>
      </c>
      <c r="AB41" s="172">
        <v>13.333333333333334</v>
      </c>
    </row>
    <row r="42" spans="1:28" ht="30">
      <c r="A42" s="79">
        <v>33</v>
      </c>
      <c r="B42" s="123" t="s">
        <v>205</v>
      </c>
      <c r="C42" s="123" t="s">
        <v>206</v>
      </c>
      <c r="D42" s="172">
        <v>13.5</v>
      </c>
      <c r="E42" s="172">
        <v>12.2</v>
      </c>
      <c r="F42" s="172">
        <v>12</v>
      </c>
      <c r="G42" s="18">
        <f t="shared" si="3"/>
        <v>12.566666666666668</v>
      </c>
      <c r="H42" s="25">
        <f t="shared" si="4"/>
        <v>37.700000000000003</v>
      </c>
      <c r="I42" s="25"/>
      <c r="J42" s="19">
        <f t="shared" si="6"/>
        <v>37.700000000000003</v>
      </c>
      <c r="K42" s="26"/>
      <c r="L42" s="19">
        <f t="shared" si="7"/>
        <v>37.700000000000003</v>
      </c>
      <c r="M42" s="74"/>
      <c r="N42" s="84" t="str">
        <f t="shared" si="8"/>
        <v>Juin</v>
      </c>
      <c r="O42" t="str">
        <f t="shared" si="5"/>
        <v>oui</v>
      </c>
      <c r="P42" s="180" t="s">
        <v>205</v>
      </c>
      <c r="Q42" s="180" t="s">
        <v>206</v>
      </c>
      <c r="R42" s="181">
        <v>13.5</v>
      </c>
      <c r="S42" s="172"/>
      <c r="T42" s="178">
        <v>12</v>
      </c>
      <c r="U42" s="176">
        <v>12</v>
      </c>
      <c r="V42" s="177">
        <v>12.2</v>
      </c>
      <c r="W42" s="178">
        <v>11.75</v>
      </c>
      <c r="X42" s="179">
        <v>0</v>
      </c>
      <c r="Y42" s="172">
        <v>13.5</v>
      </c>
      <c r="Z42" s="172">
        <v>12.2</v>
      </c>
      <c r="AA42" s="172">
        <v>12</v>
      </c>
      <c r="AB42" s="172">
        <v>12.566666666666668</v>
      </c>
    </row>
    <row r="43" spans="1:28" ht="18.75">
      <c r="A43" s="79">
        <v>34</v>
      </c>
      <c r="B43" s="123" t="s">
        <v>207</v>
      </c>
      <c r="C43" s="123" t="s">
        <v>208</v>
      </c>
      <c r="D43" s="172">
        <v>14.5</v>
      </c>
      <c r="E43" s="172">
        <v>13</v>
      </c>
      <c r="F43" s="172">
        <v>12</v>
      </c>
      <c r="G43" s="18">
        <f t="shared" si="3"/>
        <v>13.166666666666666</v>
      </c>
      <c r="H43" s="25">
        <f t="shared" si="4"/>
        <v>39.5</v>
      </c>
      <c r="I43" s="25"/>
      <c r="J43" s="19">
        <f t="shared" si="6"/>
        <v>39.5</v>
      </c>
      <c r="K43" s="26"/>
      <c r="L43" s="19">
        <f t="shared" si="7"/>
        <v>39.5</v>
      </c>
      <c r="M43" s="74"/>
      <c r="N43" s="84" t="str">
        <f t="shared" si="8"/>
        <v>Juin</v>
      </c>
      <c r="O43" t="str">
        <f t="shared" si="5"/>
        <v>oui</v>
      </c>
      <c r="P43" s="180" t="s">
        <v>207</v>
      </c>
      <c r="Q43" s="180" t="s">
        <v>208</v>
      </c>
      <c r="R43" s="181">
        <v>13</v>
      </c>
      <c r="S43" s="172"/>
      <c r="T43" s="178">
        <v>11</v>
      </c>
      <c r="U43" s="176">
        <v>12</v>
      </c>
      <c r="V43" s="177">
        <v>12</v>
      </c>
      <c r="W43" s="178">
        <v>11.75</v>
      </c>
      <c r="X43" s="179">
        <v>14.5</v>
      </c>
      <c r="Y43" s="172">
        <v>14.5</v>
      </c>
      <c r="Z43" s="172">
        <v>13</v>
      </c>
      <c r="AA43" s="172">
        <v>12</v>
      </c>
      <c r="AB43" s="172">
        <v>13.166666666666666</v>
      </c>
    </row>
    <row r="44" spans="1:28" ht="30">
      <c r="A44" s="79">
        <v>35</v>
      </c>
      <c r="B44" s="123" t="s">
        <v>209</v>
      </c>
      <c r="C44" s="123" t="s">
        <v>210</v>
      </c>
      <c r="D44" s="172">
        <v>14.5</v>
      </c>
      <c r="E44" s="172">
        <v>13</v>
      </c>
      <c r="F44" s="172">
        <v>13</v>
      </c>
      <c r="G44" s="18">
        <f t="shared" si="3"/>
        <v>13.5</v>
      </c>
      <c r="H44" s="25">
        <f t="shared" si="4"/>
        <v>40.5</v>
      </c>
      <c r="I44" s="25"/>
      <c r="J44" s="19">
        <f t="shared" si="6"/>
        <v>40.5</v>
      </c>
      <c r="K44" s="26"/>
      <c r="L44" s="19">
        <f t="shared" si="7"/>
        <v>40.5</v>
      </c>
      <c r="M44" s="74"/>
      <c r="N44" s="84" t="str">
        <f t="shared" si="8"/>
        <v>Juin</v>
      </c>
      <c r="O44" t="str">
        <f t="shared" si="5"/>
        <v>oui</v>
      </c>
      <c r="P44" s="180" t="s">
        <v>209</v>
      </c>
      <c r="Q44" s="180" t="s">
        <v>210</v>
      </c>
      <c r="R44" s="181">
        <v>13</v>
      </c>
      <c r="S44" s="172"/>
      <c r="T44" s="178">
        <v>12</v>
      </c>
      <c r="U44" s="176">
        <v>12</v>
      </c>
      <c r="V44" s="177">
        <v>13</v>
      </c>
      <c r="W44" s="178">
        <v>12.25</v>
      </c>
      <c r="X44" s="179">
        <v>14.5</v>
      </c>
      <c r="Y44" s="172">
        <v>14.5</v>
      </c>
      <c r="Z44" s="172">
        <v>13</v>
      </c>
      <c r="AA44" s="172">
        <v>13</v>
      </c>
      <c r="AB44" s="172">
        <v>13.5</v>
      </c>
    </row>
    <row r="45" spans="1:28" ht="30">
      <c r="A45" s="79">
        <v>36</v>
      </c>
      <c r="B45" s="123" t="s">
        <v>762</v>
      </c>
      <c r="C45" s="123" t="s">
        <v>763</v>
      </c>
      <c r="D45" s="172">
        <v>14.5</v>
      </c>
      <c r="E45" s="172">
        <v>14</v>
      </c>
      <c r="F45" s="172">
        <v>13</v>
      </c>
      <c r="G45" s="18">
        <f t="shared" si="3"/>
        <v>13.833333333333334</v>
      </c>
      <c r="H45" s="25">
        <f t="shared" si="4"/>
        <v>41.5</v>
      </c>
      <c r="I45" s="25"/>
      <c r="J45" s="19">
        <f t="shared" si="6"/>
        <v>41.5</v>
      </c>
      <c r="K45" s="26"/>
      <c r="L45" s="19">
        <f t="shared" si="7"/>
        <v>41.5</v>
      </c>
      <c r="M45" s="74"/>
      <c r="N45" s="84" t="str">
        <f t="shared" si="8"/>
        <v>Juin</v>
      </c>
      <c r="O45" t="str">
        <f t="shared" si="5"/>
        <v>oui</v>
      </c>
      <c r="P45" s="180" t="s">
        <v>762</v>
      </c>
      <c r="Q45" s="182" t="s">
        <v>763</v>
      </c>
      <c r="R45" s="181">
        <v>13</v>
      </c>
      <c r="S45" s="119"/>
      <c r="T45" s="183">
        <v>14</v>
      </c>
      <c r="U45" s="176">
        <v>12</v>
      </c>
      <c r="V45" s="177">
        <v>12.5</v>
      </c>
      <c r="W45" s="183">
        <v>10</v>
      </c>
      <c r="X45" s="179">
        <v>14.5</v>
      </c>
      <c r="Y45" s="172">
        <v>14.5</v>
      </c>
      <c r="Z45" s="172">
        <v>14</v>
      </c>
      <c r="AA45" s="172">
        <v>13</v>
      </c>
      <c r="AB45" s="172">
        <v>13.833333333333334</v>
      </c>
    </row>
    <row r="46" spans="1:28" ht="18.75">
      <c r="A46" s="79">
        <v>37</v>
      </c>
      <c r="B46" s="123" t="s">
        <v>211</v>
      </c>
      <c r="C46" s="123" t="s">
        <v>212</v>
      </c>
      <c r="D46" s="172">
        <v>14</v>
      </c>
      <c r="E46" s="172">
        <v>13</v>
      </c>
      <c r="F46" s="172">
        <v>13</v>
      </c>
      <c r="G46" s="18">
        <f t="shared" si="3"/>
        <v>13.333333333333334</v>
      </c>
      <c r="H46" s="25">
        <f t="shared" si="4"/>
        <v>40</v>
      </c>
      <c r="I46" s="25"/>
      <c r="J46" s="19">
        <f t="shared" si="6"/>
        <v>40</v>
      </c>
      <c r="K46" s="26"/>
      <c r="L46" s="19">
        <f t="shared" si="7"/>
        <v>40</v>
      </c>
      <c r="M46" s="74"/>
      <c r="N46" s="84" t="str">
        <f t="shared" si="8"/>
        <v>Juin</v>
      </c>
      <c r="O46" t="str">
        <f t="shared" si="5"/>
        <v>oui</v>
      </c>
      <c r="P46" s="180" t="s">
        <v>211</v>
      </c>
      <c r="Q46" s="180" t="s">
        <v>212</v>
      </c>
      <c r="R46" s="184">
        <v>13</v>
      </c>
      <c r="S46" s="172"/>
      <c r="T46" s="178">
        <v>11</v>
      </c>
      <c r="U46" s="176">
        <v>12</v>
      </c>
      <c r="V46" s="177">
        <v>13</v>
      </c>
      <c r="W46" s="178">
        <v>11.75</v>
      </c>
      <c r="X46" s="179">
        <v>14</v>
      </c>
      <c r="Y46" s="172">
        <v>14</v>
      </c>
      <c r="Z46" s="172">
        <v>13</v>
      </c>
      <c r="AA46" s="172">
        <v>13</v>
      </c>
      <c r="AB46" s="172">
        <v>13.333333333333334</v>
      </c>
    </row>
    <row r="47" spans="1:28" ht="18.75">
      <c r="A47" s="79">
        <v>38</v>
      </c>
      <c r="B47" s="123" t="s">
        <v>213</v>
      </c>
      <c r="C47" s="123" t="s">
        <v>58</v>
      </c>
      <c r="D47" s="172">
        <v>14</v>
      </c>
      <c r="E47" s="172">
        <v>13.75</v>
      </c>
      <c r="F47" s="172">
        <v>13.5</v>
      </c>
      <c r="G47" s="18">
        <f t="shared" si="3"/>
        <v>13.75</v>
      </c>
      <c r="H47" s="25">
        <f t="shared" si="4"/>
        <v>41.25</v>
      </c>
      <c r="I47" s="25"/>
      <c r="J47" s="19">
        <f t="shared" si="6"/>
        <v>41.25</v>
      </c>
      <c r="K47" s="26"/>
      <c r="L47" s="19">
        <f t="shared" si="7"/>
        <v>41.25</v>
      </c>
      <c r="M47" s="74"/>
      <c r="N47" s="84" t="str">
        <f t="shared" si="8"/>
        <v>Juin</v>
      </c>
      <c r="O47" t="str">
        <f t="shared" si="5"/>
        <v>oui</v>
      </c>
      <c r="P47" s="180" t="s">
        <v>213</v>
      </c>
      <c r="Q47" s="180" t="s">
        <v>58</v>
      </c>
      <c r="R47" s="181">
        <v>13</v>
      </c>
      <c r="S47" s="172"/>
      <c r="T47" s="178">
        <v>13</v>
      </c>
      <c r="U47" s="176">
        <v>12</v>
      </c>
      <c r="V47" s="177">
        <v>13.5</v>
      </c>
      <c r="W47" s="178">
        <v>13.75</v>
      </c>
      <c r="X47" s="179">
        <v>14</v>
      </c>
      <c r="Y47" s="172">
        <v>14</v>
      </c>
      <c r="Z47" s="172">
        <v>13.75</v>
      </c>
      <c r="AA47" s="172">
        <v>13.5</v>
      </c>
      <c r="AB47" s="172">
        <v>13.75</v>
      </c>
    </row>
    <row r="48" spans="1:28" ht="18.75">
      <c r="A48" s="79">
        <v>39</v>
      </c>
      <c r="B48" s="123" t="s">
        <v>214</v>
      </c>
      <c r="C48" s="123" t="s">
        <v>215</v>
      </c>
      <c r="D48" s="172">
        <v>14.5</v>
      </c>
      <c r="E48" s="172">
        <v>13</v>
      </c>
      <c r="F48" s="172">
        <v>13</v>
      </c>
      <c r="G48" s="18">
        <f t="shared" si="3"/>
        <v>13.5</v>
      </c>
      <c r="H48" s="25">
        <f t="shared" si="4"/>
        <v>40.5</v>
      </c>
      <c r="I48" s="25"/>
      <c r="J48" s="19">
        <f t="shared" si="6"/>
        <v>40.5</v>
      </c>
      <c r="K48" s="26"/>
      <c r="L48" s="19">
        <f t="shared" si="7"/>
        <v>40.5</v>
      </c>
      <c r="M48" s="74"/>
      <c r="N48" s="84" t="str">
        <f t="shared" si="8"/>
        <v>Juin</v>
      </c>
      <c r="O48" t="str">
        <f t="shared" si="5"/>
        <v>oui</v>
      </c>
      <c r="P48" s="180" t="s">
        <v>214</v>
      </c>
      <c r="Q48" s="180" t="s">
        <v>215</v>
      </c>
      <c r="R48" s="181">
        <v>13</v>
      </c>
      <c r="S48" s="172"/>
      <c r="T48" s="178">
        <v>13</v>
      </c>
      <c r="U48" s="176">
        <v>12</v>
      </c>
      <c r="V48" s="177">
        <v>13</v>
      </c>
      <c r="W48" s="178">
        <v>13</v>
      </c>
      <c r="X48" s="179">
        <v>14.5</v>
      </c>
      <c r="Y48" s="172">
        <v>14.5</v>
      </c>
      <c r="Z48" s="172">
        <v>13</v>
      </c>
      <c r="AA48" s="172">
        <v>13</v>
      </c>
      <c r="AB48" s="172">
        <v>13.5</v>
      </c>
    </row>
    <row r="49" spans="1:28" ht="45">
      <c r="A49" s="79">
        <v>40</v>
      </c>
      <c r="B49" s="123" t="s">
        <v>216</v>
      </c>
      <c r="C49" s="123" t="s">
        <v>217</v>
      </c>
      <c r="D49" s="172">
        <v>14</v>
      </c>
      <c r="E49" s="172">
        <v>13.75</v>
      </c>
      <c r="F49" s="172">
        <v>13</v>
      </c>
      <c r="G49" s="18">
        <f t="shared" si="3"/>
        <v>13.583333333333334</v>
      </c>
      <c r="H49" s="25">
        <f t="shared" si="4"/>
        <v>40.75</v>
      </c>
      <c r="I49" s="25"/>
      <c r="J49" s="19">
        <f t="shared" si="6"/>
        <v>40.75</v>
      </c>
      <c r="K49" s="26"/>
      <c r="L49" s="19">
        <f t="shared" si="7"/>
        <v>40.75</v>
      </c>
      <c r="M49" s="74"/>
      <c r="N49" s="84" t="str">
        <f t="shared" si="8"/>
        <v>Juin</v>
      </c>
      <c r="O49" t="str">
        <f t="shared" si="5"/>
        <v>oui</v>
      </c>
      <c r="P49" s="180" t="s">
        <v>216</v>
      </c>
      <c r="Q49" s="180" t="s">
        <v>217</v>
      </c>
      <c r="R49" s="181">
        <v>0</v>
      </c>
      <c r="S49" s="172"/>
      <c r="T49" s="178">
        <v>14</v>
      </c>
      <c r="U49" s="176">
        <v>12</v>
      </c>
      <c r="V49" s="177">
        <v>13</v>
      </c>
      <c r="W49" s="178">
        <v>13.75</v>
      </c>
      <c r="X49" s="179">
        <v>12</v>
      </c>
      <c r="Y49" s="172">
        <v>14</v>
      </c>
      <c r="Z49" s="172">
        <v>13.75</v>
      </c>
      <c r="AA49" s="172">
        <v>13</v>
      </c>
      <c r="AB49" s="172">
        <v>13.583333333333334</v>
      </c>
    </row>
    <row r="50" spans="1:28" ht="30">
      <c r="A50" s="79">
        <v>41</v>
      </c>
      <c r="B50" s="123" t="s">
        <v>218</v>
      </c>
      <c r="C50" s="123" t="s">
        <v>219</v>
      </c>
      <c r="D50" s="172">
        <v>14</v>
      </c>
      <c r="E50" s="172">
        <v>14</v>
      </c>
      <c r="F50" s="172">
        <v>13</v>
      </c>
      <c r="G50" s="18">
        <f t="shared" si="3"/>
        <v>13.666666666666666</v>
      </c>
      <c r="H50" s="25">
        <f t="shared" si="4"/>
        <v>41</v>
      </c>
      <c r="I50" s="25"/>
      <c r="J50" s="19">
        <f t="shared" si="6"/>
        <v>41</v>
      </c>
      <c r="K50" s="26"/>
      <c r="L50" s="19">
        <f t="shared" si="7"/>
        <v>41</v>
      </c>
      <c r="M50" s="74"/>
      <c r="N50" s="84" t="str">
        <f t="shared" si="8"/>
        <v>Juin</v>
      </c>
      <c r="O50" t="str">
        <f t="shared" si="5"/>
        <v>oui</v>
      </c>
      <c r="P50" s="180" t="s">
        <v>218</v>
      </c>
      <c r="Q50" s="180" t="s">
        <v>219</v>
      </c>
      <c r="R50" s="181">
        <v>13</v>
      </c>
      <c r="S50" s="172"/>
      <c r="T50" s="178">
        <v>14</v>
      </c>
      <c r="U50" s="176">
        <v>12</v>
      </c>
      <c r="V50" s="177">
        <v>13</v>
      </c>
      <c r="W50" s="178">
        <v>11.75</v>
      </c>
      <c r="X50" s="179">
        <v>14</v>
      </c>
      <c r="Y50" s="172">
        <v>14</v>
      </c>
      <c r="Z50" s="172">
        <v>14</v>
      </c>
      <c r="AA50" s="172">
        <v>13</v>
      </c>
      <c r="AB50" s="172">
        <v>13.666666666666666</v>
      </c>
    </row>
    <row r="51" spans="1:28" ht="18.75">
      <c r="A51" s="79">
        <v>42</v>
      </c>
      <c r="B51" s="123" t="s">
        <v>220</v>
      </c>
      <c r="C51" s="123" t="s">
        <v>44</v>
      </c>
      <c r="D51" s="172">
        <v>14.75</v>
      </c>
      <c r="E51" s="172">
        <v>13</v>
      </c>
      <c r="F51" s="172">
        <v>12.5</v>
      </c>
      <c r="G51" s="18">
        <f t="shared" si="3"/>
        <v>13.416666666666666</v>
      </c>
      <c r="H51" s="25">
        <f t="shared" si="4"/>
        <v>40.25</v>
      </c>
      <c r="I51" s="25"/>
      <c r="J51" s="19">
        <f t="shared" si="6"/>
        <v>40.25</v>
      </c>
      <c r="K51" s="26"/>
      <c r="L51" s="19">
        <f t="shared" si="7"/>
        <v>40.25</v>
      </c>
      <c r="M51" s="74"/>
      <c r="N51" s="84" t="str">
        <f t="shared" si="8"/>
        <v>Juin</v>
      </c>
      <c r="O51" t="str">
        <f t="shared" si="5"/>
        <v>oui</v>
      </c>
      <c r="P51" s="173" t="s">
        <v>220</v>
      </c>
      <c r="Q51" s="173" t="s">
        <v>44</v>
      </c>
      <c r="R51" s="174">
        <v>13</v>
      </c>
      <c r="S51" s="172"/>
      <c r="T51" s="176">
        <v>12</v>
      </c>
      <c r="U51" s="176"/>
      <c r="V51" s="177">
        <v>12.5</v>
      </c>
      <c r="W51" s="178">
        <v>12.25</v>
      </c>
      <c r="X51" s="179">
        <v>14.75</v>
      </c>
      <c r="Y51" s="172">
        <v>14.75</v>
      </c>
      <c r="Z51" s="172">
        <v>13</v>
      </c>
      <c r="AA51" s="172">
        <v>12.5</v>
      </c>
      <c r="AB51" s="172">
        <v>13.416666666666666</v>
      </c>
    </row>
    <row r="52" spans="1:28" ht="30">
      <c r="A52" s="79">
        <v>43</v>
      </c>
      <c r="B52" s="123" t="s">
        <v>221</v>
      </c>
      <c r="C52" s="123" t="s">
        <v>222</v>
      </c>
      <c r="D52" s="172">
        <v>14.75</v>
      </c>
      <c r="E52" s="172">
        <v>13.5</v>
      </c>
      <c r="F52" s="172">
        <v>12.5</v>
      </c>
      <c r="G52" s="18">
        <f t="shared" si="3"/>
        <v>13.583333333333334</v>
      </c>
      <c r="H52" s="25">
        <f t="shared" si="4"/>
        <v>40.75</v>
      </c>
      <c r="I52" s="25"/>
      <c r="J52" s="19">
        <f t="shared" si="6"/>
        <v>40.75</v>
      </c>
      <c r="K52" s="26"/>
      <c r="L52" s="19">
        <f t="shared" si="7"/>
        <v>40.75</v>
      </c>
      <c r="M52" s="74"/>
      <c r="N52" s="84" t="str">
        <f t="shared" si="8"/>
        <v>Juin</v>
      </c>
      <c r="O52" t="str">
        <f t="shared" si="5"/>
        <v>oui</v>
      </c>
      <c r="P52" s="180" t="s">
        <v>221</v>
      </c>
      <c r="Q52" s="180" t="s">
        <v>222</v>
      </c>
      <c r="R52" s="181">
        <v>13.5</v>
      </c>
      <c r="S52" s="172"/>
      <c r="T52" s="178">
        <v>11</v>
      </c>
      <c r="U52" s="176"/>
      <c r="V52" s="177">
        <v>12.5</v>
      </c>
      <c r="W52" s="178">
        <v>11.75</v>
      </c>
      <c r="X52" s="179">
        <v>14.75</v>
      </c>
      <c r="Y52" s="172">
        <v>14.75</v>
      </c>
      <c r="Z52" s="172">
        <v>13.5</v>
      </c>
      <c r="AA52" s="172">
        <v>12.5</v>
      </c>
      <c r="AB52" s="172">
        <v>13.583333333333334</v>
      </c>
    </row>
    <row r="53" spans="1:28" ht="18.75">
      <c r="A53" s="79">
        <v>44</v>
      </c>
      <c r="B53" s="123" t="s">
        <v>223</v>
      </c>
      <c r="C53" s="123" t="s">
        <v>764</v>
      </c>
      <c r="D53" s="172">
        <v>14.75</v>
      </c>
      <c r="E53" s="172">
        <v>13</v>
      </c>
      <c r="F53" s="172">
        <v>13</v>
      </c>
      <c r="G53" s="18">
        <f t="shared" si="3"/>
        <v>13.583333333333334</v>
      </c>
      <c r="H53" s="25">
        <f t="shared" si="4"/>
        <v>40.75</v>
      </c>
      <c r="I53" s="25"/>
      <c r="J53" s="19">
        <f t="shared" si="6"/>
        <v>40.75</v>
      </c>
      <c r="K53" s="26"/>
      <c r="L53" s="19">
        <f t="shared" si="7"/>
        <v>40.75</v>
      </c>
      <c r="M53" s="74"/>
      <c r="N53" s="84" t="str">
        <f t="shared" si="8"/>
        <v>Juin</v>
      </c>
      <c r="O53" t="str">
        <f t="shared" si="5"/>
        <v>non</v>
      </c>
      <c r="P53" s="180" t="s">
        <v>223</v>
      </c>
      <c r="Q53" s="180" t="s">
        <v>224</v>
      </c>
      <c r="R53" s="181">
        <v>13</v>
      </c>
      <c r="S53" s="172"/>
      <c r="T53" s="178">
        <v>0</v>
      </c>
      <c r="U53" s="176"/>
      <c r="V53" s="177">
        <v>13</v>
      </c>
      <c r="W53" s="178">
        <v>14.75</v>
      </c>
      <c r="X53" s="179">
        <v>0</v>
      </c>
      <c r="Y53" s="172">
        <v>14.75</v>
      </c>
      <c r="Z53" s="172">
        <v>13</v>
      </c>
      <c r="AA53" s="172">
        <v>13</v>
      </c>
      <c r="AB53" s="172">
        <v>13.583333333333334</v>
      </c>
    </row>
    <row r="54" spans="1:28" ht="30">
      <c r="A54" s="79">
        <v>45</v>
      </c>
      <c r="B54" s="123" t="s">
        <v>225</v>
      </c>
      <c r="C54" s="123" t="s">
        <v>226</v>
      </c>
      <c r="D54" s="172">
        <v>14.75</v>
      </c>
      <c r="E54" s="172">
        <v>13</v>
      </c>
      <c r="F54" s="172">
        <v>13</v>
      </c>
      <c r="G54" s="18">
        <f t="shared" si="3"/>
        <v>13.583333333333334</v>
      </c>
      <c r="H54" s="25">
        <f t="shared" si="4"/>
        <v>40.75</v>
      </c>
      <c r="I54" s="25"/>
      <c r="J54" s="19">
        <f t="shared" si="6"/>
        <v>40.75</v>
      </c>
      <c r="K54" s="26"/>
      <c r="L54" s="19">
        <f t="shared" si="7"/>
        <v>40.75</v>
      </c>
      <c r="M54" s="74"/>
      <c r="N54" s="84" t="str">
        <f t="shared" si="8"/>
        <v>Juin</v>
      </c>
      <c r="O54" t="str">
        <f t="shared" si="5"/>
        <v>oui</v>
      </c>
      <c r="P54" s="180" t="s">
        <v>225</v>
      </c>
      <c r="Q54" s="180" t="s">
        <v>226</v>
      </c>
      <c r="R54" s="181">
        <v>13</v>
      </c>
      <c r="S54" s="172"/>
      <c r="T54" s="178">
        <v>13</v>
      </c>
      <c r="U54" s="176"/>
      <c r="V54" s="177">
        <v>13</v>
      </c>
      <c r="W54" s="178">
        <v>12</v>
      </c>
      <c r="X54" s="179">
        <v>14.75</v>
      </c>
      <c r="Y54" s="172">
        <v>14.75</v>
      </c>
      <c r="Z54" s="172">
        <v>13</v>
      </c>
      <c r="AA54" s="172">
        <v>13</v>
      </c>
      <c r="AB54" s="172">
        <v>13.583333333333334</v>
      </c>
    </row>
    <row r="55" spans="1:28" ht="18.75">
      <c r="A55" s="79">
        <v>46</v>
      </c>
      <c r="B55" s="123" t="s">
        <v>227</v>
      </c>
      <c r="C55" s="123" t="s">
        <v>228</v>
      </c>
      <c r="D55" s="172">
        <v>14.75</v>
      </c>
      <c r="E55" s="172">
        <v>14</v>
      </c>
      <c r="F55" s="172">
        <v>13</v>
      </c>
      <c r="G55" s="18">
        <f t="shared" si="3"/>
        <v>13.916666666666666</v>
      </c>
      <c r="H55" s="25">
        <f t="shared" si="4"/>
        <v>41.75</v>
      </c>
      <c r="I55" s="25"/>
      <c r="J55" s="19">
        <f t="shared" si="6"/>
        <v>41.75</v>
      </c>
      <c r="K55" s="26"/>
      <c r="L55" s="19">
        <f t="shared" si="7"/>
        <v>41.75</v>
      </c>
      <c r="M55" s="74"/>
      <c r="N55" s="84" t="str">
        <f t="shared" si="8"/>
        <v>Juin</v>
      </c>
      <c r="O55" t="str">
        <f t="shared" si="5"/>
        <v>oui</v>
      </c>
      <c r="P55" s="180" t="s">
        <v>227</v>
      </c>
      <c r="Q55" s="180" t="s">
        <v>228</v>
      </c>
      <c r="R55" s="181">
        <v>13</v>
      </c>
      <c r="S55" s="172"/>
      <c r="T55" s="178">
        <v>14</v>
      </c>
      <c r="U55" s="176"/>
      <c r="V55" s="177">
        <v>13</v>
      </c>
      <c r="W55" s="178">
        <v>12.75</v>
      </c>
      <c r="X55" s="179">
        <v>14.75</v>
      </c>
      <c r="Y55" s="172">
        <v>14.75</v>
      </c>
      <c r="Z55" s="172">
        <v>14</v>
      </c>
      <c r="AA55" s="172">
        <v>13</v>
      </c>
      <c r="AB55" s="172">
        <v>13.916666666666666</v>
      </c>
    </row>
    <row r="56" spans="1:28" ht="30">
      <c r="A56" s="79">
        <v>47</v>
      </c>
      <c r="B56" s="123" t="s">
        <v>46</v>
      </c>
      <c r="C56" s="123" t="s">
        <v>229</v>
      </c>
      <c r="D56" s="172">
        <v>14.5</v>
      </c>
      <c r="E56" s="172">
        <v>13</v>
      </c>
      <c r="F56" s="172">
        <v>12.5</v>
      </c>
      <c r="G56" s="18">
        <f t="shared" si="3"/>
        <v>13.333333333333334</v>
      </c>
      <c r="H56" s="25">
        <f t="shared" si="4"/>
        <v>40</v>
      </c>
      <c r="I56" s="25"/>
      <c r="J56" s="19">
        <f t="shared" si="6"/>
        <v>40</v>
      </c>
      <c r="K56" s="26"/>
      <c r="L56" s="19">
        <f t="shared" si="7"/>
        <v>40</v>
      </c>
      <c r="M56" s="74"/>
      <c r="N56" s="84" t="str">
        <f t="shared" si="8"/>
        <v>Juin</v>
      </c>
      <c r="O56" t="str">
        <f t="shared" si="5"/>
        <v>oui</v>
      </c>
      <c r="P56" s="180" t="s">
        <v>46</v>
      </c>
      <c r="Q56" s="180" t="s">
        <v>229</v>
      </c>
      <c r="R56" s="181">
        <v>13</v>
      </c>
      <c r="S56" s="172"/>
      <c r="T56" s="178">
        <v>11</v>
      </c>
      <c r="U56" s="176"/>
      <c r="V56" s="177">
        <v>12.5</v>
      </c>
      <c r="W56" s="178">
        <v>9.25</v>
      </c>
      <c r="X56" s="179">
        <v>14.5</v>
      </c>
      <c r="Y56" s="172">
        <v>14.5</v>
      </c>
      <c r="Z56" s="172">
        <v>13</v>
      </c>
      <c r="AA56" s="172">
        <v>12.5</v>
      </c>
      <c r="AB56" s="172">
        <v>13.333333333333334</v>
      </c>
    </row>
    <row r="57" spans="1:28" ht="30">
      <c r="A57" s="79">
        <v>48</v>
      </c>
      <c r="B57" s="123" t="s">
        <v>230</v>
      </c>
      <c r="C57" s="123" t="s">
        <v>226</v>
      </c>
      <c r="D57" s="172">
        <v>15</v>
      </c>
      <c r="E57" s="172">
        <v>14.75</v>
      </c>
      <c r="F57" s="172">
        <v>12.75</v>
      </c>
      <c r="G57" s="18">
        <f t="shared" si="3"/>
        <v>14.166666666666666</v>
      </c>
      <c r="H57" s="25">
        <f t="shared" si="4"/>
        <v>42.5</v>
      </c>
      <c r="I57" s="25"/>
      <c r="J57" s="19">
        <f t="shared" si="6"/>
        <v>42.5</v>
      </c>
      <c r="K57" s="26"/>
      <c r="L57" s="19">
        <f t="shared" si="7"/>
        <v>42.5</v>
      </c>
      <c r="M57" s="74"/>
      <c r="N57" s="84" t="str">
        <f t="shared" si="8"/>
        <v>Juin</v>
      </c>
      <c r="O57" t="str">
        <f t="shared" si="5"/>
        <v>oui</v>
      </c>
      <c r="P57" s="180" t="s">
        <v>230</v>
      </c>
      <c r="Q57" s="180" t="s">
        <v>226</v>
      </c>
      <c r="R57" s="181">
        <v>0</v>
      </c>
      <c r="S57" s="172"/>
      <c r="T57" s="178">
        <v>15</v>
      </c>
      <c r="U57" s="176"/>
      <c r="V57" s="177">
        <v>12.5</v>
      </c>
      <c r="W57" s="178">
        <v>12.75</v>
      </c>
      <c r="X57" s="179">
        <v>14.75</v>
      </c>
      <c r="Y57" s="172">
        <v>15</v>
      </c>
      <c r="Z57" s="172">
        <v>14.75</v>
      </c>
      <c r="AA57" s="172">
        <v>12.75</v>
      </c>
      <c r="AB57" s="172">
        <v>14.166666666666666</v>
      </c>
    </row>
    <row r="58" spans="1:28" ht="30">
      <c r="A58" s="79">
        <v>49</v>
      </c>
      <c r="B58" s="123" t="s">
        <v>231</v>
      </c>
      <c r="C58" s="123" t="s">
        <v>212</v>
      </c>
      <c r="D58" s="172">
        <v>14.75</v>
      </c>
      <c r="E58" s="172">
        <v>12.5</v>
      </c>
      <c r="F58" s="172">
        <v>12</v>
      </c>
      <c r="G58" s="18">
        <f t="shared" si="3"/>
        <v>13.083333333333334</v>
      </c>
      <c r="H58" s="25">
        <f t="shared" si="4"/>
        <v>39.25</v>
      </c>
      <c r="I58" s="25"/>
      <c r="J58" s="19">
        <f t="shared" si="6"/>
        <v>39.25</v>
      </c>
      <c r="K58" s="26"/>
      <c r="L58" s="19">
        <f t="shared" si="7"/>
        <v>39.25</v>
      </c>
      <c r="M58" s="74"/>
      <c r="N58" s="84" t="str">
        <f t="shared" si="8"/>
        <v>Juin</v>
      </c>
      <c r="O58" t="str">
        <f t="shared" si="5"/>
        <v>oui</v>
      </c>
      <c r="P58" s="180" t="s">
        <v>231</v>
      </c>
      <c r="Q58" s="180" t="s">
        <v>212</v>
      </c>
      <c r="R58" s="181">
        <v>0</v>
      </c>
      <c r="S58" s="172"/>
      <c r="T58" s="178">
        <v>12</v>
      </c>
      <c r="U58" s="176"/>
      <c r="V58" s="177">
        <v>12.5</v>
      </c>
      <c r="W58" s="178">
        <v>12</v>
      </c>
      <c r="X58" s="179">
        <v>14.75</v>
      </c>
      <c r="Y58" s="172">
        <v>14.75</v>
      </c>
      <c r="Z58" s="172">
        <v>12.5</v>
      </c>
      <c r="AA58" s="172">
        <v>12</v>
      </c>
      <c r="AB58" s="172">
        <v>13.083333333333334</v>
      </c>
    </row>
    <row r="59" spans="1:28" ht="18.75">
      <c r="A59" s="79">
        <v>50</v>
      </c>
      <c r="B59" s="123" t="s">
        <v>232</v>
      </c>
      <c r="C59" s="123" t="s">
        <v>233</v>
      </c>
      <c r="D59" s="172">
        <v>14.75</v>
      </c>
      <c r="E59" s="172">
        <v>13.5</v>
      </c>
      <c r="F59" s="172">
        <v>13</v>
      </c>
      <c r="G59" s="18">
        <f t="shared" si="3"/>
        <v>13.75</v>
      </c>
      <c r="H59" s="25">
        <f t="shared" si="4"/>
        <v>41.25</v>
      </c>
      <c r="I59" s="25"/>
      <c r="J59" s="19">
        <f t="shared" si="6"/>
        <v>41.25</v>
      </c>
      <c r="K59" s="26"/>
      <c r="L59" s="19">
        <f t="shared" si="7"/>
        <v>41.25</v>
      </c>
      <c r="M59" s="74"/>
      <c r="N59" s="84" t="str">
        <f t="shared" si="8"/>
        <v>Juin</v>
      </c>
      <c r="O59" t="str">
        <f t="shared" si="5"/>
        <v>oui</v>
      </c>
      <c r="P59" s="180" t="s">
        <v>232</v>
      </c>
      <c r="Q59" s="180" t="s">
        <v>233</v>
      </c>
      <c r="R59" s="181">
        <v>13.5</v>
      </c>
      <c r="S59" s="172"/>
      <c r="T59" s="178">
        <v>11</v>
      </c>
      <c r="U59" s="176"/>
      <c r="V59" s="177">
        <v>13</v>
      </c>
      <c r="W59" s="178">
        <v>12.5</v>
      </c>
      <c r="X59" s="179">
        <v>14.75</v>
      </c>
      <c r="Y59" s="172">
        <v>14.75</v>
      </c>
      <c r="Z59" s="172">
        <v>13.5</v>
      </c>
      <c r="AA59" s="172">
        <v>13</v>
      </c>
      <c r="AB59" s="172">
        <v>13.75</v>
      </c>
    </row>
    <row r="60" spans="1:28" ht="18.75">
      <c r="A60" s="79">
        <v>51</v>
      </c>
      <c r="B60" s="123" t="s">
        <v>66</v>
      </c>
      <c r="C60" s="123" t="s">
        <v>234</v>
      </c>
      <c r="D60" s="172">
        <v>14.75</v>
      </c>
      <c r="E60" s="172">
        <v>13</v>
      </c>
      <c r="F60" s="172">
        <v>13</v>
      </c>
      <c r="G60" s="18">
        <f t="shared" si="3"/>
        <v>13.583333333333334</v>
      </c>
      <c r="H60" s="25">
        <f t="shared" si="4"/>
        <v>40.75</v>
      </c>
      <c r="I60" s="25"/>
      <c r="J60" s="19">
        <f t="shared" si="6"/>
        <v>40.75</v>
      </c>
      <c r="K60" s="26"/>
      <c r="L60" s="19">
        <f t="shared" si="7"/>
        <v>40.75</v>
      </c>
      <c r="M60" s="74"/>
      <c r="N60" s="84" t="str">
        <f t="shared" si="8"/>
        <v>Juin</v>
      </c>
      <c r="O60" t="str">
        <f t="shared" si="5"/>
        <v>oui</v>
      </c>
      <c r="P60" s="180" t="s">
        <v>66</v>
      </c>
      <c r="Q60" s="180" t="s">
        <v>234</v>
      </c>
      <c r="R60" s="181">
        <v>13</v>
      </c>
      <c r="S60" s="172"/>
      <c r="T60" s="178">
        <v>12</v>
      </c>
      <c r="U60" s="176"/>
      <c r="V60" s="177">
        <v>13</v>
      </c>
      <c r="W60" s="178">
        <v>0</v>
      </c>
      <c r="X60" s="179">
        <v>14.75</v>
      </c>
      <c r="Y60" s="172">
        <v>14.75</v>
      </c>
      <c r="Z60" s="172">
        <v>13</v>
      </c>
      <c r="AA60" s="172">
        <v>13</v>
      </c>
      <c r="AB60" s="172">
        <v>13.583333333333334</v>
      </c>
    </row>
    <row r="61" spans="1:28" ht="30">
      <c r="A61" s="79">
        <v>52</v>
      </c>
      <c r="B61" s="123" t="s">
        <v>235</v>
      </c>
      <c r="C61" s="123" t="s">
        <v>236</v>
      </c>
      <c r="D61" s="172">
        <v>14.75</v>
      </c>
      <c r="E61" s="172">
        <v>14.75</v>
      </c>
      <c r="F61" s="172">
        <v>14</v>
      </c>
      <c r="G61" s="18">
        <f t="shared" si="3"/>
        <v>14.5</v>
      </c>
      <c r="H61" s="25">
        <f t="shared" si="4"/>
        <v>43.5</v>
      </c>
      <c r="I61" s="25"/>
      <c r="J61" s="19">
        <f t="shared" si="6"/>
        <v>43.5</v>
      </c>
      <c r="K61" s="26"/>
      <c r="L61" s="19">
        <f t="shared" si="7"/>
        <v>43.5</v>
      </c>
      <c r="M61" s="74"/>
      <c r="N61" s="84" t="str">
        <f t="shared" si="8"/>
        <v>Juin</v>
      </c>
      <c r="O61" t="str">
        <f t="shared" si="5"/>
        <v>oui</v>
      </c>
      <c r="P61" s="180" t="s">
        <v>235</v>
      </c>
      <c r="Q61" s="180" t="s">
        <v>236</v>
      </c>
      <c r="R61" s="181">
        <v>13</v>
      </c>
      <c r="S61" s="172"/>
      <c r="T61" s="178">
        <v>14</v>
      </c>
      <c r="U61" s="176"/>
      <c r="V61" s="177">
        <v>13.5</v>
      </c>
      <c r="W61" s="178">
        <v>14.75</v>
      </c>
      <c r="X61" s="179">
        <v>14.75</v>
      </c>
      <c r="Y61" s="172">
        <v>14.75</v>
      </c>
      <c r="Z61" s="172">
        <v>14.75</v>
      </c>
      <c r="AA61" s="172">
        <v>14</v>
      </c>
      <c r="AB61" s="172">
        <v>14.5</v>
      </c>
    </row>
    <row r="62" spans="1:28" ht="18.75">
      <c r="A62" s="79">
        <v>53</v>
      </c>
      <c r="B62" s="123" t="s">
        <v>237</v>
      </c>
      <c r="C62" s="123" t="s">
        <v>45</v>
      </c>
      <c r="D62" s="172">
        <v>14.75</v>
      </c>
      <c r="E62" s="172">
        <v>14.5</v>
      </c>
      <c r="F62" s="172">
        <v>13</v>
      </c>
      <c r="G62" s="18">
        <f t="shared" si="3"/>
        <v>14.083333333333334</v>
      </c>
      <c r="H62" s="25">
        <f t="shared" si="4"/>
        <v>42.25</v>
      </c>
      <c r="I62" s="25"/>
      <c r="J62" s="19">
        <f t="shared" si="6"/>
        <v>42.25</v>
      </c>
      <c r="K62" s="26"/>
      <c r="L62" s="19">
        <f t="shared" si="7"/>
        <v>42.25</v>
      </c>
      <c r="M62" s="74"/>
      <c r="N62" s="84" t="str">
        <f t="shared" si="8"/>
        <v>Juin</v>
      </c>
      <c r="O62" t="str">
        <f t="shared" si="5"/>
        <v>oui</v>
      </c>
      <c r="P62" s="180" t="s">
        <v>237</v>
      </c>
      <c r="Q62" s="180" t="s">
        <v>45</v>
      </c>
      <c r="R62" s="181">
        <v>13</v>
      </c>
      <c r="S62" s="172"/>
      <c r="T62" s="178">
        <v>11</v>
      </c>
      <c r="U62" s="176"/>
      <c r="V62" s="177">
        <v>13</v>
      </c>
      <c r="W62" s="178">
        <v>14.5</v>
      </c>
      <c r="X62" s="179">
        <v>14.75</v>
      </c>
      <c r="Y62" s="172">
        <v>14.75</v>
      </c>
      <c r="Z62" s="172">
        <v>14.5</v>
      </c>
      <c r="AA62" s="172">
        <v>13</v>
      </c>
      <c r="AB62" s="172">
        <v>14.083333333333334</v>
      </c>
    </row>
    <row r="63" spans="1:28" ht="18.75">
      <c r="A63" s="79">
        <v>54</v>
      </c>
      <c r="B63" s="123" t="s">
        <v>765</v>
      </c>
      <c r="C63" s="123" t="s">
        <v>766</v>
      </c>
      <c r="D63" s="172">
        <v>15</v>
      </c>
      <c r="E63" s="172">
        <v>13.5</v>
      </c>
      <c r="F63" s="172">
        <v>13.5</v>
      </c>
      <c r="G63" s="18">
        <f t="shared" si="3"/>
        <v>14</v>
      </c>
      <c r="H63" s="25">
        <f t="shared" si="4"/>
        <v>42</v>
      </c>
      <c r="I63" s="25"/>
      <c r="J63" s="19">
        <f t="shared" si="6"/>
        <v>42</v>
      </c>
      <c r="K63" s="26"/>
      <c r="L63" s="19">
        <f t="shared" si="7"/>
        <v>42</v>
      </c>
      <c r="M63" s="74"/>
      <c r="N63" s="84" t="str">
        <f t="shared" si="8"/>
        <v>Juin</v>
      </c>
      <c r="O63" t="str">
        <f t="shared" si="5"/>
        <v>oui</v>
      </c>
      <c r="P63" s="180" t="s">
        <v>765</v>
      </c>
      <c r="Q63" s="180" t="s">
        <v>766</v>
      </c>
      <c r="R63" s="181">
        <v>13.5</v>
      </c>
      <c r="S63" s="172"/>
      <c r="T63" s="178">
        <v>12</v>
      </c>
      <c r="U63" s="176"/>
      <c r="V63" s="177">
        <v>13.5</v>
      </c>
      <c r="W63" s="178">
        <v>12.75</v>
      </c>
      <c r="X63" s="179">
        <v>15</v>
      </c>
      <c r="Y63" s="172">
        <v>15</v>
      </c>
      <c r="Z63" s="172">
        <v>13.5</v>
      </c>
      <c r="AA63" s="172">
        <v>13.5</v>
      </c>
      <c r="AB63" s="172">
        <v>14</v>
      </c>
    </row>
    <row r="64" spans="1:28" ht="31.5">
      <c r="A64" s="79">
        <v>55</v>
      </c>
      <c r="B64" s="123" t="s">
        <v>238</v>
      </c>
      <c r="C64" s="123" t="s">
        <v>84</v>
      </c>
      <c r="D64" s="172">
        <v>14.75</v>
      </c>
      <c r="E64" s="172">
        <v>13</v>
      </c>
      <c r="F64" s="172">
        <v>13</v>
      </c>
      <c r="G64" s="18">
        <f t="shared" si="3"/>
        <v>13.583333333333334</v>
      </c>
      <c r="H64" s="25">
        <f t="shared" si="4"/>
        <v>40.75</v>
      </c>
      <c r="I64" s="25"/>
      <c r="J64" s="19">
        <f t="shared" si="6"/>
        <v>40.75</v>
      </c>
      <c r="K64" s="26"/>
      <c r="L64" s="19">
        <f t="shared" si="7"/>
        <v>40.75</v>
      </c>
      <c r="M64" s="74"/>
      <c r="N64" s="84" t="str">
        <f t="shared" si="8"/>
        <v>Juin</v>
      </c>
      <c r="O64" t="str">
        <f t="shared" si="5"/>
        <v>oui</v>
      </c>
      <c r="P64" s="180" t="s">
        <v>238</v>
      </c>
      <c r="Q64" s="180" t="s">
        <v>84</v>
      </c>
      <c r="R64" s="181">
        <v>13</v>
      </c>
      <c r="S64" s="172"/>
      <c r="T64" s="178">
        <v>13</v>
      </c>
      <c r="U64" s="176"/>
      <c r="V64" s="177">
        <v>13</v>
      </c>
      <c r="W64" s="178">
        <v>12.5</v>
      </c>
      <c r="X64" s="179">
        <v>14.75</v>
      </c>
      <c r="Y64" s="172">
        <v>14.75</v>
      </c>
      <c r="Z64" s="172">
        <v>13</v>
      </c>
      <c r="AA64" s="172">
        <v>13</v>
      </c>
      <c r="AB64" s="172">
        <v>13.583333333333334</v>
      </c>
    </row>
    <row r="65" spans="1:28" ht="30">
      <c r="A65" s="79">
        <v>56</v>
      </c>
      <c r="B65" s="123" t="s">
        <v>239</v>
      </c>
      <c r="C65" s="123" t="s">
        <v>83</v>
      </c>
      <c r="D65" s="172">
        <v>14.75</v>
      </c>
      <c r="E65" s="172">
        <v>14.75</v>
      </c>
      <c r="F65" s="172">
        <v>14</v>
      </c>
      <c r="G65" s="18">
        <f t="shared" si="3"/>
        <v>14.5</v>
      </c>
      <c r="H65" s="25">
        <f t="shared" si="4"/>
        <v>43.5</v>
      </c>
      <c r="I65" s="25"/>
      <c r="J65" s="19">
        <f t="shared" si="6"/>
        <v>43.5</v>
      </c>
      <c r="K65" s="26"/>
      <c r="L65" s="19">
        <f t="shared" si="7"/>
        <v>43.5</v>
      </c>
      <c r="M65" s="74"/>
      <c r="N65" s="84" t="str">
        <f t="shared" si="8"/>
        <v>Juin</v>
      </c>
      <c r="O65" t="str">
        <f t="shared" si="5"/>
        <v>oui</v>
      </c>
      <c r="P65" s="180" t="s">
        <v>239</v>
      </c>
      <c r="Q65" s="180" t="s">
        <v>83</v>
      </c>
      <c r="R65" s="181">
        <v>13</v>
      </c>
      <c r="S65" s="172"/>
      <c r="T65" s="178">
        <v>14</v>
      </c>
      <c r="U65" s="176"/>
      <c r="V65" s="177">
        <v>13</v>
      </c>
      <c r="W65" s="178">
        <v>14.75</v>
      </c>
      <c r="X65" s="179">
        <v>14.75</v>
      </c>
      <c r="Y65" s="172">
        <v>14.75</v>
      </c>
      <c r="Z65" s="172">
        <v>14.75</v>
      </c>
      <c r="AA65" s="172">
        <v>14</v>
      </c>
      <c r="AB65" s="172">
        <v>14.5</v>
      </c>
    </row>
    <row r="66" spans="1:28" ht="30">
      <c r="A66" s="79">
        <v>57</v>
      </c>
      <c r="B66" s="123" t="s">
        <v>240</v>
      </c>
      <c r="C66" s="123" t="s">
        <v>241</v>
      </c>
      <c r="D66" s="172">
        <v>13.5</v>
      </c>
      <c r="E66" s="172">
        <v>13</v>
      </c>
      <c r="F66" s="172">
        <v>12.25</v>
      </c>
      <c r="G66" s="18">
        <f t="shared" si="3"/>
        <v>12.916666666666666</v>
      </c>
      <c r="H66" s="25">
        <f t="shared" si="4"/>
        <v>38.75</v>
      </c>
      <c r="I66" s="25"/>
      <c r="J66" s="19">
        <f t="shared" si="6"/>
        <v>38.75</v>
      </c>
      <c r="K66" s="26"/>
      <c r="L66" s="19">
        <f t="shared" si="7"/>
        <v>38.75</v>
      </c>
      <c r="M66" s="74"/>
      <c r="N66" s="84" t="str">
        <f t="shared" si="8"/>
        <v>Juin</v>
      </c>
      <c r="O66" t="str">
        <f t="shared" si="5"/>
        <v>oui</v>
      </c>
      <c r="P66" s="180" t="s">
        <v>240</v>
      </c>
      <c r="Q66" s="180" t="s">
        <v>241</v>
      </c>
      <c r="R66" s="181">
        <v>13.5</v>
      </c>
      <c r="S66" s="172"/>
      <c r="T66" s="178">
        <v>10</v>
      </c>
      <c r="U66" s="176"/>
      <c r="V66" s="177">
        <v>13</v>
      </c>
      <c r="W66" s="178">
        <v>12.25</v>
      </c>
      <c r="X66" s="179">
        <v>0</v>
      </c>
      <c r="Y66" s="172">
        <v>13.5</v>
      </c>
      <c r="Z66" s="172">
        <v>13</v>
      </c>
      <c r="AA66" s="172">
        <v>12.25</v>
      </c>
      <c r="AB66" s="172">
        <v>12.916666666666666</v>
      </c>
    </row>
    <row r="67" spans="1:28" ht="30">
      <c r="A67" s="79">
        <v>58</v>
      </c>
      <c r="B67" s="123" t="s">
        <v>103</v>
      </c>
      <c r="C67" s="123" t="s">
        <v>242</v>
      </c>
      <c r="D67" s="172">
        <v>14.75</v>
      </c>
      <c r="E67" s="172">
        <v>13</v>
      </c>
      <c r="F67" s="172">
        <v>12</v>
      </c>
      <c r="G67" s="18">
        <f t="shared" si="3"/>
        <v>13.25</v>
      </c>
      <c r="H67" s="25">
        <f t="shared" si="4"/>
        <v>39.75</v>
      </c>
      <c r="I67" s="25"/>
      <c r="J67" s="19">
        <f t="shared" si="6"/>
        <v>39.75</v>
      </c>
      <c r="K67" s="26"/>
      <c r="L67" s="19">
        <f t="shared" si="7"/>
        <v>39.75</v>
      </c>
      <c r="M67" s="74"/>
      <c r="N67" s="84" t="str">
        <f t="shared" si="8"/>
        <v>Juin</v>
      </c>
      <c r="O67" t="str">
        <f t="shared" si="5"/>
        <v>oui</v>
      </c>
      <c r="P67" s="180" t="s">
        <v>103</v>
      </c>
      <c r="Q67" s="180" t="s">
        <v>242</v>
      </c>
      <c r="R67" s="181">
        <v>0</v>
      </c>
      <c r="S67" s="172"/>
      <c r="T67" s="178">
        <v>12</v>
      </c>
      <c r="U67" s="176"/>
      <c r="V67" s="177">
        <v>13</v>
      </c>
      <c r="W67" s="178">
        <v>12</v>
      </c>
      <c r="X67" s="179">
        <v>14.75</v>
      </c>
      <c r="Y67" s="172">
        <v>14.75</v>
      </c>
      <c r="Z67" s="172">
        <v>13</v>
      </c>
      <c r="AA67" s="172">
        <v>12</v>
      </c>
      <c r="AB67" s="172">
        <v>13.25</v>
      </c>
    </row>
    <row r="68" spans="1:28" ht="30">
      <c r="A68" s="79">
        <v>59</v>
      </c>
      <c r="B68" s="123" t="s">
        <v>243</v>
      </c>
      <c r="C68" s="123" t="s">
        <v>244</v>
      </c>
      <c r="D68" s="172">
        <v>15</v>
      </c>
      <c r="E68" s="172">
        <v>14.75</v>
      </c>
      <c r="F68" s="172">
        <v>13.5</v>
      </c>
      <c r="G68" s="18">
        <f t="shared" si="3"/>
        <v>14.416666666666666</v>
      </c>
      <c r="H68" s="25">
        <f t="shared" si="4"/>
        <v>43.25</v>
      </c>
      <c r="I68" s="25"/>
      <c r="J68" s="19">
        <f t="shared" si="6"/>
        <v>43.25</v>
      </c>
      <c r="K68" s="26"/>
      <c r="L68" s="19">
        <f t="shared" si="7"/>
        <v>43.25</v>
      </c>
      <c r="M68" s="74"/>
      <c r="N68" s="84" t="str">
        <f t="shared" si="8"/>
        <v>Juin</v>
      </c>
      <c r="O68" t="str">
        <f t="shared" si="5"/>
        <v>oui</v>
      </c>
      <c r="P68" s="180" t="s">
        <v>243</v>
      </c>
      <c r="Q68" s="180" t="s">
        <v>244</v>
      </c>
      <c r="R68" s="181">
        <v>13</v>
      </c>
      <c r="S68" s="172"/>
      <c r="T68" s="178">
        <v>13</v>
      </c>
      <c r="U68" s="176"/>
      <c r="V68" s="177">
        <v>13.5</v>
      </c>
      <c r="W68" s="178">
        <v>15</v>
      </c>
      <c r="X68" s="179">
        <v>14.75</v>
      </c>
      <c r="Y68" s="172">
        <v>15</v>
      </c>
      <c r="Z68" s="172">
        <v>14.75</v>
      </c>
      <c r="AA68" s="172">
        <v>13.5</v>
      </c>
      <c r="AB68" s="172">
        <v>14.416666666666666</v>
      </c>
    </row>
    <row r="69" spans="1:28" ht="18.75">
      <c r="A69" s="79">
        <v>60</v>
      </c>
      <c r="B69" s="123" t="s">
        <v>245</v>
      </c>
      <c r="C69" s="123" t="s">
        <v>246</v>
      </c>
      <c r="D69" s="172">
        <v>14.75</v>
      </c>
      <c r="E69" s="172">
        <v>13.5</v>
      </c>
      <c r="F69" s="172">
        <v>13</v>
      </c>
      <c r="G69" s="18">
        <f t="shared" si="3"/>
        <v>13.75</v>
      </c>
      <c r="H69" s="25">
        <f t="shared" si="4"/>
        <v>41.25</v>
      </c>
      <c r="I69" s="25"/>
      <c r="J69" s="19">
        <f t="shared" si="6"/>
        <v>41.25</v>
      </c>
      <c r="K69" s="26"/>
      <c r="L69" s="19">
        <f t="shared" si="7"/>
        <v>41.25</v>
      </c>
      <c r="M69" s="74"/>
      <c r="N69" s="84" t="str">
        <f t="shared" si="8"/>
        <v>Juin</v>
      </c>
      <c r="O69" t="str">
        <f t="shared" si="5"/>
        <v>oui</v>
      </c>
      <c r="P69" s="180" t="s">
        <v>245</v>
      </c>
      <c r="Q69" s="180" t="s">
        <v>246</v>
      </c>
      <c r="R69" s="181">
        <v>13</v>
      </c>
      <c r="S69" s="172"/>
      <c r="T69" s="178">
        <v>11</v>
      </c>
      <c r="U69" s="176"/>
      <c r="V69" s="177">
        <v>13.5</v>
      </c>
      <c r="W69" s="178">
        <v>11.75</v>
      </c>
      <c r="X69" s="179">
        <v>14.75</v>
      </c>
      <c r="Y69" s="172">
        <v>14.75</v>
      </c>
      <c r="Z69" s="172">
        <v>13.5</v>
      </c>
      <c r="AA69" s="172">
        <v>13</v>
      </c>
      <c r="AB69" s="172">
        <v>13.75</v>
      </c>
    </row>
    <row r="70" spans="1:28" ht="30">
      <c r="A70" s="79">
        <v>61</v>
      </c>
      <c r="B70" s="123" t="s">
        <v>247</v>
      </c>
      <c r="C70" s="123" t="s">
        <v>172</v>
      </c>
      <c r="D70" s="172">
        <v>16</v>
      </c>
      <c r="E70" s="172">
        <v>13.5</v>
      </c>
      <c r="F70" s="172">
        <v>13</v>
      </c>
      <c r="G70" s="18">
        <f t="shared" si="3"/>
        <v>14.166666666666666</v>
      </c>
      <c r="H70" s="25">
        <f t="shared" si="4"/>
        <v>42.5</v>
      </c>
      <c r="I70" s="25"/>
      <c r="J70" s="19">
        <f t="shared" si="6"/>
        <v>42.5</v>
      </c>
      <c r="K70" s="26"/>
      <c r="L70" s="19">
        <f t="shared" si="7"/>
        <v>42.5</v>
      </c>
      <c r="M70" s="74"/>
      <c r="N70" s="84" t="str">
        <f t="shared" si="8"/>
        <v>Juin</v>
      </c>
      <c r="O70" t="str">
        <f t="shared" si="5"/>
        <v>oui</v>
      </c>
      <c r="P70" s="180" t="s">
        <v>247</v>
      </c>
      <c r="Q70" s="180" t="s">
        <v>172</v>
      </c>
      <c r="R70" s="181">
        <v>13</v>
      </c>
      <c r="S70" s="172"/>
      <c r="T70" s="178">
        <v>13</v>
      </c>
      <c r="U70" s="176"/>
      <c r="V70" s="177">
        <v>13.5</v>
      </c>
      <c r="W70" s="178">
        <v>12.75</v>
      </c>
      <c r="X70" s="179">
        <v>16</v>
      </c>
      <c r="Y70" s="172">
        <v>16</v>
      </c>
      <c r="Z70" s="172">
        <v>13.5</v>
      </c>
      <c r="AA70" s="172">
        <v>13</v>
      </c>
      <c r="AB70" s="172">
        <v>14.166666666666666</v>
      </c>
    </row>
    <row r="71" spans="1:28" ht="18.75">
      <c r="A71" s="79">
        <v>62</v>
      </c>
      <c r="B71" s="123" t="s">
        <v>248</v>
      </c>
      <c r="C71" s="123" t="s">
        <v>249</v>
      </c>
      <c r="D71" s="172">
        <v>14</v>
      </c>
      <c r="E71" s="172">
        <v>14</v>
      </c>
      <c r="F71" s="172">
        <v>13</v>
      </c>
      <c r="G71" s="18">
        <f t="shared" si="3"/>
        <v>13.666666666666666</v>
      </c>
      <c r="H71" s="25">
        <f t="shared" si="4"/>
        <v>41</v>
      </c>
      <c r="I71" s="25"/>
      <c r="J71" s="19">
        <f t="shared" si="6"/>
        <v>41</v>
      </c>
      <c r="K71" s="26"/>
      <c r="L71" s="19">
        <f t="shared" si="7"/>
        <v>41</v>
      </c>
      <c r="M71" s="74"/>
      <c r="N71" s="84" t="str">
        <f t="shared" si="8"/>
        <v>Juin</v>
      </c>
      <c r="O71" t="str">
        <f t="shared" si="5"/>
        <v>oui</v>
      </c>
      <c r="P71" s="173" t="s">
        <v>248</v>
      </c>
      <c r="Q71" s="173" t="s">
        <v>249</v>
      </c>
      <c r="R71" s="175">
        <v>14</v>
      </c>
      <c r="S71" s="21"/>
      <c r="T71" s="176">
        <v>10</v>
      </c>
      <c r="U71" s="176">
        <v>12</v>
      </c>
      <c r="V71" s="177">
        <v>13</v>
      </c>
      <c r="W71" s="178">
        <v>11.75</v>
      </c>
      <c r="X71" s="179">
        <v>14</v>
      </c>
      <c r="Y71" s="172">
        <v>14</v>
      </c>
      <c r="Z71" s="172">
        <v>14</v>
      </c>
      <c r="AA71" s="172">
        <v>13</v>
      </c>
      <c r="AB71" s="172">
        <v>13.666666666666666</v>
      </c>
    </row>
    <row r="72" spans="1:28" ht="31.5">
      <c r="A72" s="79">
        <v>63</v>
      </c>
      <c r="B72" s="123" t="s">
        <v>250</v>
      </c>
      <c r="C72" s="123" t="s">
        <v>251</v>
      </c>
      <c r="D72" s="172">
        <v>14.25</v>
      </c>
      <c r="E72" s="172">
        <v>14</v>
      </c>
      <c r="F72" s="172">
        <v>14</v>
      </c>
      <c r="G72" s="18">
        <f t="shared" si="3"/>
        <v>14.083333333333334</v>
      </c>
      <c r="H72" s="25">
        <f t="shared" si="4"/>
        <v>42.25</v>
      </c>
      <c r="I72" s="25"/>
      <c r="J72" s="19">
        <f t="shared" si="6"/>
        <v>42.25</v>
      </c>
      <c r="K72" s="26"/>
      <c r="L72" s="19">
        <f t="shared" si="7"/>
        <v>42.25</v>
      </c>
      <c r="M72" s="74"/>
      <c r="N72" s="84" t="str">
        <f t="shared" si="8"/>
        <v>Juin</v>
      </c>
      <c r="O72" t="str">
        <f t="shared" si="5"/>
        <v>oui</v>
      </c>
      <c r="P72" s="180" t="s">
        <v>250</v>
      </c>
      <c r="Q72" s="180" t="s">
        <v>251</v>
      </c>
      <c r="R72" s="181">
        <v>14</v>
      </c>
      <c r="S72" s="172">
        <v>14</v>
      </c>
      <c r="T72" s="178">
        <v>13</v>
      </c>
      <c r="U72" s="176">
        <v>12</v>
      </c>
      <c r="V72" s="177">
        <v>13</v>
      </c>
      <c r="W72" s="178">
        <v>11.75</v>
      </c>
      <c r="X72" s="179">
        <v>14.25</v>
      </c>
      <c r="Y72" s="172">
        <v>14.25</v>
      </c>
      <c r="Z72" s="172">
        <v>14</v>
      </c>
      <c r="AA72" s="172">
        <v>14</v>
      </c>
      <c r="AB72" s="172">
        <v>14.083333333333334</v>
      </c>
    </row>
    <row r="73" spans="1:28" ht="30">
      <c r="A73" s="79">
        <v>64</v>
      </c>
      <c r="B73" s="123" t="s">
        <v>252</v>
      </c>
      <c r="C73" s="123" t="s">
        <v>63</v>
      </c>
      <c r="D73" s="172">
        <v>14</v>
      </c>
      <c r="E73" s="172">
        <v>14</v>
      </c>
      <c r="F73" s="172">
        <v>13</v>
      </c>
      <c r="G73" s="18">
        <f t="shared" si="3"/>
        <v>13.666666666666666</v>
      </c>
      <c r="H73" s="25">
        <f t="shared" si="4"/>
        <v>41</v>
      </c>
      <c r="I73" s="25"/>
      <c r="J73" s="19">
        <f t="shared" si="6"/>
        <v>41</v>
      </c>
      <c r="K73" s="26"/>
      <c r="L73" s="19">
        <f t="shared" si="7"/>
        <v>41</v>
      </c>
      <c r="M73" s="74"/>
      <c r="N73" s="84" t="str">
        <f t="shared" si="8"/>
        <v>Juin</v>
      </c>
      <c r="O73" t="str">
        <f t="shared" si="5"/>
        <v>oui</v>
      </c>
      <c r="P73" s="180" t="s">
        <v>252</v>
      </c>
      <c r="Q73" s="180" t="s">
        <v>63</v>
      </c>
      <c r="R73" s="181">
        <v>14</v>
      </c>
      <c r="S73" s="172">
        <v>13</v>
      </c>
      <c r="T73" s="178">
        <v>12</v>
      </c>
      <c r="U73" s="176">
        <v>12</v>
      </c>
      <c r="V73" s="177">
        <v>13</v>
      </c>
      <c r="W73" s="178">
        <v>0</v>
      </c>
      <c r="X73" s="179">
        <v>14</v>
      </c>
      <c r="Y73" s="172">
        <v>14</v>
      </c>
      <c r="Z73" s="172">
        <v>14</v>
      </c>
      <c r="AA73" s="172">
        <v>13</v>
      </c>
      <c r="AB73" s="172">
        <v>13.666666666666666</v>
      </c>
    </row>
    <row r="74" spans="1:28" ht="18.75">
      <c r="A74" s="79">
        <v>65</v>
      </c>
      <c r="B74" s="123" t="s">
        <v>253</v>
      </c>
      <c r="C74" s="123" t="s">
        <v>254</v>
      </c>
      <c r="D74" s="172">
        <v>14</v>
      </c>
      <c r="E74" s="172">
        <v>14</v>
      </c>
      <c r="F74" s="172">
        <v>13.5</v>
      </c>
      <c r="G74" s="18">
        <f t="shared" si="3"/>
        <v>13.833333333333334</v>
      </c>
      <c r="H74" s="25">
        <f t="shared" si="4"/>
        <v>41.5</v>
      </c>
      <c r="I74" s="25"/>
      <c r="J74" s="19">
        <f t="shared" si="6"/>
        <v>41.5</v>
      </c>
      <c r="K74" s="26"/>
      <c r="L74" s="19">
        <f t="shared" si="7"/>
        <v>41.5</v>
      </c>
      <c r="M74" s="74"/>
      <c r="N74" s="84" t="str">
        <f t="shared" si="8"/>
        <v>Juin</v>
      </c>
      <c r="O74" t="str">
        <f t="shared" si="5"/>
        <v>oui</v>
      </c>
      <c r="P74" s="180" t="s">
        <v>253</v>
      </c>
      <c r="Q74" s="180" t="s">
        <v>254</v>
      </c>
      <c r="R74" s="181">
        <v>10</v>
      </c>
      <c r="S74" s="172">
        <v>14</v>
      </c>
      <c r="T74" s="178">
        <v>12</v>
      </c>
      <c r="U74" s="176">
        <v>12</v>
      </c>
      <c r="V74" s="177">
        <v>13.5</v>
      </c>
      <c r="W74" s="178">
        <v>13.25</v>
      </c>
      <c r="X74" s="179">
        <v>14</v>
      </c>
      <c r="Y74" s="172">
        <v>14</v>
      </c>
      <c r="Z74" s="172">
        <v>14</v>
      </c>
      <c r="AA74" s="172">
        <v>13.5</v>
      </c>
      <c r="AB74" s="172">
        <v>13.833333333333334</v>
      </c>
    </row>
    <row r="75" spans="1:28" ht="18.75">
      <c r="A75" s="79">
        <v>66</v>
      </c>
      <c r="B75" s="123" t="s">
        <v>253</v>
      </c>
      <c r="C75" s="123" t="s">
        <v>255</v>
      </c>
      <c r="D75" s="172">
        <v>15</v>
      </c>
      <c r="E75" s="172">
        <v>14.5</v>
      </c>
      <c r="F75" s="172">
        <v>14</v>
      </c>
      <c r="G75" s="18">
        <f t="shared" ref="G75:G138" si="9">IF(AND(D75=0,E75=0,F75=0),M75/3,(D75+E75+F75)/3)</f>
        <v>14.5</v>
      </c>
      <c r="H75" s="25">
        <f t="shared" ref="H75:H138" si="10">G75*3</f>
        <v>43.5</v>
      </c>
      <c r="I75" s="25"/>
      <c r="J75" s="19">
        <f t="shared" si="6"/>
        <v>43.5</v>
      </c>
      <c r="K75" s="26"/>
      <c r="L75" s="19">
        <f t="shared" si="7"/>
        <v>43.5</v>
      </c>
      <c r="M75" s="74"/>
      <c r="N75" s="84" t="str">
        <f t="shared" si="8"/>
        <v>Juin</v>
      </c>
      <c r="O75" t="str">
        <f t="shared" ref="O75:O138" si="11">IF(AND(B75=P75,C75=Q75),"oui","non")</f>
        <v>oui</v>
      </c>
      <c r="P75" s="180" t="s">
        <v>253</v>
      </c>
      <c r="Q75" s="180" t="s">
        <v>255</v>
      </c>
      <c r="R75" s="181">
        <v>14</v>
      </c>
      <c r="S75" s="172">
        <v>15</v>
      </c>
      <c r="T75" s="178">
        <v>12</v>
      </c>
      <c r="U75" s="176">
        <v>12</v>
      </c>
      <c r="V75" s="177">
        <v>13</v>
      </c>
      <c r="W75" s="178">
        <v>12.5</v>
      </c>
      <c r="X75" s="179">
        <v>14.5</v>
      </c>
      <c r="Y75" s="172">
        <v>15</v>
      </c>
      <c r="Z75" s="172">
        <v>14.5</v>
      </c>
      <c r="AA75" s="172">
        <v>14</v>
      </c>
      <c r="AB75" s="172">
        <v>14.5</v>
      </c>
    </row>
    <row r="76" spans="1:28" ht="30">
      <c r="A76" s="79">
        <v>67</v>
      </c>
      <c r="B76" s="123" t="s">
        <v>253</v>
      </c>
      <c r="C76" s="123" t="s">
        <v>256</v>
      </c>
      <c r="D76" s="172">
        <v>15</v>
      </c>
      <c r="E76" s="172">
        <v>14.5</v>
      </c>
      <c r="F76" s="172">
        <v>14.25</v>
      </c>
      <c r="G76" s="18">
        <f t="shared" si="9"/>
        <v>14.583333333333334</v>
      </c>
      <c r="H76" s="25">
        <f t="shared" si="10"/>
        <v>43.75</v>
      </c>
      <c r="I76" s="25"/>
      <c r="J76" s="19">
        <f t="shared" si="6"/>
        <v>43.75</v>
      </c>
      <c r="K76" s="26"/>
      <c r="L76" s="19">
        <f t="shared" si="7"/>
        <v>43.75</v>
      </c>
      <c r="M76" s="74"/>
      <c r="N76" s="84" t="str">
        <f t="shared" si="8"/>
        <v>Juin</v>
      </c>
      <c r="O76" t="str">
        <f t="shared" si="11"/>
        <v>oui</v>
      </c>
      <c r="P76" s="180" t="s">
        <v>253</v>
      </c>
      <c r="Q76" s="180" t="s">
        <v>256</v>
      </c>
      <c r="R76" s="181">
        <v>14.5</v>
      </c>
      <c r="S76" s="172">
        <v>15</v>
      </c>
      <c r="T76" s="178">
        <v>12</v>
      </c>
      <c r="U76" s="176">
        <v>12</v>
      </c>
      <c r="V76" s="177">
        <v>13</v>
      </c>
      <c r="W76" s="178">
        <v>12.5</v>
      </c>
      <c r="X76" s="179">
        <v>14.25</v>
      </c>
      <c r="Y76" s="172">
        <v>15</v>
      </c>
      <c r="Z76" s="172">
        <v>14.5</v>
      </c>
      <c r="AA76" s="172">
        <v>14.25</v>
      </c>
      <c r="AB76" s="172">
        <v>14.583333333333334</v>
      </c>
    </row>
    <row r="77" spans="1:28" ht="18.75">
      <c r="A77" s="79">
        <v>68</v>
      </c>
      <c r="B77" s="123" t="s">
        <v>767</v>
      </c>
      <c r="C77" s="123" t="s">
        <v>113</v>
      </c>
      <c r="D77" s="172">
        <v>15</v>
      </c>
      <c r="E77" s="172">
        <v>14</v>
      </c>
      <c r="F77" s="172">
        <v>12.5</v>
      </c>
      <c r="G77" s="18">
        <f t="shared" si="9"/>
        <v>13.833333333333334</v>
      </c>
      <c r="H77" s="25">
        <f t="shared" si="10"/>
        <v>41.5</v>
      </c>
      <c r="I77" s="25"/>
      <c r="J77" s="19">
        <f t="shared" si="6"/>
        <v>41.5</v>
      </c>
      <c r="K77" s="26"/>
      <c r="L77" s="19">
        <f t="shared" si="7"/>
        <v>41.5</v>
      </c>
      <c r="M77" s="74"/>
      <c r="N77" s="84" t="str">
        <f t="shared" si="8"/>
        <v>Juin</v>
      </c>
      <c r="O77" t="str">
        <f t="shared" si="11"/>
        <v>oui</v>
      </c>
      <c r="P77" s="180" t="s">
        <v>767</v>
      </c>
      <c r="Q77" s="180" t="s">
        <v>113</v>
      </c>
      <c r="R77" s="181">
        <v>10</v>
      </c>
      <c r="S77" s="172">
        <v>15</v>
      </c>
      <c r="T77" s="178">
        <v>11</v>
      </c>
      <c r="U77" s="176">
        <v>0</v>
      </c>
      <c r="V77" s="177">
        <v>12.5</v>
      </c>
      <c r="W77" s="178">
        <v>11</v>
      </c>
      <c r="X77" s="179">
        <v>14</v>
      </c>
      <c r="Y77" s="172">
        <v>15</v>
      </c>
      <c r="Z77" s="172">
        <v>14</v>
      </c>
      <c r="AA77" s="172">
        <v>12.5</v>
      </c>
      <c r="AB77" s="172">
        <v>13.833333333333334</v>
      </c>
    </row>
    <row r="78" spans="1:28" ht="18.75">
      <c r="A78" s="79">
        <v>69</v>
      </c>
      <c r="B78" s="123" t="s">
        <v>257</v>
      </c>
      <c r="C78" s="123" t="s">
        <v>79</v>
      </c>
      <c r="D78" s="172">
        <v>15.25</v>
      </c>
      <c r="E78" s="172">
        <v>14.5</v>
      </c>
      <c r="F78" s="172">
        <v>14.25</v>
      </c>
      <c r="G78" s="18">
        <f t="shared" si="9"/>
        <v>14.666666666666666</v>
      </c>
      <c r="H78" s="25">
        <f t="shared" si="10"/>
        <v>44</v>
      </c>
      <c r="I78" s="25"/>
      <c r="J78" s="19">
        <f t="shared" si="6"/>
        <v>44</v>
      </c>
      <c r="K78" s="26"/>
      <c r="L78" s="19">
        <f t="shared" si="7"/>
        <v>44</v>
      </c>
      <c r="M78" s="74"/>
      <c r="N78" s="84" t="str">
        <f t="shared" si="8"/>
        <v>Juin</v>
      </c>
      <c r="O78" t="str">
        <f t="shared" si="11"/>
        <v>oui</v>
      </c>
      <c r="P78" s="180" t="s">
        <v>257</v>
      </c>
      <c r="Q78" s="180" t="s">
        <v>79</v>
      </c>
      <c r="R78" s="181">
        <v>14.5</v>
      </c>
      <c r="S78" s="172">
        <v>13</v>
      </c>
      <c r="T78" s="178">
        <v>14</v>
      </c>
      <c r="U78" s="176">
        <v>12</v>
      </c>
      <c r="V78" s="177">
        <v>12.5</v>
      </c>
      <c r="W78" s="178">
        <v>15.25</v>
      </c>
      <c r="X78" s="179">
        <v>14.25</v>
      </c>
      <c r="Y78" s="172">
        <v>15.25</v>
      </c>
      <c r="Z78" s="172">
        <v>14.5</v>
      </c>
      <c r="AA78" s="172">
        <v>14.25</v>
      </c>
      <c r="AB78" s="172">
        <v>14.666666666666666</v>
      </c>
    </row>
    <row r="79" spans="1:28" ht="45">
      <c r="A79" s="79">
        <v>70</v>
      </c>
      <c r="B79" s="123" t="s">
        <v>104</v>
      </c>
      <c r="C79" s="123" t="s">
        <v>768</v>
      </c>
      <c r="D79" s="172">
        <v>14</v>
      </c>
      <c r="E79" s="172">
        <v>14</v>
      </c>
      <c r="F79" s="172">
        <v>12.5</v>
      </c>
      <c r="G79" s="18">
        <f t="shared" si="9"/>
        <v>13.5</v>
      </c>
      <c r="H79" s="25">
        <f t="shared" si="10"/>
        <v>40.5</v>
      </c>
      <c r="I79" s="25"/>
      <c r="J79" s="19">
        <f t="shared" si="6"/>
        <v>40.5</v>
      </c>
      <c r="K79" s="26"/>
      <c r="L79" s="19">
        <f t="shared" si="7"/>
        <v>40.5</v>
      </c>
      <c r="M79" s="74"/>
      <c r="N79" s="84" t="str">
        <f t="shared" si="8"/>
        <v>Juin</v>
      </c>
      <c r="O79" t="str">
        <f t="shared" si="11"/>
        <v>oui</v>
      </c>
      <c r="P79" s="180" t="s">
        <v>104</v>
      </c>
      <c r="Q79" s="180" t="s">
        <v>768</v>
      </c>
      <c r="R79" s="181">
        <v>14</v>
      </c>
      <c r="S79" s="172">
        <v>12</v>
      </c>
      <c r="T79" s="178">
        <v>11</v>
      </c>
      <c r="U79" s="176">
        <v>12</v>
      </c>
      <c r="V79" s="177">
        <v>12.5</v>
      </c>
      <c r="W79" s="178">
        <v>10.75</v>
      </c>
      <c r="X79" s="179">
        <v>14</v>
      </c>
      <c r="Y79" s="172">
        <v>14</v>
      </c>
      <c r="Z79" s="172">
        <v>14</v>
      </c>
      <c r="AA79" s="172">
        <v>12.5</v>
      </c>
      <c r="AB79" s="172">
        <v>13.5</v>
      </c>
    </row>
    <row r="80" spans="1:28" ht="18.75">
      <c r="A80" s="79">
        <v>71</v>
      </c>
      <c r="B80" s="123" t="s">
        <v>104</v>
      </c>
      <c r="C80" s="123" t="s">
        <v>258</v>
      </c>
      <c r="D80" s="172">
        <v>14.75</v>
      </c>
      <c r="E80" s="172">
        <v>14.5</v>
      </c>
      <c r="F80" s="172">
        <v>14.25</v>
      </c>
      <c r="G80" s="18">
        <f t="shared" si="9"/>
        <v>14.5</v>
      </c>
      <c r="H80" s="25">
        <f t="shared" si="10"/>
        <v>43.5</v>
      </c>
      <c r="I80" s="25"/>
      <c r="J80" s="19">
        <f t="shared" si="6"/>
        <v>43.5</v>
      </c>
      <c r="K80" s="26"/>
      <c r="L80" s="19">
        <f t="shared" si="7"/>
        <v>43.5</v>
      </c>
      <c r="M80" s="74"/>
      <c r="N80" s="84" t="str">
        <f t="shared" si="8"/>
        <v>Juin</v>
      </c>
      <c r="O80" t="str">
        <f t="shared" si="11"/>
        <v>oui</v>
      </c>
      <c r="P80" s="180" t="s">
        <v>104</v>
      </c>
      <c r="Q80" s="180" t="s">
        <v>258</v>
      </c>
      <c r="R80" s="181">
        <v>14.5</v>
      </c>
      <c r="S80" s="172">
        <v>13.5</v>
      </c>
      <c r="T80" s="178">
        <v>13</v>
      </c>
      <c r="U80" s="176">
        <v>12</v>
      </c>
      <c r="V80" s="177">
        <v>13</v>
      </c>
      <c r="W80" s="178">
        <v>14.75</v>
      </c>
      <c r="X80" s="179">
        <v>14.25</v>
      </c>
      <c r="Y80" s="172">
        <v>14.75</v>
      </c>
      <c r="Z80" s="172">
        <v>14.5</v>
      </c>
      <c r="AA80" s="172">
        <v>14.25</v>
      </c>
      <c r="AB80" s="172">
        <v>14.5</v>
      </c>
    </row>
    <row r="81" spans="1:28" ht="18.75">
      <c r="A81" s="79">
        <v>72</v>
      </c>
      <c r="B81" s="123" t="s">
        <v>259</v>
      </c>
      <c r="C81" s="123" t="s">
        <v>260</v>
      </c>
      <c r="D81" s="187"/>
      <c r="E81" s="187"/>
      <c r="F81" s="187"/>
      <c r="G81" s="18">
        <f t="shared" si="9"/>
        <v>0</v>
      </c>
      <c r="H81" s="25">
        <f t="shared" si="10"/>
        <v>0</v>
      </c>
      <c r="I81" s="25"/>
      <c r="J81" s="19">
        <f t="shared" si="6"/>
        <v>0</v>
      </c>
      <c r="K81" s="26"/>
      <c r="L81" s="19">
        <f t="shared" si="7"/>
        <v>0</v>
      </c>
      <c r="M81" s="74"/>
      <c r="N81" s="84" t="str">
        <f t="shared" si="8"/>
        <v>Juin</v>
      </c>
      <c r="O81" t="str">
        <f t="shared" si="11"/>
        <v>oui</v>
      </c>
      <c r="P81" s="185" t="s">
        <v>259</v>
      </c>
      <c r="Q81" s="185" t="s">
        <v>260</v>
      </c>
      <c r="R81" s="186">
        <v>0</v>
      </c>
      <c r="S81" s="187">
        <v>12</v>
      </c>
      <c r="T81" s="188">
        <v>10</v>
      </c>
      <c r="U81" s="189">
        <v>0</v>
      </c>
      <c r="V81" s="190">
        <v>12.5</v>
      </c>
      <c r="W81" s="188">
        <v>12</v>
      </c>
      <c r="X81" s="191">
        <v>13.75</v>
      </c>
      <c r="Y81" s="187">
        <v>13.75</v>
      </c>
      <c r="Z81" s="187">
        <v>12.5</v>
      </c>
      <c r="AA81" s="187">
        <v>12</v>
      </c>
      <c r="AB81" s="187">
        <v>12.75</v>
      </c>
    </row>
    <row r="82" spans="1:28" ht="18.75">
      <c r="A82" s="79">
        <v>73</v>
      </c>
      <c r="B82" s="123" t="s">
        <v>261</v>
      </c>
      <c r="C82" s="123" t="s">
        <v>262</v>
      </c>
      <c r="D82" s="172">
        <v>14.5</v>
      </c>
      <c r="E82" s="172">
        <v>13</v>
      </c>
      <c r="F82" s="172">
        <v>12.5</v>
      </c>
      <c r="G82" s="18">
        <f t="shared" si="9"/>
        <v>13.333333333333334</v>
      </c>
      <c r="H82" s="25">
        <f t="shared" si="10"/>
        <v>40</v>
      </c>
      <c r="I82" s="25"/>
      <c r="J82" s="19">
        <f t="shared" si="6"/>
        <v>40</v>
      </c>
      <c r="K82" s="26"/>
      <c r="L82" s="19">
        <f t="shared" si="7"/>
        <v>40</v>
      </c>
      <c r="M82" s="74"/>
      <c r="N82" s="84" t="str">
        <f t="shared" si="8"/>
        <v>Juin</v>
      </c>
      <c r="O82" t="str">
        <f t="shared" si="11"/>
        <v>oui</v>
      </c>
      <c r="P82" s="180" t="s">
        <v>261</v>
      </c>
      <c r="Q82" s="180" t="s">
        <v>262</v>
      </c>
      <c r="R82" s="181">
        <v>14.5</v>
      </c>
      <c r="S82" s="172">
        <v>12</v>
      </c>
      <c r="T82" s="178">
        <v>13</v>
      </c>
      <c r="U82" s="176">
        <v>12</v>
      </c>
      <c r="V82" s="177">
        <v>12.5</v>
      </c>
      <c r="W82" s="178">
        <v>10.75</v>
      </c>
      <c r="X82" s="179">
        <v>0</v>
      </c>
      <c r="Y82" s="172">
        <v>14.5</v>
      </c>
      <c r="Z82" s="172">
        <v>13</v>
      </c>
      <c r="AA82" s="172">
        <v>12.5</v>
      </c>
      <c r="AB82" s="172">
        <v>13.333333333333334</v>
      </c>
    </row>
    <row r="83" spans="1:28" ht="18.75">
      <c r="A83" s="79">
        <v>74</v>
      </c>
      <c r="B83" s="123" t="s">
        <v>261</v>
      </c>
      <c r="C83" s="123" t="s">
        <v>263</v>
      </c>
      <c r="D83" s="172">
        <v>14.5</v>
      </c>
      <c r="E83" s="172">
        <v>14.5</v>
      </c>
      <c r="F83" s="172">
        <v>14.5</v>
      </c>
      <c r="G83" s="18">
        <f t="shared" si="9"/>
        <v>14.5</v>
      </c>
      <c r="H83" s="25">
        <f t="shared" si="10"/>
        <v>43.5</v>
      </c>
      <c r="I83" s="25"/>
      <c r="J83" s="19">
        <f t="shared" si="6"/>
        <v>43.5</v>
      </c>
      <c r="K83" s="26"/>
      <c r="L83" s="19">
        <f t="shared" si="7"/>
        <v>43.5</v>
      </c>
      <c r="M83" s="74"/>
      <c r="N83" s="84" t="str">
        <f t="shared" si="8"/>
        <v>Juin</v>
      </c>
      <c r="O83" t="str">
        <f t="shared" si="11"/>
        <v>oui</v>
      </c>
      <c r="P83" s="180" t="s">
        <v>261</v>
      </c>
      <c r="Q83" s="180" t="s">
        <v>263</v>
      </c>
      <c r="R83" s="181">
        <v>0</v>
      </c>
      <c r="S83" s="172" t="s">
        <v>1461</v>
      </c>
      <c r="T83" s="178">
        <v>14</v>
      </c>
      <c r="U83" s="176">
        <v>12</v>
      </c>
      <c r="V83" s="177">
        <v>13</v>
      </c>
      <c r="W83" s="178">
        <v>10.25</v>
      </c>
      <c r="X83" s="179">
        <v>13.75</v>
      </c>
      <c r="Y83" s="172">
        <v>14</v>
      </c>
      <c r="Z83" s="172">
        <v>13.75</v>
      </c>
      <c r="AA83" s="172">
        <v>13</v>
      </c>
      <c r="AB83" s="172">
        <v>13.583333333333334</v>
      </c>
    </row>
    <row r="84" spans="1:28" ht="18.75">
      <c r="A84" s="79">
        <v>75</v>
      </c>
      <c r="B84" s="123" t="s">
        <v>264</v>
      </c>
      <c r="C84" s="123" t="s">
        <v>265</v>
      </c>
      <c r="D84" s="172">
        <v>14.25</v>
      </c>
      <c r="E84" s="172">
        <v>14</v>
      </c>
      <c r="F84" s="172">
        <v>13.5</v>
      </c>
      <c r="G84" s="18">
        <f t="shared" si="9"/>
        <v>13.916666666666666</v>
      </c>
      <c r="H84" s="25">
        <f t="shared" si="10"/>
        <v>41.75</v>
      </c>
      <c r="I84" s="25"/>
      <c r="J84" s="19">
        <f t="shared" si="6"/>
        <v>41.75</v>
      </c>
      <c r="K84" s="26"/>
      <c r="L84" s="19">
        <f t="shared" si="7"/>
        <v>41.75</v>
      </c>
      <c r="M84" s="74"/>
      <c r="N84" s="84" t="str">
        <f t="shared" si="8"/>
        <v>Juin</v>
      </c>
      <c r="O84" t="str">
        <f t="shared" si="11"/>
        <v>oui</v>
      </c>
      <c r="P84" s="180" t="s">
        <v>264</v>
      </c>
      <c r="Q84" s="180" t="s">
        <v>265</v>
      </c>
      <c r="R84" s="181">
        <v>14</v>
      </c>
      <c r="S84" s="172">
        <v>13.5</v>
      </c>
      <c r="T84" s="178">
        <v>12</v>
      </c>
      <c r="U84" s="176">
        <v>12</v>
      </c>
      <c r="V84" s="177">
        <v>13</v>
      </c>
      <c r="W84" s="178">
        <v>12.5</v>
      </c>
      <c r="X84" s="179">
        <v>14.25</v>
      </c>
      <c r="Y84" s="172">
        <v>14.25</v>
      </c>
      <c r="Z84" s="172">
        <v>14</v>
      </c>
      <c r="AA84" s="172">
        <v>13.5</v>
      </c>
      <c r="AB84" s="172">
        <v>13.916666666666666</v>
      </c>
    </row>
    <row r="85" spans="1:28" ht="30">
      <c r="A85" s="79">
        <v>76</v>
      </c>
      <c r="B85" s="123" t="s">
        <v>769</v>
      </c>
      <c r="C85" s="123" t="s">
        <v>770</v>
      </c>
      <c r="D85" s="172">
        <v>14.5</v>
      </c>
      <c r="E85" s="172">
        <v>14</v>
      </c>
      <c r="F85" s="172">
        <v>13.5</v>
      </c>
      <c r="G85" s="18">
        <f t="shared" si="9"/>
        <v>14</v>
      </c>
      <c r="H85" s="25">
        <f t="shared" si="10"/>
        <v>42</v>
      </c>
      <c r="I85" s="25"/>
      <c r="J85" s="19">
        <f t="shared" si="6"/>
        <v>42</v>
      </c>
      <c r="K85" s="26"/>
      <c r="L85" s="19">
        <f t="shared" si="7"/>
        <v>42</v>
      </c>
      <c r="M85" s="74"/>
      <c r="N85" s="84" t="str">
        <f t="shared" si="8"/>
        <v>Juin</v>
      </c>
      <c r="O85" t="str">
        <f t="shared" si="11"/>
        <v>oui</v>
      </c>
      <c r="P85" s="180" t="s">
        <v>769</v>
      </c>
      <c r="Q85" s="180" t="s">
        <v>770</v>
      </c>
      <c r="R85" s="181">
        <v>14.5</v>
      </c>
      <c r="S85" s="172">
        <v>13.5</v>
      </c>
      <c r="T85" s="178">
        <v>12</v>
      </c>
      <c r="U85" s="176">
        <v>12</v>
      </c>
      <c r="V85" s="177">
        <v>13</v>
      </c>
      <c r="W85" s="178">
        <v>11.75</v>
      </c>
      <c r="X85" s="179">
        <v>14</v>
      </c>
      <c r="Y85" s="172">
        <v>14.5</v>
      </c>
      <c r="Z85" s="172">
        <v>14</v>
      </c>
      <c r="AA85" s="172">
        <v>13.5</v>
      </c>
      <c r="AB85" s="172">
        <v>14</v>
      </c>
    </row>
    <row r="86" spans="1:28" ht="18.75">
      <c r="A86" s="79">
        <v>77</v>
      </c>
      <c r="B86" s="123" t="s">
        <v>266</v>
      </c>
      <c r="C86" s="123" t="s">
        <v>204</v>
      </c>
      <c r="D86" s="172">
        <v>15</v>
      </c>
      <c r="E86" s="172">
        <v>14.5</v>
      </c>
      <c r="F86" s="172">
        <v>13</v>
      </c>
      <c r="G86" s="18">
        <f t="shared" si="9"/>
        <v>14.166666666666666</v>
      </c>
      <c r="H86" s="25">
        <f t="shared" si="10"/>
        <v>42.5</v>
      </c>
      <c r="I86" s="25"/>
      <c r="J86" s="19">
        <f t="shared" si="6"/>
        <v>42.5</v>
      </c>
      <c r="K86" s="26"/>
      <c r="L86" s="19">
        <f t="shared" si="7"/>
        <v>42.5</v>
      </c>
      <c r="M86" s="74"/>
      <c r="N86" s="84" t="str">
        <f t="shared" si="8"/>
        <v>Juin</v>
      </c>
      <c r="O86" t="str">
        <f t="shared" si="11"/>
        <v>oui</v>
      </c>
      <c r="P86" s="180" t="s">
        <v>266</v>
      </c>
      <c r="Q86" s="180" t="s">
        <v>204</v>
      </c>
      <c r="R86" s="181">
        <v>14.5</v>
      </c>
      <c r="S86" s="172">
        <v>15</v>
      </c>
      <c r="T86" s="178">
        <v>10</v>
      </c>
      <c r="U86" s="176">
        <v>12</v>
      </c>
      <c r="V86" s="177">
        <v>13</v>
      </c>
      <c r="W86" s="178">
        <v>10.75</v>
      </c>
      <c r="X86" s="179">
        <v>0</v>
      </c>
      <c r="Y86" s="172">
        <v>15</v>
      </c>
      <c r="Z86" s="172">
        <v>14.5</v>
      </c>
      <c r="AA86" s="172">
        <v>13</v>
      </c>
      <c r="AB86" s="172">
        <v>14.166666666666666</v>
      </c>
    </row>
    <row r="87" spans="1:28" ht="30">
      <c r="A87" s="79">
        <v>78</v>
      </c>
      <c r="B87" s="123" t="s">
        <v>70</v>
      </c>
      <c r="C87" s="123" t="s">
        <v>267</v>
      </c>
      <c r="D87" s="172">
        <v>14</v>
      </c>
      <c r="E87" s="172">
        <v>14</v>
      </c>
      <c r="F87" s="172">
        <v>13.75</v>
      </c>
      <c r="G87" s="18">
        <f t="shared" si="9"/>
        <v>13.916666666666666</v>
      </c>
      <c r="H87" s="25">
        <f t="shared" si="10"/>
        <v>41.75</v>
      </c>
      <c r="I87" s="25"/>
      <c r="J87" s="19">
        <f t="shared" si="6"/>
        <v>41.75</v>
      </c>
      <c r="K87" s="26"/>
      <c r="L87" s="19">
        <f t="shared" si="7"/>
        <v>41.75</v>
      </c>
      <c r="M87" s="74"/>
      <c r="N87" s="84" t="str">
        <f t="shared" si="8"/>
        <v>Juin</v>
      </c>
      <c r="O87" t="str">
        <f t="shared" si="11"/>
        <v>oui</v>
      </c>
      <c r="P87" s="180" t="s">
        <v>70</v>
      </c>
      <c r="Q87" s="180" t="s">
        <v>267</v>
      </c>
      <c r="R87" s="181">
        <v>14</v>
      </c>
      <c r="S87" s="172">
        <v>14</v>
      </c>
      <c r="T87" s="178">
        <v>12</v>
      </c>
      <c r="U87" s="176">
        <v>12</v>
      </c>
      <c r="V87" s="177">
        <v>12.5</v>
      </c>
      <c r="W87" s="178">
        <v>0</v>
      </c>
      <c r="X87" s="179">
        <v>13.75</v>
      </c>
      <c r="Y87" s="172">
        <v>14</v>
      </c>
      <c r="Z87" s="172">
        <v>14</v>
      </c>
      <c r="AA87" s="172">
        <v>13.75</v>
      </c>
      <c r="AB87" s="172">
        <v>13.916666666666666</v>
      </c>
    </row>
    <row r="88" spans="1:28" ht="18.75">
      <c r="A88" s="79">
        <v>79</v>
      </c>
      <c r="B88" s="123" t="s">
        <v>268</v>
      </c>
      <c r="C88" s="123" t="s">
        <v>269</v>
      </c>
      <c r="D88" s="172">
        <v>14</v>
      </c>
      <c r="E88" s="172">
        <v>14</v>
      </c>
      <c r="F88" s="172">
        <v>13</v>
      </c>
      <c r="G88" s="18">
        <f t="shared" si="9"/>
        <v>13.666666666666666</v>
      </c>
      <c r="H88" s="25">
        <f t="shared" si="10"/>
        <v>41</v>
      </c>
      <c r="I88" s="25"/>
      <c r="J88" s="19">
        <f t="shared" si="6"/>
        <v>41</v>
      </c>
      <c r="K88" s="26"/>
      <c r="L88" s="19">
        <f t="shared" si="7"/>
        <v>41</v>
      </c>
      <c r="M88" s="74"/>
      <c r="N88" s="84" t="str">
        <f t="shared" si="8"/>
        <v>Juin</v>
      </c>
      <c r="O88" t="str">
        <f t="shared" si="11"/>
        <v>oui</v>
      </c>
      <c r="P88" s="180" t="s">
        <v>268</v>
      </c>
      <c r="Q88" s="180" t="s">
        <v>269</v>
      </c>
      <c r="R88" s="181">
        <v>14</v>
      </c>
      <c r="S88" s="172">
        <v>13</v>
      </c>
      <c r="T88" s="178">
        <v>12</v>
      </c>
      <c r="U88" s="176">
        <v>12</v>
      </c>
      <c r="V88" s="177">
        <v>12.5</v>
      </c>
      <c r="W88" s="178">
        <v>10.75</v>
      </c>
      <c r="X88" s="179">
        <v>14</v>
      </c>
      <c r="Y88" s="172">
        <v>14</v>
      </c>
      <c r="Z88" s="172">
        <v>14</v>
      </c>
      <c r="AA88" s="172">
        <v>13</v>
      </c>
      <c r="AB88" s="172">
        <v>13.666666666666666</v>
      </c>
    </row>
    <row r="89" spans="1:28" ht="18.75">
      <c r="A89" s="79">
        <v>80</v>
      </c>
      <c r="B89" s="123" t="s">
        <v>270</v>
      </c>
      <c r="C89" s="123" t="s">
        <v>75</v>
      </c>
      <c r="D89" s="172">
        <v>14.5</v>
      </c>
      <c r="E89" s="172">
        <v>14</v>
      </c>
      <c r="F89" s="172">
        <v>13</v>
      </c>
      <c r="G89" s="18">
        <f t="shared" si="9"/>
        <v>13.833333333333334</v>
      </c>
      <c r="H89" s="25">
        <f t="shared" si="10"/>
        <v>41.5</v>
      </c>
      <c r="I89" s="25"/>
      <c r="J89" s="19">
        <f t="shared" si="6"/>
        <v>41.5</v>
      </c>
      <c r="K89" s="26"/>
      <c r="L89" s="19">
        <f t="shared" si="7"/>
        <v>41.5</v>
      </c>
      <c r="M89" s="74"/>
      <c r="N89" s="84" t="str">
        <f t="shared" si="8"/>
        <v>Juin</v>
      </c>
      <c r="O89" t="str">
        <f t="shared" si="11"/>
        <v>oui</v>
      </c>
      <c r="P89" s="180" t="s">
        <v>270</v>
      </c>
      <c r="Q89" s="180" t="s">
        <v>75</v>
      </c>
      <c r="R89" s="181">
        <v>14.5</v>
      </c>
      <c r="S89" s="172" t="s">
        <v>1461</v>
      </c>
      <c r="T89" s="178">
        <v>13</v>
      </c>
      <c r="U89" s="176">
        <v>12</v>
      </c>
      <c r="V89" s="177">
        <v>13</v>
      </c>
      <c r="W89" s="178">
        <v>11</v>
      </c>
      <c r="X89" s="179">
        <v>14</v>
      </c>
      <c r="Y89" s="172">
        <v>14.5</v>
      </c>
      <c r="Z89" s="172">
        <v>14</v>
      </c>
      <c r="AA89" s="172">
        <v>13</v>
      </c>
      <c r="AB89" s="172">
        <v>13.833333333333334</v>
      </c>
    </row>
    <row r="90" spans="1:28" ht="18.75">
      <c r="A90" s="79">
        <v>81</v>
      </c>
      <c r="B90" s="123" t="s">
        <v>271</v>
      </c>
      <c r="C90" s="123" t="s">
        <v>272</v>
      </c>
      <c r="D90" s="172">
        <v>14</v>
      </c>
      <c r="E90" s="172">
        <v>14</v>
      </c>
      <c r="F90" s="172">
        <v>13</v>
      </c>
      <c r="G90" s="18">
        <f t="shared" si="9"/>
        <v>13.666666666666666</v>
      </c>
      <c r="H90" s="25">
        <f t="shared" si="10"/>
        <v>41</v>
      </c>
      <c r="I90" s="25"/>
      <c r="J90" s="19">
        <f t="shared" si="6"/>
        <v>41</v>
      </c>
      <c r="K90" s="26"/>
      <c r="L90" s="19">
        <f t="shared" si="7"/>
        <v>41</v>
      </c>
      <c r="M90" s="74"/>
      <c r="N90" s="84" t="str">
        <f t="shared" si="8"/>
        <v>Juin</v>
      </c>
      <c r="O90" t="str">
        <f t="shared" si="11"/>
        <v>oui</v>
      </c>
      <c r="P90" s="180" t="s">
        <v>271</v>
      </c>
      <c r="Q90" s="180" t="s">
        <v>272</v>
      </c>
      <c r="R90" s="181">
        <v>14</v>
      </c>
      <c r="S90" s="172">
        <v>12</v>
      </c>
      <c r="T90" s="178">
        <v>12</v>
      </c>
      <c r="U90" s="176">
        <v>12</v>
      </c>
      <c r="V90" s="177">
        <v>13</v>
      </c>
      <c r="W90" s="178">
        <v>11.75</v>
      </c>
      <c r="X90" s="179">
        <v>14</v>
      </c>
      <c r="Y90" s="172">
        <v>14</v>
      </c>
      <c r="Z90" s="172">
        <v>14</v>
      </c>
      <c r="AA90" s="172">
        <v>13</v>
      </c>
      <c r="AB90" s="172">
        <v>13.666666666666666</v>
      </c>
    </row>
    <row r="91" spans="1:28" ht="18.75">
      <c r="A91" s="79">
        <v>82</v>
      </c>
      <c r="B91" s="123" t="s">
        <v>273</v>
      </c>
      <c r="C91" s="123" t="s">
        <v>77</v>
      </c>
      <c r="D91" s="172">
        <v>14.5</v>
      </c>
      <c r="E91" s="172">
        <v>13</v>
      </c>
      <c r="F91" s="172">
        <v>12.5</v>
      </c>
      <c r="G91" s="18">
        <f t="shared" si="9"/>
        <v>13.333333333333334</v>
      </c>
      <c r="H91" s="25">
        <f t="shared" si="10"/>
        <v>40</v>
      </c>
      <c r="I91" s="25"/>
      <c r="J91" s="19">
        <f t="shared" si="6"/>
        <v>40</v>
      </c>
      <c r="K91" s="26"/>
      <c r="L91" s="19">
        <f t="shared" si="7"/>
        <v>40</v>
      </c>
      <c r="M91" s="74"/>
      <c r="N91" s="84" t="str">
        <f t="shared" si="8"/>
        <v>Juin</v>
      </c>
      <c r="O91" t="str">
        <f t="shared" si="11"/>
        <v>oui</v>
      </c>
      <c r="P91" s="180" t="s">
        <v>273</v>
      </c>
      <c r="Q91" s="180" t="s">
        <v>77</v>
      </c>
      <c r="R91" s="181">
        <v>10</v>
      </c>
      <c r="S91" s="172">
        <v>11.5</v>
      </c>
      <c r="T91" s="178">
        <v>11</v>
      </c>
      <c r="U91" s="176">
        <v>0</v>
      </c>
      <c r="V91" s="177">
        <v>13</v>
      </c>
      <c r="W91" s="178">
        <v>12.5</v>
      </c>
      <c r="X91" s="179">
        <v>14.25</v>
      </c>
      <c r="Y91" s="172">
        <v>14.25</v>
      </c>
      <c r="Z91" s="172">
        <v>13</v>
      </c>
      <c r="AA91" s="172">
        <v>12.5</v>
      </c>
      <c r="AB91" s="172">
        <v>13.25</v>
      </c>
    </row>
    <row r="92" spans="1:28" ht="30">
      <c r="A92" s="79">
        <v>83</v>
      </c>
      <c r="B92" s="123" t="s">
        <v>274</v>
      </c>
      <c r="C92" s="123" t="s">
        <v>275</v>
      </c>
      <c r="D92" s="172">
        <v>13</v>
      </c>
      <c r="E92" s="172">
        <v>13</v>
      </c>
      <c r="F92" s="172">
        <v>12</v>
      </c>
      <c r="G92" s="18">
        <f t="shared" si="9"/>
        <v>12.666666666666666</v>
      </c>
      <c r="H92" s="25">
        <f t="shared" si="10"/>
        <v>38</v>
      </c>
      <c r="I92" s="25"/>
      <c r="J92" s="19">
        <f t="shared" si="6"/>
        <v>38</v>
      </c>
      <c r="K92" s="26"/>
      <c r="L92" s="19">
        <f t="shared" si="7"/>
        <v>38</v>
      </c>
      <c r="M92" s="74"/>
      <c r="N92" s="84" t="str">
        <f t="shared" si="8"/>
        <v>Juin</v>
      </c>
      <c r="O92" t="str">
        <f t="shared" si="11"/>
        <v>oui</v>
      </c>
      <c r="P92" s="173" t="s">
        <v>274</v>
      </c>
      <c r="Q92" s="173" t="s">
        <v>275</v>
      </c>
      <c r="R92" s="181">
        <v>13</v>
      </c>
      <c r="S92" s="172"/>
      <c r="T92" s="176">
        <v>11</v>
      </c>
      <c r="U92" s="176">
        <v>12</v>
      </c>
      <c r="V92" s="177">
        <v>13</v>
      </c>
      <c r="W92" s="178">
        <v>11.25</v>
      </c>
      <c r="X92" s="179">
        <v>10</v>
      </c>
      <c r="Y92" s="172">
        <v>13</v>
      </c>
      <c r="Z92" s="172">
        <v>13</v>
      </c>
      <c r="AA92" s="172">
        <v>12</v>
      </c>
      <c r="AB92" s="172">
        <v>12.666666666666666</v>
      </c>
    </row>
    <row r="93" spans="1:28" ht="30">
      <c r="A93" s="79">
        <v>84</v>
      </c>
      <c r="B93" s="123" t="s">
        <v>96</v>
      </c>
      <c r="C93" s="123" t="s">
        <v>276</v>
      </c>
      <c r="D93" s="172">
        <v>14.25</v>
      </c>
      <c r="E93" s="172">
        <v>13.5</v>
      </c>
      <c r="F93" s="172">
        <v>13</v>
      </c>
      <c r="G93" s="18">
        <f t="shared" si="9"/>
        <v>13.583333333333334</v>
      </c>
      <c r="H93" s="25">
        <f t="shared" si="10"/>
        <v>40.75</v>
      </c>
      <c r="I93" s="25"/>
      <c r="J93" s="19">
        <f t="shared" si="6"/>
        <v>40.75</v>
      </c>
      <c r="K93" s="26"/>
      <c r="L93" s="19">
        <f t="shared" si="7"/>
        <v>40.75</v>
      </c>
      <c r="M93" s="74"/>
      <c r="N93" s="84" t="str">
        <f t="shared" si="8"/>
        <v>Juin</v>
      </c>
      <c r="O93" t="str">
        <f t="shared" si="11"/>
        <v>oui</v>
      </c>
      <c r="P93" s="173" t="s">
        <v>96</v>
      </c>
      <c r="Q93" s="173" t="s">
        <v>276</v>
      </c>
      <c r="R93" s="181">
        <v>13.5</v>
      </c>
      <c r="S93" s="172"/>
      <c r="T93" s="176">
        <v>13</v>
      </c>
      <c r="U93" s="176">
        <v>12</v>
      </c>
      <c r="V93" s="177">
        <v>13</v>
      </c>
      <c r="W93" s="178">
        <v>11.75</v>
      </c>
      <c r="X93" s="179">
        <v>14.25</v>
      </c>
      <c r="Y93" s="172">
        <v>14.25</v>
      </c>
      <c r="Z93" s="172">
        <v>13.5</v>
      </c>
      <c r="AA93" s="172">
        <v>13</v>
      </c>
      <c r="AB93" s="172">
        <v>13.583333333333334</v>
      </c>
    </row>
    <row r="94" spans="1:28" ht="45">
      <c r="A94" s="79">
        <v>85</v>
      </c>
      <c r="B94" s="123" t="s">
        <v>96</v>
      </c>
      <c r="C94" s="123" t="s">
        <v>771</v>
      </c>
      <c r="E94" s="172"/>
      <c r="F94" s="172"/>
      <c r="G94" s="18">
        <f t="shared" si="9"/>
        <v>13.67</v>
      </c>
      <c r="H94" s="25">
        <f t="shared" si="10"/>
        <v>41.01</v>
      </c>
      <c r="I94" s="25"/>
      <c r="J94" s="19">
        <f t="shared" si="6"/>
        <v>41.01</v>
      </c>
      <c r="K94" s="26"/>
      <c r="L94" s="19">
        <f t="shared" si="7"/>
        <v>41.01</v>
      </c>
      <c r="M94" s="172">
        <v>41.01</v>
      </c>
      <c r="N94" s="84" t="str">
        <f t="shared" si="8"/>
        <v>Juin</v>
      </c>
      <c r="O94" t="str">
        <f t="shared" si="11"/>
        <v>oui</v>
      </c>
      <c r="P94" s="192" t="s">
        <v>96</v>
      </c>
      <c r="Q94" s="192" t="s">
        <v>771</v>
      </c>
      <c r="R94" s="181">
        <v>41</v>
      </c>
      <c r="S94" s="172"/>
      <c r="T94" s="193"/>
      <c r="U94" s="194"/>
      <c r="V94" s="177"/>
      <c r="W94" s="193"/>
      <c r="X94" s="179"/>
      <c r="Y94" s="172">
        <v>41</v>
      </c>
      <c r="Z94" s="172" t="e">
        <v>#NUM!</v>
      </c>
      <c r="AA94" s="172" t="e">
        <v>#NUM!</v>
      </c>
      <c r="AB94" s="172" t="e">
        <v>#NUM!</v>
      </c>
    </row>
    <row r="95" spans="1:28" ht="18.75">
      <c r="A95" s="79">
        <v>86</v>
      </c>
      <c r="B95" s="123" t="s">
        <v>96</v>
      </c>
      <c r="C95" s="123" t="s">
        <v>204</v>
      </c>
      <c r="D95" s="172">
        <v>14.25</v>
      </c>
      <c r="E95" s="172">
        <v>14</v>
      </c>
      <c r="F95" s="172">
        <v>13</v>
      </c>
      <c r="G95" s="18">
        <f t="shared" si="9"/>
        <v>13.75</v>
      </c>
      <c r="H95" s="25">
        <f t="shared" si="10"/>
        <v>41.25</v>
      </c>
      <c r="I95" s="25"/>
      <c r="J95" s="19">
        <f t="shared" si="6"/>
        <v>41.25</v>
      </c>
      <c r="K95" s="26"/>
      <c r="L95" s="19">
        <f t="shared" si="7"/>
        <v>41.25</v>
      </c>
      <c r="M95" s="74"/>
      <c r="N95" s="84" t="str">
        <f t="shared" si="8"/>
        <v>Juin</v>
      </c>
      <c r="O95" t="str">
        <f t="shared" si="11"/>
        <v>oui</v>
      </c>
      <c r="P95" s="173" t="s">
        <v>96</v>
      </c>
      <c r="Q95" s="173" t="s">
        <v>204</v>
      </c>
      <c r="R95" s="181">
        <v>13</v>
      </c>
      <c r="S95" s="172"/>
      <c r="T95" s="176">
        <v>14</v>
      </c>
      <c r="U95" s="176">
        <v>12</v>
      </c>
      <c r="V95" s="177">
        <v>12.5</v>
      </c>
      <c r="W95" s="178">
        <v>11.5</v>
      </c>
      <c r="X95" s="179">
        <v>14.25</v>
      </c>
      <c r="Y95" s="172">
        <v>14.25</v>
      </c>
      <c r="Z95" s="172">
        <v>14</v>
      </c>
      <c r="AA95" s="172">
        <v>13</v>
      </c>
      <c r="AB95" s="172">
        <v>13.75</v>
      </c>
    </row>
    <row r="96" spans="1:28" ht="30">
      <c r="A96" s="79">
        <v>87</v>
      </c>
      <c r="B96" s="123" t="s">
        <v>277</v>
      </c>
      <c r="C96" s="123" t="s">
        <v>278</v>
      </c>
      <c r="D96" s="172">
        <v>14.5</v>
      </c>
      <c r="E96" s="172">
        <v>13</v>
      </c>
      <c r="F96" s="172">
        <v>12.5</v>
      </c>
      <c r="G96" s="18">
        <f t="shared" si="9"/>
        <v>13.333333333333334</v>
      </c>
      <c r="H96" s="25">
        <f t="shared" si="10"/>
        <v>40</v>
      </c>
      <c r="I96" s="25"/>
      <c r="J96" s="19">
        <f t="shared" si="6"/>
        <v>40</v>
      </c>
      <c r="K96" s="26"/>
      <c r="L96" s="19">
        <f t="shared" si="7"/>
        <v>40</v>
      </c>
      <c r="M96" s="74"/>
      <c r="N96" s="84" t="str">
        <f t="shared" si="8"/>
        <v>Juin</v>
      </c>
      <c r="O96" t="str">
        <f t="shared" si="11"/>
        <v>oui</v>
      </c>
      <c r="P96" s="173" t="s">
        <v>277</v>
      </c>
      <c r="Q96" s="173" t="s">
        <v>278</v>
      </c>
      <c r="R96" s="181">
        <v>13</v>
      </c>
      <c r="S96" s="172"/>
      <c r="T96" s="176">
        <v>12</v>
      </c>
      <c r="U96" s="176">
        <v>12</v>
      </c>
      <c r="V96" s="177">
        <v>12.5</v>
      </c>
      <c r="W96" s="178">
        <v>0</v>
      </c>
      <c r="X96" s="179">
        <v>14.25</v>
      </c>
      <c r="Y96" s="172">
        <v>14.25</v>
      </c>
      <c r="Z96" s="172">
        <v>13</v>
      </c>
      <c r="AA96" s="172">
        <v>12.5</v>
      </c>
      <c r="AB96" s="172">
        <v>13.25</v>
      </c>
    </row>
    <row r="97" spans="1:28" ht="30">
      <c r="A97" s="79">
        <v>88</v>
      </c>
      <c r="B97" s="123" t="s">
        <v>279</v>
      </c>
      <c r="C97" s="123" t="s">
        <v>65</v>
      </c>
      <c r="D97" s="172">
        <v>13.75</v>
      </c>
      <c r="E97" s="172">
        <v>13.5</v>
      </c>
      <c r="F97" s="172">
        <v>13</v>
      </c>
      <c r="G97" s="18">
        <f t="shared" si="9"/>
        <v>13.416666666666666</v>
      </c>
      <c r="H97" s="25">
        <f t="shared" si="10"/>
        <v>40.25</v>
      </c>
      <c r="I97" s="25"/>
      <c r="J97" s="19">
        <f t="shared" si="6"/>
        <v>40.25</v>
      </c>
      <c r="K97" s="26"/>
      <c r="L97" s="19">
        <f t="shared" si="7"/>
        <v>40.25</v>
      </c>
      <c r="M97" s="74"/>
      <c r="N97" s="84" t="str">
        <f t="shared" si="8"/>
        <v>Juin</v>
      </c>
      <c r="O97" t="str">
        <f t="shared" si="11"/>
        <v>oui</v>
      </c>
      <c r="P97" s="173" t="s">
        <v>279</v>
      </c>
      <c r="Q97" s="173" t="s">
        <v>65</v>
      </c>
      <c r="R97" s="181">
        <v>13.5</v>
      </c>
      <c r="S97" s="172"/>
      <c r="T97" s="176">
        <v>13</v>
      </c>
      <c r="U97" s="176">
        <v>12</v>
      </c>
      <c r="V97" s="177">
        <v>13</v>
      </c>
      <c r="W97" s="178">
        <v>11.25</v>
      </c>
      <c r="X97" s="179">
        <v>13.75</v>
      </c>
      <c r="Y97" s="172">
        <v>13.75</v>
      </c>
      <c r="Z97" s="172">
        <v>13.5</v>
      </c>
      <c r="AA97" s="172">
        <v>13</v>
      </c>
      <c r="AB97" s="172">
        <v>13.416666666666666</v>
      </c>
    </row>
    <row r="98" spans="1:28" ht="18.75">
      <c r="A98" s="79">
        <v>89</v>
      </c>
      <c r="B98" s="123" t="s">
        <v>280</v>
      </c>
      <c r="C98" s="123" t="s">
        <v>281</v>
      </c>
      <c r="D98" s="172">
        <v>14.25</v>
      </c>
      <c r="E98" s="172">
        <v>13.5</v>
      </c>
      <c r="F98" s="172">
        <v>13</v>
      </c>
      <c r="G98" s="18">
        <f t="shared" si="9"/>
        <v>13.583333333333334</v>
      </c>
      <c r="H98" s="25">
        <f t="shared" si="10"/>
        <v>40.75</v>
      </c>
      <c r="I98" s="25"/>
      <c r="J98" s="19">
        <f t="shared" si="6"/>
        <v>40.75</v>
      </c>
      <c r="K98" s="26"/>
      <c r="L98" s="19">
        <f t="shared" si="7"/>
        <v>40.75</v>
      </c>
      <c r="M98" s="74"/>
      <c r="N98" s="84" t="str">
        <f t="shared" si="8"/>
        <v>Juin</v>
      </c>
      <c r="O98" t="str">
        <f t="shared" si="11"/>
        <v>oui</v>
      </c>
      <c r="P98" s="173" t="s">
        <v>280</v>
      </c>
      <c r="Q98" s="173" t="s">
        <v>281</v>
      </c>
      <c r="R98" s="181">
        <v>13</v>
      </c>
      <c r="S98" s="172"/>
      <c r="T98" s="176">
        <v>12</v>
      </c>
      <c r="U98" s="176">
        <v>12</v>
      </c>
      <c r="V98" s="177">
        <v>13</v>
      </c>
      <c r="W98" s="178">
        <v>13.5</v>
      </c>
      <c r="X98" s="179">
        <v>14.25</v>
      </c>
      <c r="Y98" s="172">
        <v>14.25</v>
      </c>
      <c r="Z98" s="172">
        <v>13.5</v>
      </c>
      <c r="AA98" s="172">
        <v>13</v>
      </c>
      <c r="AB98" s="172">
        <v>13.583333333333334</v>
      </c>
    </row>
    <row r="99" spans="1:28" ht="18.75">
      <c r="A99" s="79">
        <v>90</v>
      </c>
      <c r="B99" s="123" t="s">
        <v>282</v>
      </c>
      <c r="C99" s="123" t="s">
        <v>283</v>
      </c>
      <c r="D99" s="172">
        <v>14.75</v>
      </c>
      <c r="E99" s="172">
        <v>14.25</v>
      </c>
      <c r="F99" s="172">
        <v>13</v>
      </c>
      <c r="G99" s="18">
        <f t="shared" si="9"/>
        <v>14</v>
      </c>
      <c r="H99" s="25">
        <f t="shared" si="10"/>
        <v>42</v>
      </c>
      <c r="I99" s="25"/>
      <c r="J99" s="19">
        <f t="shared" si="6"/>
        <v>42</v>
      </c>
      <c r="K99" s="26"/>
      <c r="L99" s="19">
        <f t="shared" si="7"/>
        <v>42</v>
      </c>
      <c r="M99" s="74"/>
      <c r="N99" s="84" t="str">
        <f t="shared" si="8"/>
        <v>Juin</v>
      </c>
      <c r="O99" t="str">
        <f t="shared" si="11"/>
        <v>oui</v>
      </c>
      <c r="P99" s="173" t="s">
        <v>282</v>
      </c>
      <c r="Q99" s="173" t="s">
        <v>283</v>
      </c>
      <c r="R99" s="181">
        <v>13</v>
      </c>
      <c r="S99" s="172"/>
      <c r="T99" s="176">
        <v>11</v>
      </c>
      <c r="U99" s="176">
        <v>12</v>
      </c>
      <c r="V99" s="177">
        <v>13</v>
      </c>
      <c r="W99" s="178">
        <v>14.75</v>
      </c>
      <c r="X99" s="179">
        <v>14.25</v>
      </c>
      <c r="Y99" s="172">
        <v>14.75</v>
      </c>
      <c r="Z99" s="172">
        <v>14.25</v>
      </c>
      <c r="AA99" s="172">
        <v>13</v>
      </c>
      <c r="AB99" s="172">
        <v>14</v>
      </c>
    </row>
    <row r="100" spans="1:28" ht="18.75">
      <c r="A100" s="79">
        <v>91</v>
      </c>
      <c r="B100" s="123" t="s">
        <v>284</v>
      </c>
      <c r="C100" s="123" t="s">
        <v>772</v>
      </c>
      <c r="D100" s="172">
        <v>13</v>
      </c>
      <c r="E100" s="172">
        <v>12</v>
      </c>
      <c r="F100" s="172">
        <v>11.75</v>
      </c>
      <c r="G100" s="18">
        <f t="shared" si="9"/>
        <v>12.25</v>
      </c>
      <c r="H100" s="25">
        <f t="shared" si="10"/>
        <v>36.75</v>
      </c>
      <c r="I100" s="25"/>
      <c r="J100" s="19">
        <f t="shared" si="6"/>
        <v>36.75</v>
      </c>
      <c r="K100" s="26"/>
      <c r="L100" s="19">
        <f t="shared" si="7"/>
        <v>36.75</v>
      </c>
      <c r="M100" s="74"/>
      <c r="N100" s="84" t="str">
        <f t="shared" si="8"/>
        <v>Juin</v>
      </c>
      <c r="O100" t="str">
        <f t="shared" si="11"/>
        <v>oui</v>
      </c>
      <c r="P100" s="173" t="s">
        <v>284</v>
      </c>
      <c r="Q100" s="173" t="s">
        <v>49</v>
      </c>
      <c r="R100" s="181">
        <v>0</v>
      </c>
      <c r="S100" s="172"/>
      <c r="T100" s="176">
        <v>11</v>
      </c>
      <c r="U100" s="176">
        <v>12</v>
      </c>
      <c r="V100" s="177">
        <v>13</v>
      </c>
      <c r="W100" s="178">
        <v>11.75</v>
      </c>
      <c r="X100" s="179">
        <v>0</v>
      </c>
      <c r="Y100" s="172">
        <v>13</v>
      </c>
      <c r="Z100" s="172">
        <v>12</v>
      </c>
      <c r="AA100" s="172">
        <v>11.75</v>
      </c>
      <c r="AB100" s="172">
        <v>12.25</v>
      </c>
    </row>
    <row r="101" spans="1:28" ht="31.5">
      <c r="A101" s="79">
        <v>92</v>
      </c>
      <c r="B101" s="123" t="s">
        <v>285</v>
      </c>
      <c r="C101" s="123" t="s">
        <v>50</v>
      </c>
      <c r="D101" s="172">
        <v>14.5</v>
      </c>
      <c r="E101" s="172">
        <v>14.25</v>
      </c>
      <c r="F101" s="172">
        <v>14</v>
      </c>
      <c r="G101" s="18">
        <f t="shared" si="9"/>
        <v>14.25</v>
      </c>
      <c r="H101" s="25">
        <f t="shared" si="10"/>
        <v>42.75</v>
      </c>
      <c r="I101" s="25"/>
      <c r="J101" s="19">
        <f t="shared" ref="J101:J164" si="12">MAX(H101,I101*3)</f>
        <v>42.75</v>
      </c>
      <c r="K101" s="26"/>
      <c r="L101" s="19">
        <f t="shared" ref="L101:L164" si="13">MAX(J101,K101*3)</f>
        <v>42.75</v>
      </c>
      <c r="M101" s="74"/>
      <c r="N101" s="84" t="str">
        <f t="shared" ref="N101:N164" si="14">IF(ISBLANK(K101),IF(ISBLANK(I101),"Juin","Synthèse"),"Rattrapage")</f>
        <v>Juin</v>
      </c>
      <c r="O101" t="str">
        <f t="shared" si="11"/>
        <v>oui</v>
      </c>
      <c r="P101" s="173" t="s">
        <v>285</v>
      </c>
      <c r="Q101" s="173" t="s">
        <v>50</v>
      </c>
      <c r="R101" s="181">
        <v>13.5</v>
      </c>
      <c r="S101" s="172"/>
      <c r="T101" s="176">
        <v>14</v>
      </c>
      <c r="U101" s="176">
        <v>12</v>
      </c>
      <c r="V101" s="177">
        <v>13</v>
      </c>
      <c r="W101" s="178">
        <v>14.5</v>
      </c>
      <c r="X101" s="179">
        <v>14.25</v>
      </c>
      <c r="Y101" s="172">
        <v>14.5</v>
      </c>
      <c r="Z101" s="172">
        <v>14.25</v>
      </c>
      <c r="AA101" s="172">
        <v>14</v>
      </c>
      <c r="AB101" s="172">
        <v>14.25</v>
      </c>
    </row>
    <row r="102" spans="1:28" ht="18.75">
      <c r="A102" s="79">
        <v>93</v>
      </c>
      <c r="B102" s="123" t="s">
        <v>105</v>
      </c>
      <c r="C102" s="123" t="s">
        <v>52</v>
      </c>
      <c r="D102" s="172">
        <v>14.25</v>
      </c>
      <c r="E102" s="172">
        <v>13.5</v>
      </c>
      <c r="F102" s="172">
        <v>13.5</v>
      </c>
      <c r="G102" s="18">
        <f t="shared" si="9"/>
        <v>13.75</v>
      </c>
      <c r="H102" s="25">
        <f t="shared" si="10"/>
        <v>41.25</v>
      </c>
      <c r="I102" s="25"/>
      <c r="J102" s="19">
        <f t="shared" si="12"/>
        <v>41.25</v>
      </c>
      <c r="K102" s="26"/>
      <c r="L102" s="19">
        <f t="shared" si="13"/>
        <v>41.25</v>
      </c>
      <c r="M102" s="74"/>
      <c r="N102" s="84" t="str">
        <f t="shared" si="14"/>
        <v>Juin</v>
      </c>
      <c r="O102" t="str">
        <f t="shared" si="11"/>
        <v>oui</v>
      </c>
      <c r="P102" s="173" t="s">
        <v>105</v>
      </c>
      <c r="Q102" s="173" t="s">
        <v>52</v>
      </c>
      <c r="R102" s="181">
        <v>13.5</v>
      </c>
      <c r="S102" s="172"/>
      <c r="T102" s="176">
        <v>13</v>
      </c>
      <c r="U102" s="176">
        <v>12</v>
      </c>
      <c r="V102" s="177">
        <v>13.5</v>
      </c>
      <c r="W102" s="178">
        <v>12.5</v>
      </c>
      <c r="X102" s="179">
        <v>14.25</v>
      </c>
      <c r="Y102" s="172">
        <v>14.25</v>
      </c>
      <c r="Z102" s="172">
        <v>13.5</v>
      </c>
      <c r="AA102" s="172">
        <v>13.5</v>
      </c>
      <c r="AB102" s="172">
        <v>13.75</v>
      </c>
    </row>
    <row r="103" spans="1:28" ht="30">
      <c r="A103" s="79">
        <v>94</v>
      </c>
      <c r="B103" s="123" t="s">
        <v>286</v>
      </c>
      <c r="C103" s="123" t="s">
        <v>287</v>
      </c>
      <c r="D103" s="172">
        <v>14</v>
      </c>
      <c r="E103" s="172">
        <v>14</v>
      </c>
      <c r="F103" s="172">
        <v>13.5</v>
      </c>
      <c r="G103" s="18">
        <f t="shared" si="9"/>
        <v>13.833333333333334</v>
      </c>
      <c r="H103" s="25">
        <f t="shared" si="10"/>
        <v>41.5</v>
      </c>
      <c r="I103" s="25"/>
      <c r="J103" s="19">
        <f t="shared" si="12"/>
        <v>41.5</v>
      </c>
      <c r="K103" s="26"/>
      <c r="L103" s="19">
        <f t="shared" si="13"/>
        <v>41.5</v>
      </c>
      <c r="M103" s="74"/>
      <c r="N103" s="84" t="str">
        <f t="shared" si="14"/>
        <v>Juin</v>
      </c>
      <c r="O103" t="str">
        <f t="shared" si="11"/>
        <v>oui</v>
      </c>
      <c r="P103" s="173" t="s">
        <v>286</v>
      </c>
      <c r="Q103" s="173" t="s">
        <v>287</v>
      </c>
      <c r="R103" s="181">
        <v>0</v>
      </c>
      <c r="S103" s="172"/>
      <c r="T103" s="176">
        <v>14</v>
      </c>
      <c r="U103" s="176">
        <v>12</v>
      </c>
      <c r="V103" s="177">
        <v>13.5</v>
      </c>
      <c r="W103" s="178">
        <v>12.5</v>
      </c>
      <c r="X103" s="179">
        <v>14</v>
      </c>
      <c r="Y103" s="172">
        <v>14</v>
      </c>
      <c r="Z103" s="172">
        <v>14</v>
      </c>
      <c r="AA103" s="172">
        <v>13.5</v>
      </c>
      <c r="AB103" s="172">
        <v>13.833333333333334</v>
      </c>
    </row>
    <row r="104" spans="1:28" ht="31.5">
      <c r="A104" s="79">
        <v>95</v>
      </c>
      <c r="B104" s="123" t="s">
        <v>288</v>
      </c>
      <c r="C104" s="123" t="s">
        <v>289</v>
      </c>
      <c r="D104" s="172">
        <v>15</v>
      </c>
      <c r="E104" s="172">
        <v>15</v>
      </c>
      <c r="F104" s="172">
        <v>14</v>
      </c>
      <c r="G104" s="18">
        <f t="shared" si="9"/>
        <v>14.666666666666666</v>
      </c>
      <c r="H104" s="25">
        <f t="shared" si="10"/>
        <v>44</v>
      </c>
      <c r="I104" s="25"/>
      <c r="J104" s="19">
        <f t="shared" si="12"/>
        <v>44</v>
      </c>
      <c r="K104" s="26"/>
      <c r="L104" s="19">
        <f t="shared" si="13"/>
        <v>44</v>
      </c>
      <c r="M104" s="74"/>
      <c r="N104" s="84" t="str">
        <f t="shared" si="14"/>
        <v>Juin</v>
      </c>
      <c r="O104" t="str">
        <f t="shared" si="11"/>
        <v>oui</v>
      </c>
      <c r="P104" s="173" t="s">
        <v>288</v>
      </c>
      <c r="Q104" s="173" t="s">
        <v>289</v>
      </c>
      <c r="R104" s="181">
        <v>13</v>
      </c>
      <c r="S104" s="172"/>
      <c r="T104" s="176">
        <v>15</v>
      </c>
      <c r="U104" s="176">
        <v>12</v>
      </c>
      <c r="V104" s="177">
        <v>13</v>
      </c>
      <c r="W104" s="178">
        <v>15</v>
      </c>
      <c r="X104" s="179">
        <v>14</v>
      </c>
      <c r="Y104" s="172">
        <v>15</v>
      </c>
      <c r="Z104" s="172">
        <v>15</v>
      </c>
      <c r="AA104" s="172">
        <v>14</v>
      </c>
      <c r="AB104" s="172">
        <v>14.666666666666666</v>
      </c>
    </row>
    <row r="105" spans="1:28" ht="18.75">
      <c r="A105" s="79">
        <v>96</v>
      </c>
      <c r="B105" s="123" t="s">
        <v>290</v>
      </c>
      <c r="C105" s="123" t="s">
        <v>291</v>
      </c>
      <c r="D105" s="172">
        <v>14.5</v>
      </c>
      <c r="E105" s="172">
        <v>13</v>
      </c>
      <c r="F105" s="172">
        <v>13</v>
      </c>
      <c r="G105" s="18">
        <f t="shared" si="9"/>
        <v>13.5</v>
      </c>
      <c r="H105" s="25">
        <f t="shared" si="10"/>
        <v>40.5</v>
      </c>
      <c r="I105" s="25"/>
      <c r="J105" s="19">
        <f t="shared" si="12"/>
        <v>40.5</v>
      </c>
      <c r="K105" s="26"/>
      <c r="L105" s="19">
        <f t="shared" si="13"/>
        <v>40.5</v>
      </c>
      <c r="M105" s="74"/>
      <c r="N105" s="84" t="str">
        <f t="shared" si="14"/>
        <v>Juin</v>
      </c>
      <c r="O105" t="str">
        <f t="shared" si="11"/>
        <v>oui</v>
      </c>
      <c r="P105" s="173" t="s">
        <v>290</v>
      </c>
      <c r="Q105" s="173" t="s">
        <v>291</v>
      </c>
      <c r="R105" s="181">
        <v>13</v>
      </c>
      <c r="S105" s="172"/>
      <c r="T105" s="176">
        <v>13</v>
      </c>
      <c r="U105" s="176">
        <v>12</v>
      </c>
      <c r="V105" s="177">
        <v>13</v>
      </c>
      <c r="W105" s="178">
        <v>12.75</v>
      </c>
      <c r="X105" s="179">
        <v>14.5</v>
      </c>
      <c r="Y105" s="172">
        <v>14.5</v>
      </c>
      <c r="Z105" s="172">
        <v>13</v>
      </c>
      <c r="AA105" s="172">
        <v>13</v>
      </c>
      <c r="AB105" s="172">
        <v>13.5</v>
      </c>
    </row>
    <row r="106" spans="1:28" ht="18.75">
      <c r="A106" s="79">
        <v>97</v>
      </c>
      <c r="B106" s="123" t="s">
        <v>292</v>
      </c>
      <c r="C106" s="123" t="s">
        <v>64</v>
      </c>
      <c r="D106" s="172">
        <v>14.25</v>
      </c>
      <c r="E106" s="172">
        <v>13</v>
      </c>
      <c r="F106" s="172">
        <v>13</v>
      </c>
      <c r="G106" s="18">
        <f t="shared" si="9"/>
        <v>13.416666666666666</v>
      </c>
      <c r="H106" s="25">
        <f t="shared" si="10"/>
        <v>40.25</v>
      </c>
      <c r="I106" s="25"/>
      <c r="J106" s="19">
        <f t="shared" si="12"/>
        <v>40.25</v>
      </c>
      <c r="K106" s="26"/>
      <c r="L106" s="19">
        <f t="shared" si="13"/>
        <v>40.25</v>
      </c>
      <c r="M106" s="74"/>
      <c r="N106" s="84" t="str">
        <f t="shared" si="14"/>
        <v>Juin</v>
      </c>
      <c r="O106" t="str">
        <f t="shared" si="11"/>
        <v>oui</v>
      </c>
      <c r="P106" s="173" t="s">
        <v>292</v>
      </c>
      <c r="Q106" s="173" t="s">
        <v>121</v>
      </c>
      <c r="R106" s="181">
        <v>13</v>
      </c>
      <c r="S106" s="172"/>
      <c r="T106" s="176">
        <v>12</v>
      </c>
      <c r="U106" s="176">
        <v>12</v>
      </c>
      <c r="V106" s="177">
        <v>13</v>
      </c>
      <c r="W106" s="178">
        <v>11.75</v>
      </c>
      <c r="X106" s="179">
        <v>14.25</v>
      </c>
      <c r="Y106" s="172">
        <v>14.25</v>
      </c>
      <c r="Z106" s="172">
        <v>13</v>
      </c>
      <c r="AA106" s="172">
        <v>13</v>
      </c>
      <c r="AB106" s="172">
        <v>13.416666666666666</v>
      </c>
    </row>
    <row r="107" spans="1:28" ht="30">
      <c r="A107" s="79">
        <v>98</v>
      </c>
      <c r="B107" s="123" t="s">
        <v>293</v>
      </c>
      <c r="C107" s="123" t="s">
        <v>294</v>
      </c>
      <c r="D107" s="172">
        <v>14.25</v>
      </c>
      <c r="E107" s="172">
        <v>14.25</v>
      </c>
      <c r="F107" s="172">
        <v>13.5</v>
      </c>
      <c r="G107" s="18">
        <f t="shared" si="9"/>
        <v>14</v>
      </c>
      <c r="H107" s="25">
        <f t="shared" si="10"/>
        <v>42</v>
      </c>
      <c r="I107" s="25"/>
      <c r="J107" s="19">
        <f t="shared" si="12"/>
        <v>42</v>
      </c>
      <c r="K107" s="26"/>
      <c r="L107" s="19">
        <f t="shared" si="13"/>
        <v>42</v>
      </c>
      <c r="M107" s="74"/>
      <c r="N107" s="84" t="str">
        <f t="shared" si="14"/>
        <v>Juin</v>
      </c>
      <c r="O107" t="str">
        <f t="shared" si="11"/>
        <v>oui</v>
      </c>
      <c r="P107" s="173" t="s">
        <v>293</v>
      </c>
      <c r="Q107" s="173" t="s">
        <v>294</v>
      </c>
      <c r="R107" s="181">
        <v>13.5</v>
      </c>
      <c r="S107" s="172"/>
      <c r="T107" s="176">
        <v>13</v>
      </c>
      <c r="U107" s="176">
        <v>12</v>
      </c>
      <c r="V107" s="177">
        <v>13</v>
      </c>
      <c r="W107" s="178">
        <v>14.25</v>
      </c>
      <c r="X107" s="179">
        <v>14.25</v>
      </c>
      <c r="Y107" s="172">
        <v>14.25</v>
      </c>
      <c r="Z107" s="172">
        <v>14.25</v>
      </c>
      <c r="AA107" s="172">
        <v>13.5</v>
      </c>
      <c r="AB107" s="172">
        <v>14</v>
      </c>
    </row>
    <row r="108" spans="1:28" ht="30">
      <c r="A108" s="79">
        <v>99</v>
      </c>
      <c r="B108" s="123" t="s">
        <v>295</v>
      </c>
      <c r="C108" s="123" t="s">
        <v>296</v>
      </c>
      <c r="D108" s="172">
        <v>15.25</v>
      </c>
      <c r="E108" s="172">
        <v>15</v>
      </c>
      <c r="F108" s="172">
        <v>14.25</v>
      </c>
      <c r="G108" s="18">
        <f t="shared" si="9"/>
        <v>14.833333333333334</v>
      </c>
      <c r="H108" s="25">
        <f t="shared" si="10"/>
        <v>44.5</v>
      </c>
      <c r="I108" s="25"/>
      <c r="J108" s="19">
        <f t="shared" si="12"/>
        <v>44.5</v>
      </c>
      <c r="K108" s="26"/>
      <c r="L108" s="19">
        <f t="shared" si="13"/>
        <v>44.5</v>
      </c>
      <c r="M108" s="74"/>
      <c r="N108" s="84" t="str">
        <f t="shared" si="14"/>
        <v>Juin</v>
      </c>
      <c r="O108" t="str">
        <f t="shared" si="11"/>
        <v>oui</v>
      </c>
      <c r="P108" s="173" t="s">
        <v>295</v>
      </c>
      <c r="Q108" s="173" t="s">
        <v>296</v>
      </c>
      <c r="R108" s="181">
        <v>13.5</v>
      </c>
      <c r="S108" s="172"/>
      <c r="T108" s="176">
        <v>15</v>
      </c>
      <c r="U108" s="176">
        <v>12</v>
      </c>
      <c r="V108" s="177">
        <v>13.5</v>
      </c>
      <c r="W108" s="178">
        <v>15.25</v>
      </c>
      <c r="X108" s="179">
        <v>14.25</v>
      </c>
      <c r="Y108" s="172">
        <v>15.25</v>
      </c>
      <c r="Z108" s="172">
        <v>15</v>
      </c>
      <c r="AA108" s="172">
        <v>14.25</v>
      </c>
      <c r="AB108" s="172">
        <v>14.833333333333334</v>
      </c>
    </row>
    <row r="109" spans="1:28" ht="30">
      <c r="A109" s="79">
        <v>100</v>
      </c>
      <c r="B109" s="123" t="s">
        <v>297</v>
      </c>
      <c r="C109" s="123" t="s">
        <v>298</v>
      </c>
      <c r="D109" s="172">
        <v>15</v>
      </c>
      <c r="E109" s="172">
        <v>14</v>
      </c>
      <c r="F109" s="172">
        <v>13.5</v>
      </c>
      <c r="G109" s="18">
        <f t="shared" si="9"/>
        <v>14.166666666666666</v>
      </c>
      <c r="H109" s="25">
        <f t="shared" si="10"/>
        <v>42.5</v>
      </c>
      <c r="I109" s="25"/>
      <c r="J109" s="19">
        <f t="shared" si="12"/>
        <v>42.5</v>
      </c>
      <c r="K109" s="26"/>
      <c r="L109" s="19">
        <f t="shared" si="13"/>
        <v>42.5</v>
      </c>
      <c r="M109" s="74"/>
      <c r="N109" s="84" t="str">
        <f t="shared" si="14"/>
        <v>Juin</v>
      </c>
      <c r="O109" t="str">
        <f t="shared" si="11"/>
        <v>oui</v>
      </c>
      <c r="P109" s="173" t="s">
        <v>297</v>
      </c>
      <c r="Q109" s="173" t="s">
        <v>298</v>
      </c>
      <c r="R109" s="181">
        <v>13.5</v>
      </c>
      <c r="S109" s="172"/>
      <c r="T109" s="176">
        <v>15</v>
      </c>
      <c r="U109" s="176">
        <v>12</v>
      </c>
      <c r="V109" s="177">
        <v>12.5</v>
      </c>
      <c r="W109" s="178">
        <v>0</v>
      </c>
      <c r="X109" s="179">
        <v>14</v>
      </c>
      <c r="Y109" s="172">
        <v>15</v>
      </c>
      <c r="Z109" s="172">
        <v>14</v>
      </c>
      <c r="AA109" s="172">
        <v>13.5</v>
      </c>
      <c r="AB109" s="172">
        <v>14.166666666666666</v>
      </c>
    </row>
    <row r="110" spans="1:28" ht="18.75">
      <c r="A110" s="79">
        <v>101</v>
      </c>
      <c r="B110" s="124" t="s">
        <v>299</v>
      </c>
      <c r="C110" s="124" t="s">
        <v>300</v>
      </c>
      <c r="D110" s="197"/>
      <c r="E110" s="197"/>
      <c r="F110" s="197"/>
      <c r="G110" s="18">
        <f t="shared" si="9"/>
        <v>0</v>
      </c>
      <c r="H110" s="25">
        <f t="shared" si="10"/>
        <v>0</v>
      </c>
      <c r="I110" s="25"/>
      <c r="J110" s="19">
        <f t="shared" si="12"/>
        <v>0</v>
      </c>
      <c r="K110" s="26"/>
      <c r="L110" s="19">
        <f t="shared" si="13"/>
        <v>0</v>
      </c>
      <c r="M110" s="74"/>
      <c r="N110" s="84" t="str">
        <f t="shared" si="14"/>
        <v>Juin</v>
      </c>
      <c r="O110" t="str">
        <f t="shared" si="11"/>
        <v>oui</v>
      </c>
      <c r="P110" s="195" t="s">
        <v>299</v>
      </c>
      <c r="Q110" s="195" t="s">
        <v>300</v>
      </c>
      <c r="R110" s="196"/>
      <c r="S110" s="197"/>
      <c r="T110" s="198"/>
      <c r="U110" s="198"/>
      <c r="V110" s="199"/>
      <c r="W110" s="200"/>
      <c r="X110" s="201"/>
      <c r="Y110" s="197"/>
      <c r="Z110" s="197"/>
      <c r="AA110" s="197"/>
      <c r="AB110" s="197"/>
    </row>
    <row r="111" spans="1:28" ht="45">
      <c r="A111" s="79">
        <v>102</v>
      </c>
      <c r="B111" s="123" t="s">
        <v>301</v>
      </c>
      <c r="C111" s="123" t="s">
        <v>302</v>
      </c>
      <c r="D111" s="172">
        <v>14.25</v>
      </c>
      <c r="E111" s="172">
        <v>13.25</v>
      </c>
      <c r="F111" s="172">
        <v>13</v>
      </c>
      <c r="G111" s="18">
        <f t="shared" si="9"/>
        <v>13.5</v>
      </c>
      <c r="H111" s="25">
        <f t="shared" si="10"/>
        <v>40.5</v>
      </c>
      <c r="I111" s="25"/>
      <c r="J111" s="19">
        <f t="shared" si="12"/>
        <v>40.5</v>
      </c>
      <c r="K111" s="26"/>
      <c r="L111" s="19">
        <f t="shared" si="13"/>
        <v>40.5</v>
      </c>
      <c r="M111" s="74"/>
      <c r="N111" s="84" t="str">
        <f t="shared" si="14"/>
        <v>Juin</v>
      </c>
      <c r="O111" t="str">
        <f t="shared" si="11"/>
        <v>oui</v>
      </c>
      <c r="P111" s="173" t="s">
        <v>301</v>
      </c>
      <c r="Q111" s="173" t="s">
        <v>302</v>
      </c>
      <c r="R111" s="181">
        <v>13</v>
      </c>
      <c r="S111" s="172"/>
      <c r="T111" s="176">
        <v>12</v>
      </c>
      <c r="U111" s="176">
        <v>12</v>
      </c>
      <c r="V111" s="177">
        <v>13</v>
      </c>
      <c r="W111" s="178">
        <v>13.25</v>
      </c>
      <c r="X111" s="179">
        <v>14.25</v>
      </c>
      <c r="Y111" s="172">
        <v>14.25</v>
      </c>
      <c r="Z111" s="172">
        <v>13.25</v>
      </c>
      <c r="AA111" s="172">
        <v>13</v>
      </c>
      <c r="AB111" s="172">
        <v>13.5</v>
      </c>
    </row>
    <row r="112" spans="1:28" ht="18.75">
      <c r="A112" s="79">
        <v>103</v>
      </c>
      <c r="B112" s="123" t="s">
        <v>303</v>
      </c>
      <c r="C112" s="123" t="s">
        <v>304</v>
      </c>
      <c r="D112" s="172">
        <v>15.5</v>
      </c>
      <c r="E112" s="172">
        <v>15.5</v>
      </c>
      <c r="F112" s="172">
        <v>15.5</v>
      </c>
      <c r="G112" s="18">
        <f t="shared" si="9"/>
        <v>15.5</v>
      </c>
      <c r="H112" s="25">
        <f t="shared" si="10"/>
        <v>46.5</v>
      </c>
      <c r="I112" s="25"/>
      <c r="J112" s="19">
        <f t="shared" si="12"/>
        <v>46.5</v>
      </c>
      <c r="K112" s="26"/>
      <c r="L112" s="19">
        <f t="shared" si="13"/>
        <v>46.5</v>
      </c>
      <c r="M112" s="74"/>
      <c r="N112" s="84" t="str">
        <f t="shared" si="14"/>
        <v>Juin</v>
      </c>
      <c r="O112" t="str">
        <f t="shared" si="11"/>
        <v>oui</v>
      </c>
      <c r="P112" s="173" t="s">
        <v>303</v>
      </c>
      <c r="Q112" s="173" t="s">
        <v>304</v>
      </c>
      <c r="R112" s="181">
        <v>13</v>
      </c>
      <c r="S112" s="172"/>
      <c r="T112" s="176">
        <v>0</v>
      </c>
      <c r="U112" s="176">
        <v>12</v>
      </c>
      <c r="V112" s="177">
        <v>13</v>
      </c>
      <c r="W112" s="178">
        <v>11.75</v>
      </c>
      <c r="X112" s="179">
        <v>0</v>
      </c>
      <c r="Y112" s="172">
        <v>13</v>
      </c>
      <c r="Z112" s="172">
        <v>13</v>
      </c>
      <c r="AA112" s="172">
        <v>12</v>
      </c>
      <c r="AB112" s="172">
        <v>12.666666666666666</v>
      </c>
    </row>
    <row r="113" spans="1:28" ht="30">
      <c r="A113" s="79">
        <v>104</v>
      </c>
      <c r="B113" s="123" t="s">
        <v>305</v>
      </c>
      <c r="C113" s="123" t="s">
        <v>306</v>
      </c>
      <c r="D113" s="172">
        <v>13.75</v>
      </c>
      <c r="E113" s="172">
        <v>13</v>
      </c>
      <c r="F113" s="172">
        <v>13</v>
      </c>
      <c r="G113" s="18">
        <f t="shared" si="9"/>
        <v>13.25</v>
      </c>
      <c r="H113" s="25">
        <f t="shared" si="10"/>
        <v>39.75</v>
      </c>
      <c r="I113" s="25"/>
      <c r="J113" s="19">
        <f t="shared" si="12"/>
        <v>39.75</v>
      </c>
      <c r="K113" s="26"/>
      <c r="L113" s="19">
        <f t="shared" si="13"/>
        <v>39.75</v>
      </c>
      <c r="M113" s="74"/>
      <c r="N113" s="84" t="str">
        <f t="shared" si="14"/>
        <v>Juin</v>
      </c>
      <c r="O113" t="str">
        <f t="shared" si="11"/>
        <v>oui</v>
      </c>
      <c r="P113" s="173" t="s">
        <v>305</v>
      </c>
      <c r="Q113" s="173" t="s">
        <v>306</v>
      </c>
      <c r="R113" s="181">
        <v>13</v>
      </c>
      <c r="S113" s="172"/>
      <c r="T113" s="176">
        <v>13</v>
      </c>
      <c r="U113" s="176">
        <v>12</v>
      </c>
      <c r="V113" s="177">
        <v>12.5</v>
      </c>
      <c r="W113" s="178">
        <v>13</v>
      </c>
      <c r="X113" s="179">
        <v>13.75</v>
      </c>
      <c r="Y113" s="172">
        <v>13.75</v>
      </c>
      <c r="Z113" s="172">
        <v>13</v>
      </c>
      <c r="AA113" s="172">
        <v>13</v>
      </c>
      <c r="AB113" s="172">
        <v>13.25</v>
      </c>
    </row>
    <row r="114" spans="1:28" ht="30">
      <c r="A114" s="79">
        <v>105</v>
      </c>
      <c r="B114" s="123" t="s">
        <v>307</v>
      </c>
      <c r="C114" s="123" t="s">
        <v>206</v>
      </c>
      <c r="D114" s="172">
        <v>13</v>
      </c>
      <c r="E114" s="172">
        <v>12.5</v>
      </c>
      <c r="F114" s="172">
        <v>11.25</v>
      </c>
      <c r="G114" s="18">
        <f t="shared" si="9"/>
        <v>12.25</v>
      </c>
      <c r="H114" s="25">
        <f t="shared" si="10"/>
        <v>36.75</v>
      </c>
      <c r="I114" s="25"/>
      <c r="J114" s="19">
        <f t="shared" si="12"/>
        <v>36.75</v>
      </c>
      <c r="K114" s="26"/>
      <c r="L114" s="19">
        <f t="shared" si="13"/>
        <v>36.75</v>
      </c>
      <c r="M114" s="74"/>
      <c r="N114" s="84" t="str">
        <f t="shared" si="14"/>
        <v>Juin</v>
      </c>
      <c r="O114" t="str">
        <f t="shared" si="11"/>
        <v>oui</v>
      </c>
      <c r="P114" s="173" t="s">
        <v>307</v>
      </c>
      <c r="Q114" s="173" t="s">
        <v>206</v>
      </c>
      <c r="R114" s="181">
        <v>13</v>
      </c>
      <c r="S114" s="172"/>
      <c r="T114" s="176">
        <v>11</v>
      </c>
      <c r="U114" s="176">
        <v>0</v>
      </c>
      <c r="V114" s="177">
        <v>12.5</v>
      </c>
      <c r="W114" s="178">
        <v>11.25</v>
      </c>
      <c r="X114" s="179">
        <v>0</v>
      </c>
      <c r="Y114" s="172">
        <v>13</v>
      </c>
      <c r="Z114" s="172">
        <v>12.5</v>
      </c>
      <c r="AA114" s="172">
        <v>11.25</v>
      </c>
      <c r="AB114" s="172">
        <v>12.25</v>
      </c>
    </row>
    <row r="115" spans="1:28" ht="30">
      <c r="A115" s="79">
        <v>106</v>
      </c>
      <c r="B115" s="123" t="s">
        <v>308</v>
      </c>
      <c r="C115" s="123" t="s">
        <v>309</v>
      </c>
      <c r="D115" s="172">
        <v>14</v>
      </c>
      <c r="E115" s="172">
        <v>14</v>
      </c>
      <c r="F115" s="172">
        <v>12.5</v>
      </c>
      <c r="G115" s="18">
        <f t="shared" si="9"/>
        <v>13.5</v>
      </c>
      <c r="H115" s="25">
        <f t="shared" si="10"/>
        <v>40.5</v>
      </c>
      <c r="I115" s="25"/>
      <c r="J115" s="19">
        <f t="shared" si="12"/>
        <v>40.5</v>
      </c>
      <c r="K115" s="26"/>
      <c r="L115" s="19">
        <f t="shared" si="13"/>
        <v>40.5</v>
      </c>
      <c r="M115" s="74"/>
      <c r="N115" s="84" t="str">
        <f t="shared" si="14"/>
        <v>Juin</v>
      </c>
      <c r="O115" t="str">
        <f t="shared" si="11"/>
        <v>oui</v>
      </c>
      <c r="P115" s="173" t="s">
        <v>308</v>
      </c>
      <c r="Q115" s="173" t="s">
        <v>309</v>
      </c>
      <c r="R115" s="181">
        <v>12</v>
      </c>
      <c r="S115" s="172"/>
      <c r="T115" s="176">
        <v>14</v>
      </c>
      <c r="U115" s="176">
        <v>12</v>
      </c>
      <c r="V115" s="177">
        <v>12.5</v>
      </c>
      <c r="W115" s="178">
        <v>11.75</v>
      </c>
      <c r="X115" s="179">
        <v>14</v>
      </c>
      <c r="Y115" s="172">
        <v>14</v>
      </c>
      <c r="Z115" s="172">
        <v>14</v>
      </c>
      <c r="AA115" s="172">
        <v>12.5</v>
      </c>
      <c r="AB115" s="172">
        <v>13.5</v>
      </c>
    </row>
    <row r="116" spans="1:28" ht="30">
      <c r="A116" s="79">
        <v>107</v>
      </c>
      <c r="B116" s="123" t="s">
        <v>310</v>
      </c>
      <c r="C116" s="123" t="s">
        <v>311</v>
      </c>
      <c r="D116" s="172">
        <v>14</v>
      </c>
      <c r="E116" s="172">
        <v>14</v>
      </c>
      <c r="F116" s="172">
        <v>13.5</v>
      </c>
      <c r="G116" s="18">
        <f t="shared" si="9"/>
        <v>13.833333333333334</v>
      </c>
      <c r="H116" s="25">
        <f t="shared" si="10"/>
        <v>41.5</v>
      </c>
      <c r="I116" s="25"/>
      <c r="J116" s="19">
        <f t="shared" si="12"/>
        <v>41.5</v>
      </c>
      <c r="K116" s="26"/>
      <c r="L116" s="19">
        <f t="shared" si="13"/>
        <v>41.5</v>
      </c>
      <c r="M116" s="74"/>
      <c r="N116" s="84" t="str">
        <f t="shared" si="14"/>
        <v>Juin</v>
      </c>
      <c r="O116" t="str">
        <f t="shared" si="11"/>
        <v>oui</v>
      </c>
      <c r="P116" s="173" t="s">
        <v>310</v>
      </c>
      <c r="Q116" s="173" t="s">
        <v>311</v>
      </c>
      <c r="R116" s="181">
        <v>13.5</v>
      </c>
      <c r="S116" s="172"/>
      <c r="T116" s="176">
        <v>14</v>
      </c>
      <c r="U116" s="176">
        <v>12</v>
      </c>
      <c r="V116" s="177">
        <v>12.5</v>
      </c>
      <c r="W116" s="178">
        <v>0</v>
      </c>
      <c r="X116" s="179">
        <v>14</v>
      </c>
      <c r="Y116" s="172">
        <v>14</v>
      </c>
      <c r="Z116" s="172">
        <v>14</v>
      </c>
      <c r="AA116" s="172">
        <v>13.5</v>
      </c>
      <c r="AB116" s="172">
        <v>13.833333333333334</v>
      </c>
    </row>
    <row r="117" spans="1:28" ht="30">
      <c r="A117" s="79">
        <v>108</v>
      </c>
      <c r="B117" s="123" t="s">
        <v>312</v>
      </c>
      <c r="C117" s="123" t="s">
        <v>313</v>
      </c>
      <c r="D117" s="172">
        <v>13.75</v>
      </c>
      <c r="E117" s="172">
        <v>13</v>
      </c>
      <c r="F117" s="172">
        <v>13</v>
      </c>
      <c r="G117" s="18">
        <f t="shared" si="9"/>
        <v>13.25</v>
      </c>
      <c r="H117" s="25">
        <f t="shared" si="10"/>
        <v>39.75</v>
      </c>
      <c r="I117" s="25"/>
      <c r="J117" s="19">
        <f t="shared" si="12"/>
        <v>39.75</v>
      </c>
      <c r="K117" s="26"/>
      <c r="L117" s="19">
        <f t="shared" si="13"/>
        <v>39.75</v>
      </c>
      <c r="M117" s="74"/>
      <c r="N117" s="84" t="str">
        <f t="shared" si="14"/>
        <v>Juin</v>
      </c>
      <c r="O117" t="str">
        <f t="shared" si="11"/>
        <v>oui</v>
      </c>
      <c r="P117" s="173" t="s">
        <v>312</v>
      </c>
      <c r="Q117" s="173" t="s">
        <v>313</v>
      </c>
      <c r="R117" s="181">
        <v>13</v>
      </c>
      <c r="S117" s="172"/>
      <c r="T117" s="176">
        <v>12</v>
      </c>
      <c r="U117" s="176">
        <v>0</v>
      </c>
      <c r="V117" s="177">
        <v>13</v>
      </c>
      <c r="W117" s="178">
        <v>0</v>
      </c>
      <c r="X117" s="179">
        <v>13.75</v>
      </c>
      <c r="Y117" s="172">
        <v>13.75</v>
      </c>
      <c r="Z117" s="172">
        <v>13</v>
      </c>
      <c r="AA117" s="172">
        <v>13</v>
      </c>
      <c r="AB117" s="172">
        <v>13.25</v>
      </c>
    </row>
    <row r="118" spans="1:28" ht="30">
      <c r="A118" s="79">
        <v>109</v>
      </c>
      <c r="B118" s="123" t="s">
        <v>314</v>
      </c>
      <c r="C118" s="123" t="s">
        <v>315</v>
      </c>
      <c r="D118" s="172">
        <v>14</v>
      </c>
      <c r="E118" s="172">
        <v>13</v>
      </c>
      <c r="F118" s="172">
        <v>12</v>
      </c>
      <c r="G118" s="18">
        <f t="shared" si="9"/>
        <v>13</v>
      </c>
      <c r="H118" s="25">
        <f t="shared" si="10"/>
        <v>39</v>
      </c>
      <c r="I118" s="25"/>
      <c r="J118" s="19">
        <f t="shared" si="12"/>
        <v>39</v>
      </c>
      <c r="K118" s="26"/>
      <c r="L118" s="19">
        <f t="shared" si="13"/>
        <v>39</v>
      </c>
      <c r="M118" s="74"/>
      <c r="N118" s="84" t="str">
        <f t="shared" si="14"/>
        <v>Juin</v>
      </c>
      <c r="O118" t="str">
        <f t="shared" si="11"/>
        <v>oui</v>
      </c>
      <c r="P118" s="173" t="s">
        <v>314</v>
      </c>
      <c r="Q118" s="173" t="s">
        <v>315</v>
      </c>
      <c r="R118" s="181">
        <v>12</v>
      </c>
      <c r="S118" s="172"/>
      <c r="T118" s="176">
        <v>0</v>
      </c>
      <c r="U118" s="176">
        <v>0</v>
      </c>
      <c r="V118" s="177">
        <v>13</v>
      </c>
      <c r="W118" s="178">
        <v>0</v>
      </c>
      <c r="X118" s="179">
        <v>14</v>
      </c>
      <c r="Y118" s="172">
        <v>14</v>
      </c>
      <c r="Z118" s="172">
        <v>13</v>
      </c>
      <c r="AA118" s="172">
        <v>12</v>
      </c>
      <c r="AB118" s="172">
        <v>13</v>
      </c>
    </row>
    <row r="119" spans="1:28" ht="30">
      <c r="A119" s="79">
        <v>110</v>
      </c>
      <c r="B119" s="123" t="s">
        <v>316</v>
      </c>
      <c r="C119" s="123" t="s">
        <v>317</v>
      </c>
      <c r="D119" s="172">
        <v>14</v>
      </c>
      <c r="E119" s="172">
        <v>13</v>
      </c>
      <c r="F119" s="172">
        <v>13</v>
      </c>
      <c r="G119" s="18">
        <f t="shared" si="9"/>
        <v>13.333333333333334</v>
      </c>
      <c r="H119" s="25">
        <f t="shared" si="10"/>
        <v>40</v>
      </c>
      <c r="I119" s="25"/>
      <c r="J119" s="19">
        <f t="shared" si="12"/>
        <v>40</v>
      </c>
      <c r="K119" s="26"/>
      <c r="L119" s="19">
        <f t="shared" si="13"/>
        <v>40</v>
      </c>
      <c r="M119" s="74"/>
      <c r="N119" s="84" t="str">
        <f t="shared" si="14"/>
        <v>Juin</v>
      </c>
      <c r="O119" t="str">
        <f t="shared" si="11"/>
        <v>oui</v>
      </c>
      <c r="P119" s="173" t="s">
        <v>316</v>
      </c>
      <c r="Q119" s="173" t="s">
        <v>317</v>
      </c>
      <c r="R119" s="181">
        <v>13</v>
      </c>
      <c r="S119" s="172"/>
      <c r="T119" s="176">
        <v>13</v>
      </c>
      <c r="U119" s="176">
        <v>12</v>
      </c>
      <c r="V119" s="177">
        <v>12.5</v>
      </c>
      <c r="W119" s="178">
        <v>0</v>
      </c>
      <c r="X119" s="179">
        <v>14</v>
      </c>
      <c r="Y119" s="172">
        <v>14</v>
      </c>
      <c r="Z119" s="172">
        <v>13</v>
      </c>
      <c r="AA119" s="172">
        <v>13</v>
      </c>
      <c r="AB119" s="172">
        <v>13.333333333333334</v>
      </c>
    </row>
    <row r="120" spans="1:28" ht="30">
      <c r="A120" s="79">
        <v>111</v>
      </c>
      <c r="B120" s="123" t="s">
        <v>318</v>
      </c>
      <c r="C120" s="123" t="s">
        <v>43</v>
      </c>
      <c r="D120" s="172">
        <v>15</v>
      </c>
      <c r="E120" s="172">
        <v>14</v>
      </c>
      <c r="F120" s="172">
        <v>13.5</v>
      </c>
      <c r="G120" s="18">
        <f t="shared" si="9"/>
        <v>14.166666666666666</v>
      </c>
      <c r="H120" s="25">
        <f t="shared" si="10"/>
        <v>42.5</v>
      </c>
      <c r="I120" s="25"/>
      <c r="J120" s="19">
        <f t="shared" si="12"/>
        <v>42.5</v>
      </c>
      <c r="K120" s="26"/>
      <c r="L120" s="19">
        <f t="shared" si="13"/>
        <v>42.5</v>
      </c>
      <c r="M120" s="74"/>
      <c r="N120" s="84" t="str">
        <f t="shared" si="14"/>
        <v>Juin</v>
      </c>
      <c r="O120" t="str">
        <f t="shared" si="11"/>
        <v>oui</v>
      </c>
      <c r="P120" s="173" t="s">
        <v>318</v>
      </c>
      <c r="Q120" s="173" t="s">
        <v>43</v>
      </c>
      <c r="R120" s="181">
        <v>13.5</v>
      </c>
      <c r="S120" s="172"/>
      <c r="T120" s="176">
        <v>15</v>
      </c>
      <c r="U120" s="176">
        <v>12</v>
      </c>
      <c r="V120" s="177">
        <v>12.5</v>
      </c>
      <c r="W120" s="178">
        <v>0</v>
      </c>
      <c r="X120" s="179">
        <v>14</v>
      </c>
      <c r="Y120" s="172">
        <v>15</v>
      </c>
      <c r="Z120" s="172">
        <v>14</v>
      </c>
      <c r="AA120" s="172">
        <v>13.5</v>
      </c>
      <c r="AB120" s="172">
        <v>14.166666666666666</v>
      </c>
    </row>
    <row r="121" spans="1:28" ht="31.5">
      <c r="A121" s="79">
        <v>112</v>
      </c>
      <c r="B121" s="123" t="s">
        <v>319</v>
      </c>
      <c r="C121" s="123" t="s">
        <v>320</v>
      </c>
      <c r="D121" s="172">
        <v>14</v>
      </c>
      <c r="E121" s="172">
        <v>13</v>
      </c>
      <c r="F121" s="172">
        <v>13</v>
      </c>
      <c r="G121" s="18">
        <f t="shared" si="9"/>
        <v>13.333333333333334</v>
      </c>
      <c r="H121" s="25">
        <f t="shared" si="10"/>
        <v>40</v>
      </c>
      <c r="I121" s="25"/>
      <c r="J121" s="19">
        <f t="shared" si="12"/>
        <v>40</v>
      </c>
      <c r="K121" s="26"/>
      <c r="L121" s="19">
        <f t="shared" si="13"/>
        <v>40</v>
      </c>
      <c r="M121" s="74"/>
      <c r="N121" s="84" t="str">
        <f t="shared" si="14"/>
        <v>Juin</v>
      </c>
      <c r="O121" t="str">
        <f t="shared" si="11"/>
        <v>oui</v>
      </c>
      <c r="P121" s="173" t="s">
        <v>319</v>
      </c>
      <c r="Q121" s="173" t="s">
        <v>320</v>
      </c>
      <c r="R121" s="181">
        <v>13</v>
      </c>
      <c r="S121" s="172"/>
      <c r="T121" s="176">
        <v>13</v>
      </c>
      <c r="U121" s="176">
        <v>12</v>
      </c>
      <c r="V121" s="177">
        <v>12.5</v>
      </c>
      <c r="W121" s="178">
        <v>0</v>
      </c>
      <c r="X121" s="179">
        <v>14</v>
      </c>
      <c r="Y121" s="172">
        <v>14</v>
      </c>
      <c r="Z121" s="172">
        <v>13</v>
      </c>
      <c r="AA121" s="172">
        <v>13</v>
      </c>
      <c r="AB121" s="172">
        <v>13.333333333333334</v>
      </c>
    </row>
    <row r="122" spans="1:28" ht="18.75">
      <c r="A122" s="79">
        <v>113</v>
      </c>
      <c r="B122" s="123" t="s">
        <v>321</v>
      </c>
      <c r="C122" s="123" t="s">
        <v>322</v>
      </c>
      <c r="D122" s="172">
        <v>12.5</v>
      </c>
      <c r="E122" s="172">
        <v>0</v>
      </c>
      <c r="F122" s="172">
        <v>0</v>
      </c>
      <c r="G122" s="18">
        <f t="shared" si="9"/>
        <v>4.166666666666667</v>
      </c>
      <c r="H122" s="25">
        <f t="shared" si="10"/>
        <v>12.5</v>
      </c>
      <c r="I122" s="25"/>
      <c r="J122" s="19">
        <f t="shared" si="12"/>
        <v>12.5</v>
      </c>
      <c r="K122" s="26"/>
      <c r="L122" s="19">
        <f t="shared" si="13"/>
        <v>12.5</v>
      </c>
      <c r="M122" s="74"/>
      <c r="N122" s="84" t="str">
        <f t="shared" si="14"/>
        <v>Juin</v>
      </c>
      <c r="O122" t="str">
        <f t="shared" si="11"/>
        <v>oui</v>
      </c>
      <c r="P122" s="173" t="s">
        <v>321</v>
      </c>
      <c r="Q122" s="173" t="s">
        <v>322</v>
      </c>
      <c r="R122" s="181">
        <v>0</v>
      </c>
      <c r="S122" s="172"/>
      <c r="T122" s="176">
        <v>0</v>
      </c>
      <c r="U122" s="176">
        <v>0</v>
      </c>
      <c r="V122" s="177">
        <v>12.5</v>
      </c>
      <c r="W122" s="178">
        <v>0</v>
      </c>
      <c r="X122" s="179">
        <v>0</v>
      </c>
      <c r="Y122" s="172">
        <v>12.5</v>
      </c>
      <c r="Z122" s="172">
        <v>0</v>
      </c>
      <c r="AA122" s="172">
        <v>0</v>
      </c>
      <c r="AB122" s="172">
        <v>4.166666666666667</v>
      </c>
    </row>
    <row r="123" spans="1:28" ht="30">
      <c r="A123" s="79">
        <v>114</v>
      </c>
      <c r="B123" s="123" t="s">
        <v>323</v>
      </c>
      <c r="C123" s="123" t="s">
        <v>324</v>
      </c>
      <c r="D123" s="172">
        <v>14</v>
      </c>
      <c r="E123" s="172">
        <v>13</v>
      </c>
      <c r="F123" s="172">
        <v>12</v>
      </c>
      <c r="G123" s="18">
        <f t="shared" si="9"/>
        <v>13</v>
      </c>
      <c r="H123" s="25">
        <f t="shared" si="10"/>
        <v>39</v>
      </c>
      <c r="I123" s="25"/>
      <c r="J123" s="19">
        <f t="shared" si="12"/>
        <v>39</v>
      </c>
      <c r="K123" s="26"/>
      <c r="L123" s="19">
        <f t="shared" si="13"/>
        <v>39</v>
      </c>
      <c r="M123" s="74"/>
      <c r="N123" s="84" t="str">
        <f t="shared" si="14"/>
        <v>Juin</v>
      </c>
      <c r="O123" t="str">
        <f t="shared" si="11"/>
        <v>oui</v>
      </c>
      <c r="P123" s="173" t="s">
        <v>323</v>
      </c>
      <c r="Q123" s="173" t="s">
        <v>324</v>
      </c>
      <c r="R123" s="181">
        <v>12</v>
      </c>
      <c r="S123" s="172"/>
      <c r="T123" s="176">
        <v>11</v>
      </c>
      <c r="U123" s="176">
        <v>12</v>
      </c>
      <c r="V123" s="177">
        <v>13</v>
      </c>
      <c r="W123" s="178">
        <v>0</v>
      </c>
      <c r="X123" s="179">
        <v>14</v>
      </c>
      <c r="Y123" s="172">
        <v>14</v>
      </c>
      <c r="Z123" s="172">
        <v>13</v>
      </c>
      <c r="AA123" s="172">
        <v>12</v>
      </c>
      <c r="AB123" s="172">
        <v>13</v>
      </c>
    </row>
    <row r="124" spans="1:28" ht="18.75">
      <c r="A124" s="79">
        <v>115</v>
      </c>
      <c r="B124" s="123" t="s">
        <v>325</v>
      </c>
      <c r="C124" s="123" t="s">
        <v>326</v>
      </c>
      <c r="D124" s="172">
        <v>14</v>
      </c>
      <c r="E124" s="172">
        <v>13</v>
      </c>
      <c r="F124" s="172">
        <v>13</v>
      </c>
      <c r="G124" s="18">
        <f t="shared" si="9"/>
        <v>13.333333333333334</v>
      </c>
      <c r="H124" s="25">
        <f t="shared" si="10"/>
        <v>40</v>
      </c>
      <c r="I124" s="25"/>
      <c r="J124" s="19">
        <f t="shared" si="12"/>
        <v>40</v>
      </c>
      <c r="K124" s="26"/>
      <c r="L124" s="19">
        <f t="shared" si="13"/>
        <v>40</v>
      </c>
      <c r="M124" s="74"/>
      <c r="N124" s="84" t="str">
        <f t="shared" si="14"/>
        <v>Juin</v>
      </c>
      <c r="O124" t="str">
        <f t="shared" si="11"/>
        <v>oui</v>
      </c>
      <c r="P124" s="173" t="s">
        <v>325</v>
      </c>
      <c r="Q124" s="173" t="s">
        <v>326</v>
      </c>
      <c r="R124" s="181">
        <v>13</v>
      </c>
      <c r="S124" s="172"/>
      <c r="T124" s="176">
        <v>13</v>
      </c>
      <c r="U124" s="176">
        <v>12</v>
      </c>
      <c r="V124" s="177">
        <v>13</v>
      </c>
      <c r="W124" s="178">
        <v>0</v>
      </c>
      <c r="X124" s="179">
        <v>14</v>
      </c>
      <c r="Y124" s="172">
        <v>14</v>
      </c>
      <c r="Z124" s="172">
        <v>13</v>
      </c>
      <c r="AA124" s="172">
        <v>13</v>
      </c>
      <c r="AB124" s="172">
        <v>13.333333333333334</v>
      </c>
    </row>
    <row r="125" spans="1:28" ht="30">
      <c r="A125" s="79">
        <v>116</v>
      </c>
      <c r="B125" s="123" t="s">
        <v>327</v>
      </c>
      <c r="C125" s="123" t="s">
        <v>328</v>
      </c>
      <c r="D125" s="172">
        <v>14</v>
      </c>
      <c r="E125" s="172">
        <v>13</v>
      </c>
      <c r="F125" s="172">
        <v>12</v>
      </c>
      <c r="G125" s="18">
        <f t="shared" si="9"/>
        <v>13</v>
      </c>
      <c r="H125" s="25">
        <f t="shared" si="10"/>
        <v>39</v>
      </c>
      <c r="I125" s="25"/>
      <c r="J125" s="19">
        <f t="shared" si="12"/>
        <v>39</v>
      </c>
      <c r="K125" s="26"/>
      <c r="L125" s="19">
        <f t="shared" si="13"/>
        <v>39</v>
      </c>
      <c r="M125" s="74"/>
      <c r="N125" s="84" t="str">
        <f t="shared" si="14"/>
        <v>Juin</v>
      </c>
      <c r="O125" t="str">
        <f t="shared" si="11"/>
        <v>oui</v>
      </c>
      <c r="P125" s="173" t="s">
        <v>327</v>
      </c>
      <c r="Q125" s="173" t="s">
        <v>328</v>
      </c>
      <c r="R125" s="181">
        <v>12</v>
      </c>
      <c r="S125" s="172"/>
      <c r="T125" s="176">
        <v>11</v>
      </c>
      <c r="U125" s="176">
        <v>12</v>
      </c>
      <c r="V125" s="177">
        <v>13</v>
      </c>
      <c r="W125" s="178">
        <v>0</v>
      </c>
      <c r="X125" s="179">
        <v>14</v>
      </c>
      <c r="Y125" s="172">
        <v>14</v>
      </c>
      <c r="Z125" s="172">
        <v>13</v>
      </c>
      <c r="AA125" s="172">
        <v>12</v>
      </c>
      <c r="AB125" s="172">
        <v>13</v>
      </c>
    </row>
    <row r="126" spans="1:28" ht="45">
      <c r="A126" s="79">
        <v>117</v>
      </c>
      <c r="B126" s="123" t="s">
        <v>329</v>
      </c>
      <c r="C126" s="123" t="s">
        <v>330</v>
      </c>
      <c r="D126" s="172">
        <v>14</v>
      </c>
      <c r="E126" s="172">
        <v>13</v>
      </c>
      <c r="F126" s="172">
        <v>13</v>
      </c>
      <c r="G126" s="18">
        <f t="shared" si="9"/>
        <v>13.333333333333334</v>
      </c>
      <c r="H126" s="25">
        <f t="shared" si="10"/>
        <v>40</v>
      </c>
      <c r="I126" s="25"/>
      <c r="J126" s="19">
        <f t="shared" si="12"/>
        <v>40</v>
      </c>
      <c r="K126" s="26"/>
      <c r="L126" s="19">
        <f t="shared" si="13"/>
        <v>40</v>
      </c>
      <c r="M126" s="74"/>
      <c r="N126" s="84" t="str">
        <f t="shared" si="14"/>
        <v>Juin</v>
      </c>
      <c r="O126" t="str">
        <f t="shared" si="11"/>
        <v>oui</v>
      </c>
      <c r="P126" s="173" t="s">
        <v>329</v>
      </c>
      <c r="Q126" s="173" t="s">
        <v>330</v>
      </c>
      <c r="R126" s="181">
        <v>13</v>
      </c>
      <c r="S126" s="172"/>
      <c r="T126" s="176">
        <v>11</v>
      </c>
      <c r="U126" s="176">
        <v>0</v>
      </c>
      <c r="V126" s="177">
        <v>13</v>
      </c>
      <c r="W126" s="178">
        <v>0</v>
      </c>
      <c r="X126" s="179">
        <v>14</v>
      </c>
      <c r="Y126" s="172">
        <v>14</v>
      </c>
      <c r="Z126" s="172">
        <v>13</v>
      </c>
      <c r="AA126" s="172">
        <v>13</v>
      </c>
      <c r="AB126" s="172">
        <v>13.333333333333334</v>
      </c>
    </row>
    <row r="127" spans="1:28" ht="30">
      <c r="A127" s="79">
        <v>118</v>
      </c>
      <c r="B127" s="123" t="s">
        <v>331</v>
      </c>
      <c r="C127" s="123" t="s">
        <v>332</v>
      </c>
      <c r="D127" s="172">
        <v>15</v>
      </c>
      <c r="E127" s="172">
        <v>14</v>
      </c>
      <c r="F127" s="172">
        <v>13</v>
      </c>
      <c r="G127" s="18">
        <f t="shared" si="9"/>
        <v>14</v>
      </c>
      <c r="H127" s="25">
        <f t="shared" si="10"/>
        <v>42</v>
      </c>
      <c r="I127" s="25"/>
      <c r="J127" s="19">
        <f t="shared" si="12"/>
        <v>42</v>
      </c>
      <c r="K127" s="26"/>
      <c r="L127" s="19">
        <f t="shared" si="13"/>
        <v>42</v>
      </c>
      <c r="M127" s="74"/>
      <c r="N127" s="84" t="str">
        <f t="shared" si="14"/>
        <v>Juin</v>
      </c>
      <c r="O127" t="str">
        <f t="shared" si="11"/>
        <v>oui</v>
      </c>
      <c r="P127" s="173" t="s">
        <v>331</v>
      </c>
      <c r="Q127" s="173" t="s">
        <v>332</v>
      </c>
      <c r="R127" s="181">
        <v>13</v>
      </c>
      <c r="S127" s="172"/>
      <c r="T127" s="176">
        <v>15</v>
      </c>
      <c r="U127" s="176">
        <v>12</v>
      </c>
      <c r="V127" s="177">
        <v>13</v>
      </c>
      <c r="W127" s="178">
        <v>0</v>
      </c>
      <c r="X127" s="179">
        <v>14</v>
      </c>
      <c r="Y127" s="172">
        <v>15</v>
      </c>
      <c r="Z127" s="172">
        <v>14</v>
      </c>
      <c r="AA127" s="172">
        <v>13</v>
      </c>
      <c r="AB127" s="172">
        <v>14</v>
      </c>
    </row>
    <row r="128" spans="1:28" ht="30">
      <c r="A128" s="79">
        <v>119</v>
      </c>
      <c r="B128" s="123" t="s">
        <v>74</v>
      </c>
      <c r="C128" s="123" t="s">
        <v>333</v>
      </c>
      <c r="D128" s="172">
        <v>16</v>
      </c>
      <c r="E128" s="172">
        <v>13</v>
      </c>
      <c r="F128" s="172">
        <v>13</v>
      </c>
      <c r="G128" s="18">
        <f t="shared" si="9"/>
        <v>14</v>
      </c>
      <c r="H128" s="25">
        <f t="shared" si="10"/>
        <v>42</v>
      </c>
      <c r="I128" s="25"/>
      <c r="J128" s="19">
        <f t="shared" si="12"/>
        <v>42</v>
      </c>
      <c r="K128" s="26"/>
      <c r="L128" s="19">
        <f t="shared" si="13"/>
        <v>42</v>
      </c>
      <c r="M128" s="74"/>
      <c r="N128" s="84" t="str">
        <f t="shared" si="14"/>
        <v>Juin</v>
      </c>
      <c r="O128" t="str">
        <f t="shared" si="11"/>
        <v>oui</v>
      </c>
      <c r="P128" s="173" t="s">
        <v>74</v>
      </c>
      <c r="Q128" s="173" t="s">
        <v>333</v>
      </c>
      <c r="R128" s="181">
        <v>13</v>
      </c>
      <c r="S128" s="172"/>
      <c r="T128" s="176">
        <v>13</v>
      </c>
      <c r="U128" s="176">
        <v>12</v>
      </c>
      <c r="V128" s="177">
        <v>12.5</v>
      </c>
      <c r="W128" s="178">
        <v>0</v>
      </c>
      <c r="X128" s="179">
        <v>16</v>
      </c>
      <c r="Y128" s="172">
        <v>16</v>
      </c>
      <c r="Z128" s="172">
        <v>13</v>
      </c>
      <c r="AA128" s="172">
        <v>13</v>
      </c>
      <c r="AB128" s="172">
        <v>14</v>
      </c>
    </row>
    <row r="129" spans="1:28" ht="30">
      <c r="A129" s="79">
        <v>120</v>
      </c>
      <c r="B129" s="123" t="s">
        <v>334</v>
      </c>
      <c r="C129" s="123" t="s">
        <v>73</v>
      </c>
      <c r="D129" s="172">
        <v>14</v>
      </c>
      <c r="E129" s="172">
        <v>13</v>
      </c>
      <c r="F129" s="172">
        <v>13</v>
      </c>
      <c r="G129" s="18">
        <f t="shared" si="9"/>
        <v>13.333333333333334</v>
      </c>
      <c r="H129" s="25">
        <f t="shared" si="10"/>
        <v>40</v>
      </c>
      <c r="I129" s="25"/>
      <c r="J129" s="19">
        <f t="shared" si="12"/>
        <v>40</v>
      </c>
      <c r="K129" s="26"/>
      <c r="L129" s="19">
        <f t="shared" si="13"/>
        <v>40</v>
      </c>
      <c r="M129" s="74"/>
      <c r="N129" s="84" t="str">
        <f t="shared" si="14"/>
        <v>Juin</v>
      </c>
      <c r="O129" t="str">
        <f t="shared" si="11"/>
        <v>oui</v>
      </c>
      <c r="P129" s="173" t="s">
        <v>334</v>
      </c>
      <c r="Q129" s="173" t="s">
        <v>73</v>
      </c>
      <c r="R129" s="181">
        <v>13</v>
      </c>
      <c r="S129" s="172"/>
      <c r="T129" s="176">
        <v>12</v>
      </c>
      <c r="U129" s="176">
        <v>12</v>
      </c>
      <c r="V129" s="177">
        <v>13</v>
      </c>
      <c r="W129" s="178">
        <v>0</v>
      </c>
      <c r="X129" s="179">
        <v>14</v>
      </c>
      <c r="Y129" s="172">
        <v>14</v>
      </c>
      <c r="Z129" s="172">
        <v>13</v>
      </c>
      <c r="AA129" s="172">
        <v>13</v>
      </c>
      <c r="AB129" s="172">
        <v>13.333333333333334</v>
      </c>
    </row>
    <row r="130" spans="1:28" ht="31.5">
      <c r="A130" s="79">
        <v>121</v>
      </c>
      <c r="B130" s="123" t="s">
        <v>335</v>
      </c>
      <c r="C130" s="123" t="s">
        <v>45</v>
      </c>
      <c r="D130" s="172">
        <v>14</v>
      </c>
      <c r="E130" s="172">
        <v>14</v>
      </c>
      <c r="F130" s="172">
        <v>13</v>
      </c>
      <c r="G130" s="18">
        <f t="shared" si="9"/>
        <v>13.666666666666666</v>
      </c>
      <c r="H130" s="25">
        <f t="shared" si="10"/>
        <v>41</v>
      </c>
      <c r="I130" s="25"/>
      <c r="J130" s="19">
        <f t="shared" si="12"/>
        <v>41</v>
      </c>
      <c r="K130" s="26"/>
      <c r="L130" s="19">
        <f t="shared" si="13"/>
        <v>41</v>
      </c>
      <c r="M130" s="74"/>
      <c r="N130" s="84" t="str">
        <f t="shared" si="14"/>
        <v>Juin</v>
      </c>
      <c r="O130" t="str">
        <f t="shared" si="11"/>
        <v>oui</v>
      </c>
      <c r="P130" s="173" t="s">
        <v>335</v>
      </c>
      <c r="Q130" s="173" t="s">
        <v>45</v>
      </c>
      <c r="R130" s="181">
        <v>13</v>
      </c>
      <c r="S130" s="172"/>
      <c r="T130" s="176">
        <v>14</v>
      </c>
      <c r="U130" s="176">
        <v>12</v>
      </c>
      <c r="V130" s="177">
        <v>12.5</v>
      </c>
      <c r="W130" s="178">
        <v>0</v>
      </c>
      <c r="X130" s="179">
        <v>14</v>
      </c>
      <c r="Y130" s="172">
        <v>14</v>
      </c>
      <c r="Z130" s="172">
        <v>14</v>
      </c>
      <c r="AA130" s="172">
        <v>13</v>
      </c>
      <c r="AB130" s="172">
        <v>13.666666666666666</v>
      </c>
    </row>
    <row r="131" spans="1:28" ht="30">
      <c r="A131" s="79">
        <v>122</v>
      </c>
      <c r="B131" s="123" t="s">
        <v>336</v>
      </c>
      <c r="C131" s="123" t="s">
        <v>337</v>
      </c>
      <c r="D131" s="172">
        <v>15</v>
      </c>
      <c r="E131" s="172">
        <v>14</v>
      </c>
      <c r="F131" s="172">
        <v>13</v>
      </c>
      <c r="G131" s="18">
        <f t="shared" si="9"/>
        <v>14</v>
      </c>
      <c r="H131" s="25">
        <f t="shared" si="10"/>
        <v>42</v>
      </c>
      <c r="I131" s="25"/>
      <c r="J131" s="19">
        <f t="shared" si="12"/>
        <v>42</v>
      </c>
      <c r="K131" s="26"/>
      <c r="L131" s="19">
        <f t="shared" si="13"/>
        <v>42</v>
      </c>
      <c r="M131" s="74"/>
      <c r="N131" s="84" t="str">
        <f t="shared" si="14"/>
        <v>Juin</v>
      </c>
      <c r="O131" t="str">
        <f t="shared" si="11"/>
        <v>oui</v>
      </c>
      <c r="P131" s="173" t="s">
        <v>336</v>
      </c>
      <c r="Q131" s="173" t="s">
        <v>337</v>
      </c>
      <c r="R131" s="181">
        <v>13</v>
      </c>
      <c r="S131" s="172"/>
      <c r="T131" s="176">
        <v>15</v>
      </c>
      <c r="U131" s="176">
        <v>12</v>
      </c>
      <c r="V131" s="177">
        <v>12.5</v>
      </c>
      <c r="W131" s="178">
        <v>0</v>
      </c>
      <c r="X131" s="179">
        <v>14</v>
      </c>
      <c r="Y131" s="172">
        <v>15</v>
      </c>
      <c r="Z131" s="172">
        <v>14</v>
      </c>
      <c r="AA131" s="172">
        <v>13</v>
      </c>
      <c r="AB131" s="172">
        <v>14</v>
      </c>
    </row>
    <row r="132" spans="1:28" ht="30">
      <c r="A132" s="79">
        <v>123</v>
      </c>
      <c r="B132" s="123" t="s">
        <v>338</v>
      </c>
      <c r="C132" s="123" t="s">
        <v>339</v>
      </c>
      <c r="D132" s="172">
        <v>14</v>
      </c>
      <c r="E132" s="172">
        <v>13</v>
      </c>
      <c r="F132" s="172">
        <v>12</v>
      </c>
      <c r="G132" s="18">
        <f t="shared" si="9"/>
        <v>13</v>
      </c>
      <c r="H132" s="25">
        <f t="shared" si="10"/>
        <v>39</v>
      </c>
      <c r="I132" s="25"/>
      <c r="J132" s="19">
        <f t="shared" si="12"/>
        <v>39</v>
      </c>
      <c r="K132" s="26"/>
      <c r="L132" s="19">
        <f t="shared" si="13"/>
        <v>39</v>
      </c>
      <c r="M132" s="74"/>
      <c r="N132" s="84" t="str">
        <f t="shared" si="14"/>
        <v>Juin</v>
      </c>
      <c r="O132" t="str">
        <f t="shared" si="11"/>
        <v>oui</v>
      </c>
      <c r="P132" s="173" t="s">
        <v>338</v>
      </c>
      <c r="Q132" s="173" t="s">
        <v>339</v>
      </c>
      <c r="R132" s="181">
        <v>12</v>
      </c>
      <c r="S132" s="172"/>
      <c r="T132" s="176">
        <v>12</v>
      </c>
      <c r="U132" s="176">
        <v>12</v>
      </c>
      <c r="V132" s="177">
        <v>13</v>
      </c>
      <c r="W132" s="178">
        <v>0</v>
      </c>
      <c r="X132" s="179">
        <v>14</v>
      </c>
      <c r="Y132" s="172">
        <v>14</v>
      </c>
      <c r="Z132" s="172">
        <v>13</v>
      </c>
      <c r="AA132" s="172">
        <v>12</v>
      </c>
      <c r="AB132" s="172">
        <v>13</v>
      </c>
    </row>
    <row r="133" spans="1:28" ht="45">
      <c r="A133" s="79">
        <v>124</v>
      </c>
      <c r="B133" s="123" t="s">
        <v>340</v>
      </c>
      <c r="C133" s="123" t="s">
        <v>341</v>
      </c>
      <c r="D133" s="172">
        <v>14</v>
      </c>
      <c r="E133" s="172">
        <v>13</v>
      </c>
      <c r="F133" s="172">
        <v>13</v>
      </c>
      <c r="G133" s="18">
        <f t="shared" si="9"/>
        <v>13.333333333333334</v>
      </c>
      <c r="H133" s="25">
        <f t="shared" si="10"/>
        <v>40</v>
      </c>
      <c r="I133" s="25"/>
      <c r="J133" s="19">
        <f t="shared" si="12"/>
        <v>40</v>
      </c>
      <c r="K133" s="26"/>
      <c r="L133" s="19">
        <f t="shared" si="13"/>
        <v>40</v>
      </c>
      <c r="M133" s="74"/>
      <c r="N133" s="84" t="str">
        <f t="shared" si="14"/>
        <v>Juin</v>
      </c>
      <c r="O133" t="str">
        <f t="shared" si="11"/>
        <v>oui</v>
      </c>
      <c r="P133" s="173" t="s">
        <v>340</v>
      </c>
      <c r="Q133" s="173" t="s">
        <v>341</v>
      </c>
      <c r="R133" s="181">
        <v>13</v>
      </c>
      <c r="S133" s="172"/>
      <c r="T133" s="176">
        <v>10</v>
      </c>
      <c r="U133" s="176">
        <v>0</v>
      </c>
      <c r="V133" s="177">
        <v>13</v>
      </c>
      <c r="W133" s="178">
        <v>0</v>
      </c>
      <c r="X133" s="179">
        <v>14</v>
      </c>
      <c r="Y133" s="172">
        <v>14</v>
      </c>
      <c r="Z133" s="172">
        <v>13</v>
      </c>
      <c r="AA133" s="172">
        <v>13</v>
      </c>
      <c r="AB133" s="172">
        <v>13.333333333333334</v>
      </c>
    </row>
    <row r="134" spans="1:28" ht="30">
      <c r="A134" s="79">
        <v>125</v>
      </c>
      <c r="B134" s="123" t="s">
        <v>342</v>
      </c>
      <c r="C134" s="123" t="s">
        <v>343</v>
      </c>
      <c r="D134" s="172">
        <v>14</v>
      </c>
      <c r="E134" s="172">
        <v>14</v>
      </c>
      <c r="F134" s="172">
        <v>13.5</v>
      </c>
      <c r="G134" s="18">
        <f t="shared" si="9"/>
        <v>13.833333333333334</v>
      </c>
      <c r="H134" s="25">
        <f t="shared" si="10"/>
        <v>41.5</v>
      </c>
      <c r="I134" s="25"/>
      <c r="J134" s="19">
        <f t="shared" si="12"/>
        <v>41.5</v>
      </c>
      <c r="K134" s="26"/>
      <c r="L134" s="19">
        <f t="shared" si="13"/>
        <v>41.5</v>
      </c>
      <c r="M134" s="74"/>
      <c r="N134" s="84" t="str">
        <f t="shared" si="14"/>
        <v>Juin</v>
      </c>
      <c r="O134" t="str">
        <f t="shared" si="11"/>
        <v>oui</v>
      </c>
      <c r="P134" s="173" t="s">
        <v>342</v>
      </c>
      <c r="Q134" s="173" t="s">
        <v>343</v>
      </c>
      <c r="R134" s="202">
        <v>14</v>
      </c>
      <c r="S134" s="172"/>
      <c r="T134" s="176">
        <v>13</v>
      </c>
      <c r="U134" s="176">
        <v>12</v>
      </c>
      <c r="V134" s="177">
        <v>12.5</v>
      </c>
      <c r="W134" s="178">
        <v>13.5</v>
      </c>
      <c r="X134" s="179">
        <v>14</v>
      </c>
      <c r="Y134" s="172">
        <v>14</v>
      </c>
      <c r="Z134" s="172">
        <v>14</v>
      </c>
      <c r="AA134" s="172">
        <v>13.5</v>
      </c>
      <c r="AB134" s="172">
        <v>13.833333333333334</v>
      </c>
    </row>
    <row r="135" spans="1:28" ht="18.75">
      <c r="A135" s="79">
        <v>126</v>
      </c>
      <c r="B135" s="123" t="s">
        <v>344</v>
      </c>
      <c r="C135" s="123" t="s">
        <v>345</v>
      </c>
      <c r="D135" s="172">
        <v>15.5</v>
      </c>
      <c r="E135" s="172">
        <v>14</v>
      </c>
      <c r="F135" s="172">
        <v>13</v>
      </c>
      <c r="G135" s="18">
        <f t="shared" si="9"/>
        <v>14.166666666666666</v>
      </c>
      <c r="H135" s="25">
        <f t="shared" si="10"/>
        <v>42.5</v>
      </c>
      <c r="I135" s="25"/>
      <c r="J135" s="19">
        <f t="shared" si="12"/>
        <v>42.5</v>
      </c>
      <c r="K135" s="26"/>
      <c r="L135" s="19">
        <f t="shared" si="13"/>
        <v>42.5</v>
      </c>
      <c r="M135" s="74"/>
      <c r="N135" s="84" t="str">
        <f t="shared" si="14"/>
        <v>Juin</v>
      </c>
      <c r="O135" t="str">
        <f t="shared" si="11"/>
        <v>oui</v>
      </c>
      <c r="P135" s="173" t="s">
        <v>344</v>
      </c>
      <c r="Q135" s="173" t="s">
        <v>345</v>
      </c>
      <c r="R135" s="202">
        <v>11</v>
      </c>
      <c r="S135" s="172"/>
      <c r="T135" s="176">
        <v>12</v>
      </c>
      <c r="U135" s="176">
        <v>12</v>
      </c>
      <c r="V135" s="177">
        <v>13</v>
      </c>
      <c r="W135" s="178">
        <v>15.5</v>
      </c>
      <c r="X135" s="179">
        <v>14</v>
      </c>
      <c r="Y135" s="172">
        <v>15.5</v>
      </c>
      <c r="Z135" s="172">
        <v>14</v>
      </c>
      <c r="AA135" s="172">
        <v>13</v>
      </c>
      <c r="AB135" s="172">
        <v>14.166666666666666</v>
      </c>
    </row>
    <row r="136" spans="1:28" ht="30">
      <c r="A136" s="79">
        <v>127</v>
      </c>
      <c r="B136" s="123" t="s">
        <v>346</v>
      </c>
      <c r="C136" s="123" t="s">
        <v>88</v>
      </c>
      <c r="D136" s="172">
        <v>15</v>
      </c>
      <c r="E136" s="172">
        <v>14.75</v>
      </c>
      <c r="F136" s="172">
        <v>13</v>
      </c>
      <c r="G136" s="18">
        <f t="shared" si="9"/>
        <v>14.25</v>
      </c>
      <c r="H136" s="25">
        <f t="shared" si="10"/>
        <v>42.75</v>
      </c>
      <c r="I136" s="25"/>
      <c r="J136" s="19">
        <f t="shared" si="12"/>
        <v>42.75</v>
      </c>
      <c r="K136" s="26"/>
      <c r="L136" s="19">
        <f t="shared" si="13"/>
        <v>42.75</v>
      </c>
      <c r="M136" s="74"/>
      <c r="N136" s="84" t="str">
        <f t="shared" si="14"/>
        <v>Juin</v>
      </c>
      <c r="O136" t="str">
        <f t="shared" si="11"/>
        <v>oui</v>
      </c>
      <c r="P136" s="173" t="s">
        <v>346</v>
      </c>
      <c r="Q136" s="173" t="s">
        <v>88</v>
      </c>
      <c r="R136" s="202">
        <v>13</v>
      </c>
      <c r="S136" s="172"/>
      <c r="T136" s="176">
        <v>15</v>
      </c>
      <c r="U136" s="176">
        <v>12</v>
      </c>
      <c r="V136" s="177">
        <v>13</v>
      </c>
      <c r="W136" s="178">
        <v>14.75</v>
      </c>
      <c r="X136" s="179">
        <v>0</v>
      </c>
      <c r="Y136" s="172">
        <v>15</v>
      </c>
      <c r="Z136" s="172">
        <v>14.75</v>
      </c>
      <c r="AA136" s="172">
        <v>13</v>
      </c>
      <c r="AB136" s="172">
        <v>14.25</v>
      </c>
    </row>
    <row r="137" spans="1:28" ht="18.75">
      <c r="A137" s="79">
        <v>128</v>
      </c>
      <c r="B137" s="123" t="s">
        <v>347</v>
      </c>
      <c r="C137" s="123" t="s">
        <v>52</v>
      </c>
      <c r="D137" s="172">
        <v>14.5</v>
      </c>
      <c r="E137" s="172">
        <v>13</v>
      </c>
      <c r="F137" s="172">
        <v>13</v>
      </c>
      <c r="G137" s="18">
        <f t="shared" si="9"/>
        <v>13.5</v>
      </c>
      <c r="H137" s="25">
        <f t="shared" si="10"/>
        <v>40.5</v>
      </c>
      <c r="I137" s="25"/>
      <c r="J137" s="19">
        <f t="shared" si="12"/>
        <v>40.5</v>
      </c>
      <c r="K137" s="26"/>
      <c r="L137" s="19">
        <f t="shared" si="13"/>
        <v>40.5</v>
      </c>
      <c r="M137" s="74"/>
      <c r="N137" s="84" t="str">
        <f t="shared" si="14"/>
        <v>Juin</v>
      </c>
      <c r="O137" t="str">
        <f t="shared" si="11"/>
        <v>oui</v>
      </c>
      <c r="P137" s="173" t="s">
        <v>347</v>
      </c>
      <c r="Q137" s="173" t="s">
        <v>52</v>
      </c>
      <c r="R137" s="202">
        <v>14.5</v>
      </c>
      <c r="S137" s="172"/>
      <c r="T137" s="176">
        <v>13</v>
      </c>
      <c r="U137" s="176">
        <v>12</v>
      </c>
      <c r="V137" s="177">
        <v>13</v>
      </c>
      <c r="W137" s="178">
        <v>12.5</v>
      </c>
      <c r="X137" s="179">
        <v>0</v>
      </c>
      <c r="Y137" s="172">
        <v>14.5</v>
      </c>
      <c r="Z137" s="172">
        <v>13</v>
      </c>
      <c r="AA137" s="172">
        <v>13</v>
      </c>
      <c r="AB137" s="172">
        <v>13.5</v>
      </c>
    </row>
    <row r="138" spans="1:28" ht="45">
      <c r="A138" s="79">
        <v>129</v>
      </c>
      <c r="B138" s="123" t="s">
        <v>348</v>
      </c>
      <c r="C138" s="123" t="s">
        <v>349</v>
      </c>
      <c r="D138" s="172">
        <v>14</v>
      </c>
      <c r="E138" s="172">
        <v>14</v>
      </c>
      <c r="F138" s="172">
        <v>13.5</v>
      </c>
      <c r="G138" s="18">
        <f t="shared" si="9"/>
        <v>13.833333333333334</v>
      </c>
      <c r="H138" s="25">
        <f t="shared" si="10"/>
        <v>41.5</v>
      </c>
      <c r="I138" s="25"/>
      <c r="J138" s="19">
        <f t="shared" si="12"/>
        <v>41.5</v>
      </c>
      <c r="K138" s="26"/>
      <c r="L138" s="19">
        <f t="shared" si="13"/>
        <v>41.5</v>
      </c>
      <c r="M138" s="74"/>
      <c r="N138" s="84" t="str">
        <f t="shared" si="14"/>
        <v>Juin</v>
      </c>
      <c r="O138" t="str">
        <f t="shared" si="11"/>
        <v>oui</v>
      </c>
      <c r="P138" s="173" t="s">
        <v>348</v>
      </c>
      <c r="Q138" s="173" t="s">
        <v>349</v>
      </c>
      <c r="R138" s="202">
        <v>13</v>
      </c>
      <c r="S138" s="172"/>
      <c r="T138" s="176">
        <v>14</v>
      </c>
      <c r="U138" s="176">
        <v>0</v>
      </c>
      <c r="V138" s="177">
        <v>13.5</v>
      </c>
      <c r="W138" s="178">
        <v>11.5</v>
      </c>
      <c r="X138" s="179">
        <v>14</v>
      </c>
      <c r="Y138" s="172">
        <v>14</v>
      </c>
      <c r="Z138" s="172">
        <v>14</v>
      </c>
      <c r="AA138" s="172">
        <v>13.5</v>
      </c>
      <c r="AB138" s="172">
        <v>13.833333333333334</v>
      </c>
    </row>
    <row r="139" spans="1:28" ht="30">
      <c r="A139" s="79">
        <v>130</v>
      </c>
      <c r="B139" s="123" t="s">
        <v>97</v>
      </c>
      <c r="C139" s="123" t="s">
        <v>350</v>
      </c>
      <c r="D139" s="172">
        <v>15</v>
      </c>
      <c r="E139" s="172">
        <v>14</v>
      </c>
      <c r="F139" s="172">
        <v>13.5</v>
      </c>
      <c r="G139" s="18">
        <f t="shared" ref="G139:G202" si="15">IF(AND(D139=0,E139=0,F139=0),M139/3,(D139+E139+F139)/3)</f>
        <v>14.166666666666666</v>
      </c>
      <c r="H139" s="25">
        <f t="shared" ref="H139:H202" si="16">G139*3</f>
        <v>42.5</v>
      </c>
      <c r="I139" s="25"/>
      <c r="J139" s="19">
        <f t="shared" si="12"/>
        <v>42.5</v>
      </c>
      <c r="K139" s="26"/>
      <c r="L139" s="19">
        <f t="shared" si="13"/>
        <v>42.5</v>
      </c>
      <c r="M139" s="74"/>
      <c r="N139" s="84" t="str">
        <f t="shared" si="14"/>
        <v>Juin</v>
      </c>
      <c r="O139" t="str">
        <f t="shared" ref="O139:O202" si="17">IF(AND(B139=P139,C139=Q139),"oui","non")</f>
        <v>oui</v>
      </c>
      <c r="P139" s="173" t="s">
        <v>97</v>
      </c>
      <c r="Q139" s="173" t="s">
        <v>350</v>
      </c>
      <c r="R139" s="202">
        <v>13</v>
      </c>
      <c r="S139" s="172"/>
      <c r="T139" s="176">
        <v>13</v>
      </c>
      <c r="U139" s="176">
        <v>12</v>
      </c>
      <c r="V139" s="177">
        <v>13.5</v>
      </c>
      <c r="W139" s="178">
        <v>15</v>
      </c>
      <c r="X139" s="179">
        <v>14</v>
      </c>
      <c r="Y139" s="172">
        <v>15</v>
      </c>
      <c r="Z139" s="172">
        <v>14</v>
      </c>
      <c r="AA139" s="172">
        <v>13.5</v>
      </c>
      <c r="AB139" s="172">
        <v>14.166666666666666</v>
      </c>
    </row>
    <row r="140" spans="1:28" ht="30">
      <c r="A140" s="79">
        <v>131</v>
      </c>
      <c r="B140" s="123" t="s">
        <v>351</v>
      </c>
      <c r="C140" s="123" t="s">
        <v>352</v>
      </c>
      <c r="D140" s="172">
        <v>14</v>
      </c>
      <c r="E140" s="172">
        <v>13</v>
      </c>
      <c r="F140" s="172">
        <v>13</v>
      </c>
      <c r="G140" s="18">
        <f t="shared" si="15"/>
        <v>13.333333333333334</v>
      </c>
      <c r="H140" s="25">
        <f t="shared" si="16"/>
        <v>40</v>
      </c>
      <c r="I140" s="25"/>
      <c r="J140" s="19">
        <f t="shared" si="12"/>
        <v>40</v>
      </c>
      <c r="K140" s="26"/>
      <c r="L140" s="19">
        <f t="shared" si="13"/>
        <v>40</v>
      </c>
      <c r="M140" s="74"/>
      <c r="N140" s="84" t="str">
        <f t="shared" si="14"/>
        <v>Juin</v>
      </c>
      <c r="O140" t="str">
        <f t="shared" si="17"/>
        <v>oui</v>
      </c>
      <c r="P140" s="173" t="s">
        <v>351</v>
      </c>
      <c r="Q140" s="173" t="s">
        <v>352</v>
      </c>
      <c r="R140" s="202">
        <v>14</v>
      </c>
      <c r="S140" s="172"/>
      <c r="T140" s="176">
        <v>12</v>
      </c>
      <c r="U140" s="176">
        <v>12</v>
      </c>
      <c r="V140" s="177">
        <v>13</v>
      </c>
      <c r="W140" s="178">
        <v>13</v>
      </c>
      <c r="X140" s="179">
        <v>0</v>
      </c>
      <c r="Y140" s="172">
        <v>14</v>
      </c>
      <c r="Z140" s="172">
        <v>13</v>
      </c>
      <c r="AA140" s="172">
        <v>13</v>
      </c>
      <c r="AB140" s="172">
        <v>13.333333333333334</v>
      </c>
    </row>
    <row r="141" spans="1:28" ht="18.75">
      <c r="A141" s="79">
        <v>132</v>
      </c>
      <c r="B141" s="123" t="s">
        <v>353</v>
      </c>
      <c r="C141" s="123" t="s">
        <v>354</v>
      </c>
      <c r="D141" s="172">
        <v>14.75</v>
      </c>
      <c r="E141" s="172">
        <v>14.5</v>
      </c>
      <c r="F141" s="172">
        <v>14.5</v>
      </c>
      <c r="G141" s="18">
        <f t="shared" si="15"/>
        <v>14.583333333333334</v>
      </c>
      <c r="H141" s="25">
        <f t="shared" si="16"/>
        <v>43.75</v>
      </c>
      <c r="I141" s="25"/>
      <c r="J141" s="19">
        <f t="shared" si="12"/>
        <v>43.75</v>
      </c>
      <c r="K141" s="26"/>
      <c r="L141" s="19">
        <f t="shared" si="13"/>
        <v>43.75</v>
      </c>
      <c r="M141" s="74"/>
      <c r="N141" s="84" t="str">
        <f t="shared" si="14"/>
        <v>Juin</v>
      </c>
      <c r="O141" t="str">
        <f t="shared" si="17"/>
        <v>oui</v>
      </c>
      <c r="P141" s="173" t="s">
        <v>353</v>
      </c>
      <c r="Q141" s="173" t="s">
        <v>354</v>
      </c>
      <c r="R141" s="202">
        <v>14.5</v>
      </c>
      <c r="S141" s="172"/>
      <c r="T141" s="176">
        <v>13</v>
      </c>
      <c r="U141" s="176">
        <v>12</v>
      </c>
      <c r="V141" s="177">
        <v>13.5</v>
      </c>
      <c r="W141" s="178">
        <v>14.75</v>
      </c>
      <c r="X141" s="179">
        <v>14.5</v>
      </c>
      <c r="Y141" s="172">
        <v>14.75</v>
      </c>
      <c r="Z141" s="172">
        <v>14.5</v>
      </c>
      <c r="AA141" s="172">
        <v>14.5</v>
      </c>
      <c r="AB141" s="172">
        <v>14.583333333333334</v>
      </c>
    </row>
    <row r="142" spans="1:28" ht="30">
      <c r="A142" s="79">
        <v>133</v>
      </c>
      <c r="B142" s="123" t="s">
        <v>355</v>
      </c>
      <c r="C142" s="123" t="s">
        <v>356</v>
      </c>
      <c r="D142" s="172">
        <v>14.5</v>
      </c>
      <c r="E142" s="172">
        <v>14</v>
      </c>
      <c r="F142" s="172">
        <v>13.5</v>
      </c>
      <c r="G142" s="18">
        <f t="shared" si="15"/>
        <v>14</v>
      </c>
      <c r="H142" s="25">
        <f t="shared" si="16"/>
        <v>42</v>
      </c>
      <c r="I142" s="25"/>
      <c r="J142" s="19">
        <f t="shared" si="12"/>
        <v>42</v>
      </c>
      <c r="K142" s="26"/>
      <c r="L142" s="19">
        <f t="shared" si="13"/>
        <v>42</v>
      </c>
      <c r="M142" s="74"/>
      <c r="N142" s="84" t="str">
        <f t="shared" si="14"/>
        <v>Juin</v>
      </c>
      <c r="O142" t="str">
        <f t="shared" si="17"/>
        <v>oui</v>
      </c>
      <c r="P142" s="173" t="s">
        <v>355</v>
      </c>
      <c r="Q142" s="173" t="s">
        <v>356</v>
      </c>
      <c r="R142" s="202">
        <v>14.5</v>
      </c>
      <c r="S142" s="172"/>
      <c r="T142" s="176">
        <v>12</v>
      </c>
      <c r="U142" s="176">
        <v>12</v>
      </c>
      <c r="V142" s="177">
        <v>13.5</v>
      </c>
      <c r="W142" s="178">
        <v>13</v>
      </c>
      <c r="X142" s="179">
        <v>14</v>
      </c>
      <c r="Y142" s="172">
        <v>14.5</v>
      </c>
      <c r="Z142" s="172">
        <v>14</v>
      </c>
      <c r="AA142" s="172">
        <v>13.5</v>
      </c>
      <c r="AB142" s="172">
        <v>14</v>
      </c>
    </row>
    <row r="143" spans="1:28" ht="30">
      <c r="A143" s="79">
        <v>134</v>
      </c>
      <c r="B143" s="123" t="s">
        <v>355</v>
      </c>
      <c r="C143" s="123" t="s">
        <v>92</v>
      </c>
      <c r="D143" s="172">
        <v>14</v>
      </c>
      <c r="E143" s="172">
        <v>14</v>
      </c>
      <c r="F143" s="172">
        <v>13</v>
      </c>
      <c r="G143" s="18">
        <f t="shared" si="15"/>
        <v>13.666666666666666</v>
      </c>
      <c r="H143" s="25">
        <f t="shared" si="16"/>
        <v>41</v>
      </c>
      <c r="I143" s="25"/>
      <c r="J143" s="19">
        <f t="shared" si="12"/>
        <v>41</v>
      </c>
      <c r="K143" s="26"/>
      <c r="L143" s="19">
        <f t="shared" si="13"/>
        <v>41</v>
      </c>
      <c r="M143" s="74"/>
      <c r="N143" s="84" t="str">
        <f t="shared" si="14"/>
        <v>Juin</v>
      </c>
      <c r="O143" t="str">
        <f t="shared" si="17"/>
        <v>oui</v>
      </c>
      <c r="P143" s="173" t="s">
        <v>355</v>
      </c>
      <c r="Q143" s="173" t="s">
        <v>92</v>
      </c>
      <c r="R143" s="202">
        <v>14</v>
      </c>
      <c r="S143" s="172"/>
      <c r="T143" s="176">
        <v>13</v>
      </c>
      <c r="U143" s="176">
        <v>12</v>
      </c>
      <c r="V143" s="177">
        <v>13</v>
      </c>
      <c r="W143" s="178">
        <v>11.75</v>
      </c>
      <c r="X143" s="179">
        <v>14</v>
      </c>
      <c r="Y143" s="172">
        <v>14</v>
      </c>
      <c r="Z143" s="172">
        <v>14</v>
      </c>
      <c r="AA143" s="172">
        <v>13</v>
      </c>
      <c r="AB143" s="172">
        <v>13.666666666666666</v>
      </c>
    </row>
    <row r="144" spans="1:28" ht="18.75">
      <c r="A144" s="79">
        <v>135</v>
      </c>
      <c r="B144" s="123" t="s">
        <v>357</v>
      </c>
      <c r="C144" s="123" t="s">
        <v>52</v>
      </c>
      <c r="D144" s="172">
        <v>14.5</v>
      </c>
      <c r="E144" s="172">
        <v>13</v>
      </c>
      <c r="F144" s="172">
        <v>12.5</v>
      </c>
      <c r="G144" s="18">
        <f t="shared" si="15"/>
        <v>13.333333333333334</v>
      </c>
      <c r="H144" s="25">
        <f t="shared" si="16"/>
        <v>40</v>
      </c>
      <c r="I144" s="25"/>
      <c r="J144" s="19">
        <f t="shared" si="12"/>
        <v>40</v>
      </c>
      <c r="K144" s="26"/>
      <c r="L144" s="19">
        <f t="shared" si="13"/>
        <v>40</v>
      </c>
      <c r="M144" s="74"/>
      <c r="N144" s="84" t="str">
        <f t="shared" si="14"/>
        <v>Juin</v>
      </c>
      <c r="O144" t="str">
        <f t="shared" si="17"/>
        <v>oui</v>
      </c>
      <c r="P144" s="173" t="s">
        <v>357</v>
      </c>
      <c r="Q144" s="173" t="s">
        <v>52</v>
      </c>
      <c r="R144" s="202">
        <v>14.5</v>
      </c>
      <c r="S144" s="172"/>
      <c r="T144" s="176">
        <v>13</v>
      </c>
      <c r="U144" s="176">
        <v>12</v>
      </c>
      <c r="V144" s="177">
        <v>12.5</v>
      </c>
      <c r="W144" s="178">
        <v>12.5</v>
      </c>
      <c r="X144" s="179">
        <v>0</v>
      </c>
      <c r="Y144" s="172">
        <v>14.5</v>
      </c>
      <c r="Z144" s="172">
        <v>13</v>
      </c>
      <c r="AA144" s="172">
        <v>12.5</v>
      </c>
      <c r="AB144" s="172">
        <v>13.333333333333334</v>
      </c>
    </row>
    <row r="145" spans="1:28" ht="30">
      <c r="A145" s="79">
        <v>136</v>
      </c>
      <c r="B145" s="123" t="s">
        <v>358</v>
      </c>
      <c r="C145" s="123" t="s">
        <v>359</v>
      </c>
      <c r="D145" s="172">
        <v>14.5</v>
      </c>
      <c r="E145" s="172">
        <v>13</v>
      </c>
      <c r="F145" s="172">
        <v>12.5</v>
      </c>
      <c r="G145" s="18">
        <f t="shared" si="15"/>
        <v>13.333333333333334</v>
      </c>
      <c r="H145" s="25">
        <f t="shared" si="16"/>
        <v>40</v>
      </c>
      <c r="I145" s="25"/>
      <c r="J145" s="19">
        <f t="shared" si="12"/>
        <v>40</v>
      </c>
      <c r="K145" s="26"/>
      <c r="L145" s="19">
        <f t="shared" si="13"/>
        <v>40</v>
      </c>
      <c r="M145" s="74"/>
      <c r="N145" s="84" t="str">
        <f t="shared" si="14"/>
        <v>Juin</v>
      </c>
      <c r="O145" t="str">
        <f t="shared" si="17"/>
        <v>oui</v>
      </c>
      <c r="P145" s="173" t="s">
        <v>358</v>
      </c>
      <c r="Q145" s="173" t="s">
        <v>359</v>
      </c>
      <c r="R145" s="202">
        <v>14.5</v>
      </c>
      <c r="S145" s="172"/>
      <c r="T145" s="176">
        <v>13</v>
      </c>
      <c r="U145" s="176">
        <v>12</v>
      </c>
      <c r="V145" s="177">
        <v>12.5</v>
      </c>
      <c r="W145" s="178">
        <v>12</v>
      </c>
      <c r="X145" s="179">
        <v>0</v>
      </c>
      <c r="Y145" s="172">
        <v>14.5</v>
      </c>
      <c r="Z145" s="172">
        <v>13</v>
      </c>
      <c r="AA145" s="172">
        <v>12.5</v>
      </c>
      <c r="AB145" s="172">
        <v>13.333333333333334</v>
      </c>
    </row>
    <row r="146" spans="1:28" ht="30">
      <c r="A146" s="79">
        <v>137</v>
      </c>
      <c r="B146" s="123" t="s">
        <v>360</v>
      </c>
      <c r="C146" s="123" t="s">
        <v>51</v>
      </c>
      <c r="D146" s="172">
        <v>15.5</v>
      </c>
      <c r="E146" s="172">
        <v>13</v>
      </c>
      <c r="F146" s="172">
        <v>13</v>
      </c>
      <c r="G146" s="18">
        <f t="shared" si="15"/>
        <v>13.833333333333334</v>
      </c>
      <c r="H146" s="25">
        <f t="shared" si="16"/>
        <v>41.5</v>
      </c>
      <c r="I146" s="25"/>
      <c r="J146" s="19">
        <f t="shared" si="12"/>
        <v>41.5</v>
      </c>
      <c r="K146" s="26"/>
      <c r="L146" s="19">
        <f t="shared" si="13"/>
        <v>41.5</v>
      </c>
      <c r="M146" s="74"/>
      <c r="N146" s="84" t="str">
        <f t="shared" si="14"/>
        <v>Juin</v>
      </c>
      <c r="O146" t="str">
        <f t="shared" si="17"/>
        <v>oui</v>
      </c>
      <c r="P146" s="173" t="s">
        <v>360</v>
      </c>
      <c r="Q146" s="173" t="s">
        <v>51</v>
      </c>
      <c r="R146" s="202">
        <v>13</v>
      </c>
      <c r="S146" s="172"/>
      <c r="T146" s="176">
        <v>13</v>
      </c>
      <c r="U146" s="176">
        <v>12</v>
      </c>
      <c r="V146" s="177">
        <v>13</v>
      </c>
      <c r="W146" s="178">
        <v>15.5</v>
      </c>
      <c r="X146" s="179">
        <v>0</v>
      </c>
      <c r="Y146" s="172">
        <v>15.5</v>
      </c>
      <c r="Z146" s="172">
        <v>13</v>
      </c>
      <c r="AA146" s="172">
        <v>13</v>
      </c>
      <c r="AB146" s="172">
        <v>13.833333333333334</v>
      </c>
    </row>
    <row r="147" spans="1:28" ht="30">
      <c r="A147" s="79">
        <v>138</v>
      </c>
      <c r="B147" s="123" t="s">
        <v>361</v>
      </c>
      <c r="C147" s="123" t="s">
        <v>362</v>
      </c>
      <c r="D147" s="172">
        <v>14</v>
      </c>
      <c r="E147" s="172">
        <v>13</v>
      </c>
      <c r="F147" s="172">
        <v>12</v>
      </c>
      <c r="G147" s="18">
        <f t="shared" si="15"/>
        <v>13</v>
      </c>
      <c r="H147" s="25">
        <f t="shared" si="16"/>
        <v>39</v>
      </c>
      <c r="I147" s="25"/>
      <c r="J147" s="19">
        <f t="shared" si="12"/>
        <v>39</v>
      </c>
      <c r="K147" s="26"/>
      <c r="L147" s="19">
        <f t="shared" si="13"/>
        <v>39</v>
      </c>
      <c r="M147" s="74"/>
      <c r="N147" s="84" t="str">
        <f t="shared" si="14"/>
        <v>Juin</v>
      </c>
      <c r="O147" t="str">
        <f t="shared" si="17"/>
        <v>oui</v>
      </c>
      <c r="P147" s="173" t="s">
        <v>361</v>
      </c>
      <c r="Q147" s="173" t="s">
        <v>362</v>
      </c>
      <c r="R147" s="202">
        <v>11</v>
      </c>
      <c r="S147" s="172"/>
      <c r="T147" s="176">
        <v>12</v>
      </c>
      <c r="U147" s="176">
        <v>0</v>
      </c>
      <c r="V147" s="177">
        <v>13</v>
      </c>
      <c r="W147" s="178">
        <v>0</v>
      </c>
      <c r="X147" s="179">
        <v>14</v>
      </c>
      <c r="Y147" s="172">
        <v>14</v>
      </c>
      <c r="Z147" s="172">
        <v>13</v>
      </c>
      <c r="AA147" s="172">
        <v>12</v>
      </c>
      <c r="AB147" s="172">
        <v>13</v>
      </c>
    </row>
    <row r="148" spans="1:28" ht="45">
      <c r="A148" s="79">
        <v>139</v>
      </c>
      <c r="B148" s="123" t="s">
        <v>363</v>
      </c>
      <c r="C148" s="123" t="s">
        <v>364</v>
      </c>
      <c r="D148" s="172">
        <v>14</v>
      </c>
      <c r="E148" s="172">
        <v>13</v>
      </c>
      <c r="F148" s="172">
        <v>13</v>
      </c>
      <c r="G148" s="18">
        <f t="shared" si="15"/>
        <v>13.333333333333334</v>
      </c>
      <c r="H148" s="25">
        <f t="shared" si="16"/>
        <v>40</v>
      </c>
      <c r="I148" s="25"/>
      <c r="J148" s="19">
        <f t="shared" si="12"/>
        <v>40</v>
      </c>
      <c r="K148" s="26"/>
      <c r="L148" s="19">
        <f t="shared" si="13"/>
        <v>40</v>
      </c>
      <c r="M148" s="74"/>
      <c r="N148" s="84" t="str">
        <f t="shared" si="14"/>
        <v>Juin</v>
      </c>
      <c r="O148" t="str">
        <f t="shared" si="17"/>
        <v>oui</v>
      </c>
      <c r="P148" s="173" t="s">
        <v>363</v>
      </c>
      <c r="Q148" s="173" t="s">
        <v>364</v>
      </c>
      <c r="R148" s="202">
        <v>13</v>
      </c>
      <c r="S148" s="172"/>
      <c r="T148" s="176">
        <v>13</v>
      </c>
      <c r="U148" s="176">
        <v>12</v>
      </c>
      <c r="V148" s="177">
        <v>12</v>
      </c>
      <c r="W148" s="178">
        <v>11.5</v>
      </c>
      <c r="X148" s="179">
        <v>14</v>
      </c>
      <c r="Y148" s="172">
        <v>14</v>
      </c>
      <c r="Z148" s="172">
        <v>13</v>
      </c>
      <c r="AA148" s="172">
        <v>13</v>
      </c>
      <c r="AB148" s="172">
        <v>13.333333333333334</v>
      </c>
    </row>
    <row r="149" spans="1:28" ht="18.75">
      <c r="A149" s="79">
        <v>140</v>
      </c>
      <c r="B149" s="123" t="s">
        <v>365</v>
      </c>
      <c r="C149" s="123" t="s">
        <v>72</v>
      </c>
      <c r="D149" s="172">
        <v>14.5</v>
      </c>
      <c r="E149" s="172">
        <v>14</v>
      </c>
      <c r="F149" s="172">
        <v>12.5</v>
      </c>
      <c r="G149" s="18">
        <f t="shared" si="15"/>
        <v>13.666666666666666</v>
      </c>
      <c r="H149" s="25">
        <f t="shared" si="16"/>
        <v>41</v>
      </c>
      <c r="I149" s="25"/>
      <c r="J149" s="19">
        <f t="shared" si="12"/>
        <v>41</v>
      </c>
      <c r="K149" s="26"/>
      <c r="L149" s="19">
        <f t="shared" si="13"/>
        <v>41</v>
      </c>
      <c r="M149" s="74"/>
      <c r="N149" s="84" t="str">
        <f t="shared" si="14"/>
        <v>Juin</v>
      </c>
      <c r="O149" t="str">
        <f t="shared" si="17"/>
        <v>oui</v>
      </c>
      <c r="P149" s="173" t="s">
        <v>365</v>
      </c>
      <c r="Q149" s="173" t="s">
        <v>72</v>
      </c>
      <c r="R149" s="202">
        <v>14.5</v>
      </c>
      <c r="S149" s="172"/>
      <c r="T149" s="176">
        <v>12</v>
      </c>
      <c r="U149" s="176">
        <v>0</v>
      </c>
      <c r="V149" s="177">
        <v>12.5</v>
      </c>
      <c r="W149" s="178">
        <v>0</v>
      </c>
      <c r="X149" s="179">
        <v>14</v>
      </c>
      <c r="Y149" s="172">
        <v>14.5</v>
      </c>
      <c r="Z149" s="172">
        <v>14</v>
      </c>
      <c r="AA149" s="172">
        <v>12.5</v>
      </c>
      <c r="AB149" s="172">
        <v>13.666666666666666</v>
      </c>
    </row>
    <row r="150" spans="1:28" ht="30">
      <c r="A150" s="79">
        <v>141</v>
      </c>
      <c r="B150" s="123" t="s">
        <v>366</v>
      </c>
      <c r="C150" s="123" t="s">
        <v>367</v>
      </c>
      <c r="D150" s="172">
        <v>14</v>
      </c>
      <c r="E150" s="172">
        <v>13</v>
      </c>
      <c r="F150" s="172">
        <v>12.5</v>
      </c>
      <c r="G150" s="18">
        <f t="shared" si="15"/>
        <v>13.166666666666666</v>
      </c>
      <c r="H150" s="25">
        <f t="shared" si="16"/>
        <v>39.5</v>
      </c>
      <c r="I150" s="25"/>
      <c r="J150" s="19">
        <f t="shared" si="12"/>
        <v>39.5</v>
      </c>
      <c r="K150" s="26"/>
      <c r="L150" s="19">
        <f t="shared" si="13"/>
        <v>39.5</v>
      </c>
      <c r="M150" s="74"/>
      <c r="N150" s="84" t="str">
        <f t="shared" si="14"/>
        <v>Juin</v>
      </c>
      <c r="O150" t="str">
        <f t="shared" si="17"/>
        <v>oui</v>
      </c>
      <c r="P150" s="173" t="s">
        <v>366</v>
      </c>
      <c r="Q150" s="173" t="s">
        <v>367</v>
      </c>
      <c r="R150" s="202">
        <v>13</v>
      </c>
      <c r="S150" s="172"/>
      <c r="T150" s="176">
        <v>12</v>
      </c>
      <c r="U150" s="176">
        <v>12</v>
      </c>
      <c r="V150" s="177">
        <v>12.5</v>
      </c>
      <c r="W150" s="178">
        <v>11.75</v>
      </c>
      <c r="X150" s="179">
        <v>14</v>
      </c>
      <c r="Y150" s="172">
        <v>14</v>
      </c>
      <c r="Z150" s="172">
        <v>13</v>
      </c>
      <c r="AA150" s="172">
        <v>12.5</v>
      </c>
      <c r="AB150" s="172">
        <v>13.166666666666666</v>
      </c>
    </row>
    <row r="151" spans="1:28" ht="30">
      <c r="A151" s="79">
        <v>142</v>
      </c>
      <c r="B151" s="123" t="s">
        <v>368</v>
      </c>
      <c r="C151" s="123" t="s">
        <v>369</v>
      </c>
      <c r="D151" s="172">
        <v>14</v>
      </c>
      <c r="E151" s="172">
        <v>14</v>
      </c>
      <c r="F151" s="172">
        <v>13</v>
      </c>
      <c r="G151" s="18">
        <f t="shared" si="15"/>
        <v>13.666666666666666</v>
      </c>
      <c r="H151" s="25">
        <f t="shared" si="16"/>
        <v>41</v>
      </c>
      <c r="I151" s="25"/>
      <c r="J151" s="19">
        <f t="shared" si="12"/>
        <v>41</v>
      </c>
      <c r="K151" s="26"/>
      <c r="L151" s="19">
        <f t="shared" si="13"/>
        <v>41</v>
      </c>
      <c r="M151" s="74"/>
      <c r="N151" s="84" t="str">
        <f t="shared" si="14"/>
        <v>Juin</v>
      </c>
      <c r="O151" t="str">
        <f t="shared" si="17"/>
        <v>oui</v>
      </c>
      <c r="P151" s="173" t="s">
        <v>368</v>
      </c>
      <c r="Q151" s="173" t="s">
        <v>369</v>
      </c>
      <c r="R151" s="202">
        <v>13</v>
      </c>
      <c r="S151" s="172"/>
      <c r="T151" s="176">
        <v>14</v>
      </c>
      <c r="U151" s="176">
        <v>12</v>
      </c>
      <c r="V151" s="177">
        <v>13</v>
      </c>
      <c r="W151" s="178">
        <v>0</v>
      </c>
      <c r="X151" s="179">
        <v>14</v>
      </c>
      <c r="Y151" s="172">
        <v>14</v>
      </c>
      <c r="Z151" s="172">
        <v>14</v>
      </c>
      <c r="AA151" s="172">
        <v>13</v>
      </c>
      <c r="AB151" s="172">
        <v>13.666666666666666</v>
      </c>
    </row>
    <row r="152" spans="1:28" ht="18.75">
      <c r="A152" s="79">
        <v>143</v>
      </c>
      <c r="B152" s="123" t="s">
        <v>370</v>
      </c>
      <c r="C152" s="123" t="s">
        <v>41</v>
      </c>
      <c r="D152" s="172">
        <v>14.5</v>
      </c>
      <c r="E152" s="172">
        <v>13.75</v>
      </c>
      <c r="F152" s="172">
        <v>13</v>
      </c>
      <c r="G152" s="18">
        <f t="shared" si="15"/>
        <v>13.75</v>
      </c>
      <c r="H152" s="25">
        <f t="shared" si="16"/>
        <v>41.25</v>
      </c>
      <c r="I152" s="25"/>
      <c r="J152" s="19">
        <f t="shared" si="12"/>
        <v>41.25</v>
      </c>
      <c r="K152" s="26"/>
      <c r="L152" s="19">
        <f t="shared" si="13"/>
        <v>41.25</v>
      </c>
      <c r="M152" s="74"/>
      <c r="N152" s="84" t="str">
        <f t="shared" si="14"/>
        <v>Juin</v>
      </c>
      <c r="O152" t="str">
        <f t="shared" si="17"/>
        <v>oui</v>
      </c>
      <c r="P152" s="173" t="s">
        <v>370</v>
      </c>
      <c r="Q152" s="173" t="s">
        <v>41</v>
      </c>
      <c r="R152" s="202">
        <v>14.5</v>
      </c>
      <c r="S152" s="172"/>
      <c r="T152" s="176">
        <v>11</v>
      </c>
      <c r="U152" s="176">
        <v>0</v>
      </c>
      <c r="V152" s="177">
        <v>13</v>
      </c>
      <c r="W152" s="178">
        <v>0</v>
      </c>
      <c r="X152" s="179">
        <v>13.75</v>
      </c>
      <c r="Y152" s="172">
        <v>14.5</v>
      </c>
      <c r="Z152" s="172">
        <v>13.75</v>
      </c>
      <c r="AA152" s="172">
        <v>13</v>
      </c>
      <c r="AB152" s="172">
        <v>13.75</v>
      </c>
    </row>
    <row r="153" spans="1:28" ht="30">
      <c r="A153" s="79">
        <v>144</v>
      </c>
      <c r="B153" s="123" t="s">
        <v>371</v>
      </c>
      <c r="C153" s="123" t="s">
        <v>372</v>
      </c>
      <c r="D153" s="172">
        <v>13.75</v>
      </c>
      <c r="E153" s="172">
        <v>13.5</v>
      </c>
      <c r="F153" s="172">
        <v>13</v>
      </c>
      <c r="G153" s="18">
        <f t="shared" si="15"/>
        <v>13.416666666666666</v>
      </c>
      <c r="H153" s="25">
        <f t="shared" si="16"/>
        <v>40.25</v>
      </c>
      <c r="I153" s="25"/>
      <c r="J153" s="19">
        <f t="shared" si="12"/>
        <v>40.25</v>
      </c>
      <c r="K153" s="26"/>
      <c r="L153" s="19">
        <f t="shared" si="13"/>
        <v>40.25</v>
      </c>
      <c r="M153" s="74"/>
      <c r="N153" s="84" t="str">
        <f t="shared" si="14"/>
        <v>Juin</v>
      </c>
      <c r="O153" t="str">
        <f t="shared" si="17"/>
        <v>oui</v>
      </c>
      <c r="P153" s="173" t="s">
        <v>371</v>
      </c>
      <c r="Q153" s="173" t="s">
        <v>372</v>
      </c>
      <c r="R153" s="202">
        <v>13</v>
      </c>
      <c r="S153" s="172"/>
      <c r="T153" s="176">
        <v>13</v>
      </c>
      <c r="U153" s="176">
        <v>12</v>
      </c>
      <c r="V153" s="177">
        <v>13.5</v>
      </c>
      <c r="W153" s="178">
        <v>9</v>
      </c>
      <c r="X153" s="179">
        <v>13.75</v>
      </c>
      <c r="Y153" s="172">
        <v>13.75</v>
      </c>
      <c r="Z153" s="172">
        <v>13.5</v>
      </c>
      <c r="AA153" s="172">
        <v>13</v>
      </c>
      <c r="AB153" s="172">
        <v>13.416666666666666</v>
      </c>
    </row>
    <row r="154" spans="1:28" ht="30">
      <c r="A154" s="79">
        <v>145</v>
      </c>
      <c r="B154" s="123" t="s">
        <v>373</v>
      </c>
      <c r="C154" s="123" t="s">
        <v>374</v>
      </c>
      <c r="D154" s="172">
        <v>14.5</v>
      </c>
      <c r="E154" s="172">
        <v>14.5</v>
      </c>
      <c r="F154" s="172">
        <v>14</v>
      </c>
      <c r="G154" s="18">
        <f t="shared" si="15"/>
        <v>14.333333333333334</v>
      </c>
      <c r="H154" s="25">
        <f t="shared" si="16"/>
        <v>43</v>
      </c>
      <c r="I154" s="25"/>
      <c r="J154" s="19">
        <f t="shared" si="12"/>
        <v>43</v>
      </c>
      <c r="K154" s="26"/>
      <c r="L154" s="19">
        <f t="shared" si="13"/>
        <v>43</v>
      </c>
      <c r="M154" s="74"/>
      <c r="N154" s="84" t="str">
        <f t="shared" si="14"/>
        <v>Juin</v>
      </c>
      <c r="O154" t="str">
        <f t="shared" si="17"/>
        <v>oui</v>
      </c>
      <c r="P154" s="173" t="s">
        <v>373</v>
      </c>
      <c r="Q154" s="173" t="s">
        <v>374</v>
      </c>
      <c r="R154" s="202">
        <v>14.5</v>
      </c>
      <c r="S154" s="172"/>
      <c r="T154" s="176">
        <v>13</v>
      </c>
      <c r="U154" s="176">
        <v>12</v>
      </c>
      <c r="V154" s="177">
        <v>13</v>
      </c>
      <c r="W154" s="178">
        <v>14.5</v>
      </c>
      <c r="X154" s="179">
        <v>14</v>
      </c>
      <c r="Y154" s="172">
        <v>14.5</v>
      </c>
      <c r="Z154" s="172">
        <v>14.5</v>
      </c>
      <c r="AA154" s="172">
        <v>14</v>
      </c>
      <c r="AB154" s="172">
        <v>14.333333333333334</v>
      </c>
    </row>
    <row r="155" spans="1:28" ht="30">
      <c r="A155" s="79">
        <v>146</v>
      </c>
      <c r="B155" s="123" t="s">
        <v>375</v>
      </c>
      <c r="C155" s="123" t="s">
        <v>376</v>
      </c>
      <c r="D155" s="172">
        <v>15</v>
      </c>
      <c r="E155" s="172">
        <v>13</v>
      </c>
      <c r="F155" s="172">
        <v>12</v>
      </c>
      <c r="G155" s="18">
        <f t="shared" si="15"/>
        <v>13.333333333333334</v>
      </c>
      <c r="H155" s="25">
        <f t="shared" si="16"/>
        <v>40</v>
      </c>
      <c r="I155" s="25"/>
      <c r="J155" s="19">
        <f t="shared" si="12"/>
        <v>40</v>
      </c>
      <c r="K155" s="26"/>
      <c r="L155" s="19">
        <f t="shared" si="13"/>
        <v>40</v>
      </c>
      <c r="M155" s="74"/>
      <c r="N155" s="84" t="str">
        <f t="shared" si="14"/>
        <v>Juin</v>
      </c>
      <c r="O155" t="str">
        <f t="shared" si="17"/>
        <v>oui</v>
      </c>
      <c r="P155" s="173" t="s">
        <v>375</v>
      </c>
      <c r="Q155" s="173" t="s">
        <v>376</v>
      </c>
      <c r="R155" s="202">
        <v>15</v>
      </c>
      <c r="S155" s="172"/>
      <c r="T155" s="176">
        <v>10</v>
      </c>
      <c r="U155" s="176">
        <v>12</v>
      </c>
      <c r="V155" s="177">
        <v>13</v>
      </c>
      <c r="W155" s="178">
        <v>11</v>
      </c>
      <c r="X155" s="179" t="s">
        <v>1462</v>
      </c>
      <c r="Y155" s="172">
        <v>15</v>
      </c>
      <c r="Z155" s="172">
        <v>13</v>
      </c>
      <c r="AA155" s="172">
        <v>12</v>
      </c>
      <c r="AB155" s="172">
        <v>13.333333333333334</v>
      </c>
    </row>
    <row r="156" spans="1:28" ht="18.75">
      <c r="A156" s="79">
        <v>147</v>
      </c>
      <c r="B156" s="123" t="s">
        <v>377</v>
      </c>
      <c r="C156" s="123" t="s">
        <v>75</v>
      </c>
      <c r="D156" s="172">
        <v>15</v>
      </c>
      <c r="E156" s="172">
        <v>14.5</v>
      </c>
      <c r="F156" s="172">
        <v>13</v>
      </c>
      <c r="G156" s="18">
        <f t="shared" si="15"/>
        <v>14.166666666666666</v>
      </c>
      <c r="H156" s="25">
        <f t="shared" si="16"/>
        <v>42.5</v>
      </c>
      <c r="I156" s="25"/>
      <c r="J156" s="19">
        <f t="shared" si="12"/>
        <v>42.5</v>
      </c>
      <c r="K156" s="26"/>
      <c r="L156" s="19">
        <f t="shared" si="13"/>
        <v>42.5</v>
      </c>
      <c r="M156" s="74"/>
      <c r="N156" s="84" t="str">
        <f t="shared" si="14"/>
        <v>Juin</v>
      </c>
      <c r="O156" t="str">
        <f t="shared" si="17"/>
        <v>oui</v>
      </c>
      <c r="P156" s="173" t="s">
        <v>377</v>
      </c>
      <c r="Q156" s="173" t="s">
        <v>75</v>
      </c>
      <c r="R156" s="202">
        <v>15</v>
      </c>
      <c r="S156" s="172"/>
      <c r="T156" s="176">
        <v>10</v>
      </c>
      <c r="U156" s="176">
        <v>0</v>
      </c>
      <c r="V156" s="177">
        <v>13</v>
      </c>
      <c r="W156" s="178">
        <v>12.5</v>
      </c>
      <c r="X156" s="179">
        <v>14.5</v>
      </c>
      <c r="Y156" s="172">
        <v>15</v>
      </c>
      <c r="Z156" s="172">
        <v>14.5</v>
      </c>
      <c r="AA156" s="172">
        <v>13</v>
      </c>
      <c r="AB156" s="172">
        <v>14.166666666666666</v>
      </c>
    </row>
    <row r="157" spans="1:28" ht="18.75">
      <c r="A157" s="79">
        <v>148</v>
      </c>
      <c r="B157" s="123" t="s">
        <v>378</v>
      </c>
      <c r="C157" s="123" t="s">
        <v>379</v>
      </c>
      <c r="D157" s="172">
        <v>15.5</v>
      </c>
      <c r="E157" s="172">
        <v>15</v>
      </c>
      <c r="F157" s="172">
        <v>14.5</v>
      </c>
      <c r="G157" s="18">
        <f t="shared" si="15"/>
        <v>15</v>
      </c>
      <c r="H157" s="25">
        <f t="shared" si="16"/>
        <v>45</v>
      </c>
      <c r="I157" s="25"/>
      <c r="J157" s="19">
        <f t="shared" si="12"/>
        <v>45</v>
      </c>
      <c r="K157" s="26"/>
      <c r="L157" s="19">
        <f t="shared" si="13"/>
        <v>45</v>
      </c>
      <c r="M157" s="74"/>
      <c r="N157" s="84" t="str">
        <f t="shared" si="14"/>
        <v>Juin</v>
      </c>
      <c r="O157" t="str">
        <f t="shared" si="17"/>
        <v>oui</v>
      </c>
      <c r="P157" s="173" t="s">
        <v>378</v>
      </c>
      <c r="Q157" s="173" t="s">
        <v>379</v>
      </c>
      <c r="R157" s="202">
        <v>15.5</v>
      </c>
      <c r="S157" s="172"/>
      <c r="T157" s="176">
        <v>15</v>
      </c>
      <c r="U157" s="176">
        <v>12</v>
      </c>
      <c r="V157" s="177">
        <v>13</v>
      </c>
      <c r="W157" s="178">
        <v>12.5</v>
      </c>
      <c r="X157" s="179">
        <v>14.5</v>
      </c>
      <c r="Y157" s="172">
        <v>15.5</v>
      </c>
      <c r="Z157" s="172">
        <v>15</v>
      </c>
      <c r="AA157" s="172">
        <v>14.5</v>
      </c>
      <c r="AB157" s="172">
        <v>15</v>
      </c>
    </row>
    <row r="158" spans="1:28" ht="18.75">
      <c r="A158" s="79">
        <v>149</v>
      </c>
      <c r="B158" s="123" t="s">
        <v>380</v>
      </c>
      <c r="C158" s="123" t="s">
        <v>381</v>
      </c>
      <c r="D158" s="172">
        <v>15</v>
      </c>
      <c r="E158" s="172">
        <v>13.25</v>
      </c>
      <c r="F158" s="172">
        <v>13</v>
      </c>
      <c r="G158" s="18">
        <f t="shared" si="15"/>
        <v>13.75</v>
      </c>
      <c r="H158" s="25">
        <f t="shared" si="16"/>
        <v>41.25</v>
      </c>
      <c r="I158" s="25"/>
      <c r="J158" s="19">
        <f t="shared" si="12"/>
        <v>41.25</v>
      </c>
      <c r="K158" s="26"/>
      <c r="L158" s="19">
        <f t="shared" si="13"/>
        <v>41.25</v>
      </c>
      <c r="M158" s="74"/>
      <c r="N158" s="84" t="str">
        <f t="shared" si="14"/>
        <v>Juin</v>
      </c>
      <c r="O158" t="str">
        <f t="shared" si="17"/>
        <v>oui</v>
      </c>
      <c r="P158" s="173" t="s">
        <v>380</v>
      </c>
      <c r="Q158" s="173" t="s">
        <v>381</v>
      </c>
      <c r="R158" s="202">
        <v>15</v>
      </c>
      <c r="S158" s="172"/>
      <c r="T158" s="176">
        <v>10</v>
      </c>
      <c r="U158" s="176">
        <v>0</v>
      </c>
      <c r="V158" s="177">
        <v>13</v>
      </c>
      <c r="W158" s="178">
        <v>11</v>
      </c>
      <c r="X158" s="179">
        <v>13.25</v>
      </c>
      <c r="Y158" s="172">
        <v>15</v>
      </c>
      <c r="Z158" s="172">
        <v>13.25</v>
      </c>
      <c r="AA158" s="172">
        <v>13</v>
      </c>
      <c r="AB158" s="172">
        <v>13.75</v>
      </c>
    </row>
    <row r="159" spans="1:28" ht="18.75">
      <c r="A159" s="79">
        <v>150</v>
      </c>
      <c r="B159" s="123" t="s">
        <v>382</v>
      </c>
      <c r="C159" s="123" t="s">
        <v>45</v>
      </c>
      <c r="D159" s="172">
        <v>15.5</v>
      </c>
      <c r="E159" s="172">
        <v>15</v>
      </c>
      <c r="F159" s="172">
        <v>14</v>
      </c>
      <c r="G159" s="18">
        <f t="shared" si="15"/>
        <v>14.833333333333334</v>
      </c>
      <c r="H159" s="25">
        <f t="shared" si="16"/>
        <v>44.5</v>
      </c>
      <c r="I159" s="25"/>
      <c r="J159" s="19">
        <f t="shared" si="12"/>
        <v>44.5</v>
      </c>
      <c r="K159" s="26"/>
      <c r="L159" s="19">
        <f t="shared" si="13"/>
        <v>44.5</v>
      </c>
      <c r="M159" s="74"/>
      <c r="N159" s="84" t="str">
        <f t="shared" si="14"/>
        <v>Juin</v>
      </c>
      <c r="O159" t="str">
        <f t="shared" si="17"/>
        <v>oui</v>
      </c>
      <c r="P159" s="173" t="s">
        <v>382</v>
      </c>
      <c r="Q159" s="173" t="s">
        <v>45</v>
      </c>
      <c r="R159" s="202">
        <v>15.5</v>
      </c>
      <c r="S159" s="172"/>
      <c r="T159" s="176">
        <v>14</v>
      </c>
      <c r="U159" s="176">
        <v>12</v>
      </c>
      <c r="V159" s="177">
        <v>12.5</v>
      </c>
      <c r="W159" s="178">
        <v>14</v>
      </c>
      <c r="X159" s="179">
        <v>15</v>
      </c>
      <c r="Y159" s="172">
        <v>15.5</v>
      </c>
      <c r="Z159" s="172">
        <v>15</v>
      </c>
      <c r="AA159" s="172">
        <v>14</v>
      </c>
      <c r="AB159" s="172">
        <v>14.833333333333334</v>
      </c>
    </row>
    <row r="160" spans="1:28" ht="18.75">
      <c r="A160" s="79">
        <v>151</v>
      </c>
      <c r="B160" s="123" t="s">
        <v>383</v>
      </c>
      <c r="C160" s="123" t="s">
        <v>384</v>
      </c>
      <c r="D160" s="172">
        <v>15.5</v>
      </c>
      <c r="E160" s="172">
        <v>14.75</v>
      </c>
      <c r="F160" s="172">
        <v>14</v>
      </c>
      <c r="G160" s="18">
        <f t="shared" si="15"/>
        <v>14.75</v>
      </c>
      <c r="H160" s="25">
        <f t="shared" si="16"/>
        <v>44.25</v>
      </c>
      <c r="I160" s="25"/>
      <c r="J160" s="19">
        <f t="shared" si="12"/>
        <v>44.25</v>
      </c>
      <c r="K160" s="26"/>
      <c r="L160" s="19">
        <f t="shared" si="13"/>
        <v>44.25</v>
      </c>
      <c r="M160" s="74"/>
      <c r="N160" s="84" t="str">
        <f t="shared" si="14"/>
        <v>Juin</v>
      </c>
      <c r="O160" t="str">
        <f t="shared" si="17"/>
        <v>oui</v>
      </c>
      <c r="P160" s="173" t="s">
        <v>383</v>
      </c>
      <c r="Q160" s="173" t="s">
        <v>384</v>
      </c>
      <c r="R160" s="202">
        <v>15.5</v>
      </c>
      <c r="S160" s="172"/>
      <c r="T160" s="176">
        <v>14</v>
      </c>
      <c r="U160" s="176">
        <v>12</v>
      </c>
      <c r="V160" s="177">
        <v>12.5</v>
      </c>
      <c r="W160" s="178">
        <v>12</v>
      </c>
      <c r="X160" s="179">
        <v>14.75</v>
      </c>
      <c r="Y160" s="172">
        <v>15.5</v>
      </c>
      <c r="Z160" s="172">
        <v>14.75</v>
      </c>
      <c r="AA160" s="172">
        <v>14</v>
      </c>
      <c r="AB160" s="172">
        <v>14.75</v>
      </c>
    </row>
    <row r="161" spans="1:28" ht="30">
      <c r="A161" s="79">
        <v>152</v>
      </c>
      <c r="B161" s="123" t="s">
        <v>385</v>
      </c>
      <c r="C161" s="123" t="s">
        <v>386</v>
      </c>
      <c r="D161" s="172">
        <v>15</v>
      </c>
      <c r="E161" s="172">
        <v>14</v>
      </c>
      <c r="F161" s="172">
        <v>13.5</v>
      </c>
      <c r="G161" s="18">
        <f t="shared" si="15"/>
        <v>14.166666666666666</v>
      </c>
      <c r="H161" s="25">
        <f t="shared" si="16"/>
        <v>42.5</v>
      </c>
      <c r="I161" s="25"/>
      <c r="J161" s="19">
        <f t="shared" si="12"/>
        <v>42.5</v>
      </c>
      <c r="K161" s="26"/>
      <c r="L161" s="19">
        <f t="shared" si="13"/>
        <v>42.5</v>
      </c>
      <c r="M161" s="74"/>
      <c r="N161" s="84" t="str">
        <f t="shared" si="14"/>
        <v>Juin</v>
      </c>
      <c r="O161" t="str">
        <f t="shared" si="17"/>
        <v>oui</v>
      </c>
      <c r="P161" s="173" t="s">
        <v>385</v>
      </c>
      <c r="Q161" s="173" t="s">
        <v>386</v>
      </c>
      <c r="R161" s="202">
        <v>15</v>
      </c>
      <c r="S161" s="172"/>
      <c r="T161" s="176">
        <v>14</v>
      </c>
      <c r="U161" s="176">
        <v>0</v>
      </c>
      <c r="V161" s="177">
        <v>12.5</v>
      </c>
      <c r="W161" s="178">
        <v>11</v>
      </c>
      <c r="X161" s="179">
        <v>13.5</v>
      </c>
      <c r="Y161" s="172">
        <v>15</v>
      </c>
      <c r="Z161" s="172">
        <v>14</v>
      </c>
      <c r="AA161" s="172">
        <v>13.5</v>
      </c>
      <c r="AB161" s="172">
        <v>14.166666666666666</v>
      </c>
    </row>
    <row r="162" spans="1:28" ht="18.75">
      <c r="A162" s="79">
        <v>153</v>
      </c>
      <c r="B162" s="123" t="s">
        <v>387</v>
      </c>
      <c r="C162" s="123" t="s">
        <v>281</v>
      </c>
      <c r="D162" s="172">
        <v>15.5</v>
      </c>
      <c r="E162" s="172">
        <v>14.25</v>
      </c>
      <c r="F162" s="172">
        <v>13</v>
      </c>
      <c r="G162" s="18">
        <f t="shared" si="15"/>
        <v>14.25</v>
      </c>
      <c r="H162" s="25">
        <f t="shared" si="16"/>
        <v>42.75</v>
      </c>
      <c r="I162" s="25"/>
      <c r="J162" s="19">
        <f t="shared" si="12"/>
        <v>42.75</v>
      </c>
      <c r="K162" s="26"/>
      <c r="L162" s="19">
        <f t="shared" si="13"/>
        <v>42.75</v>
      </c>
      <c r="M162" s="74"/>
      <c r="N162" s="84" t="str">
        <f t="shared" si="14"/>
        <v>Juin</v>
      </c>
      <c r="O162" t="str">
        <f t="shared" si="17"/>
        <v>oui</v>
      </c>
      <c r="P162" s="173" t="s">
        <v>387</v>
      </c>
      <c r="Q162" s="173" t="s">
        <v>281</v>
      </c>
      <c r="R162" s="202">
        <v>15.5</v>
      </c>
      <c r="S162" s="172"/>
      <c r="T162" s="176">
        <v>13</v>
      </c>
      <c r="U162" s="176">
        <v>12</v>
      </c>
      <c r="V162" s="177">
        <v>13</v>
      </c>
      <c r="W162" s="178">
        <v>0</v>
      </c>
      <c r="X162" s="179">
        <v>14.25</v>
      </c>
      <c r="Y162" s="172">
        <v>15.5</v>
      </c>
      <c r="Z162" s="172">
        <v>14.25</v>
      </c>
      <c r="AA162" s="172">
        <v>13</v>
      </c>
      <c r="AB162" s="172">
        <v>14.25</v>
      </c>
    </row>
    <row r="163" spans="1:28" ht="18.75">
      <c r="A163" s="79">
        <v>154</v>
      </c>
      <c r="B163" s="123" t="s">
        <v>388</v>
      </c>
      <c r="C163" s="123" t="s">
        <v>40</v>
      </c>
      <c r="D163" s="172">
        <v>15</v>
      </c>
      <c r="E163" s="172">
        <v>13.5</v>
      </c>
      <c r="F163" s="172">
        <v>13</v>
      </c>
      <c r="G163" s="18">
        <f t="shared" si="15"/>
        <v>13.833333333333334</v>
      </c>
      <c r="H163" s="25">
        <f t="shared" si="16"/>
        <v>41.5</v>
      </c>
      <c r="I163" s="25"/>
      <c r="J163" s="19">
        <f t="shared" si="12"/>
        <v>41.5</v>
      </c>
      <c r="K163" s="26"/>
      <c r="L163" s="19">
        <f t="shared" si="13"/>
        <v>41.5</v>
      </c>
      <c r="M163" s="74"/>
      <c r="N163" s="84" t="str">
        <f t="shared" si="14"/>
        <v>Juin</v>
      </c>
      <c r="O163" t="str">
        <f t="shared" si="17"/>
        <v>oui</v>
      </c>
      <c r="P163" s="173" t="s">
        <v>388</v>
      </c>
      <c r="Q163" s="173" t="s">
        <v>40</v>
      </c>
      <c r="R163" s="202">
        <v>15</v>
      </c>
      <c r="S163" s="172"/>
      <c r="T163" s="176">
        <v>13</v>
      </c>
      <c r="U163" s="176">
        <v>12</v>
      </c>
      <c r="V163" s="177">
        <v>13.5</v>
      </c>
      <c r="W163" s="178">
        <v>11</v>
      </c>
      <c r="X163" s="179">
        <v>12.5</v>
      </c>
      <c r="Y163" s="172">
        <v>15</v>
      </c>
      <c r="Z163" s="172">
        <v>13.5</v>
      </c>
      <c r="AA163" s="172">
        <v>13</v>
      </c>
      <c r="AB163" s="172">
        <v>13.833333333333334</v>
      </c>
    </row>
    <row r="164" spans="1:28" ht="18.75">
      <c r="A164" s="79">
        <v>155</v>
      </c>
      <c r="B164" s="123" t="s">
        <v>389</v>
      </c>
      <c r="C164" s="123" t="s">
        <v>390</v>
      </c>
      <c r="D164" s="172">
        <v>15</v>
      </c>
      <c r="E164" s="172">
        <v>14</v>
      </c>
      <c r="F164" s="172">
        <v>13.5</v>
      </c>
      <c r="G164" s="18">
        <f t="shared" si="15"/>
        <v>14.166666666666666</v>
      </c>
      <c r="H164" s="25">
        <f t="shared" si="16"/>
        <v>42.5</v>
      </c>
      <c r="I164" s="25"/>
      <c r="J164" s="19">
        <f t="shared" si="12"/>
        <v>42.5</v>
      </c>
      <c r="K164" s="26"/>
      <c r="L164" s="19">
        <f t="shared" si="13"/>
        <v>42.5</v>
      </c>
      <c r="M164" s="74"/>
      <c r="N164" s="84" t="str">
        <f t="shared" si="14"/>
        <v>Juin</v>
      </c>
      <c r="O164" t="str">
        <f t="shared" si="17"/>
        <v>oui</v>
      </c>
      <c r="P164" s="173" t="s">
        <v>389</v>
      </c>
      <c r="Q164" s="173" t="s">
        <v>390</v>
      </c>
      <c r="R164" s="202">
        <v>15</v>
      </c>
      <c r="S164" s="172"/>
      <c r="T164" s="176">
        <v>10</v>
      </c>
      <c r="U164" s="176">
        <v>0</v>
      </c>
      <c r="V164" s="177">
        <v>13.5</v>
      </c>
      <c r="W164" s="178">
        <v>10.75</v>
      </c>
      <c r="X164" s="179">
        <v>14</v>
      </c>
      <c r="Y164" s="172">
        <v>15</v>
      </c>
      <c r="Z164" s="172">
        <v>14</v>
      </c>
      <c r="AA164" s="172">
        <v>13.5</v>
      </c>
      <c r="AB164" s="172">
        <v>14.166666666666666</v>
      </c>
    </row>
    <row r="165" spans="1:28" ht="18.75">
      <c r="A165" s="79">
        <v>156</v>
      </c>
      <c r="B165" s="123" t="s">
        <v>389</v>
      </c>
      <c r="C165" s="123" t="s">
        <v>48</v>
      </c>
      <c r="D165" s="172">
        <v>15</v>
      </c>
      <c r="E165" s="172">
        <v>13</v>
      </c>
      <c r="F165" s="172">
        <v>11</v>
      </c>
      <c r="G165" s="18">
        <f t="shared" si="15"/>
        <v>13</v>
      </c>
      <c r="H165" s="25">
        <f t="shared" si="16"/>
        <v>39</v>
      </c>
      <c r="I165" s="25"/>
      <c r="J165" s="19">
        <f t="shared" ref="J165:J228" si="18">MAX(H165,I165*3)</f>
        <v>39</v>
      </c>
      <c r="K165" s="26"/>
      <c r="L165" s="19">
        <f t="shared" ref="L165:L228" si="19">MAX(J165,K165*3)</f>
        <v>39</v>
      </c>
      <c r="M165" s="74"/>
      <c r="N165" s="84" t="str">
        <f t="shared" ref="N165:N228" si="20">IF(ISBLANK(K165),IF(ISBLANK(I165),"Juin","Synthèse"),"Rattrapage")</f>
        <v>Juin</v>
      </c>
      <c r="O165" t="str">
        <f t="shared" si="17"/>
        <v>oui</v>
      </c>
      <c r="P165" s="173" t="s">
        <v>389</v>
      </c>
      <c r="Q165" s="173" t="s">
        <v>48</v>
      </c>
      <c r="R165" s="202">
        <v>15</v>
      </c>
      <c r="S165" s="172"/>
      <c r="T165" s="176">
        <v>10</v>
      </c>
      <c r="U165" s="176">
        <v>0</v>
      </c>
      <c r="V165" s="177">
        <v>13</v>
      </c>
      <c r="W165" s="178">
        <v>10.75</v>
      </c>
      <c r="X165" s="179">
        <v>11</v>
      </c>
      <c r="Y165" s="172">
        <v>15</v>
      </c>
      <c r="Z165" s="172">
        <v>13</v>
      </c>
      <c r="AA165" s="172">
        <v>11</v>
      </c>
      <c r="AB165" s="172">
        <v>13</v>
      </c>
    </row>
    <row r="166" spans="1:28" ht="18.75">
      <c r="A166" s="79">
        <v>157</v>
      </c>
      <c r="B166" s="123" t="s">
        <v>391</v>
      </c>
      <c r="C166" s="123" t="s">
        <v>41</v>
      </c>
      <c r="D166" s="172">
        <v>15</v>
      </c>
      <c r="E166" s="172">
        <v>13</v>
      </c>
      <c r="F166" s="172">
        <v>12</v>
      </c>
      <c r="G166" s="18">
        <f t="shared" si="15"/>
        <v>13.333333333333334</v>
      </c>
      <c r="H166" s="25">
        <f t="shared" si="16"/>
        <v>40</v>
      </c>
      <c r="I166" s="25"/>
      <c r="J166" s="19">
        <f t="shared" si="18"/>
        <v>40</v>
      </c>
      <c r="K166" s="26"/>
      <c r="L166" s="19">
        <f t="shared" si="19"/>
        <v>40</v>
      </c>
      <c r="M166" s="74"/>
      <c r="N166" s="84" t="str">
        <f t="shared" si="20"/>
        <v>Juin</v>
      </c>
      <c r="O166" t="str">
        <f t="shared" si="17"/>
        <v>oui</v>
      </c>
      <c r="P166" s="173" t="s">
        <v>391</v>
      </c>
      <c r="Q166" s="173" t="s">
        <v>41</v>
      </c>
      <c r="R166" s="202">
        <v>15</v>
      </c>
      <c r="S166" s="172"/>
      <c r="T166" s="176">
        <v>11</v>
      </c>
      <c r="U166" s="176">
        <v>0</v>
      </c>
      <c r="V166" s="177">
        <v>13</v>
      </c>
      <c r="W166" s="178">
        <v>12</v>
      </c>
      <c r="X166" s="179">
        <v>11.5</v>
      </c>
      <c r="Y166" s="172">
        <v>15</v>
      </c>
      <c r="Z166" s="172">
        <v>13</v>
      </c>
      <c r="AA166" s="172">
        <v>12</v>
      </c>
      <c r="AB166" s="172">
        <v>13.333333333333334</v>
      </c>
    </row>
    <row r="167" spans="1:28" ht="18.75">
      <c r="A167" s="79">
        <v>158</v>
      </c>
      <c r="B167" s="123" t="s">
        <v>392</v>
      </c>
      <c r="C167" s="123" t="s">
        <v>393</v>
      </c>
      <c r="D167" s="172">
        <v>15.5</v>
      </c>
      <c r="E167" s="172">
        <v>14.5</v>
      </c>
      <c r="F167" s="172">
        <v>13</v>
      </c>
      <c r="G167" s="18">
        <f t="shared" si="15"/>
        <v>14.333333333333334</v>
      </c>
      <c r="H167" s="25">
        <f t="shared" si="16"/>
        <v>43</v>
      </c>
      <c r="I167" s="25"/>
      <c r="J167" s="19">
        <f t="shared" si="18"/>
        <v>43</v>
      </c>
      <c r="K167" s="26"/>
      <c r="L167" s="19">
        <f t="shared" si="19"/>
        <v>43</v>
      </c>
      <c r="M167" s="74"/>
      <c r="N167" s="84" t="str">
        <f t="shared" si="20"/>
        <v>Juin</v>
      </c>
      <c r="O167" t="str">
        <f t="shared" si="17"/>
        <v>oui</v>
      </c>
      <c r="P167" s="173" t="s">
        <v>392</v>
      </c>
      <c r="Q167" s="173" t="s">
        <v>393</v>
      </c>
      <c r="R167" s="202">
        <v>15.5</v>
      </c>
      <c r="S167" s="172"/>
      <c r="T167" s="176">
        <v>12</v>
      </c>
      <c r="U167" s="176">
        <v>12</v>
      </c>
      <c r="V167" s="177">
        <v>13</v>
      </c>
      <c r="W167" s="178">
        <v>11</v>
      </c>
      <c r="X167" s="179">
        <v>14.5</v>
      </c>
      <c r="Y167" s="172">
        <v>15.5</v>
      </c>
      <c r="Z167" s="172">
        <v>14.5</v>
      </c>
      <c r="AA167" s="172">
        <v>13</v>
      </c>
      <c r="AB167" s="172">
        <v>14.333333333333334</v>
      </c>
    </row>
    <row r="168" spans="1:28" ht="30">
      <c r="A168" s="79">
        <v>159</v>
      </c>
      <c r="B168" s="123" t="s">
        <v>394</v>
      </c>
      <c r="C168" s="123" t="s">
        <v>395</v>
      </c>
      <c r="D168" s="172">
        <v>15.5</v>
      </c>
      <c r="E168" s="172">
        <v>14.5</v>
      </c>
      <c r="F168" s="172">
        <v>13</v>
      </c>
      <c r="G168" s="18">
        <f t="shared" si="15"/>
        <v>14.333333333333334</v>
      </c>
      <c r="H168" s="25">
        <f t="shared" si="16"/>
        <v>43</v>
      </c>
      <c r="I168" s="25"/>
      <c r="J168" s="19">
        <f t="shared" si="18"/>
        <v>43</v>
      </c>
      <c r="K168" s="26"/>
      <c r="L168" s="19">
        <f t="shared" si="19"/>
        <v>43</v>
      </c>
      <c r="M168" s="74"/>
      <c r="N168" s="84" t="str">
        <f t="shared" si="20"/>
        <v>Juin</v>
      </c>
      <c r="O168" t="str">
        <f t="shared" si="17"/>
        <v>oui</v>
      </c>
      <c r="P168" s="173" t="s">
        <v>394</v>
      </c>
      <c r="Q168" s="173" t="s">
        <v>395</v>
      </c>
      <c r="R168" s="202">
        <v>15.5</v>
      </c>
      <c r="S168" s="172"/>
      <c r="T168" s="176">
        <v>13</v>
      </c>
      <c r="U168" s="176">
        <v>12</v>
      </c>
      <c r="V168" s="177">
        <v>13</v>
      </c>
      <c r="W168" s="178">
        <v>0</v>
      </c>
      <c r="X168" s="179">
        <v>14.5</v>
      </c>
      <c r="Y168" s="172">
        <v>15.5</v>
      </c>
      <c r="Z168" s="172">
        <v>14.5</v>
      </c>
      <c r="AA168" s="172">
        <v>13</v>
      </c>
      <c r="AB168" s="172">
        <v>14.333333333333334</v>
      </c>
    </row>
    <row r="169" spans="1:28" ht="18.75">
      <c r="A169" s="79">
        <v>160</v>
      </c>
      <c r="B169" s="123" t="s">
        <v>396</v>
      </c>
      <c r="C169" s="123" t="s">
        <v>397</v>
      </c>
      <c r="D169" s="172">
        <v>15.5</v>
      </c>
      <c r="E169" s="172">
        <v>15</v>
      </c>
      <c r="F169" s="172">
        <v>14.5</v>
      </c>
      <c r="G169" s="18">
        <f t="shared" si="15"/>
        <v>15</v>
      </c>
      <c r="H169" s="25">
        <f t="shared" si="16"/>
        <v>45</v>
      </c>
      <c r="I169" s="25"/>
      <c r="J169" s="19">
        <f t="shared" si="18"/>
        <v>45</v>
      </c>
      <c r="K169" s="26"/>
      <c r="L169" s="19">
        <f t="shared" si="19"/>
        <v>45</v>
      </c>
      <c r="M169" s="74"/>
      <c r="N169" s="84" t="str">
        <f t="shared" si="20"/>
        <v>Juin</v>
      </c>
      <c r="O169" t="str">
        <f t="shared" si="17"/>
        <v>oui</v>
      </c>
      <c r="P169" s="173" t="s">
        <v>396</v>
      </c>
      <c r="Q169" s="173" t="s">
        <v>397</v>
      </c>
      <c r="R169" s="202">
        <v>15.5</v>
      </c>
      <c r="S169" s="172"/>
      <c r="T169" s="176">
        <v>15</v>
      </c>
      <c r="U169" s="176">
        <v>0</v>
      </c>
      <c r="V169" s="177">
        <v>12.5</v>
      </c>
      <c r="W169" s="178">
        <v>11.25</v>
      </c>
      <c r="X169" s="179">
        <v>14.5</v>
      </c>
      <c r="Y169" s="172">
        <v>15.5</v>
      </c>
      <c r="Z169" s="172">
        <v>15</v>
      </c>
      <c r="AA169" s="172">
        <v>14.5</v>
      </c>
      <c r="AB169" s="172">
        <v>15</v>
      </c>
    </row>
    <row r="170" spans="1:28" ht="18.75">
      <c r="A170" s="79">
        <v>161</v>
      </c>
      <c r="B170" s="123" t="s">
        <v>398</v>
      </c>
      <c r="C170" s="123" t="s">
        <v>399</v>
      </c>
      <c r="D170" s="172">
        <v>15</v>
      </c>
      <c r="E170" s="172">
        <v>14.5</v>
      </c>
      <c r="F170" s="172">
        <v>13</v>
      </c>
      <c r="G170" s="18">
        <f t="shared" si="15"/>
        <v>14.166666666666666</v>
      </c>
      <c r="H170" s="25">
        <f t="shared" si="16"/>
        <v>42.5</v>
      </c>
      <c r="I170" s="25"/>
      <c r="J170" s="19">
        <f t="shared" si="18"/>
        <v>42.5</v>
      </c>
      <c r="K170" s="26"/>
      <c r="L170" s="19">
        <f t="shared" si="19"/>
        <v>42.5</v>
      </c>
      <c r="M170" s="74"/>
      <c r="N170" s="84" t="str">
        <f t="shared" si="20"/>
        <v>Juin</v>
      </c>
      <c r="O170" t="str">
        <f t="shared" si="17"/>
        <v>oui</v>
      </c>
      <c r="P170" s="173" t="s">
        <v>398</v>
      </c>
      <c r="Q170" s="173" t="s">
        <v>399</v>
      </c>
      <c r="R170" s="202">
        <v>15</v>
      </c>
      <c r="S170" s="172"/>
      <c r="T170" s="176">
        <v>12</v>
      </c>
      <c r="U170" s="176">
        <v>12</v>
      </c>
      <c r="V170" s="177">
        <v>13</v>
      </c>
      <c r="W170" s="178">
        <v>12.75</v>
      </c>
      <c r="X170" s="179">
        <v>14.5</v>
      </c>
      <c r="Y170" s="172">
        <v>15</v>
      </c>
      <c r="Z170" s="172">
        <v>14.5</v>
      </c>
      <c r="AA170" s="172">
        <v>13</v>
      </c>
      <c r="AB170" s="172">
        <v>14.166666666666666</v>
      </c>
    </row>
    <row r="171" spans="1:28" ht="18.75">
      <c r="A171" s="79">
        <v>162</v>
      </c>
      <c r="B171" s="123" t="s">
        <v>400</v>
      </c>
      <c r="C171" s="123" t="s">
        <v>401</v>
      </c>
      <c r="D171" s="172">
        <v>15</v>
      </c>
      <c r="E171" s="172">
        <v>13.5</v>
      </c>
      <c r="F171" s="172">
        <v>12.5</v>
      </c>
      <c r="G171" s="18">
        <f t="shared" si="15"/>
        <v>13.666666666666666</v>
      </c>
      <c r="H171" s="25">
        <f t="shared" si="16"/>
        <v>41</v>
      </c>
      <c r="I171" s="25"/>
      <c r="J171" s="19">
        <f t="shared" si="18"/>
        <v>41</v>
      </c>
      <c r="K171" s="26"/>
      <c r="L171" s="19">
        <f t="shared" si="19"/>
        <v>41</v>
      </c>
      <c r="M171" s="74"/>
      <c r="N171" s="84" t="str">
        <f t="shared" si="20"/>
        <v>Juin</v>
      </c>
      <c r="O171" t="str">
        <f t="shared" si="17"/>
        <v>oui</v>
      </c>
      <c r="P171" s="173" t="s">
        <v>400</v>
      </c>
      <c r="Q171" s="173" t="s">
        <v>401</v>
      </c>
      <c r="R171" s="202">
        <v>15</v>
      </c>
      <c r="S171" s="172"/>
      <c r="T171" s="176">
        <v>11</v>
      </c>
      <c r="U171" s="176">
        <v>0</v>
      </c>
      <c r="V171" s="177">
        <v>12.5</v>
      </c>
      <c r="W171" s="178">
        <v>0</v>
      </c>
      <c r="X171" s="179">
        <v>13.5</v>
      </c>
      <c r="Y171" s="172">
        <v>15</v>
      </c>
      <c r="Z171" s="172">
        <v>13.5</v>
      </c>
      <c r="AA171" s="172">
        <v>12.5</v>
      </c>
      <c r="AB171" s="172">
        <v>13.666666666666666</v>
      </c>
    </row>
    <row r="172" spans="1:28" ht="18.75">
      <c r="A172" s="79">
        <v>163</v>
      </c>
      <c r="B172" s="123" t="s">
        <v>107</v>
      </c>
      <c r="C172" s="123" t="s">
        <v>402</v>
      </c>
      <c r="D172" s="172">
        <v>15</v>
      </c>
      <c r="E172" s="172">
        <v>14.5</v>
      </c>
      <c r="F172" s="172">
        <v>13</v>
      </c>
      <c r="G172" s="18">
        <f t="shared" si="15"/>
        <v>14.166666666666666</v>
      </c>
      <c r="H172" s="25">
        <f t="shared" si="16"/>
        <v>42.5</v>
      </c>
      <c r="I172" s="25"/>
      <c r="J172" s="19">
        <f t="shared" si="18"/>
        <v>42.5</v>
      </c>
      <c r="K172" s="26"/>
      <c r="L172" s="19">
        <f t="shared" si="19"/>
        <v>42.5</v>
      </c>
      <c r="M172" s="74"/>
      <c r="N172" s="84" t="str">
        <f t="shared" si="20"/>
        <v>Juin</v>
      </c>
      <c r="O172" t="str">
        <f t="shared" si="17"/>
        <v>oui</v>
      </c>
      <c r="P172" s="173" t="s">
        <v>107</v>
      </c>
      <c r="Q172" s="173" t="s">
        <v>402</v>
      </c>
      <c r="R172" s="202">
        <v>15</v>
      </c>
      <c r="S172" s="172"/>
      <c r="T172" s="176">
        <v>12</v>
      </c>
      <c r="U172" s="176">
        <v>12</v>
      </c>
      <c r="V172" s="177">
        <v>13</v>
      </c>
      <c r="W172" s="178">
        <v>13</v>
      </c>
      <c r="X172" s="179">
        <v>14.5</v>
      </c>
      <c r="Y172" s="172">
        <v>15</v>
      </c>
      <c r="Z172" s="172">
        <v>14.5</v>
      </c>
      <c r="AA172" s="172">
        <v>13</v>
      </c>
      <c r="AB172" s="172">
        <v>14.166666666666666</v>
      </c>
    </row>
    <row r="173" spans="1:28" ht="18.75">
      <c r="A173" s="79">
        <v>164</v>
      </c>
      <c r="B173" s="123" t="s">
        <v>403</v>
      </c>
      <c r="C173" s="123" t="s">
        <v>77</v>
      </c>
      <c r="D173" s="172">
        <v>15</v>
      </c>
      <c r="E173" s="172">
        <v>13</v>
      </c>
      <c r="F173" s="172">
        <v>12</v>
      </c>
      <c r="G173" s="18">
        <f t="shared" si="15"/>
        <v>13.333333333333334</v>
      </c>
      <c r="H173" s="25">
        <f t="shared" si="16"/>
        <v>40</v>
      </c>
      <c r="I173" s="25"/>
      <c r="J173" s="19">
        <f t="shared" si="18"/>
        <v>40</v>
      </c>
      <c r="K173" s="26"/>
      <c r="L173" s="19">
        <f t="shared" si="19"/>
        <v>40</v>
      </c>
      <c r="M173" s="74"/>
      <c r="N173" s="84" t="str">
        <f t="shared" si="20"/>
        <v>Juin</v>
      </c>
      <c r="O173" t="str">
        <f t="shared" si="17"/>
        <v>oui</v>
      </c>
      <c r="P173" s="173" t="s">
        <v>403</v>
      </c>
      <c r="Q173" s="173" t="s">
        <v>77</v>
      </c>
      <c r="R173" s="202">
        <v>15</v>
      </c>
      <c r="S173" s="172"/>
      <c r="T173" s="176">
        <v>11</v>
      </c>
      <c r="U173" s="176">
        <v>12</v>
      </c>
      <c r="V173" s="177">
        <v>13</v>
      </c>
      <c r="W173" s="178">
        <v>10.75</v>
      </c>
      <c r="X173" s="179" t="s">
        <v>1462</v>
      </c>
      <c r="Y173" s="172">
        <v>15</v>
      </c>
      <c r="Z173" s="172">
        <v>13</v>
      </c>
      <c r="AA173" s="172">
        <v>12</v>
      </c>
      <c r="AB173" s="172">
        <v>13.333333333333334</v>
      </c>
    </row>
    <row r="174" spans="1:28" ht="18.75">
      <c r="A174" s="79">
        <v>165</v>
      </c>
      <c r="B174" s="123" t="s">
        <v>404</v>
      </c>
      <c r="C174" s="123" t="s">
        <v>405</v>
      </c>
      <c r="D174" s="172">
        <v>15</v>
      </c>
      <c r="E174" s="172">
        <v>13</v>
      </c>
      <c r="F174" s="172">
        <v>12.5</v>
      </c>
      <c r="G174" s="18">
        <f t="shared" si="15"/>
        <v>13.5</v>
      </c>
      <c r="H174" s="25">
        <f t="shared" si="16"/>
        <v>40.5</v>
      </c>
      <c r="I174" s="25"/>
      <c r="J174" s="19">
        <f t="shared" si="18"/>
        <v>40.5</v>
      </c>
      <c r="K174" s="26"/>
      <c r="L174" s="19">
        <f t="shared" si="19"/>
        <v>40.5</v>
      </c>
      <c r="M174" s="74"/>
      <c r="N174" s="84" t="str">
        <f t="shared" si="20"/>
        <v>Juin</v>
      </c>
      <c r="O174" t="str">
        <f t="shared" si="17"/>
        <v>oui</v>
      </c>
      <c r="P174" s="173" t="s">
        <v>404</v>
      </c>
      <c r="Q174" s="173" t="s">
        <v>405</v>
      </c>
      <c r="R174" s="202">
        <v>15</v>
      </c>
      <c r="S174" s="172"/>
      <c r="T174" s="176">
        <v>12</v>
      </c>
      <c r="U174" s="176">
        <v>12</v>
      </c>
      <c r="V174" s="177">
        <v>13</v>
      </c>
      <c r="W174" s="178">
        <v>12</v>
      </c>
      <c r="X174" s="179">
        <v>12.5</v>
      </c>
      <c r="Y174" s="172">
        <v>15</v>
      </c>
      <c r="Z174" s="172">
        <v>13</v>
      </c>
      <c r="AA174" s="172">
        <v>12.5</v>
      </c>
      <c r="AB174" s="172">
        <v>13.5</v>
      </c>
    </row>
    <row r="175" spans="1:28" ht="30">
      <c r="A175" s="79">
        <v>166</v>
      </c>
      <c r="B175" s="123" t="s">
        <v>108</v>
      </c>
      <c r="C175" s="123" t="s">
        <v>406</v>
      </c>
      <c r="D175" s="172">
        <v>15.5</v>
      </c>
      <c r="E175" s="172">
        <v>15</v>
      </c>
      <c r="F175" s="172">
        <v>13.5</v>
      </c>
      <c r="G175" s="18">
        <f t="shared" si="15"/>
        <v>14.666666666666666</v>
      </c>
      <c r="H175" s="25">
        <f t="shared" si="16"/>
        <v>44</v>
      </c>
      <c r="I175" s="25"/>
      <c r="J175" s="19">
        <f t="shared" si="18"/>
        <v>44</v>
      </c>
      <c r="K175" s="26"/>
      <c r="L175" s="19">
        <f t="shared" si="19"/>
        <v>44</v>
      </c>
      <c r="M175" s="74"/>
      <c r="N175" s="84" t="str">
        <f t="shared" si="20"/>
        <v>Juin</v>
      </c>
      <c r="O175" t="str">
        <f t="shared" si="17"/>
        <v>oui</v>
      </c>
      <c r="P175" s="173" t="s">
        <v>108</v>
      </c>
      <c r="Q175" s="173" t="s">
        <v>406</v>
      </c>
      <c r="R175" s="202">
        <v>15.5</v>
      </c>
      <c r="S175" s="172"/>
      <c r="T175" s="203">
        <v>15</v>
      </c>
      <c r="U175" s="176">
        <v>0</v>
      </c>
      <c r="V175" s="177">
        <v>13</v>
      </c>
      <c r="W175" s="178">
        <v>12</v>
      </c>
      <c r="X175" s="179">
        <v>13.5</v>
      </c>
      <c r="Y175" s="172">
        <v>15.5</v>
      </c>
      <c r="Z175" s="172">
        <v>15</v>
      </c>
      <c r="AA175" s="172">
        <v>13.5</v>
      </c>
      <c r="AB175" s="172">
        <v>14.666666666666666</v>
      </c>
    </row>
    <row r="176" spans="1:28" ht="30">
      <c r="A176" s="79">
        <v>167</v>
      </c>
      <c r="B176" s="123" t="s">
        <v>109</v>
      </c>
      <c r="C176" s="123" t="s">
        <v>773</v>
      </c>
      <c r="D176" s="206">
        <v>15</v>
      </c>
      <c r="E176" s="206">
        <v>12</v>
      </c>
      <c r="F176" s="206">
        <v>11</v>
      </c>
      <c r="G176" s="18">
        <f t="shared" si="15"/>
        <v>12.666666666666666</v>
      </c>
      <c r="H176" s="25">
        <f t="shared" si="16"/>
        <v>38</v>
      </c>
      <c r="I176" s="25"/>
      <c r="J176" s="19">
        <f t="shared" si="18"/>
        <v>38</v>
      </c>
      <c r="K176" s="26"/>
      <c r="L176" s="19">
        <f t="shared" si="19"/>
        <v>38</v>
      </c>
      <c r="M176" s="74"/>
      <c r="N176" s="84" t="str">
        <f t="shared" si="20"/>
        <v>Juin</v>
      </c>
      <c r="O176" t="str">
        <f t="shared" si="17"/>
        <v>oui</v>
      </c>
      <c r="P176" s="204" t="s">
        <v>109</v>
      </c>
      <c r="Q176" s="204" t="s">
        <v>773</v>
      </c>
      <c r="R176" s="205">
        <v>0</v>
      </c>
      <c r="S176" s="206"/>
      <c r="T176" s="207">
        <v>11</v>
      </c>
      <c r="U176" s="208">
        <v>12</v>
      </c>
      <c r="V176" s="209"/>
      <c r="W176" s="210">
        <v>39</v>
      </c>
      <c r="X176" s="211"/>
      <c r="Y176" s="206">
        <v>39</v>
      </c>
      <c r="Z176" s="206">
        <v>12</v>
      </c>
      <c r="AA176" s="206">
        <v>11</v>
      </c>
      <c r="AB176" s="206">
        <v>20.666666666666668</v>
      </c>
    </row>
    <row r="177" spans="1:28" ht="45">
      <c r="A177" s="79">
        <v>168</v>
      </c>
      <c r="B177" s="123" t="s">
        <v>407</v>
      </c>
      <c r="C177" s="123" t="s">
        <v>408</v>
      </c>
      <c r="D177" s="172">
        <v>16</v>
      </c>
      <c r="E177" s="172">
        <v>15</v>
      </c>
      <c r="F177" s="172">
        <v>13</v>
      </c>
      <c r="G177" s="18">
        <f t="shared" si="15"/>
        <v>14.666666666666666</v>
      </c>
      <c r="H177" s="25">
        <f t="shared" si="16"/>
        <v>44</v>
      </c>
      <c r="I177" s="25"/>
      <c r="J177" s="19">
        <f t="shared" si="18"/>
        <v>44</v>
      </c>
      <c r="K177" s="26"/>
      <c r="L177" s="19">
        <f t="shared" si="19"/>
        <v>44</v>
      </c>
      <c r="M177" s="74"/>
      <c r="N177" s="84" t="str">
        <f t="shared" si="20"/>
        <v>Juin</v>
      </c>
      <c r="O177" t="str">
        <f t="shared" si="17"/>
        <v>oui</v>
      </c>
      <c r="P177" s="173" t="s">
        <v>407</v>
      </c>
      <c r="Q177" s="173" t="s">
        <v>408</v>
      </c>
      <c r="R177" s="202">
        <v>13</v>
      </c>
      <c r="S177" s="172"/>
      <c r="T177" s="176">
        <v>15</v>
      </c>
      <c r="U177" s="176">
        <v>12</v>
      </c>
      <c r="V177" s="177">
        <v>12.5</v>
      </c>
      <c r="W177" s="178">
        <v>13</v>
      </c>
      <c r="X177" s="179">
        <v>16</v>
      </c>
      <c r="Y177" s="172">
        <v>16</v>
      </c>
      <c r="Z177" s="172">
        <v>15</v>
      </c>
      <c r="AA177" s="172">
        <v>13</v>
      </c>
      <c r="AB177" s="172">
        <v>14.666666666666666</v>
      </c>
    </row>
    <row r="178" spans="1:28" ht="18.75">
      <c r="A178" s="79">
        <v>169</v>
      </c>
      <c r="B178" s="123" t="s">
        <v>409</v>
      </c>
      <c r="C178" s="123" t="s">
        <v>410</v>
      </c>
      <c r="D178" s="172">
        <v>13.5</v>
      </c>
      <c r="E178" s="172">
        <v>13</v>
      </c>
      <c r="F178" s="172">
        <v>12.5</v>
      </c>
      <c r="G178" s="18">
        <f t="shared" si="15"/>
        <v>13</v>
      </c>
      <c r="H178" s="25">
        <f t="shared" si="16"/>
        <v>39</v>
      </c>
      <c r="I178" s="25"/>
      <c r="J178" s="19">
        <f t="shared" si="18"/>
        <v>39</v>
      </c>
      <c r="K178" s="26"/>
      <c r="L178" s="19">
        <f t="shared" si="19"/>
        <v>39</v>
      </c>
      <c r="M178" s="74"/>
      <c r="N178" s="84" t="str">
        <f t="shared" si="20"/>
        <v>Juin</v>
      </c>
      <c r="O178" t="str">
        <f t="shared" si="17"/>
        <v>oui</v>
      </c>
      <c r="P178" s="173" t="s">
        <v>409</v>
      </c>
      <c r="Q178" s="173" t="s">
        <v>410</v>
      </c>
      <c r="R178" s="202">
        <v>13.5</v>
      </c>
      <c r="S178" s="172"/>
      <c r="T178" s="176">
        <v>13</v>
      </c>
      <c r="U178" s="176">
        <v>12</v>
      </c>
      <c r="V178" s="177">
        <v>12.5</v>
      </c>
      <c r="W178" s="178">
        <v>12</v>
      </c>
      <c r="X178" s="179">
        <v>12</v>
      </c>
      <c r="Y178" s="172">
        <v>13.5</v>
      </c>
      <c r="Z178" s="172">
        <v>13</v>
      </c>
      <c r="AA178" s="172">
        <v>12.5</v>
      </c>
      <c r="AB178" s="172">
        <v>13</v>
      </c>
    </row>
    <row r="179" spans="1:28" ht="30">
      <c r="A179" s="79">
        <v>170</v>
      </c>
      <c r="B179" s="123" t="s">
        <v>411</v>
      </c>
      <c r="C179" s="123" t="s">
        <v>267</v>
      </c>
      <c r="D179" s="172">
        <v>14</v>
      </c>
      <c r="E179" s="172">
        <v>13</v>
      </c>
      <c r="F179" s="172">
        <v>13</v>
      </c>
      <c r="G179" s="18">
        <f t="shared" si="15"/>
        <v>13.333333333333334</v>
      </c>
      <c r="H179" s="25">
        <f t="shared" si="16"/>
        <v>40</v>
      </c>
      <c r="I179" s="25"/>
      <c r="J179" s="19">
        <f t="shared" si="18"/>
        <v>40</v>
      </c>
      <c r="K179" s="26"/>
      <c r="L179" s="19">
        <f t="shared" si="19"/>
        <v>40</v>
      </c>
      <c r="M179" s="74"/>
      <c r="N179" s="84" t="str">
        <f t="shared" si="20"/>
        <v>Juin</v>
      </c>
      <c r="O179" t="str">
        <f t="shared" si="17"/>
        <v>oui</v>
      </c>
      <c r="P179" s="173" t="s">
        <v>411</v>
      </c>
      <c r="Q179" s="173" t="s">
        <v>267</v>
      </c>
      <c r="R179" s="202">
        <v>13</v>
      </c>
      <c r="S179" s="172"/>
      <c r="T179" s="176">
        <v>13</v>
      </c>
      <c r="U179" s="176">
        <v>0</v>
      </c>
      <c r="V179" s="177">
        <v>12.5</v>
      </c>
      <c r="W179" s="178">
        <v>14</v>
      </c>
      <c r="X179" s="179">
        <v>13</v>
      </c>
      <c r="Y179" s="172">
        <v>14</v>
      </c>
      <c r="Z179" s="172">
        <v>13</v>
      </c>
      <c r="AA179" s="172">
        <v>13</v>
      </c>
      <c r="AB179" s="172">
        <v>13.333333333333334</v>
      </c>
    </row>
    <row r="180" spans="1:28" ht="30">
      <c r="A180" s="79">
        <v>171</v>
      </c>
      <c r="B180" s="123" t="s">
        <v>774</v>
      </c>
      <c r="C180" s="123" t="s">
        <v>81</v>
      </c>
      <c r="D180" s="172">
        <v>13</v>
      </c>
      <c r="E180" s="172">
        <v>12.75</v>
      </c>
      <c r="F180" s="172">
        <v>12.75</v>
      </c>
      <c r="G180" s="18">
        <f t="shared" si="15"/>
        <v>12.833333333333334</v>
      </c>
      <c r="H180" s="25">
        <f t="shared" si="16"/>
        <v>38.5</v>
      </c>
      <c r="I180" s="25"/>
      <c r="J180" s="19">
        <f t="shared" si="18"/>
        <v>38.5</v>
      </c>
      <c r="K180" s="26"/>
      <c r="L180" s="19">
        <f t="shared" si="19"/>
        <v>38.5</v>
      </c>
      <c r="M180" s="74"/>
      <c r="N180" s="84" t="str">
        <f t="shared" si="20"/>
        <v>Juin</v>
      </c>
      <c r="O180" t="str">
        <f t="shared" si="17"/>
        <v>oui</v>
      </c>
      <c r="P180" s="173" t="s">
        <v>774</v>
      </c>
      <c r="Q180" s="173" t="s">
        <v>81</v>
      </c>
      <c r="R180" s="202">
        <v>12</v>
      </c>
      <c r="S180" s="172"/>
      <c r="T180" s="176">
        <v>12</v>
      </c>
      <c r="U180" s="176">
        <v>12</v>
      </c>
      <c r="V180" s="177">
        <v>13</v>
      </c>
      <c r="W180" s="178">
        <v>12.75</v>
      </c>
      <c r="X180" s="179">
        <v>12.75</v>
      </c>
      <c r="Y180" s="172">
        <v>13</v>
      </c>
      <c r="Z180" s="172">
        <v>12.75</v>
      </c>
      <c r="AA180" s="172">
        <v>12.75</v>
      </c>
      <c r="AB180" s="172">
        <v>12.833333333333334</v>
      </c>
    </row>
    <row r="181" spans="1:28" ht="18.75">
      <c r="A181" s="79">
        <v>172</v>
      </c>
      <c r="B181" s="123" t="s">
        <v>412</v>
      </c>
      <c r="C181" s="123" t="s">
        <v>228</v>
      </c>
      <c r="D181" s="172">
        <v>16</v>
      </c>
      <c r="E181" s="172">
        <v>14</v>
      </c>
      <c r="F181" s="172">
        <v>13</v>
      </c>
      <c r="G181" s="18">
        <f t="shared" si="15"/>
        <v>14.333333333333334</v>
      </c>
      <c r="H181" s="25">
        <f t="shared" si="16"/>
        <v>43</v>
      </c>
      <c r="I181" s="25"/>
      <c r="J181" s="19">
        <f t="shared" si="18"/>
        <v>43</v>
      </c>
      <c r="K181" s="26"/>
      <c r="L181" s="19">
        <f t="shared" si="19"/>
        <v>43</v>
      </c>
      <c r="M181" s="74"/>
      <c r="N181" s="84" t="str">
        <f t="shared" si="20"/>
        <v>Juin</v>
      </c>
      <c r="O181" t="str">
        <f t="shared" si="17"/>
        <v>oui</v>
      </c>
      <c r="P181" s="173" t="s">
        <v>412</v>
      </c>
      <c r="Q181" s="173" t="s">
        <v>228</v>
      </c>
      <c r="R181" s="202">
        <v>13</v>
      </c>
      <c r="S181" s="172"/>
      <c r="T181" s="176">
        <v>14</v>
      </c>
      <c r="U181" s="176">
        <v>12</v>
      </c>
      <c r="V181" s="177">
        <v>13</v>
      </c>
      <c r="W181" s="178">
        <v>12.5</v>
      </c>
      <c r="X181" s="179">
        <v>16</v>
      </c>
      <c r="Y181" s="172">
        <v>16</v>
      </c>
      <c r="Z181" s="172">
        <v>14</v>
      </c>
      <c r="AA181" s="172">
        <v>13</v>
      </c>
      <c r="AB181" s="172">
        <v>14.333333333333334</v>
      </c>
    </row>
    <row r="182" spans="1:28" ht="18.75">
      <c r="A182" s="79">
        <v>173</v>
      </c>
      <c r="B182" s="123" t="s">
        <v>775</v>
      </c>
      <c r="C182" s="123" t="s">
        <v>776</v>
      </c>
      <c r="D182" s="172">
        <v>14.5</v>
      </c>
      <c r="E182" s="172">
        <v>13</v>
      </c>
      <c r="F182" s="172">
        <v>13</v>
      </c>
      <c r="G182" s="18">
        <f t="shared" si="15"/>
        <v>13.5</v>
      </c>
      <c r="H182" s="25">
        <f t="shared" si="16"/>
        <v>40.5</v>
      </c>
      <c r="I182" s="25"/>
      <c r="J182" s="19">
        <f t="shared" si="18"/>
        <v>40.5</v>
      </c>
      <c r="K182" s="26"/>
      <c r="L182" s="19">
        <f t="shared" si="19"/>
        <v>40.5</v>
      </c>
      <c r="M182" s="74"/>
      <c r="N182" s="84" t="str">
        <f t="shared" si="20"/>
        <v>Juin</v>
      </c>
      <c r="O182" t="str">
        <f t="shared" si="17"/>
        <v>oui</v>
      </c>
      <c r="P182" s="173" t="s">
        <v>775</v>
      </c>
      <c r="Q182" s="173" t="s">
        <v>776</v>
      </c>
      <c r="R182" s="202">
        <v>13</v>
      </c>
      <c r="S182" s="172"/>
      <c r="T182" s="176">
        <v>12</v>
      </c>
      <c r="U182" s="176">
        <v>12</v>
      </c>
      <c r="V182" s="177">
        <v>13</v>
      </c>
      <c r="W182" s="178">
        <v>10.75</v>
      </c>
      <c r="X182" s="179">
        <v>14.5</v>
      </c>
      <c r="Y182" s="172">
        <v>14.5</v>
      </c>
      <c r="Z182" s="172">
        <v>13</v>
      </c>
      <c r="AA182" s="172">
        <v>13</v>
      </c>
      <c r="AB182" s="172">
        <v>13.5</v>
      </c>
    </row>
    <row r="183" spans="1:28" ht="18.75">
      <c r="A183" s="79">
        <v>174</v>
      </c>
      <c r="B183" s="123" t="s">
        <v>110</v>
      </c>
      <c r="C183" s="123" t="s">
        <v>413</v>
      </c>
      <c r="D183" s="172">
        <v>13</v>
      </c>
      <c r="E183" s="172">
        <v>12.5</v>
      </c>
      <c r="F183" s="172">
        <v>12</v>
      </c>
      <c r="G183" s="18">
        <f t="shared" si="15"/>
        <v>12.5</v>
      </c>
      <c r="H183" s="25">
        <f t="shared" si="16"/>
        <v>37.5</v>
      </c>
      <c r="I183" s="25"/>
      <c r="J183" s="19">
        <f t="shared" si="18"/>
        <v>37.5</v>
      </c>
      <c r="K183" s="26"/>
      <c r="L183" s="19">
        <f t="shared" si="19"/>
        <v>37.5</v>
      </c>
      <c r="M183" s="74"/>
      <c r="N183" s="84" t="str">
        <f t="shared" si="20"/>
        <v>Juin</v>
      </c>
      <c r="O183" t="str">
        <f t="shared" si="17"/>
        <v>oui</v>
      </c>
      <c r="P183" s="173" t="s">
        <v>110</v>
      </c>
      <c r="Q183" s="173" t="s">
        <v>413</v>
      </c>
      <c r="R183" s="202">
        <v>12</v>
      </c>
      <c r="S183" s="172"/>
      <c r="T183" s="176">
        <v>11</v>
      </c>
      <c r="U183" s="176">
        <v>12</v>
      </c>
      <c r="V183" s="177">
        <v>13</v>
      </c>
      <c r="W183" s="178">
        <v>12.5</v>
      </c>
      <c r="X183" s="179" t="s">
        <v>1462</v>
      </c>
      <c r="Y183" s="172">
        <v>13</v>
      </c>
      <c r="Z183" s="172">
        <v>12.5</v>
      </c>
      <c r="AA183" s="172">
        <v>12</v>
      </c>
      <c r="AB183" s="172">
        <v>12.5</v>
      </c>
    </row>
    <row r="184" spans="1:28" ht="18.75">
      <c r="A184" s="79">
        <v>175</v>
      </c>
      <c r="B184" s="123" t="s">
        <v>414</v>
      </c>
      <c r="C184" s="123" t="s">
        <v>86</v>
      </c>
      <c r="D184" s="172">
        <v>15</v>
      </c>
      <c r="E184" s="172">
        <v>15</v>
      </c>
      <c r="F184" s="172">
        <v>13</v>
      </c>
      <c r="G184" s="18">
        <f t="shared" si="15"/>
        <v>14.333333333333334</v>
      </c>
      <c r="H184" s="25">
        <f t="shared" si="16"/>
        <v>43</v>
      </c>
      <c r="I184" s="25"/>
      <c r="J184" s="19">
        <f t="shared" si="18"/>
        <v>43</v>
      </c>
      <c r="K184" s="26"/>
      <c r="L184" s="19">
        <f t="shared" si="19"/>
        <v>43</v>
      </c>
      <c r="M184" s="74"/>
      <c r="N184" s="84" t="str">
        <f t="shared" si="20"/>
        <v>Juin</v>
      </c>
      <c r="O184" t="str">
        <f t="shared" si="17"/>
        <v>oui</v>
      </c>
      <c r="P184" s="173" t="s">
        <v>414</v>
      </c>
      <c r="Q184" s="173" t="s">
        <v>86</v>
      </c>
      <c r="R184" s="202">
        <v>13</v>
      </c>
      <c r="S184" s="172"/>
      <c r="T184" s="176">
        <v>15</v>
      </c>
      <c r="U184" s="176">
        <v>12</v>
      </c>
      <c r="V184" s="177">
        <v>13</v>
      </c>
      <c r="W184" s="178">
        <v>13</v>
      </c>
      <c r="X184" s="179">
        <v>15</v>
      </c>
      <c r="Y184" s="172">
        <v>15</v>
      </c>
      <c r="Z184" s="172">
        <v>15</v>
      </c>
      <c r="AA184" s="172">
        <v>13</v>
      </c>
      <c r="AB184" s="172">
        <v>14.333333333333334</v>
      </c>
    </row>
    <row r="185" spans="1:28" ht="30">
      <c r="A185" s="79">
        <v>176</v>
      </c>
      <c r="B185" s="123" t="s">
        <v>415</v>
      </c>
      <c r="C185" s="123" t="s">
        <v>42</v>
      </c>
      <c r="D185" s="172">
        <v>15</v>
      </c>
      <c r="E185" s="172">
        <v>14</v>
      </c>
      <c r="F185" s="172">
        <v>13.5</v>
      </c>
      <c r="G185" s="18">
        <f t="shared" si="15"/>
        <v>14.166666666666666</v>
      </c>
      <c r="H185" s="25">
        <f t="shared" si="16"/>
        <v>42.5</v>
      </c>
      <c r="I185" s="25"/>
      <c r="J185" s="19">
        <f t="shared" si="18"/>
        <v>42.5</v>
      </c>
      <c r="K185" s="26"/>
      <c r="L185" s="19">
        <f t="shared" si="19"/>
        <v>42.5</v>
      </c>
      <c r="M185" s="74"/>
      <c r="N185" s="84" t="str">
        <f t="shared" si="20"/>
        <v>Juin</v>
      </c>
      <c r="O185" t="str">
        <f t="shared" si="17"/>
        <v>oui</v>
      </c>
      <c r="P185" s="173" t="s">
        <v>415</v>
      </c>
      <c r="Q185" s="173" t="s">
        <v>42</v>
      </c>
      <c r="R185" s="202">
        <v>13.5</v>
      </c>
      <c r="S185" s="172"/>
      <c r="T185" s="176">
        <v>15</v>
      </c>
      <c r="U185" s="176">
        <v>12</v>
      </c>
      <c r="V185" s="177">
        <v>13</v>
      </c>
      <c r="W185" s="178">
        <v>14</v>
      </c>
      <c r="X185" s="179">
        <v>12.5</v>
      </c>
      <c r="Y185" s="172">
        <v>15</v>
      </c>
      <c r="Z185" s="172">
        <v>14</v>
      </c>
      <c r="AA185" s="172">
        <v>13.5</v>
      </c>
      <c r="AB185" s="172">
        <v>14.166666666666666</v>
      </c>
    </row>
    <row r="186" spans="1:28" ht="18.75">
      <c r="A186" s="79">
        <v>177</v>
      </c>
      <c r="B186" s="123" t="s">
        <v>416</v>
      </c>
      <c r="C186" s="123" t="s">
        <v>417</v>
      </c>
      <c r="D186" s="172">
        <v>14.75</v>
      </c>
      <c r="E186" s="172">
        <v>14</v>
      </c>
      <c r="F186" s="172">
        <v>13.75</v>
      </c>
      <c r="G186" s="18">
        <f t="shared" si="15"/>
        <v>14.166666666666666</v>
      </c>
      <c r="H186" s="25">
        <f t="shared" si="16"/>
        <v>42.5</v>
      </c>
      <c r="I186" s="25"/>
      <c r="J186" s="19">
        <f t="shared" si="18"/>
        <v>42.5</v>
      </c>
      <c r="K186" s="26"/>
      <c r="L186" s="19">
        <f t="shared" si="19"/>
        <v>42.5</v>
      </c>
      <c r="M186" s="74"/>
      <c r="N186" s="84" t="str">
        <f t="shared" si="20"/>
        <v>Juin</v>
      </c>
      <c r="O186" t="str">
        <f t="shared" si="17"/>
        <v>oui</v>
      </c>
      <c r="P186" s="173" t="s">
        <v>416</v>
      </c>
      <c r="Q186" s="173" t="s">
        <v>417</v>
      </c>
      <c r="R186" s="202">
        <v>13</v>
      </c>
      <c r="S186" s="172"/>
      <c r="T186" s="176">
        <v>14</v>
      </c>
      <c r="U186" s="176">
        <v>0</v>
      </c>
      <c r="V186" s="177">
        <v>13.5</v>
      </c>
      <c r="W186" s="178">
        <v>13.75</v>
      </c>
      <c r="X186" s="179">
        <v>14.75</v>
      </c>
      <c r="Y186" s="172">
        <v>14.75</v>
      </c>
      <c r="Z186" s="172">
        <v>14</v>
      </c>
      <c r="AA186" s="172">
        <v>13.75</v>
      </c>
      <c r="AB186" s="172">
        <v>14.166666666666666</v>
      </c>
    </row>
    <row r="187" spans="1:28" ht="18.75">
      <c r="A187" s="79">
        <v>178</v>
      </c>
      <c r="B187" s="123" t="s">
        <v>418</v>
      </c>
      <c r="C187" s="123" t="s">
        <v>419</v>
      </c>
      <c r="D187" s="172">
        <v>14</v>
      </c>
      <c r="E187" s="172">
        <v>13</v>
      </c>
      <c r="F187" s="172">
        <v>13</v>
      </c>
      <c r="G187" s="18">
        <f t="shared" si="15"/>
        <v>13.333333333333334</v>
      </c>
      <c r="H187" s="25">
        <f t="shared" si="16"/>
        <v>40</v>
      </c>
      <c r="I187" s="25"/>
      <c r="J187" s="19">
        <f t="shared" si="18"/>
        <v>40</v>
      </c>
      <c r="K187" s="26"/>
      <c r="L187" s="19">
        <f t="shared" si="19"/>
        <v>40</v>
      </c>
      <c r="M187" s="74"/>
      <c r="N187" s="84" t="str">
        <f t="shared" si="20"/>
        <v>Juin</v>
      </c>
      <c r="O187" t="str">
        <f t="shared" si="17"/>
        <v>oui</v>
      </c>
      <c r="P187" s="173" t="s">
        <v>418</v>
      </c>
      <c r="Q187" s="173" t="s">
        <v>419</v>
      </c>
      <c r="R187" s="202">
        <v>13</v>
      </c>
      <c r="S187" s="172"/>
      <c r="T187" s="176">
        <v>12</v>
      </c>
      <c r="U187" s="176">
        <v>12</v>
      </c>
      <c r="V187" s="177">
        <v>13</v>
      </c>
      <c r="W187" s="178">
        <v>12</v>
      </c>
      <c r="X187" s="179">
        <v>14</v>
      </c>
      <c r="Y187" s="172">
        <v>14</v>
      </c>
      <c r="Z187" s="172">
        <v>13</v>
      </c>
      <c r="AA187" s="172">
        <v>13</v>
      </c>
      <c r="AB187" s="172">
        <v>13.333333333333334</v>
      </c>
    </row>
    <row r="188" spans="1:28" ht="30">
      <c r="A188" s="79">
        <v>179</v>
      </c>
      <c r="B188" s="123" t="s">
        <v>420</v>
      </c>
      <c r="C188" s="123" t="s">
        <v>421</v>
      </c>
      <c r="D188" s="172">
        <v>14</v>
      </c>
      <c r="E188" s="172">
        <v>12.75</v>
      </c>
      <c r="F188" s="172">
        <v>12.5</v>
      </c>
      <c r="G188" s="18">
        <f t="shared" si="15"/>
        <v>13.083333333333334</v>
      </c>
      <c r="H188" s="25">
        <f t="shared" si="16"/>
        <v>39.25</v>
      </c>
      <c r="I188" s="25"/>
      <c r="J188" s="19">
        <f t="shared" si="18"/>
        <v>39.25</v>
      </c>
      <c r="K188" s="26"/>
      <c r="L188" s="19">
        <f t="shared" si="19"/>
        <v>39.25</v>
      </c>
      <c r="M188" s="74"/>
      <c r="N188" s="84" t="str">
        <f t="shared" si="20"/>
        <v>Juin</v>
      </c>
      <c r="O188" t="str">
        <f t="shared" si="17"/>
        <v>oui</v>
      </c>
      <c r="P188" s="173" t="s">
        <v>420</v>
      </c>
      <c r="Q188" s="173" t="s">
        <v>421</v>
      </c>
      <c r="R188" s="202">
        <v>12</v>
      </c>
      <c r="S188" s="172"/>
      <c r="T188" s="176">
        <v>14</v>
      </c>
      <c r="U188" s="176">
        <v>12</v>
      </c>
      <c r="V188" s="177">
        <v>12.5</v>
      </c>
      <c r="W188" s="178">
        <v>12.75</v>
      </c>
      <c r="X188" s="179">
        <v>12</v>
      </c>
      <c r="Y188" s="172">
        <v>14</v>
      </c>
      <c r="Z188" s="172">
        <v>12.75</v>
      </c>
      <c r="AA188" s="172">
        <v>12.5</v>
      </c>
      <c r="AB188" s="172">
        <v>13.083333333333334</v>
      </c>
    </row>
    <row r="189" spans="1:28" ht="30">
      <c r="A189" s="79">
        <v>180</v>
      </c>
      <c r="B189" s="123" t="s">
        <v>422</v>
      </c>
      <c r="C189" s="123" t="s">
        <v>57</v>
      </c>
      <c r="D189" s="172">
        <v>15</v>
      </c>
      <c r="E189" s="172">
        <v>13.75</v>
      </c>
      <c r="F189" s="172">
        <v>13</v>
      </c>
      <c r="G189" s="18">
        <f t="shared" si="15"/>
        <v>13.916666666666666</v>
      </c>
      <c r="H189" s="25">
        <f t="shared" si="16"/>
        <v>41.75</v>
      </c>
      <c r="I189" s="25"/>
      <c r="J189" s="19">
        <f t="shared" si="18"/>
        <v>41.75</v>
      </c>
      <c r="K189" s="26"/>
      <c r="L189" s="19">
        <f t="shared" si="19"/>
        <v>41.75</v>
      </c>
      <c r="M189" s="74"/>
      <c r="N189" s="84" t="str">
        <f t="shared" si="20"/>
        <v>Juin</v>
      </c>
      <c r="O189" t="str">
        <f t="shared" si="17"/>
        <v>oui</v>
      </c>
      <c r="P189" s="173" t="s">
        <v>422</v>
      </c>
      <c r="Q189" s="173" t="s">
        <v>57</v>
      </c>
      <c r="R189" s="202">
        <v>13</v>
      </c>
      <c r="S189" s="172"/>
      <c r="T189" s="176">
        <v>12</v>
      </c>
      <c r="U189" s="176">
        <v>12</v>
      </c>
      <c r="V189" s="177">
        <v>13</v>
      </c>
      <c r="W189" s="178">
        <v>13.75</v>
      </c>
      <c r="X189" s="179">
        <v>15</v>
      </c>
      <c r="Y189" s="172">
        <v>15</v>
      </c>
      <c r="Z189" s="172">
        <v>13.75</v>
      </c>
      <c r="AA189" s="172">
        <v>13</v>
      </c>
      <c r="AB189" s="172">
        <v>13.916666666666666</v>
      </c>
    </row>
    <row r="190" spans="1:28" ht="18.75">
      <c r="A190" s="79">
        <v>181</v>
      </c>
      <c r="B190" s="123" t="s">
        <v>422</v>
      </c>
      <c r="C190" s="123" t="s">
        <v>423</v>
      </c>
      <c r="D190" s="172">
        <v>14.75</v>
      </c>
      <c r="E190" s="172">
        <v>13.75</v>
      </c>
      <c r="F190" s="172">
        <v>13</v>
      </c>
      <c r="G190" s="18">
        <f t="shared" si="15"/>
        <v>13.833333333333334</v>
      </c>
      <c r="H190" s="25">
        <f t="shared" si="16"/>
        <v>41.5</v>
      </c>
      <c r="I190" s="25"/>
      <c r="J190" s="19">
        <f t="shared" si="18"/>
        <v>41.5</v>
      </c>
      <c r="K190" s="26"/>
      <c r="L190" s="19">
        <f t="shared" si="19"/>
        <v>41.5</v>
      </c>
      <c r="M190" s="74"/>
      <c r="N190" s="84" t="str">
        <f t="shared" si="20"/>
        <v>Juin</v>
      </c>
      <c r="O190" t="str">
        <f t="shared" si="17"/>
        <v>oui</v>
      </c>
      <c r="P190" s="173" t="s">
        <v>422</v>
      </c>
      <c r="Q190" s="173" t="s">
        <v>423</v>
      </c>
      <c r="R190" s="202">
        <v>13</v>
      </c>
      <c r="S190" s="172"/>
      <c r="T190" s="176">
        <v>12</v>
      </c>
      <c r="U190" s="176">
        <v>12</v>
      </c>
      <c r="V190" s="177">
        <v>12.5</v>
      </c>
      <c r="W190" s="178">
        <v>13.75</v>
      </c>
      <c r="X190" s="179">
        <v>14.75</v>
      </c>
      <c r="Y190" s="172">
        <v>14.75</v>
      </c>
      <c r="Z190" s="172">
        <v>13.75</v>
      </c>
      <c r="AA190" s="172">
        <v>13</v>
      </c>
      <c r="AB190" s="172">
        <v>13.833333333333334</v>
      </c>
    </row>
    <row r="191" spans="1:28" ht="30">
      <c r="A191" s="79">
        <v>182</v>
      </c>
      <c r="B191" s="123" t="s">
        <v>424</v>
      </c>
      <c r="C191" s="123" t="s">
        <v>425</v>
      </c>
      <c r="D191" s="172">
        <v>14</v>
      </c>
      <c r="E191" s="172">
        <v>13</v>
      </c>
      <c r="F191" s="172">
        <v>13</v>
      </c>
      <c r="G191" s="18">
        <f t="shared" si="15"/>
        <v>13.333333333333334</v>
      </c>
      <c r="H191" s="25">
        <f t="shared" si="16"/>
        <v>40</v>
      </c>
      <c r="I191" s="25"/>
      <c r="J191" s="19">
        <f t="shared" si="18"/>
        <v>40</v>
      </c>
      <c r="K191" s="26"/>
      <c r="L191" s="19">
        <f t="shared" si="19"/>
        <v>40</v>
      </c>
      <c r="M191" s="74"/>
      <c r="N191" s="84" t="str">
        <f t="shared" si="20"/>
        <v>Juin</v>
      </c>
      <c r="O191" t="str">
        <f t="shared" si="17"/>
        <v>oui</v>
      </c>
      <c r="P191" s="173" t="s">
        <v>424</v>
      </c>
      <c r="Q191" s="173" t="s">
        <v>425</v>
      </c>
      <c r="R191" s="202">
        <v>13</v>
      </c>
      <c r="S191" s="172"/>
      <c r="T191" s="176">
        <v>12</v>
      </c>
      <c r="U191" s="176">
        <v>12</v>
      </c>
      <c r="V191" s="177">
        <v>13</v>
      </c>
      <c r="W191" s="178">
        <v>12.75</v>
      </c>
      <c r="X191" s="179">
        <v>14</v>
      </c>
      <c r="Y191" s="172">
        <v>14</v>
      </c>
      <c r="Z191" s="172">
        <v>13</v>
      </c>
      <c r="AA191" s="172">
        <v>13</v>
      </c>
      <c r="AB191" s="172">
        <v>13.333333333333334</v>
      </c>
    </row>
    <row r="192" spans="1:28" ht="30">
      <c r="A192" s="79">
        <v>183</v>
      </c>
      <c r="B192" s="123" t="s">
        <v>426</v>
      </c>
      <c r="C192" s="123" t="s">
        <v>427</v>
      </c>
      <c r="D192" s="172">
        <v>15</v>
      </c>
      <c r="E192" s="172">
        <v>13</v>
      </c>
      <c r="F192" s="172">
        <v>13</v>
      </c>
      <c r="G192" s="18">
        <f t="shared" si="15"/>
        <v>13.666666666666666</v>
      </c>
      <c r="H192" s="25">
        <f t="shared" si="16"/>
        <v>41</v>
      </c>
      <c r="I192" s="25"/>
      <c r="J192" s="19">
        <f t="shared" si="18"/>
        <v>41</v>
      </c>
      <c r="K192" s="26"/>
      <c r="L192" s="19">
        <f t="shared" si="19"/>
        <v>41</v>
      </c>
      <c r="M192" s="74"/>
      <c r="N192" s="84" t="str">
        <f t="shared" si="20"/>
        <v>Juin</v>
      </c>
      <c r="O192" t="str">
        <f t="shared" si="17"/>
        <v>oui</v>
      </c>
      <c r="P192" s="173" t="s">
        <v>426</v>
      </c>
      <c r="Q192" s="173" t="s">
        <v>427</v>
      </c>
      <c r="R192" s="202">
        <v>13</v>
      </c>
      <c r="S192" s="172"/>
      <c r="T192" s="176">
        <v>15</v>
      </c>
      <c r="U192" s="176">
        <v>12</v>
      </c>
      <c r="V192" s="177">
        <v>13</v>
      </c>
      <c r="W192" s="178">
        <v>12</v>
      </c>
      <c r="X192" s="179">
        <v>12.5</v>
      </c>
      <c r="Y192" s="172">
        <v>15</v>
      </c>
      <c r="Z192" s="172">
        <v>13</v>
      </c>
      <c r="AA192" s="172">
        <v>13</v>
      </c>
      <c r="AB192" s="172">
        <v>13.666666666666666</v>
      </c>
    </row>
    <row r="193" spans="1:28" ht="30">
      <c r="A193" s="79">
        <v>184</v>
      </c>
      <c r="B193" s="123" t="s">
        <v>428</v>
      </c>
      <c r="C193" s="123" t="s">
        <v>429</v>
      </c>
      <c r="D193" s="172">
        <v>15</v>
      </c>
      <c r="E193" s="172">
        <v>13</v>
      </c>
      <c r="F193" s="172">
        <v>12.75</v>
      </c>
      <c r="G193" s="18">
        <f t="shared" si="15"/>
        <v>13.583333333333334</v>
      </c>
      <c r="H193" s="25">
        <f t="shared" si="16"/>
        <v>40.75</v>
      </c>
      <c r="I193" s="25"/>
      <c r="J193" s="19">
        <f t="shared" si="18"/>
        <v>40.75</v>
      </c>
      <c r="K193" s="26"/>
      <c r="L193" s="19">
        <f t="shared" si="19"/>
        <v>40.75</v>
      </c>
      <c r="M193" s="74"/>
      <c r="N193" s="84" t="str">
        <f t="shared" si="20"/>
        <v>Juin</v>
      </c>
      <c r="O193" t="str">
        <f t="shared" si="17"/>
        <v>oui</v>
      </c>
      <c r="P193" s="173" t="s">
        <v>428</v>
      </c>
      <c r="Q193" s="173" t="s">
        <v>429</v>
      </c>
      <c r="R193" s="202">
        <v>12</v>
      </c>
      <c r="S193" s="172"/>
      <c r="T193" s="176">
        <v>11</v>
      </c>
      <c r="U193" s="176">
        <v>12</v>
      </c>
      <c r="V193" s="177">
        <v>13</v>
      </c>
      <c r="W193" s="178">
        <v>12.75</v>
      </c>
      <c r="X193" s="179">
        <v>15</v>
      </c>
      <c r="Y193" s="172">
        <v>15</v>
      </c>
      <c r="Z193" s="172">
        <v>13</v>
      </c>
      <c r="AA193" s="172">
        <v>12.75</v>
      </c>
      <c r="AB193" s="172">
        <v>13.583333333333334</v>
      </c>
    </row>
    <row r="194" spans="1:28" ht="30">
      <c r="A194" s="79">
        <v>185</v>
      </c>
      <c r="B194" s="123" t="s">
        <v>430</v>
      </c>
      <c r="C194" s="123" t="s">
        <v>431</v>
      </c>
      <c r="D194" s="172">
        <v>13.5</v>
      </c>
      <c r="E194" s="172">
        <v>13.5</v>
      </c>
      <c r="F194" s="172">
        <v>12</v>
      </c>
      <c r="G194" s="18">
        <f t="shared" si="15"/>
        <v>13</v>
      </c>
      <c r="H194" s="25">
        <f t="shared" si="16"/>
        <v>39</v>
      </c>
      <c r="I194" s="25"/>
      <c r="J194" s="19">
        <f t="shared" si="18"/>
        <v>39</v>
      </c>
      <c r="K194" s="26"/>
      <c r="L194" s="19">
        <f t="shared" si="19"/>
        <v>39</v>
      </c>
      <c r="M194" s="74"/>
      <c r="N194" s="84" t="str">
        <f t="shared" si="20"/>
        <v>Juin</v>
      </c>
      <c r="O194" t="str">
        <f t="shared" si="17"/>
        <v>oui</v>
      </c>
      <c r="P194" s="173" t="s">
        <v>430</v>
      </c>
      <c r="Q194" s="173" t="s">
        <v>431</v>
      </c>
      <c r="R194" s="202">
        <v>13.5</v>
      </c>
      <c r="S194" s="172"/>
      <c r="T194" s="176">
        <v>11</v>
      </c>
      <c r="U194" s="176">
        <v>12</v>
      </c>
      <c r="V194" s="177">
        <v>13.5</v>
      </c>
      <c r="W194" s="178">
        <v>0</v>
      </c>
      <c r="X194" s="179">
        <v>12</v>
      </c>
      <c r="Y194" s="172">
        <v>13.5</v>
      </c>
      <c r="Z194" s="172">
        <v>13.5</v>
      </c>
      <c r="AA194" s="172">
        <v>12</v>
      </c>
      <c r="AB194" s="172">
        <v>13</v>
      </c>
    </row>
    <row r="195" spans="1:28" ht="30">
      <c r="A195" s="79">
        <v>186</v>
      </c>
      <c r="B195" s="123" t="s">
        <v>432</v>
      </c>
      <c r="C195" s="123" t="s">
        <v>433</v>
      </c>
      <c r="D195" s="172">
        <v>13.5</v>
      </c>
      <c r="E195" s="172">
        <v>13</v>
      </c>
      <c r="F195" s="172">
        <v>12.5</v>
      </c>
      <c r="G195" s="18">
        <f t="shared" si="15"/>
        <v>13</v>
      </c>
      <c r="H195" s="25">
        <f t="shared" si="16"/>
        <v>39</v>
      </c>
      <c r="I195" s="25"/>
      <c r="J195" s="19">
        <f t="shared" si="18"/>
        <v>39</v>
      </c>
      <c r="K195" s="26"/>
      <c r="L195" s="19">
        <f t="shared" si="19"/>
        <v>39</v>
      </c>
      <c r="M195" s="74"/>
      <c r="N195" s="84" t="str">
        <f t="shared" si="20"/>
        <v>Juin</v>
      </c>
      <c r="O195" t="str">
        <f t="shared" si="17"/>
        <v>oui</v>
      </c>
      <c r="P195" s="173" t="s">
        <v>432</v>
      </c>
      <c r="Q195" s="173" t="s">
        <v>433</v>
      </c>
      <c r="R195" s="202">
        <v>13</v>
      </c>
      <c r="S195" s="172"/>
      <c r="T195" s="176">
        <v>10</v>
      </c>
      <c r="U195" s="176">
        <v>0</v>
      </c>
      <c r="V195" s="177">
        <v>13.5</v>
      </c>
      <c r="W195" s="178">
        <v>12.5</v>
      </c>
      <c r="X195" s="179">
        <v>12.25</v>
      </c>
      <c r="Y195" s="172">
        <v>13.5</v>
      </c>
      <c r="Z195" s="172">
        <v>13</v>
      </c>
      <c r="AA195" s="172">
        <v>12.5</v>
      </c>
      <c r="AB195" s="172">
        <v>13</v>
      </c>
    </row>
    <row r="196" spans="1:28" ht="18.75">
      <c r="A196" s="79">
        <v>187</v>
      </c>
      <c r="B196" s="123" t="s">
        <v>434</v>
      </c>
      <c r="C196" s="123" t="s">
        <v>435</v>
      </c>
      <c r="D196" s="172">
        <v>16</v>
      </c>
      <c r="E196" s="172">
        <v>13</v>
      </c>
      <c r="F196" s="172">
        <v>13</v>
      </c>
      <c r="G196" s="18">
        <f t="shared" si="15"/>
        <v>14</v>
      </c>
      <c r="H196" s="25">
        <f t="shared" si="16"/>
        <v>42</v>
      </c>
      <c r="I196" s="25"/>
      <c r="J196" s="19">
        <f t="shared" si="18"/>
        <v>42</v>
      </c>
      <c r="K196" s="26"/>
      <c r="L196" s="19">
        <f t="shared" si="19"/>
        <v>42</v>
      </c>
      <c r="M196" s="74"/>
      <c r="N196" s="84" t="str">
        <f t="shared" si="20"/>
        <v>Juin</v>
      </c>
      <c r="O196" t="str">
        <f t="shared" si="17"/>
        <v>oui</v>
      </c>
      <c r="P196" s="173" t="s">
        <v>434</v>
      </c>
      <c r="Q196" s="173" t="s">
        <v>435</v>
      </c>
      <c r="R196" s="202">
        <v>13</v>
      </c>
      <c r="S196" s="172"/>
      <c r="T196" s="176">
        <v>13</v>
      </c>
      <c r="U196" s="176">
        <v>12</v>
      </c>
      <c r="V196" s="177">
        <v>13</v>
      </c>
      <c r="W196" s="178">
        <v>12.75</v>
      </c>
      <c r="X196" s="179">
        <v>16</v>
      </c>
      <c r="Y196" s="172">
        <v>16</v>
      </c>
      <c r="Z196" s="172">
        <v>13</v>
      </c>
      <c r="AA196" s="172">
        <v>13</v>
      </c>
      <c r="AB196" s="172">
        <v>14</v>
      </c>
    </row>
    <row r="197" spans="1:28" ht="30.75" thickBot="1">
      <c r="A197" s="79">
        <v>188</v>
      </c>
      <c r="B197" s="123" t="s">
        <v>777</v>
      </c>
      <c r="C197" s="123" t="s">
        <v>65</v>
      </c>
      <c r="D197" s="172">
        <v>14.25</v>
      </c>
      <c r="E197" s="172">
        <v>13</v>
      </c>
      <c r="F197" s="172">
        <v>12.5</v>
      </c>
      <c r="G197" s="18">
        <f t="shared" si="15"/>
        <v>13.25</v>
      </c>
      <c r="H197" s="25">
        <f t="shared" si="16"/>
        <v>39.75</v>
      </c>
      <c r="I197" s="25"/>
      <c r="J197" s="19">
        <f t="shared" si="18"/>
        <v>39.75</v>
      </c>
      <c r="K197" s="26"/>
      <c r="L197" s="19">
        <f t="shared" si="19"/>
        <v>39.75</v>
      </c>
      <c r="M197" s="74"/>
      <c r="N197" s="84" t="str">
        <f t="shared" si="20"/>
        <v>Juin</v>
      </c>
      <c r="O197" t="str">
        <f t="shared" si="17"/>
        <v>oui</v>
      </c>
      <c r="P197" s="173" t="s">
        <v>777</v>
      </c>
      <c r="Q197" s="173" t="s">
        <v>65</v>
      </c>
      <c r="R197" s="202">
        <v>12</v>
      </c>
      <c r="S197" s="172"/>
      <c r="T197" s="212">
        <v>13</v>
      </c>
      <c r="U197" s="176">
        <v>12</v>
      </c>
      <c r="V197" s="177">
        <v>12.5</v>
      </c>
      <c r="W197" s="178">
        <v>14.25</v>
      </c>
      <c r="X197" s="179">
        <v>11</v>
      </c>
      <c r="Y197" s="172">
        <v>14.25</v>
      </c>
      <c r="Z197" s="172">
        <v>13</v>
      </c>
      <c r="AA197" s="172">
        <v>12.5</v>
      </c>
      <c r="AB197" s="172">
        <v>13.25</v>
      </c>
    </row>
    <row r="198" spans="1:28" ht="30.75" thickBot="1">
      <c r="A198" s="79">
        <v>189</v>
      </c>
      <c r="B198" s="123" t="s">
        <v>436</v>
      </c>
      <c r="C198" s="123" t="s">
        <v>206</v>
      </c>
      <c r="D198" s="172">
        <v>13</v>
      </c>
      <c r="E198" s="172">
        <v>13</v>
      </c>
      <c r="F198" s="172">
        <v>12.5</v>
      </c>
      <c r="G198" s="18">
        <f t="shared" si="15"/>
        <v>12.833333333333334</v>
      </c>
      <c r="H198" s="25">
        <f t="shared" si="16"/>
        <v>38.5</v>
      </c>
      <c r="I198" s="25"/>
      <c r="J198" s="19">
        <f t="shared" si="18"/>
        <v>38.5</v>
      </c>
      <c r="K198" s="26"/>
      <c r="L198" s="19">
        <f t="shared" si="19"/>
        <v>38.5</v>
      </c>
      <c r="M198" s="74"/>
      <c r="N198" s="84" t="str">
        <f t="shared" si="20"/>
        <v>Juin</v>
      </c>
      <c r="O198" t="str">
        <f t="shared" si="17"/>
        <v>oui</v>
      </c>
      <c r="P198" s="173" t="s">
        <v>436</v>
      </c>
      <c r="Q198" s="173" t="s">
        <v>206</v>
      </c>
      <c r="R198" s="202">
        <v>13</v>
      </c>
      <c r="S198" s="172"/>
      <c r="T198" s="212">
        <v>13</v>
      </c>
      <c r="U198" s="176">
        <v>12</v>
      </c>
      <c r="V198" s="177">
        <v>12.5</v>
      </c>
      <c r="W198" s="178">
        <v>12</v>
      </c>
      <c r="X198" s="179">
        <v>11</v>
      </c>
      <c r="Y198" s="172">
        <v>13</v>
      </c>
      <c r="Z198" s="172">
        <v>13</v>
      </c>
      <c r="AA198" s="172">
        <v>12.5</v>
      </c>
      <c r="AB198" s="172">
        <v>12.833333333333334</v>
      </c>
    </row>
    <row r="199" spans="1:28" ht="19.5" thickBot="1">
      <c r="A199" s="79">
        <v>190</v>
      </c>
      <c r="B199" s="123" t="s">
        <v>437</v>
      </c>
      <c r="C199" s="123" t="s">
        <v>438</v>
      </c>
      <c r="D199" s="172">
        <v>15</v>
      </c>
      <c r="E199" s="172">
        <v>13</v>
      </c>
      <c r="F199" s="172">
        <v>13</v>
      </c>
      <c r="G199" s="18">
        <f t="shared" si="15"/>
        <v>13.666666666666666</v>
      </c>
      <c r="H199" s="25">
        <f t="shared" si="16"/>
        <v>41</v>
      </c>
      <c r="I199" s="25"/>
      <c r="J199" s="19">
        <f t="shared" si="18"/>
        <v>41</v>
      </c>
      <c r="K199" s="26"/>
      <c r="L199" s="19">
        <f t="shared" si="19"/>
        <v>41</v>
      </c>
      <c r="M199" s="74"/>
      <c r="N199" s="84" t="str">
        <f t="shared" si="20"/>
        <v>Juin</v>
      </c>
      <c r="O199" t="str">
        <f t="shared" si="17"/>
        <v>oui</v>
      </c>
      <c r="P199" s="173" t="s">
        <v>437</v>
      </c>
      <c r="Q199" s="173" t="s">
        <v>438</v>
      </c>
      <c r="R199" s="202">
        <v>0</v>
      </c>
      <c r="S199" s="172"/>
      <c r="T199" s="212">
        <v>13</v>
      </c>
      <c r="U199" s="176">
        <v>12</v>
      </c>
      <c r="V199" s="177">
        <v>13</v>
      </c>
      <c r="W199" s="178">
        <v>12.75</v>
      </c>
      <c r="X199" s="179">
        <v>15</v>
      </c>
      <c r="Y199" s="172">
        <v>15</v>
      </c>
      <c r="Z199" s="172">
        <v>13</v>
      </c>
      <c r="AA199" s="172">
        <v>13</v>
      </c>
      <c r="AB199" s="172">
        <v>13.666666666666666</v>
      </c>
    </row>
    <row r="200" spans="1:28" ht="19.5" thickBot="1">
      <c r="A200" s="79">
        <v>191</v>
      </c>
      <c r="B200" s="123" t="s">
        <v>439</v>
      </c>
      <c r="C200" s="123" t="s">
        <v>440</v>
      </c>
      <c r="D200" s="172">
        <v>14</v>
      </c>
      <c r="E200" s="172">
        <v>13.75</v>
      </c>
      <c r="F200" s="172">
        <v>13.5</v>
      </c>
      <c r="G200" s="18">
        <f t="shared" si="15"/>
        <v>13.75</v>
      </c>
      <c r="H200" s="25">
        <f t="shared" si="16"/>
        <v>41.25</v>
      </c>
      <c r="I200" s="25"/>
      <c r="J200" s="19">
        <f t="shared" si="18"/>
        <v>41.25</v>
      </c>
      <c r="K200" s="26"/>
      <c r="L200" s="19">
        <f t="shared" si="19"/>
        <v>41.25</v>
      </c>
      <c r="M200" s="74"/>
      <c r="N200" s="84" t="str">
        <f t="shared" si="20"/>
        <v>Juin</v>
      </c>
      <c r="O200" t="str">
        <f t="shared" si="17"/>
        <v>oui</v>
      </c>
      <c r="P200" s="173" t="s">
        <v>439</v>
      </c>
      <c r="Q200" s="173" t="s">
        <v>440</v>
      </c>
      <c r="R200" s="202">
        <v>13</v>
      </c>
      <c r="S200" s="172"/>
      <c r="T200" s="212">
        <v>14</v>
      </c>
      <c r="U200" s="176">
        <v>0</v>
      </c>
      <c r="V200" s="177">
        <v>13</v>
      </c>
      <c r="W200" s="178">
        <v>13.5</v>
      </c>
      <c r="X200" s="179">
        <v>13.75</v>
      </c>
      <c r="Y200" s="172">
        <v>14</v>
      </c>
      <c r="Z200" s="172">
        <v>13.75</v>
      </c>
      <c r="AA200" s="172">
        <v>13.5</v>
      </c>
      <c r="AB200" s="172">
        <v>13.75</v>
      </c>
    </row>
    <row r="201" spans="1:28" ht="30.75" thickBot="1">
      <c r="A201" s="79">
        <v>192</v>
      </c>
      <c r="B201" s="123" t="s">
        <v>441</v>
      </c>
      <c r="C201" s="123" t="s">
        <v>50</v>
      </c>
      <c r="D201" s="172">
        <v>13</v>
      </c>
      <c r="E201" s="172">
        <v>12.25</v>
      </c>
      <c r="F201" s="172">
        <v>12</v>
      </c>
      <c r="G201" s="18">
        <f t="shared" si="15"/>
        <v>12.416666666666666</v>
      </c>
      <c r="H201" s="25">
        <f t="shared" si="16"/>
        <v>37.25</v>
      </c>
      <c r="I201" s="25"/>
      <c r="J201" s="19">
        <f t="shared" si="18"/>
        <v>37.25</v>
      </c>
      <c r="K201" s="26"/>
      <c r="L201" s="19">
        <f t="shared" si="19"/>
        <v>37.25</v>
      </c>
      <c r="M201" s="74"/>
      <c r="N201" s="84" t="str">
        <f t="shared" si="20"/>
        <v>Juin</v>
      </c>
      <c r="O201" t="str">
        <f t="shared" si="17"/>
        <v>oui</v>
      </c>
      <c r="P201" s="173" t="s">
        <v>441</v>
      </c>
      <c r="Q201" s="173" t="s">
        <v>50</v>
      </c>
      <c r="R201" s="202">
        <v>12</v>
      </c>
      <c r="S201" s="172"/>
      <c r="T201" s="212">
        <v>12</v>
      </c>
      <c r="U201" s="176">
        <v>12</v>
      </c>
      <c r="V201" s="177">
        <v>13</v>
      </c>
      <c r="W201" s="178">
        <v>12.25</v>
      </c>
      <c r="X201" s="179" t="s">
        <v>1462</v>
      </c>
      <c r="Y201" s="172">
        <v>13</v>
      </c>
      <c r="Z201" s="172">
        <v>12.25</v>
      </c>
      <c r="AA201" s="172">
        <v>12</v>
      </c>
      <c r="AB201" s="172">
        <v>12.416666666666666</v>
      </c>
    </row>
    <row r="202" spans="1:28" ht="19.5" thickBot="1">
      <c r="A202" s="79">
        <v>193</v>
      </c>
      <c r="B202" s="123" t="s">
        <v>442</v>
      </c>
      <c r="C202" s="123" t="s">
        <v>443</v>
      </c>
      <c r="D202" s="172">
        <v>14.5</v>
      </c>
      <c r="E202" s="172">
        <v>13.5</v>
      </c>
      <c r="F202" s="172">
        <v>13</v>
      </c>
      <c r="G202" s="18">
        <f t="shared" si="15"/>
        <v>13.666666666666666</v>
      </c>
      <c r="H202" s="25">
        <f t="shared" si="16"/>
        <v>41</v>
      </c>
      <c r="I202" s="25"/>
      <c r="J202" s="19">
        <f t="shared" si="18"/>
        <v>41</v>
      </c>
      <c r="K202" s="26"/>
      <c r="L202" s="19">
        <f t="shared" si="19"/>
        <v>41</v>
      </c>
      <c r="M202" s="74"/>
      <c r="N202" s="84" t="str">
        <f t="shared" si="20"/>
        <v>Juin</v>
      </c>
      <c r="O202" t="str">
        <f t="shared" si="17"/>
        <v>oui</v>
      </c>
      <c r="P202" s="173" t="s">
        <v>442</v>
      </c>
      <c r="Q202" s="173" t="s">
        <v>443</v>
      </c>
      <c r="R202" s="202">
        <v>13</v>
      </c>
      <c r="S202" s="172"/>
      <c r="T202" s="212">
        <v>12</v>
      </c>
      <c r="U202" s="176">
        <v>12</v>
      </c>
      <c r="V202" s="177">
        <v>13.5</v>
      </c>
      <c r="W202" s="178">
        <v>13</v>
      </c>
      <c r="X202" s="179">
        <v>14.5</v>
      </c>
      <c r="Y202" s="172">
        <v>14.5</v>
      </c>
      <c r="Z202" s="172">
        <v>13.5</v>
      </c>
      <c r="AA202" s="172">
        <v>13</v>
      </c>
      <c r="AB202" s="172">
        <v>13.666666666666666</v>
      </c>
    </row>
    <row r="203" spans="1:28" ht="19.5" thickBot="1">
      <c r="A203" s="79">
        <v>194</v>
      </c>
      <c r="B203" s="123" t="s">
        <v>444</v>
      </c>
      <c r="C203" s="123" t="s">
        <v>445</v>
      </c>
      <c r="D203" s="172">
        <v>14</v>
      </c>
      <c r="E203" s="172">
        <v>14</v>
      </c>
      <c r="F203" s="172">
        <v>13</v>
      </c>
      <c r="G203" s="18">
        <f t="shared" ref="G203:G266" si="21">IF(AND(D203=0,E203=0,F203=0),M203/3,(D203+E203+F203)/3)</f>
        <v>13.666666666666666</v>
      </c>
      <c r="H203" s="25">
        <f t="shared" ref="H203:H266" si="22">G203*3</f>
        <v>41</v>
      </c>
      <c r="I203" s="25"/>
      <c r="J203" s="19">
        <f t="shared" si="18"/>
        <v>41</v>
      </c>
      <c r="K203" s="26"/>
      <c r="L203" s="19">
        <f t="shared" si="19"/>
        <v>41</v>
      </c>
      <c r="M203" s="74"/>
      <c r="N203" s="84" t="str">
        <f t="shared" si="20"/>
        <v>Juin</v>
      </c>
      <c r="O203" t="str">
        <f t="shared" ref="O203:O266" si="23">IF(AND(B203=P203,C203=Q203),"oui","non")</f>
        <v>oui</v>
      </c>
      <c r="P203" s="173" t="s">
        <v>444</v>
      </c>
      <c r="Q203" s="173" t="s">
        <v>445</v>
      </c>
      <c r="R203" s="202">
        <v>13</v>
      </c>
      <c r="S203" s="172"/>
      <c r="T203" s="212">
        <v>14</v>
      </c>
      <c r="U203" s="176">
        <v>0</v>
      </c>
      <c r="V203" s="177">
        <v>13</v>
      </c>
      <c r="W203" s="178">
        <v>12.75</v>
      </c>
      <c r="X203" s="179">
        <v>14</v>
      </c>
      <c r="Y203" s="172">
        <v>14</v>
      </c>
      <c r="Z203" s="172">
        <v>14</v>
      </c>
      <c r="AA203" s="172">
        <v>13</v>
      </c>
      <c r="AB203" s="172">
        <v>13.666666666666666</v>
      </c>
    </row>
    <row r="204" spans="1:28" ht="19.5" thickBot="1">
      <c r="A204" s="79">
        <v>195</v>
      </c>
      <c r="B204" s="123" t="s">
        <v>446</v>
      </c>
      <c r="C204" s="123" t="s">
        <v>228</v>
      </c>
      <c r="D204" s="172">
        <v>15.5</v>
      </c>
      <c r="E204" s="172">
        <v>14</v>
      </c>
      <c r="F204" s="172">
        <v>13.5</v>
      </c>
      <c r="G204" s="18">
        <f t="shared" si="21"/>
        <v>14.333333333333334</v>
      </c>
      <c r="H204" s="25">
        <f t="shared" si="22"/>
        <v>43</v>
      </c>
      <c r="I204" s="25"/>
      <c r="J204" s="19">
        <f t="shared" si="18"/>
        <v>43</v>
      </c>
      <c r="K204" s="26"/>
      <c r="L204" s="19">
        <f t="shared" si="19"/>
        <v>43</v>
      </c>
      <c r="M204" s="74"/>
      <c r="N204" s="84" t="str">
        <f t="shared" si="20"/>
        <v>Juin</v>
      </c>
      <c r="O204" t="str">
        <f t="shared" si="23"/>
        <v>oui</v>
      </c>
      <c r="P204" s="173" t="s">
        <v>446</v>
      </c>
      <c r="Q204" s="173" t="s">
        <v>228</v>
      </c>
      <c r="R204" s="202">
        <v>14</v>
      </c>
      <c r="S204" s="172"/>
      <c r="T204" s="212">
        <v>12</v>
      </c>
      <c r="U204" s="176">
        <v>12</v>
      </c>
      <c r="V204" s="177">
        <v>13.5</v>
      </c>
      <c r="W204" s="178">
        <v>12.25</v>
      </c>
      <c r="X204" s="179">
        <v>15.5</v>
      </c>
      <c r="Y204" s="172">
        <v>15.5</v>
      </c>
      <c r="Z204" s="172">
        <v>14</v>
      </c>
      <c r="AA204" s="172">
        <v>13.5</v>
      </c>
      <c r="AB204" s="172">
        <v>14.333333333333334</v>
      </c>
    </row>
    <row r="205" spans="1:28" ht="30.75" thickBot="1">
      <c r="A205" s="79">
        <v>196</v>
      </c>
      <c r="B205" s="123" t="s">
        <v>447</v>
      </c>
      <c r="C205" s="123" t="s">
        <v>448</v>
      </c>
      <c r="D205" s="172">
        <v>14</v>
      </c>
      <c r="E205" s="172">
        <v>13</v>
      </c>
      <c r="F205" s="172">
        <v>13</v>
      </c>
      <c r="G205" s="18">
        <f t="shared" si="21"/>
        <v>13.333333333333334</v>
      </c>
      <c r="H205" s="25">
        <f t="shared" si="22"/>
        <v>40</v>
      </c>
      <c r="I205" s="25"/>
      <c r="J205" s="19">
        <f t="shared" si="18"/>
        <v>40</v>
      </c>
      <c r="K205" s="26"/>
      <c r="L205" s="19">
        <f t="shared" si="19"/>
        <v>40</v>
      </c>
      <c r="M205" s="74"/>
      <c r="N205" s="84" t="str">
        <f t="shared" si="20"/>
        <v>Juin</v>
      </c>
      <c r="O205" t="str">
        <f t="shared" si="23"/>
        <v>oui</v>
      </c>
      <c r="P205" s="173" t="s">
        <v>447</v>
      </c>
      <c r="Q205" s="173" t="s">
        <v>448</v>
      </c>
      <c r="R205" s="202">
        <v>13</v>
      </c>
      <c r="S205" s="172"/>
      <c r="T205" s="212">
        <v>10</v>
      </c>
      <c r="U205" s="176">
        <v>12</v>
      </c>
      <c r="V205" s="177">
        <v>13</v>
      </c>
      <c r="W205" s="178">
        <v>14</v>
      </c>
      <c r="X205" s="179">
        <v>12</v>
      </c>
      <c r="Y205" s="172">
        <v>14</v>
      </c>
      <c r="Z205" s="172">
        <v>13</v>
      </c>
      <c r="AA205" s="172">
        <v>13</v>
      </c>
      <c r="AB205" s="172">
        <v>13.333333333333334</v>
      </c>
    </row>
    <row r="206" spans="1:28" ht="19.5" thickBot="1">
      <c r="A206" s="79">
        <v>197</v>
      </c>
      <c r="B206" s="123" t="s">
        <v>447</v>
      </c>
      <c r="C206" s="123" t="s">
        <v>449</v>
      </c>
      <c r="D206" s="172">
        <v>13.5</v>
      </c>
      <c r="E206" s="172">
        <v>13</v>
      </c>
      <c r="F206" s="172">
        <v>12.75</v>
      </c>
      <c r="G206" s="18">
        <f t="shared" si="21"/>
        <v>13.083333333333334</v>
      </c>
      <c r="H206" s="25">
        <f t="shared" si="22"/>
        <v>39.25</v>
      </c>
      <c r="I206" s="25"/>
      <c r="J206" s="19">
        <f t="shared" si="18"/>
        <v>39.25</v>
      </c>
      <c r="K206" s="26"/>
      <c r="L206" s="19">
        <f t="shared" si="19"/>
        <v>39.25</v>
      </c>
      <c r="M206" s="74"/>
      <c r="N206" s="84" t="str">
        <f t="shared" si="20"/>
        <v>Juin</v>
      </c>
      <c r="O206" t="str">
        <f t="shared" si="23"/>
        <v>oui</v>
      </c>
      <c r="P206" s="173" t="s">
        <v>447</v>
      </c>
      <c r="Q206" s="173" t="s">
        <v>449</v>
      </c>
      <c r="R206" s="202">
        <v>12</v>
      </c>
      <c r="S206" s="172"/>
      <c r="T206" s="212">
        <v>10</v>
      </c>
      <c r="U206" s="176">
        <v>12</v>
      </c>
      <c r="V206" s="177">
        <v>13</v>
      </c>
      <c r="W206" s="178">
        <v>12.75</v>
      </c>
      <c r="X206" s="179">
        <v>13.5</v>
      </c>
      <c r="Y206" s="172">
        <v>13.5</v>
      </c>
      <c r="Z206" s="172">
        <v>13</v>
      </c>
      <c r="AA206" s="172">
        <v>12.75</v>
      </c>
      <c r="AB206" s="172">
        <v>13.083333333333334</v>
      </c>
    </row>
    <row r="207" spans="1:28" ht="19.5" thickBot="1">
      <c r="A207" s="79">
        <v>198</v>
      </c>
      <c r="B207" s="123" t="s">
        <v>111</v>
      </c>
      <c r="C207" s="123" t="s">
        <v>337</v>
      </c>
      <c r="D207" s="172">
        <v>13</v>
      </c>
      <c r="E207" s="172">
        <v>13</v>
      </c>
      <c r="F207" s="172">
        <v>12.25</v>
      </c>
      <c r="G207" s="18">
        <f t="shared" si="21"/>
        <v>12.75</v>
      </c>
      <c r="H207" s="25">
        <f t="shared" si="22"/>
        <v>38.25</v>
      </c>
      <c r="I207" s="25"/>
      <c r="J207" s="19">
        <f t="shared" si="18"/>
        <v>38.25</v>
      </c>
      <c r="K207" s="26"/>
      <c r="L207" s="19">
        <f t="shared" si="19"/>
        <v>38.25</v>
      </c>
      <c r="M207" s="74"/>
      <c r="N207" s="84" t="str">
        <f t="shared" si="20"/>
        <v>Juin</v>
      </c>
      <c r="O207" t="str">
        <f t="shared" si="23"/>
        <v>oui</v>
      </c>
      <c r="P207" s="173" t="s">
        <v>111</v>
      </c>
      <c r="Q207" s="173" t="s">
        <v>337</v>
      </c>
      <c r="R207" s="202">
        <v>0</v>
      </c>
      <c r="S207" s="172"/>
      <c r="T207" s="212">
        <v>13</v>
      </c>
      <c r="U207" s="176">
        <v>0</v>
      </c>
      <c r="V207" s="177">
        <v>13</v>
      </c>
      <c r="W207" s="178">
        <v>12.25</v>
      </c>
      <c r="X207" s="179">
        <v>12</v>
      </c>
      <c r="Y207" s="172">
        <v>13</v>
      </c>
      <c r="Z207" s="172">
        <v>13</v>
      </c>
      <c r="AA207" s="172">
        <v>12.25</v>
      </c>
      <c r="AB207" s="172">
        <v>12.75</v>
      </c>
    </row>
    <row r="208" spans="1:28" ht="19.5" thickBot="1">
      <c r="A208" s="79">
        <v>199</v>
      </c>
      <c r="B208" s="123" t="s">
        <v>450</v>
      </c>
      <c r="C208" s="123" t="s">
        <v>451</v>
      </c>
      <c r="D208" s="172">
        <v>14</v>
      </c>
      <c r="E208" s="172">
        <v>13.5</v>
      </c>
      <c r="F208" s="172">
        <v>13</v>
      </c>
      <c r="G208" s="18">
        <f t="shared" si="21"/>
        <v>13.5</v>
      </c>
      <c r="H208" s="25">
        <f t="shared" si="22"/>
        <v>40.5</v>
      </c>
      <c r="I208" s="25"/>
      <c r="J208" s="19">
        <f t="shared" si="18"/>
        <v>40.5</v>
      </c>
      <c r="K208" s="26"/>
      <c r="L208" s="19">
        <f t="shared" si="19"/>
        <v>40.5</v>
      </c>
      <c r="M208" s="74"/>
      <c r="N208" s="84" t="str">
        <f t="shared" si="20"/>
        <v>Juin</v>
      </c>
      <c r="O208" t="str">
        <f t="shared" si="23"/>
        <v>oui</v>
      </c>
      <c r="P208" s="173" t="s">
        <v>450</v>
      </c>
      <c r="Q208" s="173" t="s">
        <v>451</v>
      </c>
      <c r="R208" s="202">
        <v>13</v>
      </c>
      <c r="S208" s="172"/>
      <c r="T208" s="212">
        <v>14</v>
      </c>
      <c r="U208" s="176">
        <v>12</v>
      </c>
      <c r="V208" s="177">
        <v>13.5</v>
      </c>
      <c r="W208" s="178">
        <v>12.5</v>
      </c>
      <c r="X208" s="179">
        <v>11</v>
      </c>
      <c r="Y208" s="172">
        <v>14</v>
      </c>
      <c r="Z208" s="172">
        <v>13.5</v>
      </c>
      <c r="AA208" s="172">
        <v>13</v>
      </c>
      <c r="AB208" s="172">
        <v>13.5</v>
      </c>
    </row>
    <row r="209" spans="1:28" ht="30.75" thickBot="1">
      <c r="A209" s="79">
        <v>200</v>
      </c>
      <c r="B209" s="123" t="s">
        <v>452</v>
      </c>
      <c r="C209" s="123" t="s">
        <v>453</v>
      </c>
      <c r="D209" s="172">
        <v>15</v>
      </c>
      <c r="E209" s="172">
        <v>12.5</v>
      </c>
      <c r="F209" s="172">
        <v>12.5</v>
      </c>
      <c r="G209" s="18">
        <f t="shared" si="21"/>
        <v>13.333333333333334</v>
      </c>
      <c r="H209" s="25">
        <f t="shared" si="22"/>
        <v>40</v>
      </c>
      <c r="I209" s="25"/>
      <c r="J209" s="19">
        <f t="shared" si="18"/>
        <v>40</v>
      </c>
      <c r="K209" s="26"/>
      <c r="L209" s="19">
        <f t="shared" si="19"/>
        <v>40</v>
      </c>
      <c r="M209" s="74"/>
      <c r="N209" s="84" t="str">
        <f t="shared" si="20"/>
        <v>Juin</v>
      </c>
      <c r="O209" t="str">
        <f t="shared" si="23"/>
        <v>oui</v>
      </c>
      <c r="P209" s="173" t="s">
        <v>452</v>
      </c>
      <c r="Q209" s="173" t="s">
        <v>453</v>
      </c>
      <c r="R209" s="202">
        <v>12</v>
      </c>
      <c r="S209" s="172"/>
      <c r="T209" s="212">
        <v>11</v>
      </c>
      <c r="U209" s="176">
        <v>0</v>
      </c>
      <c r="V209" s="177">
        <v>12.5</v>
      </c>
      <c r="W209" s="178">
        <v>12.5</v>
      </c>
      <c r="X209" s="179">
        <v>15</v>
      </c>
      <c r="Y209" s="172">
        <v>15</v>
      </c>
      <c r="Z209" s="172">
        <v>12.5</v>
      </c>
      <c r="AA209" s="172">
        <v>12.5</v>
      </c>
      <c r="AB209" s="172">
        <v>13.333333333333334</v>
      </c>
    </row>
    <row r="210" spans="1:28" ht="19.5" thickBot="1">
      <c r="A210" s="79">
        <v>201</v>
      </c>
      <c r="B210" s="123" t="s">
        <v>454</v>
      </c>
      <c r="C210" s="123" t="s">
        <v>455</v>
      </c>
      <c r="D210" s="172">
        <v>14.5</v>
      </c>
      <c r="E210" s="172">
        <v>12.5</v>
      </c>
      <c r="F210" s="172">
        <v>12.25</v>
      </c>
      <c r="G210" s="18">
        <f t="shared" si="21"/>
        <v>13.083333333333334</v>
      </c>
      <c r="H210" s="25">
        <f t="shared" si="22"/>
        <v>39.25</v>
      </c>
      <c r="I210" s="25"/>
      <c r="J210" s="19">
        <f t="shared" si="18"/>
        <v>39.25</v>
      </c>
      <c r="K210" s="26"/>
      <c r="L210" s="19">
        <f t="shared" si="19"/>
        <v>39.25</v>
      </c>
      <c r="M210" s="74"/>
      <c r="N210" s="84" t="str">
        <f t="shared" si="20"/>
        <v>Juin</v>
      </c>
      <c r="O210" t="str">
        <f t="shared" si="23"/>
        <v>oui</v>
      </c>
      <c r="P210" s="173" t="s">
        <v>454</v>
      </c>
      <c r="Q210" s="173" t="s">
        <v>455</v>
      </c>
      <c r="R210" s="202">
        <v>0</v>
      </c>
      <c r="S210" s="172"/>
      <c r="T210" s="212">
        <v>10</v>
      </c>
      <c r="U210" s="176">
        <v>0</v>
      </c>
      <c r="V210" s="177">
        <v>12.5</v>
      </c>
      <c r="W210" s="178">
        <v>12.25</v>
      </c>
      <c r="X210" s="179">
        <v>14.5</v>
      </c>
      <c r="Y210" s="172">
        <v>14.5</v>
      </c>
      <c r="Z210" s="172">
        <v>12.5</v>
      </c>
      <c r="AA210" s="172">
        <v>12.25</v>
      </c>
      <c r="AB210" s="172">
        <v>13.083333333333334</v>
      </c>
    </row>
    <row r="211" spans="1:28" ht="19.5" thickBot="1">
      <c r="A211" s="79">
        <v>202</v>
      </c>
      <c r="B211" s="123" t="s">
        <v>456</v>
      </c>
      <c r="C211" s="123" t="s">
        <v>457</v>
      </c>
      <c r="D211" s="172">
        <v>13</v>
      </c>
      <c r="E211" s="172">
        <v>13</v>
      </c>
      <c r="F211" s="172">
        <v>12</v>
      </c>
      <c r="G211" s="18">
        <f t="shared" si="21"/>
        <v>12.666666666666666</v>
      </c>
      <c r="H211" s="25">
        <f t="shared" si="22"/>
        <v>38</v>
      </c>
      <c r="I211" s="25"/>
      <c r="J211" s="19">
        <f t="shared" si="18"/>
        <v>38</v>
      </c>
      <c r="K211" s="26"/>
      <c r="L211" s="19">
        <f t="shared" si="19"/>
        <v>38</v>
      </c>
      <c r="M211" s="74"/>
      <c r="N211" s="84" t="str">
        <f t="shared" si="20"/>
        <v>Juin</v>
      </c>
      <c r="O211" t="str">
        <f t="shared" si="23"/>
        <v>oui</v>
      </c>
      <c r="P211" s="173" t="s">
        <v>456</v>
      </c>
      <c r="Q211" s="173" t="s">
        <v>457</v>
      </c>
      <c r="R211" s="202">
        <v>0</v>
      </c>
      <c r="S211" s="172"/>
      <c r="T211" s="213">
        <v>13</v>
      </c>
      <c r="U211" s="176">
        <v>0</v>
      </c>
      <c r="V211" s="177">
        <v>13</v>
      </c>
      <c r="W211" s="178">
        <v>0</v>
      </c>
      <c r="X211" s="179">
        <v>12</v>
      </c>
      <c r="Y211" s="172">
        <v>13</v>
      </c>
      <c r="Z211" s="172">
        <v>13</v>
      </c>
      <c r="AA211" s="172">
        <v>12</v>
      </c>
      <c r="AB211" s="172">
        <v>12.666666666666666</v>
      </c>
    </row>
    <row r="212" spans="1:28" ht="30.75" thickBot="1">
      <c r="A212" s="79">
        <v>203</v>
      </c>
      <c r="B212" s="123" t="s">
        <v>80</v>
      </c>
      <c r="C212" s="123" t="s">
        <v>458</v>
      </c>
      <c r="D212" s="172">
        <v>13</v>
      </c>
      <c r="E212" s="172">
        <v>12</v>
      </c>
      <c r="F212" s="172">
        <v>10</v>
      </c>
      <c r="G212" s="18">
        <f t="shared" si="21"/>
        <v>11.666666666666666</v>
      </c>
      <c r="H212" s="25">
        <f t="shared" si="22"/>
        <v>35</v>
      </c>
      <c r="I212" s="25"/>
      <c r="J212" s="19">
        <f t="shared" si="18"/>
        <v>35</v>
      </c>
      <c r="K212" s="26"/>
      <c r="L212" s="19">
        <f t="shared" si="19"/>
        <v>35</v>
      </c>
      <c r="M212" s="74"/>
      <c r="N212" s="84" t="str">
        <f t="shared" si="20"/>
        <v>Juin</v>
      </c>
      <c r="O212" t="str">
        <f t="shared" si="23"/>
        <v>oui</v>
      </c>
      <c r="P212" s="173" t="s">
        <v>80</v>
      </c>
      <c r="Q212" s="173" t="s">
        <v>458</v>
      </c>
      <c r="R212" s="202">
        <v>0</v>
      </c>
      <c r="S212" s="172"/>
      <c r="T212" s="212">
        <v>10</v>
      </c>
      <c r="U212" s="176">
        <v>0</v>
      </c>
      <c r="V212" s="177">
        <v>12</v>
      </c>
      <c r="W212" s="178">
        <v>0</v>
      </c>
      <c r="X212" s="179">
        <v>13</v>
      </c>
      <c r="Y212" s="172">
        <v>13</v>
      </c>
      <c r="Z212" s="172">
        <v>12</v>
      </c>
      <c r="AA212" s="172">
        <v>10</v>
      </c>
      <c r="AB212" s="172">
        <v>11.666666666666666</v>
      </c>
    </row>
    <row r="213" spans="1:28" ht="30.75" thickBot="1">
      <c r="A213" s="79">
        <v>204</v>
      </c>
      <c r="B213" s="123" t="s">
        <v>459</v>
      </c>
      <c r="C213" s="123" t="s">
        <v>460</v>
      </c>
      <c r="D213" s="172">
        <v>15</v>
      </c>
      <c r="E213" s="172">
        <v>14</v>
      </c>
      <c r="F213" s="172">
        <v>13</v>
      </c>
      <c r="G213" s="18">
        <f t="shared" si="21"/>
        <v>14</v>
      </c>
      <c r="H213" s="25">
        <f t="shared" si="22"/>
        <v>42</v>
      </c>
      <c r="I213" s="25"/>
      <c r="J213" s="19">
        <f t="shared" si="18"/>
        <v>42</v>
      </c>
      <c r="K213" s="26"/>
      <c r="L213" s="19">
        <f t="shared" si="19"/>
        <v>42</v>
      </c>
      <c r="M213" s="74"/>
      <c r="N213" s="84" t="str">
        <f t="shared" si="20"/>
        <v>Juin</v>
      </c>
      <c r="O213" t="str">
        <f t="shared" si="23"/>
        <v>oui</v>
      </c>
      <c r="P213" s="173" t="s">
        <v>459</v>
      </c>
      <c r="Q213" s="173" t="s">
        <v>460</v>
      </c>
      <c r="R213" s="202">
        <v>13</v>
      </c>
      <c r="S213" s="172"/>
      <c r="T213" s="212">
        <v>15</v>
      </c>
      <c r="U213" s="176">
        <v>12</v>
      </c>
      <c r="V213" s="177">
        <v>13</v>
      </c>
      <c r="W213" s="178">
        <v>14</v>
      </c>
      <c r="X213" s="179">
        <v>13</v>
      </c>
      <c r="Y213" s="172">
        <v>15</v>
      </c>
      <c r="Z213" s="172">
        <v>14</v>
      </c>
      <c r="AA213" s="172">
        <v>13</v>
      </c>
      <c r="AB213" s="172">
        <v>14</v>
      </c>
    </row>
    <row r="214" spans="1:28" ht="19.5" thickBot="1">
      <c r="A214" s="79">
        <v>205</v>
      </c>
      <c r="B214" s="123" t="s">
        <v>461</v>
      </c>
      <c r="C214" s="123" t="s">
        <v>52</v>
      </c>
      <c r="D214" s="172">
        <v>13</v>
      </c>
      <c r="E214" s="172">
        <v>12.25</v>
      </c>
      <c r="F214" s="172">
        <v>12</v>
      </c>
      <c r="G214" s="18">
        <f t="shared" si="21"/>
        <v>12.416666666666666</v>
      </c>
      <c r="H214" s="25">
        <f t="shared" si="22"/>
        <v>37.25</v>
      </c>
      <c r="I214" s="25"/>
      <c r="J214" s="19">
        <f t="shared" si="18"/>
        <v>37.25</v>
      </c>
      <c r="K214" s="26"/>
      <c r="L214" s="19">
        <f t="shared" si="19"/>
        <v>37.25</v>
      </c>
      <c r="M214" s="74"/>
      <c r="N214" s="84" t="str">
        <f t="shared" si="20"/>
        <v>Juin</v>
      </c>
      <c r="O214" t="str">
        <f t="shared" si="23"/>
        <v>oui</v>
      </c>
      <c r="P214" s="173" t="s">
        <v>461</v>
      </c>
      <c r="Q214" s="173" t="s">
        <v>52</v>
      </c>
      <c r="R214" s="202">
        <v>12</v>
      </c>
      <c r="S214" s="172"/>
      <c r="T214" s="212">
        <v>12</v>
      </c>
      <c r="U214" s="176">
        <v>0</v>
      </c>
      <c r="V214" s="177">
        <v>13</v>
      </c>
      <c r="W214" s="178">
        <v>12.25</v>
      </c>
      <c r="X214" s="179">
        <v>11</v>
      </c>
      <c r="Y214" s="172">
        <v>13</v>
      </c>
      <c r="Z214" s="172">
        <v>12.25</v>
      </c>
      <c r="AA214" s="172">
        <v>12</v>
      </c>
      <c r="AB214" s="172">
        <v>12.416666666666666</v>
      </c>
    </row>
    <row r="215" spans="1:28" ht="19.5" thickBot="1">
      <c r="A215" s="79">
        <v>206</v>
      </c>
      <c r="B215" s="123" t="s">
        <v>462</v>
      </c>
      <c r="C215" s="123" t="s">
        <v>778</v>
      </c>
      <c r="D215" s="172">
        <v>15</v>
      </c>
      <c r="E215" s="172">
        <v>14</v>
      </c>
      <c r="F215" s="172">
        <v>13</v>
      </c>
      <c r="G215" s="18">
        <f t="shared" si="21"/>
        <v>14</v>
      </c>
      <c r="H215" s="25">
        <f t="shared" si="22"/>
        <v>42</v>
      </c>
      <c r="I215" s="25"/>
      <c r="J215" s="19">
        <f t="shared" si="18"/>
        <v>42</v>
      </c>
      <c r="K215" s="26"/>
      <c r="L215" s="19">
        <f t="shared" si="19"/>
        <v>42</v>
      </c>
      <c r="M215" s="74"/>
      <c r="N215" s="84" t="str">
        <f t="shared" si="20"/>
        <v>Juin</v>
      </c>
      <c r="O215" t="str">
        <f t="shared" si="23"/>
        <v>oui</v>
      </c>
      <c r="P215" s="173" t="s">
        <v>462</v>
      </c>
      <c r="Q215" s="173" t="s">
        <v>778</v>
      </c>
      <c r="R215" s="202">
        <v>14</v>
      </c>
      <c r="S215" s="172"/>
      <c r="T215" s="212">
        <v>13</v>
      </c>
      <c r="U215" s="176">
        <v>12</v>
      </c>
      <c r="V215" s="177">
        <v>13</v>
      </c>
      <c r="W215" s="178">
        <v>0</v>
      </c>
      <c r="X215" s="179">
        <v>15</v>
      </c>
      <c r="Y215" s="172">
        <v>15</v>
      </c>
      <c r="Z215" s="172">
        <v>14</v>
      </c>
      <c r="AA215" s="172">
        <v>13</v>
      </c>
      <c r="AB215" s="172">
        <v>14</v>
      </c>
    </row>
    <row r="216" spans="1:28" ht="30.75" thickBot="1">
      <c r="A216" s="79">
        <v>207</v>
      </c>
      <c r="B216" s="123" t="s">
        <v>463</v>
      </c>
      <c r="C216" s="123" t="s">
        <v>68</v>
      </c>
      <c r="D216" s="172">
        <v>15</v>
      </c>
      <c r="E216" s="172">
        <v>14</v>
      </c>
      <c r="F216" s="172">
        <v>13</v>
      </c>
      <c r="G216" s="18">
        <f t="shared" si="21"/>
        <v>14</v>
      </c>
      <c r="H216" s="25">
        <f t="shared" si="22"/>
        <v>42</v>
      </c>
      <c r="I216" s="25"/>
      <c r="J216" s="19">
        <f t="shared" si="18"/>
        <v>42</v>
      </c>
      <c r="K216" s="26"/>
      <c r="L216" s="19">
        <f t="shared" si="19"/>
        <v>42</v>
      </c>
      <c r="M216" s="74"/>
      <c r="N216" s="84" t="str">
        <f t="shared" si="20"/>
        <v>Juin</v>
      </c>
      <c r="O216" t="str">
        <f t="shared" si="23"/>
        <v>oui</v>
      </c>
      <c r="P216" s="173" t="s">
        <v>463</v>
      </c>
      <c r="Q216" s="173" t="s">
        <v>68</v>
      </c>
      <c r="R216" s="202">
        <v>13</v>
      </c>
      <c r="S216" s="172"/>
      <c r="T216" s="212">
        <v>15</v>
      </c>
      <c r="U216" s="176">
        <v>0</v>
      </c>
      <c r="V216" s="177">
        <v>14</v>
      </c>
      <c r="W216" s="178">
        <v>0</v>
      </c>
      <c r="X216" s="179" t="s">
        <v>1462</v>
      </c>
      <c r="Y216" s="172">
        <v>15</v>
      </c>
      <c r="Z216" s="172">
        <v>14</v>
      </c>
      <c r="AA216" s="172">
        <v>13</v>
      </c>
      <c r="AB216" s="172">
        <v>14</v>
      </c>
    </row>
    <row r="217" spans="1:28" ht="19.5" thickBot="1">
      <c r="A217" s="79">
        <v>208</v>
      </c>
      <c r="B217" s="123" t="s">
        <v>112</v>
      </c>
      <c r="C217" s="123" t="s">
        <v>287</v>
      </c>
      <c r="D217" s="172">
        <v>15</v>
      </c>
      <c r="E217" s="172">
        <v>14</v>
      </c>
      <c r="F217" s="172">
        <v>14</v>
      </c>
      <c r="G217" s="18">
        <f t="shared" si="21"/>
        <v>14.333333333333334</v>
      </c>
      <c r="H217" s="25">
        <f t="shared" si="22"/>
        <v>43</v>
      </c>
      <c r="I217" s="25"/>
      <c r="J217" s="19">
        <f t="shared" si="18"/>
        <v>43</v>
      </c>
      <c r="K217" s="26"/>
      <c r="L217" s="19">
        <f t="shared" si="19"/>
        <v>43</v>
      </c>
      <c r="M217" s="74"/>
      <c r="N217" s="84" t="str">
        <f t="shared" si="20"/>
        <v>Juin</v>
      </c>
      <c r="O217" t="str">
        <f t="shared" si="23"/>
        <v>oui</v>
      </c>
      <c r="P217" s="173" t="s">
        <v>112</v>
      </c>
      <c r="Q217" s="173" t="s">
        <v>287</v>
      </c>
      <c r="R217" s="202">
        <v>14</v>
      </c>
      <c r="S217" s="172"/>
      <c r="T217" s="212">
        <v>14</v>
      </c>
      <c r="U217" s="176">
        <v>12</v>
      </c>
      <c r="V217" s="177">
        <v>12.5</v>
      </c>
      <c r="W217" s="178">
        <v>13</v>
      </c>
      <c r="X217" s="179">
        <v>15</v>
      </c>
      <c r="Y217" s="172">
        <v>15</v>
      </c>
      <c r="Z217" s="172">
        <v>14</v>
      </c>
      <c r="AA217" s="172">
        <v>14</v>
      </c>
      <c r="AB217" s="172">
        <v>14.333333333333334</v>
      </c>
    </row>
    <row r="218" spans="1:28" ht="19.5" thickBot="1">
      <c r="A218" s="79">
        <v>209</v>
      </c>
      <c r="B218" s="123" t="s">
        <v>464</v>
      </c>
      <c r="C218" s="123" t="s">
        <v>71</v>
      </c>
      <c r="D218" s="172">
        <v>14</v>
      </c>
      <c r="E218" s="172">
        <v>13</v>
      </c>
      <c r="F218" s="172">
        <v>13</v>
      </c>
      <c r="G218" s="18">
        <f t="shared" si="21"/>
        <v>13.333333333333334</v>
      </c>
      <c r="H218" s="25">
        <f t="shared" si="22"/>
        <v>40</v>
      </c>
      <c r="I218" s="25"/>
      <c r="J218" s="19">
        <f t="shared" si="18"/>
        <v>40</v>
      </c>
      <c r="K218" s="26"/>
      <c r="L218" s="19">
        <f t="shared" si="19"/>
        <v>40</v>
      </c>
      <c r="M218" s="74"/>
      <c r="N218" s="84" t="str">
        <f t="shared" si="20"/>
        <v>Juin</v>
      </c>
      <c r="O218" t="str">
        <f t="shared" si="23"/>
        <v>oui</v>
      </c>
      <c r="P218" s="173" t="s">
        <v>464</v>
      </c>
      <c r="Q218" s="173" t="s">
        <v>71</v>
      </c>
      <c r="R218" s="202">
        <v>13</v>
      </c>
      <c r="S218" s="172"/>
      <c r="T218" s="212">
        <v>14</v>
      </c>
      <c r="U218" s="176">
        <v>12</v>
      </c>
      <c r="V218" s="177">
        <v>13</v>
      </c>
      <c r="W218" s="178">
        <v>13</v>
      </c>
      <c r="X218" s="179">
        <v>12.5</v>
      </c>
      <c r="Y218" s="172">
        <v>14</v>
      </c>
      <c r="Z218" s="172">
        <v>13</v>
      </c>
      <c r="AA218" s="172">
        <v>13</v>
      </c>
      <c r="AB218" s="172">
        <v>13.333333333333334</v>
      </c>
    </row>
    <row r="219" spans="1:28" ht="30">
      <c r="A219" s="79">
        <v>210</v>
      </c>
      <c r="B219" s="123" t="s">
        <v>465</v>
      </c>
      <c r="C219" s="123" t="s">
        <v>47</v>
      </c>
      <c r="D219" s="172">
        <v>15</v>
      </c>
      <c r="E219" s="172">
        <v>15</v>
      </c>
      <c r="F219" s="172">
        <v>14.5</v>
      </c>
      <c r="G219" s="18">
        <f t="shared" si="21"/>
        <v>14.833333333333334</v>
      </c>
      <c r="H219" s="25">
        <f t="shared" si="22"/>
        <v>44.5</v>
      </c>
      <c r="I219" s="25"/>
      <c r="J219" s="19">
        <f t="shared" si="18"/>
        <v>44.5</v>
      </c>
      <c r="K219" s="26"/>
      <c r="L219" s="19">
        <f t="shared" si="19"/>
        <v>44.5</v>
      </c>
      <c r="M219" s="74"/>
      <c r="N219" s="84" t="str">
        <f t="shared" si="20"/>
        <v>Juin</v>
      </c>
      <c r="O219" t="str">
        <f t="shared" si="23"/>
        <v>oui</v>
      </c>
      <c r="P219" s="173" t="s">
        <v>465</v>
      </c>
      <c r="Q219" s="173" t="s">
        <v>47</v>
      </c>
      <c r="R219" s="202">
        <v>15</v>
      </c>
      <c r="S219" s="172"/>
      <c r="T219" s="176">
        <v>15</v>
      </c>
      <c r="U219" s="176">
        <v>12</v>
      </c>
      <c r="V219" s="177">
        <v>12</v>
      </c>
      <c r="W219" s="178">
        <v>10.75</v>
      </c>
      <c r="X219" s="179">
        <v>14.5</v>
      </c>
      <c r="Y219" s="172">
        <v>15</v>
      </c>
      <c r="Z219" s="172">
        <v>15</v>
      </c>
      <c r="AA219" s="172">
        <v>14.5</v>
      </c>
      <c r="AB219" s="172">
        <v>14.833333333333334</v>
      </c>
    </row>
    <row r="220" spans="1:28" ht="18.75">
      <c r="A220" s="79">
        <v>211</v>
      </c>
      <c r="B220" s="123" t="s">
        <v>466</v>
      </c>
      <c r="C220" s="123" t="s">
        <v>152</v>
      </c>
      <c r="D220" s="172">
        <v>15</v>
      </c>
      <c r="E220" s="172">
        <v>14.5</v>
      </c>
      <c r="F220" s="172">
        <v>14</v>
      </c>
      <c r="G220" s="18">
        <f t="shared" si="21"/>
        <v>14.5</v>
      </c>
      <c r="H220" s="25">
        <f t="shared" si="22"/>
        <v>43.5</v>
      </c>
      <c r="I220" s="25"/>
      <c r="J220" s="19">
        <f t="shared" si="18"/>
        <v>43.5</v>
      </c>
      <c r="K220" s="26"/>
      <c r="L220" s="19">
        <f t="shared" si="19"/>
        <v>43.5</v>
      </c>
      <c r="M220" s="74"/>
      <c r="N220" s="84" t="str">
        <f t="shared" si="20"/>
        <v>Juin</v>
      </c>
      <c r="O220" t="str">
        <f t="shared" si="23"/>
        <v>oui</v>
      </c>
      <c r="P220" s="173" t="s">
        <v>466</v>
      </c>
      <c r="Q220" s="173" t="s">
        <v>152</v>
      </c>
      <c r="R220" s="202">
        <v>14.5</v>
      </c>
      <c r="S220" s="172"/>
      <c r="T220" s="176">
        <v>15</v>
      </c>
      <c r="U220" s="176">
        <v>12</v>
      </c>
      <c r="V220" s="177">
        <v>13</v>
      </c>
      <c r="W220" s="178">
        <v>10.75</v>
      </c>
      <c r="X220" s="179">
        <v>14</v>
      </c>
      <c r="Y220" s="172">
        <v>15</v>
      </c>
      <c r="Z220" s="172">
        <v>14.5</v>
      </c>
      <c r="AA220" s="172">
        <v>14</v>
      </c>
      <c r="AB220" s="172">
        <v>14.5</v>
      </c>
    </row>
    <row r="221" spans="1:28" ht="30">
      <c r="A221" s="79">
        <v>212</v>
      </c>
      <c r="B221" s="123" t="s">
        <v>467</v>
      </c>
      <c r="C221" s="123" t="s">
        <v>468</v>
      </c>
      <c r="D221" s="172">
        <v>15</v>
      </c>
      <c r="E221" s="172">
        <v>14</v>
      </c>
      <c r="F221" s="172">
        <v>13</v>
      </c>
      <c r="G221" s="18">
        <f t="shared" si="21"/>
        <v>14</v>
      </c>
      <c r="H221" s="25">
        <f t="shared" si="22"/>
        <v>42</v>
      </c>
      <c r="I221" s="25"/>
      <c r="J221" s="19">
        <f t="shared" si="18"/>
        <v>42</v>
      </c>
      <c r="K221" s="26"/>
      <c r="L221" s="19">
        <f t="shared" si="19"/>
        <v>42</v>
      </c>
      <c r="M221" s="74"/>
      <c r="N221" s="84" t="str">
        <f t="shared" si="20"/>
        <v>Juin</v>
      </c>
      <c r="O221" t="str">
        <f t="shared" si="23"/>
        <v>oui</v>
      </c>
      <c r="P221" s="173" t="s">
        <v>467</v>
      </c>
      <c r="Q221" s="173" t="s">
        <v>468</v>
      </c>
      <c r="R221" s="202">
        <v>15</v>
      </c>
      <c r="S221" s="172"/>
      <c r="T221" s="176">
        <v>13</v>
      </c>
      <c r="U221" s="176">
        <v>12</v>
      </c>
      <c r="V221" s="177">
        <v>13</v>
      </c>
      <c r="W221" s="178">
        <v>12</v>
      </c>
      <c r="X221" s="179">
        <v>14</v>
      </c>
      <c r="Y221" s="172">
        <v>15</v>
      </c>
      <c r="Z221" s="172">
        <v>14</v>
      </c>
      <c r="AA221" s="172">
        <v>13</v>
      </c>
      <c r="AB221" s="172">
        <v>14</v>
      </c>
    </row>
    <row r="222" spans="1:28" ht="18.75">
      <c r="A222" s="79">
        <v>213</v>
      </c>
      <c r="B222" s="123" t="s">
        <v>469</v>
      </c>
      <c r="C222" s="123" t="s">
        <v>470</v>
      </c>
      <c r="D222" s="172">
        <v>14.5</v>
      </c>
      <c r="E222" s="172">
        <v>14</v>
      </c>
      <c r="F222" s="172">
        <v>13</v>
      </c>
      <c r="G222" s="18">
        <f t="shared" si="21"/>
        <v>13.833333333333334</v>
      </c>
      <c r="H222" s="25">
        <f t="shared" si="22"/>
        <v>41.5</v>
      </c>
      <c r="I222" s="25"/>
      <c r="J222" s="19">
        <f t="shared" si="18"/>
        <v>41.5</v>
      </c>
      <c r="K222" s="26"/>
      <c r="L222" s="19">
        <f t="shared" si="19"/>
        <v>41.5</v>
      </c>
      <c r="M222" s="74"/>
      <c r="N222" s="84" t="str">
        <f t="shared" si="20"/>
        <v>Juin</v>
      </c>
      <c r="O222" t="str">
        <f t="shared" si="23"/>
        <v>oui</v>
      </c>
      <c r="P222" s="173" t="s">
        <v>469</v>
      </c>
      <c r="Q222" s="173" t="s">
        <v>470</v>
      </c>
      <c r="R222" s="202">
        <v>14</v>
      </c>
      <c r="S222" s="172"/>
      <c r="T222" s="176">
        <v>13</v>
      </c>
      <c r="U222" s="176">
        <v>12</v>
      </c>
      <c r="V222" s="177">
        <v>13</v>
      </c>
      <c r="W222" s="178">
        <v>11.75</v>
      </c>
      <c r="X222" s="179">
        <v>14.5</v>
      </c>
      <c r="Y222" s="172">
        <v>14.5</v>
      </c>
      <c r="Z222" s="172">
        <v>14</v>
      </c>
      <c r="AA222" s="172">
        <v>13</v>
      </c>
      <c r="AB222" s="172">
        <v>13.833333333333334</v>
      </c>
    </row>
    <row r="223" spans="1:28" ht="45">
      <c r="A223" s="79">
        <v>214</v>
      </c>
      <c r="B223" s="123" t="s">
        <v>471</v>
      </c>
      <c r="C223" s="123" t="s">
        <v>472</v>
      </c>
      <c r="D223" s="172">
        <v>15</v>
      </c>
      <c r="E223" s="172">
        <v>12.5</v>
      </c>
      <c r="F223" s="172">
        <v>12.5</v>
      </c>
      <c r="G223" s="18">
        <f t="shared" si="21"/>
        <v>13.333333333333334</v>
      </c>
      <c r="H223" s="25">
        <f t="shared" si="22"/>
        <v>40</v>
      </c>
      <c r="I223" s="25"/>
      <c r="J223" s="19">
        <f t="shared" si="18"/>
        <v>40</v>
      </c>
      <c r="K223" s="26"/>
      <c r="L223" s="19">
        <f t="shared" si="19"/>
        <v>40</v>
      </c>
      <c r="M223" s="74"/>
      <c r="N223" s="84" t="str">
        <f t="shared" si="20"/>
        <v>Juin</v>
      </c>
      <c r="O223" t="str">
        <f t="shared" si="23"/>
        <v>oui</v>
      </c>
      <c r="P223" s="173" t="s">
        <v>471</v>
      </c>
      <c r="Q223" s="173" t="s">
        <v>472</v>
      </c>
      <c r="R223" s="202">
        <v>12.5</v>
      </c>
      <c r="S223" s="172"/>
      <c r="T223" s="176">
        <v>15</v>
      </c>
      <c r="U223" s="176">
        <v>12</v>
      </c>
      <c r="V223" s="177">
        <v>12.5</v>
      </c>
      <c r="W223" s="178">
        <v>0</v>
      </c>
      <c r="X223" s="179">
        <v>12.25</v>
      </c>
      <c r="Y223" s="172">
        <v>15</v>
      </c>
      <c r="Z223" s="172">
        <v>12.5</v>
      </c>
      <c r="AA223" s="172">
        <v>12.5</v>
      </c>
      <c r="AB223" s="172">
        <v>13.333333333333334</v>
      </c>
    </row>
    <row r="224" spans="1:28" ht="18.75">
      <c r="A224" s="79">
        <v>215</v>
      </c>
      <c r="B224" s="123" t="s">
        <v>473</v>
      </c>
      <c r="C224" s="123" t="s">
        <v>474</v>
      </c>
      <c r="D224" s="172">
        <v>15</v>
      </c>
      <c r="E224" s="172">
        <v>14.25</v>
      </c>
      <c r="F224" s="172">
        <v>14</v>
      </c>
      <c r="G224" s="18">
        <f t="shared" si="21"/>
        <v>14.416666666666666</v>
      </c>
      <c r="H224" s="25">
        <f t="shared" si="22"/>
        <v>43.25</v>
      </c>
      <c r="I224" s="25"/>
      <c r="J224" s="19">
        <f t="shared" si="18"/>
        <v>43.25</v>
      </c>
      <c r="K224" s="26"/>
      <c r="L224" s="19">
        <f t="shared" si="19"/>
        <v>43.25</v>
      </c>
      <c r="M224" s="74"/>
      <c r="N224" s="84" t="str">
        <f t="shared" si="20"/>
        <v>Juin</v>
      </c>
      <c r="O224" t="str">
        <f t="shared" si="23"/>
        <v>oui</v>
      </c>
      <c r="P224" s="173" t="s">
        <v>473</v>
      </c>
      <c r="Q224" s="173" t="s">
        <v>474</v>
      </c>
      <c r="R224" s="202">
        <v>15</v>
      </c>
      <c r="S224" s="172"/>
      <c r="T224" s="176">
        <v>13</v>
      </c>
      <c r="U224" s="176">
        <v>12</v>
      </c>
      <c r="V224" s="177">
        <v>13</v>
      </c>
      <c r="W224" s="178">
        <v>14.25</v>
      </c>
      <c r="X224" s="179">
        <v>14</v>
      </c>
      <c r="Y224" s="172">
        <v>15</v>
      </c>
      <c r="Z224" s="172">
        <v>14.25</v>
      </c>
      <c r="AA224" s="172">
        <v>14</v>
      </c>
      <c r="AB224" s="172">
        <v>14.416666666666666</v>
      </c>
    </row>
    <row r="225" spans="1:28" ht="30">
      <c r="A225" s="79">
        <v>216</v>
      </c>
      <c r="B225" s="123" t="s">
        <v>475</v>
      </c>
      <c r="C225" s="123" t="s">
        <v>476</v>
      </c>
      <c r="D225" s="172">
        <v>15.5</v>
      </c>
      <c r="E225" s="172">
        <v>14.5</v>
      </c>
      <c r="F225" s="172">
        <v>13</v>
      </c>
      <c r="G225" s="18">
        <f t="shared" si="21"/>
        <v>14.333333333333334</v>
      </c>
      <c r="H225" s="25">
        <f t="shared" si="22"/>
        <v>43</v>
      </c>
      <c r="I225" s="25"/>
      <c r="J225" s="19">
        <f t="shared" si="18"/>
        <v>43</v>
      </c>
      <c r="K225" s="26"/>
      <c r="L225" s="19">
        <f t="shared" si="19"/>
        <v>43</v>
      </c>
      <c r="M225" s="74"/>
      <c r="N225" s="84" t="str">
        <f t="shared" si="20"/>
        <v>Juin</v>
      </c>
      <c r="O225" t="str">
        <f t="shared" si="23"/>
        <v>oui</v>
      </c>
      <c r="P225" s="173" t="s">
        <v>475</v>
      </c>
      <c r="Q225" s="173" t="s">
        <v>476</v>
      </c>
      <c r="R225" s="202">
        <v>15.5</v>
      </c>
      <c r="S225" s="172"/>
      <c r="T225" s="176">
        <v>13</v>
      </c>
      <c r="U225" s="176">
        <v>12</v>
      </c>
      <c r="V225" s="177">
        <v>13</v>
      </c>
      <c r="W225" s="178">
        <v>13</v>
      </c>
      <c r="X225" s="179">
        <v>14.5</v>
      </c>
      <c r="Y225" s="172">
        <v>15.5</v>
      </c>
      <c r="Z225" s="172">
        <v>14.5</v>
      </c>
      <c r="AA225" s="172">
        <v>13</v>
      </c>
      <c r="AB225" s="172">
        <v>14.333333333333334</v>
      </c>
    </row>
    <row r="226" spans="1:28" ht="18.75">
      <c r="A226" s="79">
        <v>217</v>
      </c>
      <c r="B226" s="123" t="s">
        <v>475</v>
      </c>
      <c r="C226" s="123" t="s">
        <v>477</v>
      </c>
      <c r="D226" s="172">
        <v>14</v>
      </c>
      <c r="E226" s="172">
        <v>13</v>
      </c>
      <c r="F226" s="172">
        <v>13</v>
      </c>
      <c r="G226" s="18">
        <f t="shared" si="21"/>
        <v>13.333333333333334</v>
      </c>
      <c r="H226" s="25">
        <f t="shared" si="22"/>
        <v>40</v>
      </c>
      <c r="I226" s="25"/>
      <c r="J226" s="19">
        <f t="shared" si="18"/>
        <v>40</v>
      </c>
      <c r="K226" s="26"/>
      <c r="L226" s="19">
        <f t="shared" si="19"/>
        <v>40</v>
      </c>
      <c r="M226" s="74"/>
      <c r="N226" s="84" t="str">
        <f t="shared" si="20"/>
        <v>Juin</v>
      </c>
      <c r="O226" t="str">
        <f t="shared" si="23"/>
        <v>oui</v>
      </c>
      <c r="P226" s="173" t="s">
        <v>475</v>
      </c>
      <c r="Q226" s="173" t="s">
        <v>477</v>
      </c>
      <c r="R226" s="202">
        <v>12</v>
      </c>
      <c r="S226" s="172"/>
      <c r="T226" s="176">
        <v>13</v>
      </c>
      <c r="U226" s="176">
        <v>12</v>
      </c>
      <c r="V226" s="177">
        <v>13</v>
      </c>
      <c r="W226" s="178">
        <v>11.75</v>
      </c>
      <c r="X226" s="179">
        <v>14</v>
      </c>
      <c r="Y226" s="172">
        <v>14</v>
      </c>
      <c r="Z226" s="172">
        <v>13</v>
      </c>
      <c r="AA226" s="172">
        <v>13</v>
      </c>
      <c r="AB226" s="172">
        <v>13.333333333333334</v>
      </c>
    </row>
    <row r="227" spans="1:28" ht="30">
      <c r="A227" s="79">
        <v>218</v>
      </c>
      <c r="B227" s="123" t="s">
        <v>478</v>
      </c>
      <c r="C227" s="123" t="s">
        <v>479</v>
      </c>
      <c r="D227" s="172">
        <v>15</v>
      </c>
      <c r="E227" s="172">
        <v>14</v>
      </c>
      <c r="F227" s="172">
        <v>14</v>
      </c>
      <c r="G227" s="18">
        <f t="shared" si="21"/>
        <v>14.333333333333334</v>
      </c>
      <c r="H227" s="25">
        <f t="shared" si="22"/>
        <v>43</v>
      </c>
      <c r="I227" s="25"/>
      <c r="J227" s="19">
        <f t="shared" si="18"/>
        <v>43</v>
      </c>
      <c r="K227" s="26"/>
      <c r="L227" s="19">
        <f t="shared" si="19"/>
        <v>43</v>
      </c>
      <c r="M227" s="74"/>
      <c r="N227" s="84" t="str">
        <f t="shared" si="20"/>
        <v>Juin</v>
      </c>
      <c r="O227" t="str">
        <f t="shared" si="23"/>
        <v>oui</v>
      </c>
      <c r="P227" s="173" t="s">
        <v>478</v>
      </c>
      <c r="Q227" s="173" t="s">
        <v>479</v>
      </c>
      <c r="R227" s="202">
        <v>15</v>
      </c>
      <c r="S227" s="172"/>
      <c r="T227" s="176">
        <v>14</v>
      </c>
      <c r="U227" s="176">
        <v>12</v>
      </c>
      <c r="V227" s="177">
        <v>13</v>
      </c>
      <c r="W227" s="178">
        <v>12</v>
      </c>
      <c r="X227" s="179">
        <v>14</v>
      </c>
      <c r="Y227" s="172">
        <v>15</v>
      </c>
      <c r="Z227" s="172">
        <v>14</v>
      </c>
      <c r="AA227" s="172">
        <v>14</v>
      </c>
      <c r="AB227" s="172">
        <v>14.333333333333334</v>
      </c>
    </row>
    <row r="228" spans="1:28" ht="30">
      <c r="A228" s="79">
        <v>219</v>
      </c>
      <c r="B228" s="123" t="s">
        <v>480</v>
      </c>
      <c r="C228" s="123" t="s">
        <v>481</v>
      </c>
      <c r="D228" s="172">
        <v>13</v>
      </c>
      <c r="E228" s="172">
        <v>13</v>
      </c>
      <c r="F228" s="172">
        <v>12.25</v>
      </c>
      <c r="G228" s="18">
        <f t="shared" si="21"/>
        <v>12.75</v>
      </c>
      <c r="H228" s="25">
        <f t="shared" si="22"/>
        <v>38.25</v>
      </c>
      <c r="I228" s="25"/>
      <c r="J228" s="19">
        <f t="shared" si="18"/>
        <v>38.25</v>
      </c>
      <c r="K228" s="26"/>
      <c r="L228" s="19">
        <f t="shared" si="19"/>
        <v>38.25</v>
      </c>
      <c r="M228" s="74"/>
      <c r="N228" s="84" t="str">
        <f t="shared" si="20"/>
        <v>Juin</v>
      </c>
      <c r="O228" t="str">
        <f t="shared" si="23"/>
        <v>oui</v>
      </c>
      <c r="P228" s="173" t="s">
        <v>480</v>
      </c>
      <c r="Q228" s="173" t="s">
        <v>481</v>
      </c>
      <c r="R228" s="202">
        <v>0</v>
      </c>
      <c r="S228" s="172"/>
      <c r="T228" s="176">
        <v>13</v>
      </c>
      <c r="U228" s="176">
        <v>12</v>
      </c>
      <c r="V228" s="177">
        <v>13</v>
      </c>
      <c r="W228" s="178">
        <v>0</v>
      </c>
      <c r="X228" s="179">
        <v>12.25</v>
      </c>
      <c r="Y228" s="172">
        <v>13</v>
      </c>
      <c r="Z228" s="172">
        <v>13</v>
      </c>
      <c r="AA228" s="172">
        <v>12.25</v>
      </c>
      <c r="AB228" s="172">
        <v>12.75</v>
      </c>
    </row>
    <row r="229" spans="1:28" ht="30">
      <c r="A229" s="79">
        <v>220</v>
      </c>
      <c r="B229" s="123" t="s">
        <v>482</v>
      </c>
      <c r="C229" s="123" t="s">
        <v>206</v>
      </c>
      <c r="D229" s="172">
        <v>15</v>
      </c>
      <c r="E229" s="172">
        <v>15</v>
      </c>
      <c r="F229" s="172">
        <v>14.25</v>
      </c>
      <c r="G229" s="18">
        <f t="shared" si="21"/>
        <v>14.75</v>
      </c>
      <c r="H229" s="25">
        <f t="shared" si="22"/>
        <v>44.25</v>
      </c>
      <c r="I229" s="25"/>
      <c r="J229" s="19">
        <f t="shared" ref="J229:J292" si="24">MAX(H229,I229*3)</f>
        <v>44.25</v>
      </c>
      <c r="K229" s="26"/>
      <c r="L229" s="19">
        <f t="shared" ref="L229:L292" si="25">MAX(J229,K229*3)</f>
        <v>44.25</v>
      </c>
      <c r="M229" s="74"/>
      <c r="N229" s="84" t="str">
        <f t="shared" ref="N229:N292" si="26">IF(ISBLANK(K229),IF(ISBLANK(I229),"Juin","Synthèse"),"Rattrapage")</f>
        <v>Juin</v>
      </c>
      <c r="O229" t="str">
        <f t="shared" si="23"/>
        <v>oui</v>
      </c>
      <c r="P229" s="173" t="s">
        <v>482</v>
      </c>
      <c r="Q229" s="173" t="s">
        <v>206</v>
      </c>
      <c r="R229" s="202">
        <v>15</v>
      </c>
      <c r="S229" s="172"/>
      <c r="T229" s="176">
        <v>13</v>
      </c>
      <c r="U229" s="176">
        <v>12</v>
      </c>
      <c r="V229" s="177">
        <v>14</v>
      </c>
      <c r="W229" s="178">
        <v>15</v>
      </c>
      <c r="X229" s="179">
        <v>14.25</v>
      </c>
      <c r="Y229" s="172">
        <v>15</v>
      </c>
      <c r="Z229" s="172">
        <v>15</v>
      </c>
      <c r="AA229" s="172">
        <v>14.25</v>
      </c>
      <c r="AB229" s="172">
        <v>14.75</v>
      </c>
    </row>
    <row r="230" spans="1:28" ht="18.75">
      <c r="A230" s="79">
        <v>221</v>
      </c>
      <c r="B230" s="123" t="s">
        <v>483</v>
      </c>
      <c r="C230" s="123" t="s">
        <v>484</v>
      </c>
      <c r="D230" s="172">
        <v>14</v>
      </c>
      <c r="E230" s="172">
        <v>14</v>
      </c>
      <c r="F230" s="172">
        <v>13</v>
      </c>
      <c r="G230" s="18">
        <f t="shared" si="21"/>
        <v>13.666666666666666</v>
      </c>
      <c r="H230" s="25">
        <f t="shared" si="22"/>
        <v>41</v>
      </c>
      <c r="I230" s="25"/>
      <c r="J230" s="19">
        <f t="shared" si="24"/>
        <v>41</v>
      </c>
      <c r="K230" s="26"/>
      <c r="L230" s="19">
        <f t="shared" si="25"/>
        <v>41</v>
      </c>
      <c r="M230" s="74"/>
      <c r="N230" s="84" t="str">
        <f t="shared" si="26"/>
        <v>Juin</v>
      </c>
      <c r="O230" t="str">
        <f t="shared" si="23"/>
        <v>oui</v>
      </c>
      <c r="P230" s="173" t="s">
        <v>483</v>
      </c>
      <c r="Q230" s="173" t="s">
        <v>484</v>
      </c>
      <c r="R230" s="202">
        <v>14</v>
      </c>
      <c r="S230" s="172"/>
      <c r="T230" s="176">
        <v>13</v>
      </c>
      <c r="U230" s="176">
        <v>12</v>
      </c>
      <c r="V230" s="177">
        <v>13</v>
      </c>
      <c r="W230" s="178">
        <v>11.5</v>
      </c>
      <c r="X230" s="179">
        <v>14</v>
      </c>
      <c r="Y230" s="172">
        <v>14</v>
      </c>
      <c r="Z230" s="172">
        <v>14</v>
      </c>
      <c r="AA230" s="172">
        <v>13</v>
      </c>
      <c r="AB230" s="172">
        <v>13.666666666666666</v>
      </c>
    </row>
    <row r="231" spans="1:28" ht="18.75">
      <c r="A231" s="79">
        <v>222</v>
      </c>
      <c r="B231" s="123" t="s">
        <v>485</v>
      </c>
      <c r="C231" s="123" t="s">
        <v>291</v>
      </c>
      <c r="D231" s="172">
        <v>13</v>
      </c>
      <c r="E231" s="172">
        <v>13</v>
      </c>
      <c r="F231" s="172">
        <v>11.75</v>
      </c>
      <c r="G231" s="18">
        <f t="shared" si="21"/>
        <v>12.583333333333334</v>
      </c>
      <c r="H231" s="25">
        <f t="shared" si="22"/>
        <v>37.75</v>
      </c>
      <c r="I231" s="25"/>
      <c r="J231" s="19">
        <f t="shared" si="24"/>
        <v>37.75</v>
      </c>
      <c r="K231" s="26"/>
      <c r="L231" s="19">
        <f t="shared" si="25"/>
        <v>37.75</v>
      </c>
      <c r="M231" s="74"/>
      <c r="N231" s="84" t="str">
        <f t="shared" si="26"/>
        <v>Juin</v>
      </c>
      <c r="O231" t="str">
        <f t="shared" si="23"/>
        <v>oui</v>
      </c>
      <c r="P231" s="173" t="s">
        <v>485</v>
      </c>
      <c r="Q231" s="173" t="s">
        <v>291</v>
      </c>
      <c r="R231" s="202">
        <v>0</v>
      </c>
      <c r="S231" s="172"/>
      <c r="T231" s="176">
        <v>13</v>
      </c>
      <c r="U231" s="176">
        <v>0</v>
      </c>
      <c r="V231" s="177">
        <v>13</v>
      </c>
      <c r="W231" s="178">
        <v>11.75</v>
      </c>
      <c r="X231" s="179">
        <v>0</v>
      </c>
      <c r="Y231" s="172">
        <v>13</v>
      </c>
      <c r="Z231" s="172">
        <v>13</v>
      </c>
      <c r="AA231" s="172">
        <v>11.75</v>
      </c>
      <c r="AB231" s="172">
        <v>12.583333333333334</v>
      </c>
    </row>
    <row r="232" spans="1:28" ht="30">
      <c r="A232" s="79">
        <v>223</v>
      </c>
      <c r="B232" s="123" t="s">
        <v>486</v>
      </c>
      <c r="C232" s="123" t="s">
        <v>487</v>
      </c>
      <c r="D232" s="172">
        <v>15.5</v>
      </c>
      <c r="E232" s="172">
        <v>15</v>
      </c>
      <c r="F232" s="172">
        <v>14.5</v>
      </c>
      <c r="G232" s="18">
        <f t="shared" si="21"/>
        <v>15</v>
      </c>
      <c r="H232" s="25">
        <f t="shared" si="22"/>
        <v>45</v>
      </c>
      <c r="I232" s="25"/>
      <c r="J232" s="19">
        <f t="shared" si="24"/>
        <v>45</v>
      </c>
      <c r="K232" s="26"/>
      <c r="L232" s="19">
        <f t="shared" si="25"/>
        <v>45</v>
      </c>
      <c r="M232" s="74"/>
      <c r="N232" s="84" t="str">
        <f t="shared" si="26"/>
        <v>Juin</v>
      </c>
      <c r="O232" t="str">
        <f t="shared" si="23"/>
        <v>oui</v>
      </c>
      <c r="P232" s="173" t="s">
        <v>486</v>
      </c>
      <c r="Q232" s="173" t="s">
        <v>487</v>
      </c>
      <c r="R232" s="202">
        <v>15.5</v>
      </c>
      <c r="S232" s="172"/>
      <c r="T232" s="176">
        <v>15</v>
      </c>
      <c r="U232" s="176">
        <v>12</v>
      </c>
      <c r="V232" s="177">
        <v>13.5</v>
      </c>
      <c r="W232" s="178">
        <v>14.5</v>
      </c>
      <c r="X232" s="179">
        <v>14</v>
      </c>
      <c r="Y232" s="172">
        <v>15.5</v>
      </c>
      <c r="Z232" s="172">
        <v>15</v>
      </c>
      <c r="AA232" s="172">
        <v>14.5</v>
      </c>
      <c r="AB232" s="172">
        <v>15</v>
      </c>
    </row>
    <row r="233" spans="1:28" ht="18.75">
      <c r="A233" s="79">
        <v>224</v>
      </c>
      <c r="B233" s="123" t="s">
        <v>488</v>
      </c>
      <c r="C233" s="123" t="s">
        <v>489</v>
      </c>
      <c r="D233" s="172">
        <v>14.25</v>
      </c>
      <c r="E233" s="172">
        <v>14</v>
      </c>
      <c r="F233" s="172">
        <v>13.5</v>
      </c>
      <c r="G233" s="18">
        <f t="shared" si="21"/>
        <v>13.916666666666666</v>
      </c>
      <c r="H233" s="25">
        <f t="shared" si="22"/>
        <v>41.75</v>
      </c>
      <c r="I233" s="25"/>
      <c r="J233" s="19">
        <f t="shared" si="24"/>
        <v>41.75</v>
      </c>
      <c r="K233" s="26"/>
      <c r="L233" s="19">
        <f t="shared" si="25"/>
        <v>41.75</v>
      </c>
      <c r="M233" s="74"/>
      <c r="N233" s="84" t="str">
        <f t="shared" si="26"/>
        <v>Juin</v>
      </c>
      <c r="O233" t="str">
        <f t="shared" si="23"/>
        <v>oui</v>
      </c>
      <c r="P233" s="173" t="s">
        <v>488</v>
      </c>
      <c r="Q233" s="173" t="s">
        <v>489</v>
      </c>
      <c r="R233" s="202">
        <v>14</v>
      </c>
      <c r="S233" s="172"/>
      <c r="T233" s="176">
        <v>13</v>
      </c>
      <c r="U233" s="176">
        <v>12</v>
      </c>
      <c r="V233" s="177">
        <v>13.5</v>
      </c>
      <c r="W233" s="178">
        <v>12</v>
      </c>
      <c r="X233" s="179">
        <v>14.25</v>
      </c>
      <c r="Y233" s="172">
        <v>14.25</v>
      </c>
      <c r="Z233" s="172">
        <v>14</v>
      </c>
      <c r="AA233" s="172">
        <v>13.5</v>
      </c>
      <c r="AB233" s="172">
        <v>13.916666666666666</v>
      </c>
    </row>
    <row r="234" spans="1:28" ht="30">
      <c r="A234" s="79">
        <v>225</v>
      </c>
      <c r="B234" s="123" t="s">
        <v>488</v>
      </c>
      <c r="C234" s="123" t="s">
        <v>779</v>
      </c>
      <c r="D234" s="172">
        <v>14</v>
      </c>
      <c r="E234" s="172">
        <v>14</v>
      </c>
      <c r="F234" s="172">
        <v>13</v>
      </c>
      <c r="G234" s="18">
        <f t="shared" si="21"/>
        <v>13.666666666666666</v>
      </c>
      <c r="H234" s="25">
        <f t="shared" si="22"/>
        <v>41</v>
      </c>
      <c r="I234" s="25"/>
      <c r="J234" s="19">
        <f t="shared" si="24"/>
        <v>41</v>
      </c>
      <c r="K234" s="26"/>
      <c r="L234" s="19">
        <f t="shared" si="25"/>
        <v>41</v>
      </c>
      <c r="M234" s="74"/>
      <c r="N234" s="84" t="str">
        <f t="shared" si="26"/>
        <v>Juin</v>
      </c>
      <c r="O234" t="str">
        <f t="shared" si="23"/>
        <v>non</v>
      </c>
      <c r="P234" s="173" t="s">
        <v>488</v>
      </c>
      <c r="Q234" s="173" t="s">
        <v>490</v>
      </c>
      <c r="R234" s="202">
        <v>0</v>
      </c>
      <c r="S234" s="172"/>
      <c r="T234" s="176">
        <v>13</v>
      </c>
      <c r="U234" s="176">
        <v>12</v>
      </c>
      <c r="V234" s="177">
        <v>13</v>
      </c>
      <c r="W234" s="178">
        <v>14</v>
      </c>
      <c r="X234" s="179">
        <v>14</v>
      </c>
      <c r="Y234" s="172">
        <v>14</v>
      </c>
      <c r="Z234" s="172">
        <v>14</v>
      </c>
      <c r="AA234" s="172">
        <v>13</v>
      </c>
      <c r="AB234" s="172">
        <v>13.666666666666666</v>
      </c>
    </row>
    <row r="235" spans="1:28" ht="18.75">
      <c r="A235" s="79">
        <v>226</v>
      </c>
      <c r="B235" s="123" t="s">
        <v>491</v>
      </c>
      <c r="C235" s="123" t="s">
        <v>492</v>
      </c>
      <c r="D235" s="172">
        <v>14</v>
      </c>
      <c r="E235" s="172">
        <v>14</v>
      </c>
      <c r="F235" s="172">
        <v>13.75</v>
      </c>
      <c r="G235" s="18">
        <f t="shared" si="21"/>
        <v>13.916666666666666</v>
      </c>
      <c r="H235" s="25">
        <f t="shared" si="22"/>
        <v>41.75</v>
      </c>
      <c r="I235" s="25"/>
      <c r="J235" s="19">
        <f t="shared" si="24"/>
        <v>41.75</v>
      </c>
      <c r="K235" s="26"/>
      <c r="L235" s="19">
        <f t="shared" si="25"/>
        <v>41.75</v>
      </c>
      <c r="M235" s="74"/>
      <c r="N235" s="84" t="str">
        <f t="shared" si="26"/>
        <v>Juin</v>
      </c>
      <c r="O235" t="str">
        <f t="shared" si="23"/>
        <v>oui</v>
      </c>
      <c r="P235" s="173" t="s">
        <v>491</v>
      </c>
      <c r="Q235" s="173" t="s">
        <v>492</v>
      </c>
      <c r="R235" s="202">
        <v>14</v>
      </c>
      <c r="S235" s="172"/>
      <c r="T235" s="176">
        <v>13</v>
      </c>
      <c r="U235" s="176">
        <v>12</v>
      </c>
      <c r="V235" s="177">
        <v>13</v>
      </c>
      <c r="W235" s="178">
        <v>13.75</v>
      </c>
      <c r="X235" s="179">
        <v>14</v>
      </c>
      <c r="Y235" s="172">
        <v>14</v>
      </c>
      <c r="Z235" s="172">
        <v>14</v>
      </c>
      <c r="AA235" s="172">
        <v>13.75</v>
      </c>
      <c r="AB235" s="172">
        <v>13.916666666666666</v>
      </c>
    </row>
    <row r="236" spans="1:28" ht="18.75">
      <c r="A236" s="79">
        <v>227</v>
      </c>
      <c r="B236" s="123" t="s">
        <v>493</v>
      </c>
      <c r="C236" s="123" t="s">
        <v>67</v>
      </c>
      <c r="D236" s="172">
        <v>15</v>
      </c>
      <c r="E236" s="172">
        <v>14.5</v>
      </c>
      <c r="F236" s="172">
        <v>13.5</v>
      </c>
      <c r="G236" s="18">
        <f t="shared" si="21"/>
        <v>14.333333333333334</v>
      </c>
      <c r="H236" s="25">
        <f t="shared" si="22"/>
        <v>43</v>
      </c>
      <c r="I236" s="25"/>
      <c r="J236" s="19">
        <f t="shared" si="24"/>
        <v>43</v>
      </c>
      <c r="K236" s="26"/>
      <c r="L236" s="19">
        <f t="shared" si="25"/>
        <v>43</v>
      </c>
      <c r="M236" s="74"/>
      <c r="N236" s="84" t="str">
        <f t="shared" si="26"/>
        <v>Juin</v>
      </c>
      <c r="O236" t="str">
        <f t="shared" si="23"/>
        <v>oui</v>
      </c>
      <c r="P236" s="173" t="s">
        <v>493</v>
      </c>
      <c r="Q236" s="173" t="s">
        <v>67</v>
      </c>
      <c r="R236" s="202">
        <v>13</v>
      </c>
      <c r="S236" s="172"/>
      <c r="T236" s="176">
        <v>13</v>
      </c>
      <c r="U236" s="176">
        <v>12</v>
      </c>
      <c r="V236" s="177">
        <v>13.5</v>
      </c>
      <c r="W236" s="178">
        <v>14.5</v>
      </c>
      <c r="X236" s="179">
        <v>15</v>
      </c>
      <c r="Y236" s="172">
        <v>15</v>
      </c>
      <c r="Z236" s="172">
        <v>14.5</v>
      </c>
      <c r="AA236" s="172">
        <v>13.5</v>
      </c>
      <c r="AB236" s="172">
        <v>14.333333333333334</v>
      </c>
    </row>
    <row r="237" spans="1:28" ht="18.75">
      <c r="A237" s="79">
        <v>228</v>
      </c>
      <c r="B237" s="123" t="s">
        <v>494</v>
      </c>
      <c r="C237" s="123" t="s">
        <v>495</v>
      </c>
      <c r="D237" s="172">
        <v>14</v>
      </c>
      <c r="E237" s="172">
        <v>13</v>
      </c>
      <c r="F237" s="172">
        <v>12</v>
      </c>
      <c r="G237" s="18">
        <f t="shared" si="21"/>
        <v>13</v>
      </c>
      <c r="H237" s="25">
        <f t="shared" si="22"/>
        <v>39</v>
      </c>
      <c r="I237" s="25"/>
      <c r="J237" s="19">
        <f t="shared" si="24"/>
        <v>39</v>
      </c>
      <c r="K237" s="26"/>
      <c r="L237" s="19">
        <f t="shared" si="25"/>
        <v>39</v>
      </c>
      <c r="M237" s="74"/>
      <c r="N237" s="84" t="str">
        <f t="shared" si="26"/>
        <v>Juin</v>
      </c>
      <c r="O237" t="str">
        <f t="shared" si="23"/>
        <v>oui</v>
      </c>
      <c r="P237" s="173" t="s">
        <v>494</v>
      </c>
      <c r="Q237" s="173" t="s">
        <v>495</v>
      </c>
      <c r="R237" s="202">
        <v>12</v>
      </c>
      <c r="S237" s="172"/>
      <c r="T237" s="176">
        <v>12</v>
      </c>
      <c r="U237" s="176">
        <v>12</v>
      </c>
      <c r="V237" s="177">
        <v>13</v>
      </c>
      <c r="W237" s="178">
        <v>11.5</v>
      </c>
      <c r="X237" s="179">
        <v>14</v>
      </c>
      <c r="Y237" s="172">
        <v>14</v>
      </c>
      <c r="Z237" s="172">
        <v>13</v>
      </c>
      <c r="AA237" s="172">
        <v>12</v>
      </c>
      <c r="AB237" s="172">
        <v>13</v>
      </c>
    </row>
    <row r="238" spans="1:28" ht="18.75">
      <c r="A238" s="79">
        <v>229</v>
      </c>
      <c r="B238" s="123" t="s">
        <v>496</v>
      </c>
      <c r="C238" s="123" t="s">
        <v>497</v>
      </c>
      <c r="D238" s="172">
        <v>14</v>
      </c>
      <c r="E238" s="172">
        <v>13</v>
      </c>
      <c r="F238" s="172">
        <v>13</v>
      </c>
      <c r="G238" s="18">
        <f t="shared" si="21"/>
        <v>13.333333333333334</v>
      </c>
      <c r="H238" s="25">
        <f t="shared" si="22"/>
        <v>40</v>
      </c>
      <c r="I238" s="25"/>
      <c r="J238" s="19">
        <f t="shared" si="24"/>
        <v>40</v>
      </c>
      <c r="K238" s="26"/>
      <c r="L238" s="19">
        <f t="shared" si="25"/>
        <v>40</v>
      </c>
      <c r="M238" s="74"/>
      <c r="N238" s="84" t="str">
        <f t="shared" si="26"/>
        <v>Juin</v>
      </c>
      <c r="O238" t="str">
        <f t="shared" si="23"/>
        <v>oui</v>
      </c>
      <c r="P238" s="173" t="s">
        <v>496</v>
      </c>
      <c r="Q238" s="173" t="s">
        <v>497</v>
      </c>
      <c r="R238" s="202">
        <v>12</v>
      </c>
      <c r="S238" s="172"/>
      <c r="T238" s="176">
        <v>13</v>
      </c>
      <c r="U238" s="176">
        <v>12</v>
      </c>
      <c r="V238" s="177">
        <v>13</v>
      </c>
      <c r="W238" s="178">
        <v>12</v>
      </c>
      <c r="X238" s="179">
        <v>14</v>
      </c>
      <c r="Y238" s="172">
        <v>14</v>
      </c>
      <c r="Z238" s="172">
        <v>13</v>
      </c>
      <c r="AA238" s="172">
        <v>13</v>
      </c>
      <c r="AB238" s="172">
        <v>13.333333333333334</v>
      </c>
    </row>
    <row r="239" spans="1:28" ht="18.75">
      <c r="A239" s="79">
        <v>230</v>
      </c>
      <c r="B239" s="123" t="s">
        <v>498</v>
      </c>
      <c r="C239" s="123" t="s">
        <v>397</v>
      </c>
      <c r="D239" s="172">
        <v>15.5</v>
      </c>
      <c r="E239" s="172">
        <v>15</v>
      </c>
      <c r="F239" s="172">
        <v>13</v>
      </c>
      <c r="G239" s="18">
        <f t="shared" si="21"/>
        <v>14.5</v>
      </c>
      <c r="H239" s="25">
        <f t="shared" si="22"/>
        <v>43.5</v>
      </c>
      <c r="I239" s="25"/>
      <c r="J239" s="19">
        <f t="shared" si="24"/>
        <v>43.5</v>
      </c>
      <c r="K239" s="26"/>
      <c r="L239" s="19">
        <f t="shared" si="25"/>
        <v>43.5</v>
      </c>
      <c r="M239" s="74"/>
      <c r="N239" s="84" t="str">
        <f t="shared" si="26"/>
        <v>Juin</v>
      </c>
      <c r="O239" t="str">
        <f t="shared" si="23"/>
        <v>oui</v>
      </c>
      <c r="P239" s="173" t="s">
        <v>498</v>
      </c>
      <c r="Q239" s="173" t="s">
        <v>397</v>
      </c>
      <c r="R239" s="202">
        <v>15</v>
      </c>
      <c r="S239" s="172"/>
      <c r="T239" s="176">
        <v>13</v>
      </c>
      <c r="U239" s="176">
        <v>12</v>
      </c>
      <c r="V239" s="177">
        <v>13</v>
      </c>
      <c r="W239" s="178">
        <v>12.75</v>
      </c>
      <c r="X239" s="179">
        <v>15.5</v>
      </c>
      <c r="Y239" s="172">
        <v>15.5</v>
      </c>
      <c r="Z239" s="172">
        <v>15</v>
      </c>
      <c r="AA239" s="172">
        <v>13</v>
      </c>
      <c r="AB239" s="172">
        <v>14.5</v>
      </c>
    </row>
    <row r="240" spans="1:28" ht="18.75">
      <c r="A240" s="79">
        <v>231</v>
      </c>
      <c r="B240" s="123" t="s">
        <v>114</v>
      </c>
      <c r="C240" s="123" t="s">
        <v>477</v>
      </c>
      <c r="D240" s="172">
        <v>16</v>
      </c>
      <c r="E240" s="172">
        <v>14</v>
      </c>
      <c r="F240" s="172">
        <v>13.75</v>
      </c>
      <c r="G240" s="18">
        <f t="shared" si="21"/>
        <v>14.583333333333334</v>
      </c>
      <c r="H240" s="25">
        <f t="shared" si="22"/>
        <v>43.75</v>
      </c>
      <c r="I240" s="25"/>
      <c r="J240" s="19">
        <f t="shared" si="24"/>
        <v>43.75</v>
      </c>
      <c r="K240" s="26"/>
      <c r="L240" s="19">
        <f t="shared" si="25"/>
        <v>43.75</v>
      </c>
      <c r="M240" s="74"/>
      <c r="N240" s="84" t="str">
        <f t="shared" si="26"/>
        <v>Juin</v>
      </c>
      <c r="O240" t="str">
        <f t="shared" si="23"/>
        <v>oui</v>
      </c>
      <c r="P240" s="173" t="s">
        <v>114</v>
      </c>
      <c r="Q240" s="173" t="s">
        <v>477</v>
      </c>
      <c r="R240" s="202">
        <v>11</v>
      </c>
      <c r="S240" s="214">
        <v>12</v>
      </c>
      <c r="T240" s="176">
        <v>16</v>
      </c>
      <c r="U240" s="176">
        <v>12</v>
      </c>
      <c r="V240" s="177">
        <v>13</v>
      </c>
      <c r="W240" s="177">
        <v>14</v>
      </c>
      <c r="X240" s="179">
        <v>13.75</v>
      </c>
      <c r="Y240" s="172">
        <v>16</v>
      </c>
      <c r="Z240" s="172">
        <v>14</v>
      </c>
      <c r="AA240" s="172">
        <v>13.75</v>
      </c>
      <c r="AB240" s="172">
        <v>14.583333333333334</v>
      </c>
    </row>
    <row r="241" spans="1:28" ht="18.75">
      <c r="A241" s="79">
        <v>232</v>
      </c>
      <c r="B241" s="123" t="s">
        <v>499</v>
      </c>
      <c r="C241" s="123" t="s">
        <v>500</v>
      </c>
      <c r="D241" s="172">
        <v>13</v>
      </c>
      <c r="E241" s="172">
        <v>12.75</v>
      </c>
      <c r="F241" s="172">
        <v>12.5</v>
      </c>
      <c r="G241" s="18">
        <f t="shared" si="21"/>
        <v>12.75</v>
      </c>
      <c r="H241" s="25">
        <f t="shared" si="22"/>
        <v>38.25</v>
      </c>
      <c r="I241" s="25"/>
      <c r="J241" s="19">
        <f t="shared" si="24"/>
        <v>38.25</v>
      </c>
      <c r="K241" s="26"/>
      <c r="L241" s="19">
        <f t="shared" si="25"/>
        <v>38.25</v>
      </c>
      <c r="M241" s="74"/>
      <c r="N241" s="84" t="str">
        <f t="shared" si="26"/>
        <v>Juin</v>
      </c>
      <c r="O241" t="str">
        <f t="shared" si="23"/>
        <v>oui</v>
      </c>
      <c r="P241" s="173" t="s">
        <v>499</v>
      </c>
      <c r="Q241" s="173" t="s">
        <v>500</v>
      </c>
      <c r="R241" s="202">
        <v>0</v>
      </c>
      <c r="S241" s="214">
        <v>12</v>
      </c>
      <c r="T241" s="176">
        <v>13</v>
      </c>
      <c r="U241" s="176">
        <v>12</v>
      </c>
      <c r="V241" s="177">
        <v>12.5</v>
      </c>
      <c r="W241" s="177">
        <v>12.75</v>
      </c>
      <c r="X241" s="179">
        <v>0</v>
      </c>
      <c r="Y241" s="172">
        <v>13</v>
      </c>
      <c r="Z241" s="172">
        <v>12.75</v>
      </c>
      <c r="AA241" s="172">
        <v>12.5</v>
      </c>
      <c r="AB241" s="172">
        <v>12.75</v>
      </c>
    </row>
    <row r="242" spans="1:28" ht="18.75">
      <c r="A242" s="79">
        <v>233</v>
      </c>
      <c r="B242" s="123" t="s">
        <v>501</v>
      </c>
      <c r="C242" s="123" t="s">
        <v>67</v>
      </c>
      <c r="D242" s="172">
        <v>14.5</v>
      </c>
      <c r="E242" s="172">
        <v>14</v>
      </c>
      <c r="F242" s="172">
        <v>13</v>
      </c>
      <c r="G242" s="18">
        <f t="shared" si="21"/>
        <v>13.833333333333334</v>
      </c>
      <c r="H242" s="25">
        <f t="shared" si="22"/>
        <v>41.5</v>
      </c>
      <c r="I242" s="25"/>
      <c r="J242" s="19">
        <f t="shared" si="24"/>
        <v>41.5</v>
      </c>
      <c r="K242" s="26"/>
      <c r="L242" s="19">
        <f t="shared" si="25"/>
        <v>41.5</v>
      </c>
      <c r="M242" s="74"/>
      <c r="N242" s="84" t="str">
        <f t="shared" si="26"/>
        <v>Juin</v>
      </c>
      <c r="O242" t="str">
        <f t="shared" si="23"/>
        <v>non</v>
      </c>
      <c r="P242" s="173" t="s">
        <v>501</v>
      </c>
      <c r="Q242" s="173" t="s">
        <v>79</v>
      </c>
      <c r="R242" s="202">
        <v>13</v>
      </c>
      <c r="S242" s="214">
        <v>12</v>
      </c>
      <c r="T242" s="176">
        <v>13</v>
      </c>
      <c r="U242" s="176">
        <v>12</v>
      </c>
      <c r="V242" s="177">
        <v>13</v>
      </c>
      <c r="W242" s="177">
        <v>14.5</v>
      </c>
      <c r="X242" s="179">
        <v>14</v>
      </c>
      <c r="Y242" s="172">
        <v>14.5</v>
      </c>
      <c r="Z242" s="172">
        <v>14</v>
      </c>
      <c r="AA242" s="172">
        <v>13</v>
      </c>
      <c r="AB242" s="172">
        <v>13.833333333333334</v>
      </c>
    </row>
    <row r="243" spans="1:28" ht="18.75">
      <c r="A243" s="79">
        <v>234</v>
      </c>
      <c r="B243" s="123" t="s">
        <v>502</v>
      </c>
      <c r="C243" s="123" t="s">
        <v>503</v>
      </c>
      <c r="D243" s="172">
        <v>14</v>
      </c>
      <c r="E243" s="172">
        <v>13</v>
      </c>
      <c r="F243" s="172">
        <v>12</v>
      </c>
      <c r="G243" s="18">
        <f t="shared" si="21"/>
        <v>13</v>
      </c>
      <c r="H243" s="25">
        <f t="shared" si="22"/>
        <v>39</v>
      </c>
      <c r="I243" s="25"/>
      <c r="J243" s="19">
        <f t="shared" si="24"/>
        <v>39</v>
      </c>
      <c r="K243" s="26"/>
      <c r="L243" s="19">
        <f t="shared" si="25"/>
        <v>39</v>
      </c>
      <c r="M243" s="74"/>
      <c r="N243" s="84" t="str">
        <f t="shared" si="26"/>
        <v>Juin</v>
      </c>
      <c r="O243" t="str">
        <f t="shared" si="23"/>
        <v>oui</v>
      </c>
      <c r="P243" s="173" t="s">
        <v>502</v>
      </c>
      <c r="Q243" s="173" t="s">
        <v>503</v>
      </c>
      <c r="R243" s="202">
        <v>0</v>
      </c>
      <c r="S243" s="214">
        <v>12</v>
      </c>
      <c r="T243" s="176">
        <v>11</v>
      </c>
      <c r="U243" s="176">
        <v>0</v>
      </c>
      <c r="V243" s="177">
        <v>13</v>
      </c>
      <c r="W243" s="177">
        <v>0</v>
      </c>
      <c r="X243" s="179">
        <v>14</v>
      </c>
      <c r="Y243" s="172">
        <v>14</v>
      </c>
      <c r="Z243" s="172">
        <v>13</v>
      </c>
      <c r="AA243" s="172">
        <v>12</v>
      </c>
      <c r="AB243" s="172">
        <v>13</v>
      </c>
    </row>
    <row r="244" spans="1:28" ht="18.75">
      <c r="A244" s="79">
        <v>235</v>
      </c>
      <c r="B244" s="123" t="s">
        <v>504</v>
      </c>
      <c r="C244" s="123" t="s">
        <v>505</v>
      </c>
      <c r="D244" s="172">
        <v>14</v>
      </c>
      <c r="E244" s="172">
        <v>13</v>
      </c>
      <c r="F244" s="172">
        <v>12.5</v>
      </c>
      <c r="G244" s="18">
        <f t="shared" si="21"/>
        <v>13.166666666666666</v>
      </c>
      <c r="H244" s="25">
        <f t="shared" si="22"/>
        <v>39.5</v>
      </c>
      <c r="I244" s="25"/>
      <c r="J244" s="19">
        <f t="shared" si="24"/>
        <v>39.5</v>
      </c>
      <c r="K244" s="26"/>
      <c r="L244" s="19">
        <f t="shared" si="25"/>
        <v>39.5</v>
      </c>
      <c r="M244" s="74"/>
      <c r="N244" s="84" t="str">
        <f t="shared" si="26"/>
        <v>Juin</v>
      </c>
      <c r="O244" t="str">
        <f t="shared" si="23"/>
        <v>oui</v>
      </c>
      <c r="P244" s="173" t="s">
        <v>504</v>
      </c>
      <c r="Q244" s="173" t="s">
        <v>505</v>
      </c>
      <c r="R244" s="202">
        <v>11</v>
      </c>
      <c r="S244" s="214">
        <v>12</v>
      </c>
      <c r="T244" s="176">
        <v>13</v>
      </c>
      <c r="U244" s="176">
        <v>12</v>
      </c>
      <c r="V244" s="177">
        <v>12.5</v>
      </c>
      <c r="W244" s="177">
        <v>0</v>
      </c>
      <c r="X244" s="179">
        <v>14</v>
      </c>
      <c r="Y244" s="172">
        <v>14</v>
      </c>
      <c r="Z244" s="172">
        <v>13</v>
      </c>
      <c r="AA244" s="172">
        <v>12.5</v>
      </c>
      <c r="AB244" s="172">
        <v>13.166666666666666</v>
      </c>
    </row>
    <row r="245" spans="1:28" ht="18.75">
      <c r="A245" s="79">
        <v>236</v>
      </c>
      <c r="B245" s="123" t="s">
        <v>506</v>
      </c>
      <c r="C245" s="123" t="s">
        <v>500</v>
      </c>
      <c r="D245" s="172">
        <v>14.5</v>
      </c>
      <c r="E245" s="172">
        <v>13</v>
      </c>
      <c r="F245" s="172">
        <v>13</v>
      </c>
      <c r="G245" s="18">
        <f t="shared" si="21"/>
        <v>13.5</v>
      </c>
      <c r="H245" s="25">
        <f t="shared" si="22"/>
        <v>40.5</v>
      </c>
      <c r="I245" s="25"/>
      <c r="J245" s="19">
        <f t="shared" si="24"/>
        <v>40.5</v>
      </c>
      <c r="K245" s="26"/>
      <c r="L245" s="19">
        <f t="shared" si="25"/>
        <v>40.5</v>
      </c>
      <c r="M245" s="74"/>
      <c r="N245" s="84" t="str">
        <f t="shared" si="26"/>
        <v>Juin</v>
      </c>
      <c r="O245" t="str">
        <f t="shared" si="23"/>
        <v>oui</v>
      </c>
      <c r="P245" s="173" t="s">
        <v>506</v>
      </c>
      <c r="Q245" s="173" t="s">
        <v>500</v>
      </c>
      <c r="R245" s="202">
        <v>13</v>
      </c>
      <c r="S245" s="214">
        <v>12</v>
      </c>
      <c r="T245" s="176">
        <v>13</v>
      </c>
      <c r="U245" s="176">
        <v>12</v>
      </c>
      <c r="V245" s="177">
        <v>13</v>
      </c>
      <c r="W245" s="177">
        <v>0</v>
      </c>
      <c r="X245" s="179">
        <v>14.5</v>
      </c>
      <c r="Y245" s="172">
        <v>14.5</v>
      </c>
      <c r="Z245" s="172">
        <v>13</v>
      </c>
      <c r="AA245" s="172">
        <v>13</v>
      </c>
      <c r="AB245" s="172">
        <v>13.5</v>
      </c>
    </row>
    <row r="246" spans="1:28" ht="30">
      <c r="A246" s="79">
        <v>237</v>
      </c>
      <c r="B246" s="123" t="s">
        <v>507</v>
      </c>
      <c r="C246" s="123" t="s">
        <v>508</v>
      </c>
      <c r="D246" s="172">
        <v>14.5</v>
      </c>
      <c r="E246" s="172">
        <v>13</v>
      </c>
      <c r="F246" s="172">
        <v>13</v>
      </c>
      <c r="G246" s="18">
        <f t="shared" si="21"/>
        <v>13.5</v>
      </c>
      <c r="H246" s="25">
        <f t="shared" si="22"/>
        <v>40.5</v>
      </c>
      <c r="I246" s="25"/>
      <c r="J246" s="19">
        <f t="shared" si="24"/>
        <v>40.5</v>
      </c>
      <c r="K246" s="26"/>
      <c r="L246" s="19">
        <f t="shared" si="25"/>
        <v>40.5</v>
      </c>
      <c r="M246" s="74"/>
      <c r="N246" s="84" t="str">
        <f t="shared" si="26"/>
        <v>Juin</v>
      </c>
      <c r="O246" t="str">
        <f t="shared" si="23"/>
        <v>oui</v>
      </c>
      <c r="P246" s="173" t="s">
        <v>507</v>
      </c>
      <c r="Q246" s="173" t="s">
        <v>508</v>
      </c>
      <c r="R246" s="202">
        <v>11</v>
      </c>
      <c r="S246" s="214">
        <v>12</v>
      </c>
      <c r="T246" s="176">
        <v>13</v>
      </c>
      <c r="U246" s="176">
        <v>12</v>
      </c>
      <c r="V246" s="177">
        <v>13</v>
      </c>
      <c r="W246" s="177">
        <v>0</v>
      </c>
      <c r="X246" s="179">
        <v>14.5</v>
      </c>
      <c r="Y246" s="172">
        <v>14.5</v>
      </c>
      <c r="Z246" s="172">
        <v>13</v>
      </c>
      <c r="AA246" s="172">
        <v>13</v>
      </c>
      <c r="AB246" s="172">
        <v>13.5</v>
      </c>
    </row>
    <row r="247" spans="1:28" ht="30">
      <c r="A247" s="79">
        <v>238</v>
      </c>
      <c r="B247" s="123" t="s">
        <v>509</v>
      </c>
      <c r="C247" s="123" t="s">
        <v>510</v>
      </c>
      <c r="D247" s="172">
        <v>16</v>
      </c>
      <c r="E247" s="172">
        <v>14</v>
      </c>
      <c r="F247" s="172">
        <v>13</v>
      </c>
      <c r="G247" s="18">
        <f t="shared" si="21"/>
        <v>14.333333333333334</v>
      </c>
      <c r="H247" s="25">
        <f t="shared" si="22"/>
        <v>43</v>
      </c>
      <c r="I247" s="25"/>
      <c r="J247" s="19">
        <f t="shared" si="24"/>
        <v>43</v>
      </c>
      <c r="K247" s="26"/>
      <c r="L247" s="19">
        <f t="shared" si="25"/>
        <v>43</v>
      </c>
      <c r="M247" s="74"/>
      <c r="N247" s="84" t="str">
        <f t="shared" si="26"/>
        <v>Juin</v>
      </c>
      <c r="O247" t="str">
        <f t="shared" si="23"/>
        <v>oui</v>
      </c>
      <c r="P247" s="173" t="s">
        <v>509</v>
      </c>
      <c r="Q247" s="173" t="s">
        <v>510</v>
      </c>
      <c r="R247" s="202">
        <v>11</v>
      </c>
      <c r="S247" s="214">
        <v>12</v>
      </c>
      <c r="T247" s="176">
        <v>16</v>
      </c>
      <c r="U247" s="176">
        <v>12</v>
      </c>
      <c r="V247" s="177">
        <v>13</v>
      </c>
      <c r="W247" s="177">
        <v>0</v>
      </c>
      <c r="X247" s="179">
        <v>14</v>
      </c>
      <c r="Y247" s="172">
        <v>16</v>
      </c>
      <c r="Z247" s="172">
        <v>14</v>
      </c>
      <c r="AA247" s="172">
        <v>13</v>
      </c>
      <c r="AB247" s="172">
        <v>14.333333333333334</v>
      </c>
    </row>
    <row r="248" spans="1:28" ht="18.75">
      <c r="A248" s="79">
        <v>239</v>
      </c>
      <c r="B248" s="123" t="s">
        <v>511</v>
      </c>
      <c r="C248" s="123" t="s">
        <v>512</v>
      </c>
      <c r="D248" s="172">
        <v>14</v>
      </c>
      <c r="E248" s="172">
        <v>13</v>
      </c>
      <c r="F248" s="172">
        <v>12</v>
      </c>
      <c r="G248" s="18">
        <f t="shared" si="21"/>
        <v>13</v>
      </c>
      <c r="H248" s="25">
        <f t="shared" si="22"/>
        <v>39</v>
      </c>
      <c r="I248" s="25"/>
      <c r="J248" s="19">
        <f t="shared" si="24"/>
        <v>39</v>
      </c>
      <c r="K248" s="26"/>
      <c r="L248" s="19">
        <f t="shared" si="25"/>
        <v>39</v>
      </c>
      <c r="M248" s="74"/>
      <c r="N248" s="84" t="str">
        <f t="shared" si="26"/>
        <v>Juin</v>
      </c>
      <c r="O248" t="str">
        <f t="shared" si="23"/>
        <v>oui</v>
      </c>
      <c r="P248" s="173" t="s">
        <v>511</v>
      </c>
      <c r="Q248" s="173" t="s">
        <v>512</v>
      </c>
      <c r="R248" s="202">
        <v>0</v>
      </c>
      <c r="S248" s="214">
        <v>12</v>
      </c>
      <c r="T248" s="176">
        <v>11</v>
      </c>
      <c r="U248" s="176">
        <v>12</v>
      </c>
      <c r="V248" s="177">
        <v>13</v>
      </c>
      <c r="W248" s="177">
        <v>0</v>
      </c>
      <c r="X248" s="179">
        <v>14</v>
      </c>
      <c r="Y248" s="172">
        <v>14</v>
      </c>
      <c r="Z248" s="172">
        <v>13</v>
      </c>
      <c r="AA248" s="172">
        <v>12</v>
      </c>
      <c r="AB248" s="172">
        <v>13</v>
      </c>
    </row>
    <row r="249" spans="1:28" ht="30">
      <c r="A249" s="79">
        <v>240</v>
      </c>
      <c r="B249" s="123" t="s">
        <v>513</v>
      </c>
      <c r="C249" s="123" t="s">
        <v>514</v>
      </c>
      <c r="D249" s="172">
        <v>15</v>
      </c>
      <c r="E249" s="172">
        <v>14</v>
      </c>
      <c r="F249" s="172">
        <v>14</v>
      </c>
      <c r="G249" s="18">
        <f t="shared" si="21"/>
        <v>14.333333333333334</v>
      </c>
      <c r="H249" s="25">
        <f t="shared" si="22"/>
        <v>43</v>
      </c>
      <c r="I249" s="25"/>
      <c r="J249" s="19">
        <f t="shared" si="24"/>
        <v>43</v>
      </c>
      <c r="K249" s="26"/>
      <c r="L249" s="19">
        <f t="shared" si="25"/>
        <v>43</v>
      </c>
      <c r="M249" s="74"/>
      <c r="N249" s="84" t="str">
        <f t="shared" si="26"/>
        <v>Juin</v>
      </c>
      <c r="O249" t="str">
        <f t="shared" si="23"/>
        <v>oui</v>
      </c>
      <c r="P249" s="173" t="s">
        <v>513</v>
      </c>
      <c r="Q249" s="173" t="s">
        <v>514</v>
      </c>
      <c r="R249" s="202">
        <v>14</v>
      </c>
      <c r="S249" s="214">
        <v>12</v>
      </c>
      <c r="T249" s="176">
        <v>15</v>
      </c>
      <c r="U249" s="176">
        <v>12</v>
      </c>
      <c r="V249" s="177">
        <v>13</v>
      </c>
      <c r="W249" s="177">
        <v>0</v>
      </c>
      <c r="X249" s="179">
        <v>14</v>
      </c>
      <c r="Y249" s="172">
        <v>15</v>
      </c>
      <c r="Z249" s="172">
        <v>14</v>
      </c>
      <c r="AA249" s="172">
        <v>14</v>
      </c>
      <c r="AB249" s="172">
        <v>14.333333333333334</v>
      </c>
    </row>
    <row r="250" spans="1:28" ht="18.75">
      <c r="A250" s="79">
        <v>241</v>
      </c>
      <c r="B250" s="123" t="s">
        <v>115</v>
      </c>
      <c r="C250" s="123" t="s">
        <v>515</v>
      </c>
      <c r="D250" s="172">
        <v>14</v>
      </c>
      <c r="E250" s="172">
        <v>14</v>
      </c>
      <c r="F250" s="172">
        <v>13</v>
      </c>
      <c r="G250" s="18">
        <f t="shared" si="21"/>
        <v>13.666666666666666</v>
      </c>
      <c r="H250" s="25">
        <f t="shared" si="22"/>
        <v>41</v>
      </c>
      <c r="I250" s="25"/>
      <c r="J250" s="19">
        <f t="shared" si="24"/>
        <v>41</v>
      </c>
      <c r="K250" s="26"/>
      <c r="L250" s="19">
        <f t="shared" si="25"/>
        <v>41</v>
      </c>
      <c r="M250" s="74"/>
      <c r="N250" s="84" t="str">
        <f t="shared" si="26"/>
        <v>Juin</v>
      </c>
      <c r="O250" t="str">
        <f t="shared" si="23"/>
        <v>oui</v>
      </c>
      <c r="P250" s="173" t="s">
        <v>115</v>
      </c>
      <c r="Q250" s="173" t="s">
        <v>515</v>
      </c>
      <c r="R250" s="202">
        <v>14</v>
      </c>
      <c r="S250" s="214">
        <v>12</v>
      </c>
      <c r="T250" s="176">
        <v>12</v>
      </c>
      <c r="U250" s="176">
        <v>12</v>
      </c>
      <c r="V250" s="177">
        <v>13</v>
      </c>
      <c r="W250" s="177">
        <v>0</v>
      </c>
      <c r="X250" s="179">
        <v>14</v>
      </c>
      <c r="Y250" s="172">
        <v>14</v>
      </c>
      <c r="Z250" s="172">
        <v>14</v>
      </c>
      <c r="AA250" s="172">
        <v>13</v>
      </c>
      <c r="AB250" s="172">
        <v>13.666666666666666</v>
      </c>
    </row>
    <row r="251" spans="1:28" ht="18.75">
      <c r="A251" s="79">
        <v>242</v>
      </c>
      <c r="B251" s="123" t="s">
        <v>780</v>
      </c>
      <c r="C251" s="123" t="s">
        <v>516</v>
      </c>
      <c r="D251" s="172">
        <v>15</v>
      </c>
      <c r="E251" s="172">
        <v>15</v>
      </c>
      <c r="F251" s="172">
        <v>15</v>
      </c>
      <c r="G251" s="18">
        <f t="shared" si="21"/>
        <v>15</v>
      </c>
      <c r="H251" s="25">
        <f t="shared" si="22"/>
        <v>45</v>
      </c>
      <c r="I251" s="25"/>
      <c r="J251" s="19">
        <f t="shared" si="24"/>
        <v>45</v>
      </c>
      <c r="K251" s="26"/>
      <c r="L251" s="19">
        <f t="shared" si="25"/>
        <v>45</v>
      </c>
      <c r="M251" s="74"/>
      <c r="N251" s="84" t="str">
        <f t="shared" si="26"/>
        <v>Juin</v>
      </c>
      <c r="O251" t="str">
        <f t="shared" si="23"/>
        <v>oui</v>
      </c>
      <c r="P251" s="173" t="s">
        <v>780</v>
      </c>
      <c r="Q251" s="173" t="s">
        <v>516</v>
      </c>
      <c r="R251" s="202">
        <v>13</v>
      </c>
      <c r="S251" s="214">
        <v>15</v>
      </c>
      <c r="T251" s="176">
        <v>15</v>
      </c>
      <c r="U251" s="176">
        <v>12</v>
      </c>
      <c r="V251" s="177">
        <v>13</v>
      </c>
      <c r="W251" s="177">
        <v>0</v>
      </c>
      <c r="X251" s="179">
        <v>15</v>
      </c>
      <c r="Y251" s="172">
        <v>15</v>
      </c>
      <c r="Z251" s="172">
        <v>15</v>
      </c>
      <c r="AA251" s="172">
        <v>15</v>
      </c>
      <c r="AB251" s="172">
        <v>15</v>
      </c>
    </row>
    <row r="252" spans="1:28" ht="18.75">
      <c r="A252" s="79">
        <v>243</v>
      </c>
      <c r="B252" s="123" t="s">
        <v>517</v>
      </c>
      <c r="C252" s="123" t="s">
        <v>518</v>
      </c>
      <c r="D252" s="172">
        <v>13.5</v>
      </c>
      <c r="E252" s="172">
        <v>12</v>
      </c>
      <c r="F252" s="172">
        <v>11</v>
      </c>
      <c r="G252" s="18">
        <f t="shared" si="21"/>
        <v>12.166666666666666</v>
      </c>
      <c r="H252" s="25">
        <f t="shared" si="22"/>
        <v>36.5</v>
      </c>
      <c r="I252" s="25"/>
      <c r="J252" s="19">
        <f t="shared" si="24"/>
        <v>36.5</v>
      </c>
      <c r="K252" s="26"/>
      <c r="L252" s="19">
        <f t="shared" si="25"/>
        <v>36.5</v>
      </c>
      <c r="M252" s="74"/>
      <c r="N252" s="84" t="str">
        <f t="shared" si="26"/>
        <v>Juin</v>
      </c>
      <c r="O252" t="str">
        <f t="shared" si="23"/>
        <v>oui</v>
      </c>
      <c r="P252" s="173" t="s">
        <v>517</v>
      </c>
      <c r="Q252" s="173" t="s">
        <v>518</v>
      </c>
      <c r="R252" s="202">
        <v>11</v>
      </c>
      <c r="S252" s="214" t="s">
        <v>1461</v>
      </c>
      <c r="T252" s="176">
        <v>11</v>
      </c>
      <c r="U252" s="176">
        <v>12</v>
      </c>
      <c r="V252" s="177">
        <v>13.5</v>
      </c>
      <c r="W252" s="177">
        <v>0</v>
      </c>
      <c r="X252" s="179">
        <v>0</v>
      </c>
      <c r="Y252" s="172">
        <v>13.5</v>
      </c>
      <c r="Z252" s="172">
        <v>12</v>
      </c>
      <c r="AA252" s="172">
        <v>11</v>
      </c>
      <c r="AB252" s="172">
        <v>12.166666666666666</v>
      </c>
    </row>
    <row r="253" spans="1:28" ht="18.75">
      <c r="A253" s="79">
        <v>244</v>
      </c>
      <c r="B253" s="123" t="s">
        <v>116</v>
      </c>
      <c r="C253" s="123" t="s">
        <v>519</v>
      </c>
      <c r="D253" s="172">
        <v>16</v>
      </c>
      <c r="E253" s="172">
        <v>14.5</v>
      </c>
      <c r="F253" s="172">
        <v>13.5</v>
      </c>
      <c r="G253" s="18">
        <f t="shared" si="21"/>
        <v>14.666666666666666</v>
      </c>
      <c r="H253" s="25">
        <f t="shared" si="22"/>
        <v>44</v>
      </c>
      <c r="I253" s="25"/>
      <c r="J253" s="19">
        <f t="shared" si="24"/>
        <v>44</v>
      </c>
      <c r="K253" s="26"/>
      <c r="L253" s="19">
        <f t="shared" si="25"/>
        <v>44</v>
      </c>
      <c r="M253" s="74"/>
      <c r="N253" s="84" t="str">
        <f t="shared" si="26"/>
        <v>Juin</v>
      </c>
      <c r="O253" t="str">
        <f t="shared" si="23"/>
        <v>oui</v>
      </c>
      <c r="P253" s="173" t="s">
        <v>116</v>
      </c>
      <c r="Q253" s="173" t="s">
        <v>519</v>
      </c>
      <c r="R253" s="202">
        <v>13</v>
      </c>
      <c r="S253" s="214">
        <v>12</v>
      </c>
      <c r="T253" s="176">
        <v>16</v>
      </c>
      <c r="U253" s="176">
        <v>12</v>
      </c>
      <c r="V253" s="177">
        <v>13.5</v>
      </c>
      <c r="W253" s="177">
        <v>0</v>
      </c>
      <c r="X253" s="179">
        <v>14.5</v>
      </c>
      <c r="Y253" s="172">
        <v>16</v>
      </c>
      <c r="Z253" s="172">
        <v>14.5</v>
      </c>
      <c r="AA253" s="172">
        <v>13.5</v>
      </c>
      <c r="AB253" s="172">
        <v>14.666666666666666</v>
      </c>
    </row>
    <row r="254" spans="1:28" ht="18.75">
      <c r="A254" s="79">
        <v>245</v>
      </c>
      <c r="B254" s="123" t="s">
        <v>520</v>
      </c>
      <c r="C254" s="123" t="s">
        <v>215</v>
      </c>
      <c r="D254" s="172">
        <v>15</v>
      </c>
      <c r="E254" s="172">
        <v>14</v>
      </c>
      <c r="F254" s="172">
        <v>14</v>
      </c>
      <c r="G254" s="18">
        <f t="shared" si="21"/>
        <v>14.333333333333334</v>
      </c>
      <c r="H254" s="25">
        <f t="shared" si="22"/>
        <v>43</v>
      </c>
      <c r="I254" s="25"/>
      <c r="J254" s="19">
        <f t="shared" si="24"/>
        <v>43</v>
      </c>
      <c r="K254" s="26"/>
      <c r="L254" s="19">
        <f t="shared" si="25"/>
        <v>43</v>
      </c>
      <c r="M254" s="74"/>
      <c r="N254" s="84" t="str">
        <f t="shared" si="26"/>
        <v>Juin</v>
      </c>
      <c r="O254" t="str">
        <f t="shared" si="23"/>
        <v>non</v>
      </c>
      <c r="P254" s="173" t="s">
        <v>520</v>
      </c>
      <c r="Q254" s="173" t="s">
        <v>212</v>
      </c>
      <c r="R254" s="202">
        <v>14</v>
      </c>
      <c r="S254" s="214">
        <v>12</v>
      </c>
      <c r="T254" s="176">
        <v>15</v>
      </c>
      <c r="U254" s="176">
        <v>12</v>
      </c>
      <c r="V254" s="177">
        <v>13.5</v>
      </c>
      <c r="W254" s="177">
        <v>0</v>
      </c>
      <c r="X254" s="179">
        <v>14</v>
      </c>
      <c r="Y254" s="172">
        <v>15</v>
      </c>
      <c r="Z254" s="172">
        <v>14</v>
      </c>
      <c r="AA254" s="172">
        <v>14</v>
      </c>
      <c r="AB254" s="172">
        <v>14.333333333333334</v>
      </c>
    </row>
    <row r="255" spans="1:28" ht="45">
      <c r="A255" s="79">
        <v>246</v>
      </c>
      <c r="B255" s="123" t="s">
        <v>521</v>
      </c>
      <c r="C255" s="123" t="s">
        <v>522</v>
      </c>
      <c r="D255" s="172">
        <v>14</v>
      </c>
      <c r="E255" s="172">
        <v>13.75</v>
      </c>
      <c r="F255" s="172">
        <v>13</v>
      </c>
      <c r="G255" s="18">
        <f t="shared" si="21"/>
        <v>13.583333333333334</v>
      </c>
      <c r="H255" s="25">
        <f t="shared" si="22"/>
        <v>40.75</v>
      </c>
      <c r="I255" s="25"/>
      <c r="J255" s="19">
        <f t="shared" si="24"/>
        <v>40.75</v>
      </c>
      <c r="K255" s="26"/>
      <c r="L255" s="19">
        <f t="shared" si="25"/>
        <v>40.75</v>
      </c>
      <c r="M255" s="74"/>
      <c r="N255" s="84" t="str">
        <f t="shared" si="26"/>
        <v>Juin</v>
      </c>
      <c r="O255" t="str">
        <f t="shared" si="23"/>
        <v>oui</v>
      </c>
      <c r="P255" s="173" t="s">
        <v>521</v>
      </c>
      <c r="Q255" s="173" t="s">
        <v>522</v>
      </c>
      <c r="R255" s="202">
        <v>14</v>
      </c>
      <c r="S255" s="214">
        <v>12</v>
      </c>
      <c r="T255" s="176">
        <v>13</v>
      </c>
      <c r="U255" s="176">
        <v>12</v>
      </c>
      <c r="V255" s="177">
        <v>13</v>
      </c>
      <c r="W255" s="177">
        <v>0</v>
      </c>
      <c r="X255" s="179">
        <v>13.75</v>
      </c>
      <c r="Y255" s="172">
        <v>14</v>
      </c>
      <c r="Z255" s="172">
        <v>13.75</v>
      </c>
      <c r="AA255" s="172">
        <v>13</v>
      </c>
      <c r="AB255" s="172">
        <v>13.583333333333334</v>
      </c>
    </row>
    <row r="256" spans="1:28" ht="18.75">
      <c r="A256" s="79">
        <v>247</v>
      </c>
      <c r="B256" s="123" t="s">
        <v>523</v>
      </c>
      <c r="C256" s="123" t="s">
        <v>61</v>
      </c>
      <c r="D256" s="172">
        <v>16</v>
      </c>
      <c r="E256" s="172">
        <v>16</v>
      </c>
      <c r="F256" s="172">
        <v>15</v>
      </c>
      <c r="G256" s="18">
        <f t="shared" si="21"/>
        <v>15.666666666666666</v>
      </c>
      <c r="H256" s="25">
        <f t="shared" si="22"/>
        <v>47</v>
      </c>
      <c r="I256" s="25"/>
      <c r="J256" s="19">
        <f t="shared" si="24"/>
        <v>47</v>
      </c>
      <c r="K256" s="26"/>
      <c r="L256" s="19">
        <f t="shared" si="25"/>
        <v>47</v>
      </c>
      <c r="M256" s="74"/>
      <c r="N256" s="84" t="str">
        <f t="shared" si="26"/>
        <v>Juin</v>
      </c>
      <c r="O256" t="str">
        <f t="shared" si="23"/>
        <v>oui</v>
      </c>
      <c r="P256" s="173" t="s">
        <v>523</v>
      </c>
      <c r="Q256" s="173" t="s">
        <v>61</v>
      </c>
      <c r="R256" s="202">
        <v>15</v>
      </c>
      <c r="S256" s="214">
        <v>16</v>
      </c>
      <c r="T256" s="176">
        <v>16</v>
      </c>
      <c r="U256" s="176">
        <v>12</v>
      </c>
      <c r="V256" s="177">
        <v>13.5</v>
      </c>
      <c r="W256" s="177">
        <v>0</v>
      </c>
      <c r="X256" s="179">
        <v>14</v>
      </c>
      <c r="Y256" s="172">
        <v>16</v>
      </c>
      <c r="Z256" s="172">
        <v>16</v>
      </c>
      <c r="AA256" s="172">
        <v>15</v>
      </c>
      <c r="AB256" s="172">
        <v>15.666666666666666</v>
      </c>
    </row>
    <row r="257" spans="1:28" ht="30">
      <c r="A257" s="79">
        <v>248</v>
      </c>
      <c r="B257" s="123" t="s">
        <v>524</v>
      </c>
      <c r="C257" s="123" t="s">
        <v>425</v>
      </c>
      <c r="D257" s="172">
        <v>15</v>
      </c>
      <c r="E257" s="172">
        <v>13.75</v>
      </c>
      <c r="F257" s="172">
        <v>13</v>
      </c>
      <c r="G257" s="18">
        <f t="shared" si="21"/>
        <v>13.916666666666666</v>
      </c>
      <c r="H257" s="25">
        <f t="shared" si="22"/>
        <v>41.75</v>
      </c>
      <c r="I257" s="25"/>
      <c r="J257" s="19">
        <f t="shared" si="24"/>
        <v>41.75</v>
      </c>
      <c r="K257" s="26"/>
      <c r="L257" s="19">
        <f t="shared" si="25"/>
        <v>41.75</v>
      </c>
      <c r="M257" s="74"/>
      <c r="N257" s="84" t="str">
        <f t="shared" si="26"/>
        <v>Juin</v>
      </c>
      <c r="O257" t="str">
        <f t="shared" si="23"/>
        <v>oui</v>
      </c>
      <c r="P257" s="173" t="s">
        <v>524</v>
      </c>
      <c r="Q257" s="173" t="s">
        <v>425</v>
      </c>
      <c r="R257" s="202">
        <v>13</v>
      </c>
      <c r="S257" s="214">
        <v>12</v>
      </c>
      <c r="T257" s="176">
        <v>15</v>
      </c>
      <c r="U257" s="176">
        <v>12</v>
      </c>
      <c r="V257" s="177">
        <v>13</v>
      </c>
      <c r="W257" s="177">
        <v>0</v>
      </c>
      <c r="X257" s="179">
        <v>13.75</v>
      </c>
      <c r="Y257" s="172">
        <v>15</v>
      </c>
      <c r="Z257" s="172">
        <v>13.75</v>
      </c>
      <c r="AA257" s="172">
        <v>13</v>
      </c>
      <c r="AB257" s="172">
        <v>13.916666666666666</v>
      </c>
    </row>
    <row r="258" spans="1:28" ht="30">
      <c r="A258" s="79">
        <v>249</v>
      </c>
      <c r="B258" s="123" t="s">
        <v>525</v>
      </c>
      <c r="C258" s="123" t="s">
        <v>359</v>
      </c>
      <c r="D258" s="172">
        <v>14</v>
      </c>
      <c r="E258" s="172">
        <v>13.75</v>
      </c>
      <c r="F258" s="172">
        <v>13</v>
      </c>
      <c r="G258" s="18">
        <f t="shared" si="21"/>
        <v>13.583333333333334</v>
      </c>
      <c r="H258" s="25">
        <f t="shared" si="22"/>
        <v>40.75</v>
      </c>
      <c r="I258" s="25"/>
      <c r="J258" s="19">
        <f t="shared" si="24"/>
        <v>40.75</v>
      </c>
      <c r="K258" s="26"/>
      <c r="L258" s="19">
        <f t="shared" si="25"/>
        <v>40.75</v>
      </c>
      <c r="M258" s="74"/>
      <c r="N258" s="84" t="str">
        <f t="shared" si="26"/>
        <v>Juin</v>
      </c>
      <c r="O258" t="str">
        <f t="shared" si="23"/>
        <v>oui</v>
      </c>
      <c r="P258" s="173" t="s">
        <v>525</v>
      </c>
      <c r="Q258" s="173" t="s">
        <v>359</v>
      </c>
      <c r="R258" s="202">
        <v>14</v>
      </c>
      <c r="S258" s="214">
        <v>12</v>
      </c>
      <c r="T258" s="176">
        <v>13</v>
      </c>
      <c r="U258" s="176">
        <v>12</v>
      </c>
      <c r="V258" s="177">
        <v>13</v>
      </c>
      <c r="W258" s="177">
        <v>0</v>
      </c>
      <c r="X258" s="179">
        <v>13.75</v>
      </c>
      <c r="Y258" s="172">
        <v>14</v>
      </c>
      <c r="Z258" s="172">
        <v>13.75</v>
      </c>
      <c r="AA258" s="172">
        <v>13</v>
      </c>
      <c r="AB258" s="172">
        <v>13.583333333333334</v>
      </c>
    </row>
    <row r="259" spans="1:28" ht="18.75">
      <c r="A259" s="79">
        <v>250</v>
      </c>
      <c r="B259" s="123" t="s">
        <v>526</v>
      </c>
      <c r="C259" s="123" t="s">
        <v>527</v>
      </c>
      <c r="D259" s="172">
        <v>13.75</v>
      </c>
      <c r="E259" s="172">
        <v>13.5</v>
      </c>
      <c r="F259" s="172">
        <v>13</v>
      </c>
      <c r="G259" s="18">
        <f t="shared" si="21"/>
        <v>13.416666666666666</v>
      </c>
      <c r="H259" s="25">
        <f t="shared" si="22"/>
        <v>40.25</v>
      </c>
      <c r="I259" s="25"/>
      <c r="J259" s="19">
        <f t="shared" si="24"/>
        <v>40.25</v>
      </c>
      <c r="K259" s="26"/>
      <c r="L259" s="19">
        <f t="shared" si="25"/>
        <v>40.25</v>
      </c>
      <c r="M259" s="74"/>
      <c r="N259" s="84" t="str">
        <f t="shared" si="26"/>
        <v>Juin</v>
      </c>
      <c r="O259" t="str">
        <f t="shared" si="23"/>
        <v>oui</v>
      </c>
      <c r="P259" s="173" t="s">
        <v>526</v>
      </c>
      <c r="Q259" s="173" t="s">
        <v>527</v>
      </c>
      <c r="R259" s="202">
        <v>13</v>
      </c>
      <c r="S259" s="214">
        <v>12</v>
      </c>
      <c r="T259" s="176">
        <v>13</v>
      </c>
      <c r="U259" s="176">
        <v>12</v>
      </c>
      <c r="V259" s="177">
        <v>13.5</v>
      </c>
      <c r="W259" s="177">
        <v>0</v>
      </c>
      <c r="X259" s="179">
        <v>13.75</v>
      </c>
      <c r="Y259" s="172">
        <v>13.75</v>
      </c>
      <c r="Z259" s="172">
        <v>13.5</v>
      </c>
      <c r="AA259" s="172">
        <v>13</v>
      </c>
      <c r="AB259" s="172">
        <v>13.416666666666666</v>
      </c>
    </row>
    <row r="260" spans="1:28" ht="45">
      <c r="A260" s="79">
        <v>251</v>
      </c>
      <c r="B260" s="123" t="s">
        <v>528</v>
      </c>
      <c r="C260" s="123" t="s">
        <v>529</v>
      </c>
      <c r="D260" s="172">
        <v>14</v>
      </c>
      <c r="E260" s="172">
        <v>13</v>
      </c>
      <c r="F260" s="172">
        <v>12</v>
      </c>
      <c r="G260" s="18">
        <f t="shared" si="21"/>
        <v>13</v>
      </c>
      <c r="H260" s="25">
        <f t="shared" si="22"/>
        <v>39</v>
      </c>
      <c r="I260" s="25"/>
      <c r="J260" s="19">
        <f t="shared" si="24"/>
        <v>39</v>
      </c>
      <c r="K260" s="26"/>
      <c r="L260" s="19">
        <f t="shared" si="25"/>
        <v>39</v>
      </c>
      <c r="M260" s="74"/>
      <c r="N260" s="84" t="str">
        <f t="shared" si="26"/>
        <v>Juin</v>
      </c>
      <c r="O260" t="str">
        <f t="shared" si="23"/>
        <v>oui</v>
      </c>
      <c r="P260" s="173" t="s">
        <v>528</v>
      </c>
      <c r="Q260" s="173" t="s">
        <v>529</v>
      </c>
      <c r="R260" s="202">
        <v>0</v>
      </c>
      <c r="S260" s="214">
        <v>12</v>
      </c>
      <c r="T260" s="176" t="s">
        <v>1463</v>
      </c>
      <c r="U260" s="176">
        <v>0</v>
      </c>
      <c r="V260" s="177">
        <v>13</v>
      </c>
      <c r="W260" s="177">
        <v>0</v>
      </c>
      <c r="X260" s="179">
        <v>14</v>
      </c>
      <c r="Y260" s="172">
        <v>14</v>
      </c>
      <c r="Z260" s="172">
        <v>13</v>
      </c>
      <c r="AA260" s="172">
        <v>12</v>
      </c>
      <c r="AB260" s="172">
        <v>13</v>
      </c>
    </row>
    <row r="261" spans="1:28" ht="18.75">
      <c r="A261" s="79">
        <v>252</v>
      </c>
      <c r="B261" s="123" t="s">
        <v>530</v>
      </c>
      <c r="C261" s="123" t="s">
        <v>531</v>
      </c>
      <c r="D261" s="172">
        <v>14.75</v>
      </c>
      <c r="E261" s="172">
        <v>14.25</v>
      </c>
      <c r="F261" s="172">
        <v>12.5</v>
      </c>
      <c r="G261" s="18">
        <f t="shared" si="21"/>
        <v>13.833333333333334</v>
      </c>
      <c r="H261" s="25">
        <f t="shared" si="22"/>
        <v>41.5</v>
      </c>
      <c r="I261" s="25"/>
      <c r="J261" s="19">
        <f t="shared" si="24"/>
        <v>41.5</v>
      </c>
      <c r="K261" s="26"/>
      <c r="L261" s="19">
        <f t="shared" si="25"/>
        <v>41.5</v>
      </c>
      <c r="M261" s="74"/>
      <c r="N261" s="84" t="str">
        <f t="shared" si="26"/>
        <v>Juin</v>
      </c>
      <c r="O261" t="str">
        <f t="shared" si="23"/>
        <v>oui</v>
      </c>
      <c r="P261" s="173" t="s">
        <v>530</v>
      </c>
      <c r="Q261" s="173" t="s">
        <v>531</v>
      </c>
      <c r="R261" s="215"/>
      <c r="S261" s="175" t="s">
        <v>1461</v>
      </c>
      <c r="T261" s="176">
        <v>10</v>
      </c>
      <c r="U261" s="176">
        <v>12</v>
      </c>
      <c r="V261" s="177">
        <v>12.5</v>
      </c>
      <c r="W261" s="177">
        <v>14.25</v>
      </c>
      <c r="X261" s="179">
        <v>14.75</v>
      </c>
      <c r="Y261" s="172">
        <v>14.75</v>
      </c>
      <c r="Z261" s="172">
        <v>14.25</v>
      </c>
      <c r="AA261" s="172">
        <v>12.5</v>
      </c>
      <c r="AB261" s="172">
        <v>13.833333333333334</v>
      </c>
    </row>
    <row r="262" spans="1:28" ht="18.75">
      <c r="A262" s="79">
        <v>253</v>
      </c>
      <c r="B262" s="123" t="s">
        <v>117</v>
      </c>
      <c r="C262" s="123" t="s">
        <v>492</v>
      </c>
      <c r="D262" s="172">
        <v>14.25</v>
      </c>
      <c r="E262" s="172">
        <v>13.75</v>
      </c>
      <c r="F262" s="172">
        <v>13</v>
      </c>
      <c r="G262" s="18">
        <f t="shared" si="21"/>
        <v>13.666666666666666</v>
      </c>
      <c r="H262" s="25">
        <f t="shared" si="22"/>
        <v>41</v>
      </c>
      <c r="I262" s="25"/>
      <c r="J262" s="19">
        <f t="shared" si="24"/>
        <v>41</v>
      </c>
      <c r="K262" s="26"/>
      <c r="L262" s="19">
        <f t="shared" si="25"/>
        <v>41</v>
      </c>
      <c r="M262" s="74"/>
      <c r="N262" s="84" t="str">
        <f t="shared" si="26"/>
        <v>Juin</v>
      </c>
      <c r="O262" t="str">
        <f t="shared" si="23"/>
        <v>oui</v>
      </c>
      <c r="P262" s="173" t="s">
        <v>117</v>
      </c>
      <c r="Q262" s="173" t="s">
        <v>492</v>
      </c>
      <c r="R262" s="216"/>
      <c r="S262" s="175">
        <v>12</v>
      </c>
      <c r="T262" s="176">
        <v>13</v>
      </c>
      <c r="U262" s="176">
        <v>12</v>
      </c>
      <c r="V262" s="177">
        <v>13</v>
      </c>
      <c r="W262" s="177">
        <v>13.75</v>
      </c>
      <c r="X262" s="179">
        <v>14.25</v>
      </c>
      <c r="Y262" s="172">
        <v>14.25</v>
      </c>
      <c r="Z262" s="172">
        <v>13.75</v>
      </c>
      <c r="AA262" s="172">
        <v>13</v>
      </c>
      <c r="AB262" s="172">
        <v>13.666666666666666</v>
      </c>
    </row>
    <row r="263" spans="1:28" ht="18.75">
      <c r="A263" s="79">
        <v>254</v>
      </c>
      <c r="B263" s="123" t="s">
        <v>532</v>
      </c>
      <c r="C263" s="123" t="s">
        <v>533</v>
      </c>
      <c r="D263" s="172">
        <v>15</v>
      </c>
      <c r="E263" s="172">
        <v>14.75</v>
      </c>
      <c r="F263" s="172">
        <v>14.25</v>
      </c>
      <c r="G263" s="18">
        <f t="shared" si="21"/>
        <v>14.666666666666666</v>
      </c>
      <c r="H263" s="25">
        <f t="shared" si="22"/>
        <v>44</v>
      </c>
      <c r="I263" s="25"/>
      <c r="J263" s="19">
        <f t="shared" si="24"/>
        <v>44</v>
      </c>
      <c r="K263" s="26"/>
      <c r="L263" s="19">
        <f t="shared" si="25"/>
        <v>44</v>
      </c>
      <c r="M263" s="74"/>
      <c r="N263" s="84" t="str">
        <f t="shared" si="26"/>
        <v>Juin</v>
      </c>
      <c r="O263" t="str">
        <f t="shared" si="23"/>
        <v>oui</v>
      </c>
      <c r="P263" s="173" t="s">
        <v>532</v>
      </c>
      <c r="Q263" s="173" t="s">
        <v>533</v>
      </c>
      <c r="R263" s="216"/>
      <c r="S263" s="175">
        <v>13</v>
      </c>
      <c r="T263" s="176">
        <v>15</v>
      </c>
      <c r="U263" s="176">
        <v>12</v>
      </c>
      <c r="V263" s="177">
        <v>13</v>
      </c>
      <c r="W263" s="177">
        <v>14.75</v>
      </c>
      <c r="X263" s="179">
        <v>14.25</v>
      </c>
      <c r="Y263" s="172">
        <v>15</v>
      </c>
      <c r="Z263" s="172">
        <v>14.75</v>
      </c>
      <c r="AA263" s="172">
        <v>14.25</v>
      </c>
      <c r="AB263" s="172">
        <v>14.666666666666666</v>
      </c>
    </row>
    <row r="264" spans="1:28" ht="18.75">
      <c r="A264" s="79">
        <v>255</v>
      </c>
      <c r="B264" s="123" t="s">
        <v>85</v>
      </c>
      <c r="C264" s="123" t="s">
        <v>534</v>
      </c>
      <c r="D264" s="172">
        <v>15</v>
      </c>
      <c r="E264" s="172">
        <v>15</v>
      </c>
      <c r="F264" s="172">
        <v>13</v>
      </c>
      <c r="G264" s="18">
        <f t="shared" si="21"/>
        <v>14.333333333333334</v>
      </c>
      <c r="H264" s="25">
        <f t="shared" si="22"/>
        <v>43</v>
      </c>
      <c r="I264" s="25"/>
      <c r="J264" s="19">
        <f t="shared" si="24"/>
        <v>43</v>
      </c>
      <c r="K264" s="26"/>
      <c r="L264" s="19">
        <f t="shared" si="25"/>
        <v>43</v>
      </c>
      <c r="M264" s="74"/>
      <c r="N264" s="84" t="str">
        <f t="shared" si="26"/>
        <v>Juin</v>
      </c>
      <c r="O264" t="str">
        <f t="shared" si="23"/>
        <v>oui</v>
      </c>
      <c r="P264" s="173" t="s">
        <v>85</v>
      </c>
      <c r="Q264" s="173" t="s">
        <v>534</v>
      </c>
      <c r="R264" s="216"/>
      <c r="S264" s="175">
        <v>12</v>
      </c>
      <c r="T264" s="176">
        <v>15</v>
      </c>
      <c r="U264" s="176">
        <v>12</v>
      </c>
      <c r="V264" s="177">
        <v>13</v>
      </c>
      <c r="W264" s="177">
        <v>13</v>
      </c>
      <c r="X264" s="179">
        <v>15</v>
      </c>
      <c r="Y264" s="172">
        <v>15</v>
      </c>
      <c r="Z264" s="172">
        <v>15</v>
      </c>
      <c r="AA264" s="172">
        <v>13</v>
      </c>
      <c r="AB264" s="172">
        <v>14.333333333333334</v>
      </c>
    </row>
    <row r="265" spans="1:28" ht="18.75">
      <c r="A265" s="79">
        <v>256</v>
      </c>
      <c r="B265" s="123" t="s">
        <v>535</v>
      </c>
      <c r="C265" s="123" t="s">
        <v>536</v>
      </c>
      <c r="D265" s="172">
        <v>16</v>
      </c>
      <c r="E265" s="172">
        <v>14.25</v>
      </c>
      <c r="F265" s="172">
        <v>14</v>
      </c>
      <c r="G265" s="18">
        <f t="shared" si="21"/>
        <v>14.75</v>
      </c>
      <c r="H265" s="25">
        <f t="shared" si="22"/>
        <v>44.25</v>
      </c>
      <c r="I265" s="25"/>
      <c r="J265" s="19">
        <f t="shared" si="24"/>
        <v>44.25</v>
      </c>
      <c r="K265" s="26"/>
      <c r="L265" s="19">
        <f t="shared" si="25"/>
        <v>44.25</v>
      </c>
      <c r="M265" s="74"/>
      <c r="N265" s="84" t="str">
        <f t="shared" si="26"/>
        <v>Juin</v>
      </c>
      <c r="O265" t="str">
        <f t="shared" si="23"/>
        <v>oui</v>
      </c>
      <c r="P265" s="173" t="s">
        <v>535</v>
      </c>
      <c r="Q265" s="173" t="s">
        <v>536</v>
      </c>
      <c r="R265" s="216"/>
      <c r="S265" s="175">
        <v>14</v>
      </c>
      <c r="T265" s="176">
        <v>16</v>
      </c>
      <c r="U265" s="176">
        <v>12</v>
      </c>
      <c r="V265" s="177">
        <v>13</v>
      </c>
      <c r="W265" s="177">
        <v>0</v>
      </c>
      <c r="X265" s="179">
        <v>14.25</v>
      </c>
      <c r="Y265" s="172">
        <v>16</v>
      </c>
      <c r="Z265" s="172">
        <v>14.25</v>
      </c>
      <c r="AA265" s="172">
        <v>14</v>
      </c>
      <c r="AB265" s="172">
        <v>14.75</v>
      </c>
    </row>
    <row r="266" spans="1:28" ht="18.75">
      <c r="A266" s="79">
        <v>257</v>
      </c>
      <c r="B266" s="123" t="s">
        <v>537</v>
      </c>
      <c r="C266" s="123" t="s">
        <v>64</v>
      </c>
      <c r="D266" s="172">
        <v>14.25</v>
      </c>
      <c r="E266" s="172">
        <v>13</v>
      </c>
      <c r="F266" s="172">
        <v>13</v>
      </c>
      <c r="G266" s="18">
        <f t="shared" si="21"/>
        <v>13.416666666666666</v>
      </c>
      <c r="H266" s="25">
        <f t="shared" si="22"/>
        <v>40.25</v>
      </c>
      <c r="I266" s="25"/>
      <c r="J266" s="19">
        <f t="shared" si="24"/>
        <v>40.25</v>
      </c>
      <c r="K266" s="26"/>
      <c r="L266" s="19">
        <f t="shared" si="25"/>
        <v>40.25</v>
      </c>
      <c r="M266" s="74"/>
      <c r="N266" s="84" t="str">
        <f t="shared" si="26"/>
        <v>Juin</v>
      </c>
      <c r="O266" t="str">
        <f t="shared" si="23"/>
        <v>oui</v>
      </c>
      <c r="P266" s="173" t="s">
        <v>537</v>
      </c>
      <c r="Q266" s="173" t="s">
        <v>64</v>
      </c>
      <c r="R266" s="216"/>
      <c r="S266" s="175">
        <v>13</v>
      </c>
      <c r="T266" s="176">
        <v>10</v>
      </c>
      <c r="U266" s="176">
        <v>12</v>
      </c>
      <c r="V266" s="177">
        <v>13</v>
      </c>
      <c r="W266" s="177">
        <v>12</v>
      </c>
      <c r="X266" s="179">
        <v>14.25</v>
      </c>
      <c r="Y266" s="172">
        <v>14.25</v>
      </c>
      <c r="Z266" s="172">
        <v>13</v>
      </c>
      <c r="AA266" s="172">
        <v>13</v>
      </c>
      <c r="AB266" s="172">
        <v>13.416666666666666</v>
      </c>
    </row>
    <row r="267" spans="1:28" ht="18.75">
      <c r="A267" s="79">
        <v>258</v>
      </c>
      <c r="B267" s="123" t="s">
        <v>538</v>
      </c>
      <c r="C267" s="123" t="s">
        <v>75</v>
      </c>
      <c r="D267" s="172">
        <v>14.25</v>
      </c>
      <c r="E267" s="172">
        <v>12.5</v>
      </c>
      <c r="F267" s="172">
        <v>12</v>
      </c>
      <c r="G267" s="18">
        <f t="shared" ref="G267:G330" si="27">IF(AND(D267=0,E267=0,F267=0),M267/3,(D267+E267+F267)/3)</f>
        <v>12.916666666666666</v>
      </c>
      <c r="H267" s="25">
        <f t="shared" ref="H267:H330" si="28">G267*3</f>
        <v>38.75</v>
      </c>
      <c r="I267" s="25"/>
      <c r="J267" s="19">
        <f t="shared" si="24"/>
        <v>38.75</v>
      </c>
      <c r="K267" s="26"/>
      <c r="L267" s="19">
        <f t="shared" si="25"/>
        <v>38.75</v>
      </c>
      <c r="M267" s="74"/>
      <c r="N267" s="84" t="str">
        <f t="shared" si="26"/>
        <v>Juin</v>
      </c>
      <c r="O267" t="str">
        <f t="shared" ref="O267:O330" si="29">IF(AND(B267=P267,C267=Q267),"oui","non")</f>
        <v>oui</v>
      </c>
      <c r="P267" s="173" t="s">
        <v>538</v>
      </c>
      <c r="Q267" s="173" t="s">
        <v>75</v>
      </c>
      <c r="R267" s="216"/>
      <c r="S267" s="175">
        <v>12</v>
      </c>
      <c r="T267" s="176">
        <v>11</v>
      </c>
      <c r="U267" s="176">
        <v>12</v>
      </c>
      <c r="V267" s="177">
        <v>12.5</v>
      </c>
      <c r="W267" s="177">
        <v>11.75</v>
      </c>
      <c r="X267" s="179">
        <v>14.25</v>
      </c>
      <c r="Y267" s="172">
        <v>14.25</v>
      </c>
      <c r="Z267" s="172">
        <v>12.5</v>
      </c>
      <c r="AA267" s="172">
        <v>12</v>
      </c>
      <c r="AB267" s="172">
        <v>12.916666666666666</v>
      </c>
    </row>
    <row r="268" spans="1:28" ht="18.75">
      <c r="A268" s="79">
        <v>259</v>
      </c>
      <c r="B268" s="123" t="s">
        <v>539</v>
      </c>
      <c r="C268" s="123" t="s">
        <v>120</v>
      </c>
      <c r="D268" s="172">
        <v>13</v>
      </c>
      <c r="E268" s="172">
        <v>13</v>
      </c>
      <c r="F268" s="172">
        <v>14</v>
      </c>
      <c r="G268" s="18">
        <f t="shared" si="27"/>
        <v>13.333333333333334</v>
      </c>
      <c r="H268" s="25">
        <f t="shared" si="28"/>
        <v>40</v>
      </c>
      <c r="I268" s="25"/>
      <c r="J268" s="19">
        <f t="shared" si="24"/>
        <v>40</v>
      </c>
      <c r="K268" s="26"/>
      <c r="L268" s="19">
        <f t="shared" si="25"/>
        <v>40</v>
      </c>
      <c r="M268" s="74"/>
      <c r="N268" s="84" t="str">
        <f t="shared" si="26"/>
        <v>Juin</v>
      </c>
      <c r="O268" t="str">
        <f t="shared" si="29"/>
        <v>oui</v>
      </c>
      <c r="P268" s="173" t="s">
        <v>539</v>
      </c>
      <c r="Q268" s="173" t="s">
        <v>120</v>
      </c>
      <c r="R268" s="216"/>
      <c r="S268" s="175">
        <v>13</v>
      </c>
      <c r="T268" s="176">
        <v>11</v>
      </c>
      <c r="U268" s="176">
        <v>12</v>
      </c>
      <c r="V268" s="177">
        <v>13</v>
      </c>
      <c r="W268" s="177">
        <v>12</v>
      </c>
      <c r="X268" s="179">
        <v>0</v>
      </c>
      <c r="Y268" s="172">
        <v>13</v>
      </c>
      <c r="Z268" s="172">
        <v>13</v>
      </c>
      <c r="AA268" s="172">
        <v>12</v>
      </c>
      <c r="AB268" s="172">
        <v>12.666666666666666</v>
      </c>
    </row>
    <row r="269" spans="1:28" ht="30">
      <c r="A269" s="79">
        <v>260</v>
      </c>
      <c r="B269" s="123" t="s">
        <v>540</v>
      </c>
      <c r="C269" s="123" t="s">
        <v>57</v>
      </c>
      <c r="D269" s="172">
        <v>14.25</v>
      </c>
      <c r="E269" s="172">
        <v>14</v>
      </c>
      <c r="F269" s="172">
        <v>13</v>
      </c>
      <c r="G269" s="18">
        <f t="shared" si="27"/>
        <v>13.75</v>
      </c>
      <c r="H269" s="25">
        <f t="shared" si="28"/>
        <v>41.25</v>
      </c>
      <c r="I269" s="25"/>
      <c r="J269" s="19">
        <f t="shared" si="24"/>
        <v>41.25</v>
      </c>
      <c r="K269" s="26"/>
      <c r="L269" s="19">
        <f t="shared" si="25"/>
        <v>41.25</v>
      </c>
      <c r="M269" s="74"/>
      <c r="N269" s="84" t="str">
        <f t="shared" si="26"/>
        <v>Juin</v>
      </c>
      <c r="O269" t="str">
        <f t="shared" si="29"/>
        <v>oui</v>
      </c>
      <c r="P269" s="173" t="s">
        <v>540</v>
      </c>
      <c r="Q269" s="173" t="s">
        <v>57</v>
      </c>
      <c r="R269" s="216"/>
      <c r="S269" s="175">
        <v>12</v>
      </c>
      <c r="T269" s="176">
        <v>14</v>
      </c>
      <c r="U269" s="176">
        <v>12</v>
      </c>
      <c r="V269" s="177">
        <v>13</v>
      </c>
      <c r="W269" s="177">
        <v>11.75</v>
      </c>
      <c r="X269" s="179">
        <v>14.25</v>
      </c>
      <c r="Y269" s="172">
        <v>14.25</v>
      </c>
      <c r="Z269" s="172">
        <v>14</v>
      </c>
      <c r="AA269" s="172">
        <v>13</v>
      </c>
      <c r="AB269" s="172">
        <v>13.75</v>
      </c>
    </row>
    <row r="270" spans="1:28" ht="45">
      <c r="A270" s="79">
        <v>261</v>
      </c>
      <c r="B270" s="123" t="s">
        <v>541</v>
      </c>
      <c r="C270" s="123" t="s">
        <v>781</v>
      </c>
      <c r="D270" s="172">
        <v>15</v>
      </c>
      <c r="E270" s="172">
        <v>14.25</v>
      </c>
      <c r="F270" s="172">
        <v>12.5</v>
      </c>
      <c r="G270" s="18">
        <f t="shared" si="27"/>
        <v>13.916666666666666</v>
      </c>
      <c r="H270" s="25">
        <f t="shared" si="28"/>
        <v>41.75</v>
      </c>
      <c r="I270" s="25"/>
      <c r="J270" s="19">
        <f t="shared" si="24"/>
        <v>41.75</v>
      </c>
      <c r="K270" s="26"/>
      <c r="L270" s="19">
        <f t="shared" si="25"/>
        <v>41.75</v>
      </c>
      <c r="M270" s="74"/>
      <c r="N270" s="84" t="str">
        <f t="shared" si="26"/>
        <v>Juin</v>
      </c>
      <c r="O270" t="str">
        <f t="shared" si="29"/>
        <v>oui</v>
      </c>
      <c r="P270" s="173" t="s">
        <v>541</v>
      </c>
      <c r="Q270" s="173" t="s">
        <v>781</v>
      </c>
      <c r="R270" s="216"/>
      <c r="S270" s="175">
        <v>12</v>
      </c>
      <c r="T270" s="176">
        <v>15</v>
      </c>
      <c r="U270" s="176">
        <v>12</v>
      </c>
      <c r="V270" s="177">
        <v>12.5</v>
      </c>
      <c r="W270" s="177">
        <v>0</v>
      </c>
      <c r="X270" s="179">
        <v>14.25</v>
      </c>
      <c r="Y270" s="172">
        <v>15</v>
      </c>
      <c r="Z270" s="172">
        <v>14.25</v>
      </c>
      <c r="AA270" s="172">
        <v>12.5</v>
      </c>
      <c r="AB270" s="172">
        <v>13.916666666666666</v>
      </c>
    </row>
    <row r="271" spans="1:28" ht="18.75">
      <c r="A271" s="79">
        <v>262</v>
      </c>
      <c r="B271" s="123" t="s">
        <v>542</v>
      </c>
      <c r="C271" s="123" t="s">
        <v>71</v>
      </c>
      <c r="D271" s="172">
        <v>14.25</v>
      </c>
      <c r="E271" s="172">
        <v>13</v>
      </c>
      <c r="F271" s="172">
        <v>12</v>
      </c>
      <c r="G271" s="18">
        <f t="shared" si="27"/>
        <v>13.083333333333334</v>
      </c>
      <c r="H271" s="25">
        <f t="shared" si="28"/>
        <v>39.25</v>
      </c>
      <c r="I271" s="25"/>
      <c r="J271" s="19">
        <f t="shared" si="24"/>
        <v>39.25</v>
      </c>
      <c r="K271" s="26"/>
      <c r="L271" s="19">
        <f t="shared" si="25"/>
        <v>39.25</v>
      </c>
      <c r="M271" s="74"/>
      <c r="N271" s="84" t="str">
        <f t="shared" si="26"/>
        <v>Juin</v>
      </c>
      <c r="O271" t="str">
        <f t="shared" si="29"/>
        <v>oui</v>
      </c>
      <c r="P271" s="173" t="s">
        <v>542</v>
      </c>
      <c r="Q271" s="173" t="s">
        <v>71</v>
      </c>
      <c r="R271" s="216"/>
      <c r="S271" s="175">
        <v>12</v>
      </c>
      <c r="T271" s="176">
        <v>11</v>
      </c>
      <c r="U271" s="176">
        <v>12</v>
      </c>
      <c r="V271" s="177">
        <v>13</v>
      </c>
      <c r="W271" s="177">
        <v>11.75</v>
      </c>
      <c r="X271" s="179">
        <v>14.25</v>
      </c>
      <c r="Y271" s="172">
        <v>14.25</v>
      </c>
      <c r="Z271" s="172">
        <v>13</v>
      </c>
      <c r="AA271" s="172">
        <v>12</v>
      </c>
      <c r="AB271" s="172">
        <v>13.083333333333334</v>
      </c>
    </row>
    <row r="272" spans="1:28" ht="45">
      <c r="A272" s="79">
        <v>263</v>
      </c>
      <c r="B272" s="123" t="s">
        <v>543</v>
      </c>
      <c r="C272" s="123" t="s">
        <v>544</v>
      </c>
      <c r="D272" s="172">
        <v>14</v>
      </c>
      <c r="E272" s="172">
        <v>13.5</v>
      </c>
      <c r="F272" s="172">
        <v>13</v>
      </c>
      <c r="G272" s="18">
        <f t="shared" si="27"/>
        <v>13.5</v>
      </c>
      <c r="H272" s="25">
        <f t="shared" si="28"/>
        <v>40.5</v>
      </c>
      <c r="I272" s="25"/>
      <c r="J272" s="19">
        <f t="shared" si="24"/>
        <v>40.5</v>
      </c>
      <c r="K272" s="26"/>
      <c r="L272" s="19">
        <f t="shared" si="25"/>
        <v>40.5</v>
      </c>
      <c r="M272" s="74"/>
      <c r="N272" s="84" t="str">
        <f t="shared" si="26"/>
        <v>Juin</v>
      </c>
      <c r="O272" t="str">
        <f t="shared" si="29"/>
        <v>oui</v>
      </c>
      <c r="P272" s="173" t="s">
        <v>543</v>
      </c>
      <c r="Q272" s="173" t="s">
        <v>544</v>
      </c>
      <c r="R272" s="216"/>
      <c r="S272" s="175">
        <v>13</v>
      </c>
      <c r="T272" s="176">
        <v>12</v>
      </c>
      <c r="U272" s="176">
        <v>12</v>
      </c>
      <c r="V272" s="177">
        <v>13.5</v>
      </c>
      <c r="W272" s="177">
        <v>12.25</v>
      </c>
      <c r="X272" s="179">
        <v>14</v>
      </c>
      <c r="Y272" s="172">
        <v>14</v>
      </c>
      <c r="Z272" s="172">
        <v>13.5</v>
      </c>
      <c r="AA272" s="172">
        <v>13</v>
      </c>
      <c r="AB272" s="172">
        <v>13.5</v>
      </c>
    </row>
    <row r="273" spans="1:28" ht="18.75">
      <c r="A273" s="79">
        <v>264</v>
      </c>
      <c r="B273" s="123" t="s">
        <v>545</v>
      </c>
      <c r="C273" s="123" t="s">
        <v>208</v>
      </c>
      <c r="D273" s="172">
        <v>13.5</v>
      </c>
      <c r="E273" s="172">
        <v>13</v>
      </c>
      <c r="F273" s="172">
        <v>13</v>
      </c>
      <c r="G273" s="18">
        <f t="shared" si="27"/>
        <v>13.166666666666666</v>
      </c>
      <c r="H273" s="25">
        <f t="shared" si="28"/>
        <v>39.5</v>
      </c>
      <c r="I273" s="25"/>
      <c r="J273" s="19">
        <f t="shared" si="24"/>
        <v>39.5</v>
      </c>
      <c r="K273" s="26"/>
      <c r="L273" s="19">
        <f t="shared" si="25"/>
        <v>39.5</v>
      </c>
      <c r="M273" s="74"/>
      <c r="N273" s="84" t="str">
        <f t="shared" si="26"/>
        <v>Juin</v>
      </c>
      <c r="O273" t="str">
        <f t="shared" si="29"/>
        <v>oui</v>
      </c>
      <c r="P273" s="173" t="s">
        <v>545</v>
      </c>
      <c r="Q273" s="173" t="s">
        <v>208</v>
      </c>
      <c r="R273" s="216"/>
      <c r="S273" s="175">
        <v>12</v>
      </c>
      <c r="T273" s="176">
        <v>13</v>
      </c>
      <c r="U273" s="176">
        <v>12</v>
      </c>
      <c r="V273" s="177">
        <v>13.5</v>
      </c>
      <c r="W273" s="177">
        <v>13</v>
      </c>
      <c r="X273" s="179">
        <v>0</v>
      </c>
      <c r="Y273" s="172">
        <v>13.5</v>
      </c>
      <c r="Z273" s="172">
        <v>13</v>
      </c>
      <c r="AA273" s="172">
        <v>13</v>
      </c>
      <c r="AB273" s="172">
        <v>13.166666666666666</v>
      </c>
    </row>
    <row r="274" spans="1:28" ht="18.75">
      <c r="A274" s="79">
        <v>265</v>
      </c>
      <c r="B274" s="123" t="s">
        <v>546</v>
      </c>
      <c r="C274" s="123" t="s">
        <v>470</v>
      </c>
      <c r="D274" s="172">
        <v>14</v>
      </c>
      <c r="E274" s="172">
        <v>13.5</v>
      </c>
      <c r="F274" s="172">
        <v>13</v>
      </c>
      <c r="G274" s="18">
        <f t="shared" si="27"/>
        <v>13.5</v>
      </c>
      <c r="H274" s="25">
        <f t="shared" si="28"/>
        <v>40.5</v>
      </c>
      <c r="I274" s="25"/>
      <c r="J274" s="19">
        <f t="shared" si="24"/>
        <v>40.5</v>
      </c>
      <c r="K274" s="26"/>
      <c r="L274" s="19">
        <f t="shared" si="25"/>
        <v>40.5</v>
      </c>
      <c r="M274" s="74"/>
      <c r="N274" s="84" t="str">
        <f t="shared" si="26"/>
        <v>Juin</v>
      </c>
      <c r="O274" t="str">
        <f t="shared" si="29"/>
        <v>oui</v>
      </c>
      <c r="P274" s="173" t="s">
        <v>546</v>
      </c>
      <c r="Q274" s="173" t="s">
        <v>470</v>
      </c>
      <c r="R274" s="216"/>
      <c r="S274" s="175">
        <v>13</v>
      </c>
      <c r="T274" s="176">
        <v>12</v>
      </c>
      <c r="U274" s="176">
        <v>12</v>
      </c>
      <c r="V274" s="177">
        <v>13.5</v>
      </c>
      <c r="W274" s="177">
        <v>11.75</v>
      </c>
      <c r="X274" s="179">
        <v>14</v>
      </c>
      <c r="Y274" s="172">
        <v>14</v>
      </c>
      <c r="Z274" s="172">
        <v>13.5</v>
      </c>
      <c r="AA274" s="172">
        <v>13</v>
      </c>
      <c r="AB274" s="172">
        <v>13.5</v>
      </c>
    </row>
    <row r="275" spans="1:28" ht="30">
      <c r="A275" s="79">
        <v>266</v>
      </c>
      <c r="B275" s="123" t="s">
        <v>547</v>
      </c>
      <c r="C275" s="123" t="s">
        <v>65</v>
      </c>
      <c r="D275" s="172">
        <v>14.25</v>
      </c>
      <c r="E275" s="172">
        <v>13</v>
      </c>
      <c r="F275" s="172">
        <v>13</v>
      </c>
      <c r="G275" s="18">
        <f t="shared" si="27"/>
        <v>13.416666666666666</v>
      </c>
      <c r="H275" s="25">
        <f t="shared" si="28"/>
        <v>40.25</v>
      </c>
      <c r="I275" s="25"/>
      <c r="J275" s="19">
        <f t="shared" si="24"/>
        <v>40.25</v>
      </c>
      <c r="K275" s="26"/>
      <c r="L275" s="19">
        <f t="shared" si="25"/>
        <v>40.25</v>
      </c>
      <c r="M275" s="74"/>
      <c r="N275" s="84" t="str">
        <f t="shared" si="26"/>
        <v>Juin</v>
      </c>
      <c r="O275" t="str">
        <f t="shared" si="29"/>
        <v>oui</v>
      </c>
      <c r="P275" s="173" t="s">
        <v>547</v>
      </c>
      <c r="Q275" s="173" t="s">
        <v>65</v>
      </c>
      <c r="R275" s="216"/>
      <c r="S275" s="175">
        <v>13</v>
      </c>
      <c r="T275" s="176">
        <v>12</v>
      </c>
      <c r="U275" s="176">
        <v>12</v>
      </c>
      <c r="V275" s="177">
        <v>13</v>
      </c>
      <c r="W275" s="177">
        <v>11.75</v>
      </c>
      <c r="X275" s="179">
        <v>14.25</v>
      </c>
      <c r="Y275" s="172">
        <v>14.25</v>
      </c>
      <c r="Z275" s="172">
        <v>13</v>
      </c>
      <c r="AA275" s="172">
        <v>13</v>
      </c>
      <c r="AB275" s="172">
        <v>13.416666666666666</v>
      </c>
    </row>
    <row r="276" spans="1:28" ht="30">
      <c r="A276" s="79">
        <v>267</v>
      </c>
      <c r="B276" s="123" t="s">
        <v>548</v>
      </c>
      <c r="C276" s="123" t="s">
        <v>549</v>
      </c>
      <c r="D276" s="172">
        <v>14.75</v>
      </c>
      <c r="E276" s="172">
        <v>14</v>
      </c>
      <c r="F276" s="172">
        <v>13</v>
      </c>
      <c r="G276" s="18">
        <f t="shared" si="27"/>
        <v>13.916666666666666</v>
      </c>
      <c r="H276" s="25">
        <f t="shared" si="28"/>
        <v>41.75</v>
      </c>
      <c r="I276" s="25"/>
      <c r="J276" s="19">
        <f t="shared" si="24"/>
        <v>41.75</v>
      </c>
      <c r="K276" s="26"/>
      <c r="L276" s="19">
        <f t="shared" si="25"/>
        <v>41.75</v>
      </c>
      <c r="M276" s="74"/>
      <c r="N276" s="84" t="str">
        <f t="shared" si="26"/>
        <v>Juin</v>
      </c>
      <c r="O276" t="str">
        <f t="shared" si="29"/>
        <v>oui</v>
      </c>
      <c r="P276" s="173" t="s">
        <v>548</v>
      </c>
      <c r="Q276" s="173" t="s">
        <v>549</v>
      </c>
      <c r="R276" s="216"/>
      <c r="S276" s="175">
        <v>13</v>
      </c>
      <c r="T276" s="176">
        <v>14</v>
      </c>
      <c r="U276" s="176">
        <v>12</v>
      </c>
      <c r="V276" s="177">
        <v>13</v>
      </c>
      <c r="W276" s="177">
        <v>12.75</v>
      </c>
      <c r="X276" s="179">
        <v>14.75</v>
      </c>
      <c r="Y276" s="172">
        <v>14.75</v>
      </c>
      <c r="Z276" s="172">
        <v>14</v>
      </c>
      <c r="AA276" s="172">
        <v>13</v>
      </c>
      <c r="AB276" s="172">
        <v>13.916666666666666</v>
      </c>
    </row>
    <row r="277" spans="1:28" ht="18.75">
      <c r="A277" s="79">
        <v>268</v>
      </c>
      <c r="B277" s="123" t="s">
        <v>550</v>
      </c>
      <c r="C277" s="123" t="s">
        <v>78</v>
      </c>
      <c r="D277" s="172">
        <v>14</v>
      </c>
      <c r="E277" s="172">
        <v>13.75</v>
      </c>
      <c r="F277" s="172">
        <v>13</v>
      </c>
      <c r="G277" s="18">
        <f t="shared" si="27"/>
        <v>13.583333333333334</v>
      </c>
      <c r="H277" s="25">
        <f t="shared" si="28"/>
        <v>40.75</v>
      </c>
      <c r="I277" s="25"/>
      <c r="J277" s="19">
        <f t="shared" si="24"/>
        <v>40.75</v>
      </c>
      <c r="K277" s="26"/>
      <c r="L277" s="19">
        <f t="shared" si="25"/>
        <v>40.75</v>
      </c>
      <c r="M277" s="74"/>
      <c r="N277" s="84" t="str">
        <f t="shared" si="26"/>
        <v>Juin</v>
      </c>
      <c r="O277" t="str">
        <f t="shared" si="29"/>
        <v>oui</v>
      </c>
      <c r="P277" s="173" t="s">
        <v>550</v>
      </c>
      <c r="Q277" s="173" t="s">
        <v>78</v>
      </c>
      <c r="R277" s="216"/>
      <c r="S277" s="175">
        <v>13</v>
      </c>
      <c r="T277" s="176">
        <v>11</v>
      </c>
      <c r="U277" s="176">
        <v>12</v>
      </c>
      <c r="V277" s="177">
        <v>13</v>
      </c>
      <c r="W277" s="177">
        <v>13.75</v>
      </c>
      <c r="X277" s="179">
        <v>14</v>
      </c>
      <c r="Y277" s="172">
        <v>14</v>
      </c>
      <c r="Z277" s="172">
        <v>13.75</v>
      </c>
      <c r="AA277" s="172">
        <v>13</v>
      </c>
      <c r="AB277" s="172">
        <v>13.583333333333334</v>
      </c>
    </row>
    <row r="278" spans="1:28" ht="18.75">
      <c r="A278" s="79">
        <v>269</v>
      </c>
      <c r="B278" s="123" t="s">
        <v>551</v>
      </c>
      <c r="C278" s="123" t="s">
        <v>438</v>
      </c>
      <c r="D278" s="172">
        <v>15</v>
      </c>
      <c r="E278" s="172">
        <v>14.5</v>
      </c>
      <c r="F278" s="172">
        <v>13</v>
      </c>
      <c r="G278" s="18">
        <f t="shared" si="27"/>
        <v>14.166666666666666</v>
      </c>
      <c r="H278" s="25">
        <f t="shared" si="28"/>
        <v>42.5</v>
      </c>
      <c r="I278" s="25"/>
      <c r="J278" s="19">
        <f t="shared" si="24"/>
        <v>42.5</v>
      </c>
      <c r="K278" s="26"/>
      <c r="L278" s="19">
        <f t="shared" si="25"/>
        <v>42.5</v>
      </c>
      <c r="M278" s="74"/>
      <c r="N278" s="84" t="str">
        <f t="shared" si="26"/>
        <v>Juin</v>
      </c>
      <c r="O278" t="str">
        <f t="shared" si="29"/>
        <v>oui</v>
      </c>
      <c r="P278" s="173" t="s">
        <v>551</v>
      </c>
      <c r="Q278" s="173" t="s">
        <v>438</v>
      </c>
      <c r="R278" s="216"/>
      <c r="S278" s="175">
        <v>15</v>
      </c>
      <c r="T278" s="176">
        <v>12</v>
      </c>
      <c r="U278" s="176">
        <v>12</v>
      </c>
      <c r="V278" s="177">
        <v>13</v>
      </c>
      <c r="W278" s="177">
        <v>12.75</v>
      </c>
      <c r="X278" s="179">
        <v>14.5</v>
      </c>
      <c r="Y278" s="172">
        <v>15</v>
      </c>
      <c r="Z278" s="172">
        <v>14.5</v>
      </c>
      <c r="AA278" s="172">
        <v>13</v>
      </c>
      <c r="AB278" s="172">
        <v>14.166666666666666</v>
      </c>
    </row>
    <row r="279" spans="1:28" ht="30">
      <c r="A279" s="79">
        <v>270</v>
      </c>
      <c r="B279" s="123" t="s">
        <v>552</v>
      </c>
      <c r="C279" s="123" t="s">
        <v>68</v>
      </c>
      <c r="D279" s="172">
        <v>15</v>
      </c>
      <c r="E279" s="172">
        <v>15</v>
      </c>
      <c r="F279" s="172">
        <v>14</v>
      </c>
      <c r="G279" s="18">
        <f t="shared" si="27"/>
        <v>14.666666666666666</v>
      </c>
      <c r="H279" s="25">
        <f t="shared" si="28"/>
        <v>44</v>
      </c>
      <c r="I279" s="25"/>
      <c r="J279" s="19">
        <f t="shared" si="24"/>
        <v>44</v>
      </c>
      <c r="K279" s="26"/>
      <c r="L279" s="19">
        <f t="shared" si="25"/>
        <v>44</v>
      </c>
      <c r="M279" s="74"/>
      <c r="N279" s="84" t="str">
        <f t="shared" si="26"/>
        <v>Juin</v>
      </c>
      <c r="O279" t="str">
        <f t="shared" si="29"/>
        <v>oui</v>
      </c>
      <c r="P279" s="173" t="s">
        <v>552</v>
      </c>
      <c r="Q279" s="173" t="s">
        <v>68</v>
      </c>
      <c r="R279" s="216"/>
      <c r="S279" s="175">
        <v>14</v>
      </c>
      <c r="T279" s="176">
        <v>15</v>
      </c>
      <c r="U279" s="176">
        <v>12</v>
      </c>
      <c r="V279" s="177">
        <v>12.5</v>
      </c>
      <c r="W279" s="177">
        <v>13.75</v>
      </c>
      <c r="X279" s="179">
        <v>15</v>
      </c>
      <c r="Y279" s="172">
        <v>15</v>
      </c>
      <c r="Z279" s="172">
        <v>15</v>
      </c>
      <c r="AA279" s="172">
        <v>14</v>
      </c>
      <c r="AB279" s="172">
        <v>14.666666666666666</v>
      </c>
    </row>
    <row r="280" spans="1:28" ht="30">
      <c r="A280" s="79">
        <v>271</v>
      </c>
      <c r="B280" s="123" t="s">
        <v>553</v>
      </c>
      <c r="C280" s="123" t="s">
        <v>554</v>
      </c>
      <c r="D280" s="172">
        <v>15</v>
      </c>
      <c r="E280" s="172">
        <v>14.5</v>
      </c>
      <c r="F280" s="172">
        <v>13</v>
      </c>
      <c r="G280" s="18">
        <f t="shared" si="27"/>
        <v>14.166666666666666</v>
      </c>
      <c r="H280" s="25">
        <f t="shared" si="28"/>
        <v>42.5</v>
      </c>
      <c r="I280" s="25"/>
      <c r="J280" s="19">
        <f t="shared" si="24"/>
        <v>42.5</v>
      </c>
      <c r="K280" s="26"/>
      <c r="L280" s="19">
        <f t="shared" si="25"/>
        <v>42.5</v>
      </c>
      <c r="M280" s="74"/>
      <c r="N280" s="84" t="str">
        <f t="shared" si="26"/>
        <v>Juin</v>
      </c>
      <c r="O280" t="str">
        <f t="shared" si="29"/>
        <v>oui</v>
      </c>
      <c r="P280" s="173" t="s">
        <v>553</v>
      </c>
      <c r="Q280" s="173" t="s">
        <v>554</v>
      </c>
      <c r="R280" s="216"/>
      <c r="S280" s="175">
        <v>14.5</v>
      </c>
      <c r="T280" s="176">
        <v>13</v>
      </c>
      <c r="U280" s="176">
        <v>12</v>
      </c>
      <c r="V280" s="177">
        <v>13</v>
      </c>
      <c r="W280" s="177">
        <v>11.75</v>
      </c>
      <c r="X280" s="179">
        <v>15</v>
      </c>
      <c r="Y280" s="172">
        <v>15</v>
      </c>
      <c r="Z280" s="172">
        <v>14.5</v>
      </c>
      <c r="AA280" s="172">
        <v>13</v>
      </c>
      <c r="AB280" s="172">
        <v>14.166666666666666</v>
      </c>
    </row>
    <row r="281" spans="1:28" ht="30">
      <c r="A281" s="79">
        <v>272</v>
      </c>
      <c r="B281" s="123" t="s">
        <v>555</v>
      </c>
      <c r="C281" s="123" t="s">
        <v>556</v>
      </c>
      <c r="D281" s="172">
        <v>15</v>
      </c>
      <c r="E281" s="172">
        <v>13.5</v>
      </c>
      <c r="F281" s="172">
        <v>13</v>
      </c>
      <c r="G281" s="18">
        <f t="shared" si="27"/>
        <v>13.833333333333334</v>
      </c>
      <c r="H281" s="25">
        <f t="shared" si="28"/>
        <v>41.5</v>
      </c>
      <c r="I281" s="25"/>
      <c r="J281" s="19">
        <f t="shared" si="24"/>
        <v>41.5</v>
      </c>
      <c r="K281" s="26"/>
      <c r="L281" s="19">
        <f t="shared" si="25"/>
        <v>41.5</v>
      </c>
      <c r="M281" s="74"/>
      <c r="N281" s="84" t="str">
        <f t="shared" si="26"/>
        <v>Juin</v>
      </c>
      <c r="O281" t="str">
        <f t="shared" si="29"/>
        <v>oui</v>
      </c>
      <c r="P281" s="173" t="s">
        <v>555</v>
      </c>
      <c r="Q281" s="173" t="s">
        <v>556</v>
      </c>
      <c r="R281" s="216"/>
      <c r="S281" s="175">
        <v>13</v>
      </c>
      <c r="T281" s="176">
        <v>13</v>
      </c>
      <c r="U281" s="176">
        <v>12</v>
      </c>
      <c r="V281" s="177">
        <v>13.5</v>
      </c>
      <c r="W281" s="177">
        <v>0</v>
      </c>
      <c r="X281" s="179">
        <v>15</v>
      </c>
      <c r="Y281" s="172">
        <v>15</v>
      </c>
      <c r="Z281" s="172">
        <v>13.5</v>
      </c>
      <c r="AA281" s="172">
        <v>13</v>
      </c>
      <c r="AB281" s="172">
        <v>13.833333333333334</v>
      </c>
    </row>
    <row r="282" spans="1:28" ht="18.75">
      <c r="A282" s="79">
        <v>273</v>
      </c>
      <c r="B282" s="123" t="s">
        <v>557</v>
      </c>
      <c r="C282" s="123" t="s">
        <v>558</v>
      </c>
      <c r="D282" s="172">
        <v>14</v>
      </c>
      <c r="E282" s="172">
        <v>13</v>
      </c>
      <c r="F282" s="172">
        <v>12</v>
      </c>
      <c r="G282" s="18">
        <f t="shared" si="27"/>
        <v>13</v>
      </c>
      <c r="H282" s="25">
        <f t="shared" si="28"/>
        <v>39</v>
      </c>
      <c r="I282" s="25"/>
      <c r="J282" s="19">
        <f t="shared" si="24"/>
        <v>39</v>
      </c>
      <c r="K282" s="26"/>
      <c r="L282" s="19">
        <f t="shared" si="25"/>
        <v>39</v>
      </c>
      <c r="M282" s="74"/>
      <c r="N282" s="84" t="str">
        <f t="shared" si="26"/>
        <v>Juin</v>
      </c>
      <c r="O282" t="str">
        <f t="shared" si="29"/>
        <v>oui</v>
      </c>
      <c r="P282" s="173" t="s">
        <v>557</v>
      </c>
      <c r="Q282" s="173" t="s">
        <v>558</v>
      </c>
      <c r="R282" s="215"/>
      <c r="S282" s="172"/>
      <c r="T282" s="176">
        <v>11</v>
      </c>
      <c r="U282" s="176">
        <v>12</v>
      </c>
      <c r="V282" s="177">
        <v>13</v>
      </c>
      <c r="W282" s="177">
        <v>11.75</v>
      </c>
      <c r="X282" s="179">
        <v>14</v>
      </c>
      <c r="Y282" s="172">
        <v>14</v>
      </c>
      <c r="Z282" s="172">
        <v>13</v>
      </c>
      <c r="AA282" s="172">
        <v>12</v>
      </c>
      <c r="AB282" s="172">
        <v>13</v>
      </c>
    </row>
    <row r="283" spans="1:28" ht="18.75">
      <c r="A283" s="79">
        <v>274</v>
      </c>
      <c r="B283" s="123" t="s">
        <v>559</v>
      </c>
      <c r="C283" s="123" t="s">
        <v>560</v>
      </c>
      <c r="D283" s="172">
        <v>13</v>
      </c>
      <c r="E283" s="172">
        <v>12</v>
      </c>
      <c r="F283" s="172">
        <v>11.75</v>
      </c>
      <c r="G283" s="18">
        <f t="shared" si="27"/>
        <v>12.25</v>
      </c>
      <c r="H283" s="25">
        <f t="shared" si="28"/>
        <v>36.75</v>
      </c>
      <c r="I283" s="25"/>
      <c r="J283" s="19">
        <f t="shared" si="24"/>
        <v>36.75</v>
      </c>
      <c r="K283" s="26"/>
      <c r="L283" s="19">
        <f t="shared" si="25"/>
        <v>36.75</v>
      </c>
      <c r="M283" s="74"/>
      <c r="N283" s="84" t="str">
        <f t="shared" si="26"/>
        <v>Juin</v>
      </c>
      <c r="O283" t="str">
        <f t="shared" si="29"/>
        <v>non</v>
      </c>
      <c r="P283" s="173" t="s">
        <v>559</v>
      </c>
      <c r="Q283" s="173" t="s">
        <v>1464</v>
      </c>
      <c r="R283" s="216"/>
      <c r="S283" s="172"/>
      <c r="T283" s="176">
        <v>10</v>
      </c>
      <c r="U283" s="176">
        <v>12</v>
      </c>
      <c r="V283" s="177">
        <v>13</v>
      </c>
      <c r="W283" s="177">
        <v>11.75</v>
      </c>
      <c r="X283" s="179">
        <v>0</v>
      </c>
      <c r="Y283" s="172">
        <v>13</v>
      </c>
      <c r="Z283" s="172">
        <v>12</v>
      </c>
      <c r="AA283" s="172">
        <v>11.75</v>
      </c>
      <c r="AB283" s="172">
        <v>12.25</v>
      </c>
    </row>
    <row r="284" spans="1:28" ht="18.75">
      <c r="A284" s="79">
        <v>275</v>
      </c>
      <c r="B284" s="123" t="s">
        <v>561</v>
      </c>
      <c r="C284" s="123" t="s">
        <v>281</v>
      </c>
      <c r="D284" s="172">
        <v>14</v>
      </c>
      <c r="E284" s="172">
        <v>13</v>
      </c>
      <c r="F284" s="172">
        <v>13</v>
      </c>
      <c r="G284" s="18">
        <f t="shared" si="27"/>
        <v>13.333333333333334</v>
      </c>
      <c r="H284" s="25">
        <f t="shared" si="28"/>
        <v>40</v>
      </c>
      <c r="I284" s="25"/>
      <c r="J284" s="19">
        <f t="shared" si="24"/>
        <v>40</v>
      </c>
      <c r="K284" s="26"/>
      <c r="L284" s="19">
        <f t="shared" si="25"/>
        <v>40</v>
      </c>
      <c r="M284" s="74"/>
      <c r="N284" s="84" t="str">
        <f t="shared" si="26"/>
        <v>Juin</v>
      </c>
      <c r="O284" t="str">
        <f t="shared" si="29"/>
        <v>oui</v>
      </c>
      <c r="P284" s="173" t="s">
        <v>561</v>
      </c>
      <c r="Q284" s="173" t="s">
        <v>281</v>
      </c>
      <c r="R284" s="216"/>
      <c r="S284" s="172"/>
      <c r="T284" s="176">
        <v>13</v>
      </c>
      <c r="U284" s="176">
        <v>12</v>
      </c>
      <c r="V284" s="177">
        <v>13</v>
      </c>
      <c r="W284" s="177">
        <v>12.75</v>
      </c>
      <c r="X284" s="179">
        <v>14</v>
      </c>
      <c r="Y284" s="172">
        <v>14</v>
      </c>
      <c r="Z284" s="172">
        <v>13</v>
      </c>
      <c r="AA284" s="172">
        <v>13</v>
      </c>
      <c r="AB284" s="172">
        <v>13.333333333333334</v>
      </c>
    </row>
    <row r="285" spans="1:28" ht="18.75">
      <c r="A285" s="79">
        <v>276</v>
      </c>
      <c r="B285" s="123" t="s">
        <v>562</v>
      </c>
      <c r="C285" s="123" t="s">
        <v>204</v>
      </c>
      <c r="D285" s="172">
        <v>14</v>
      </c>
      <c r="E285" s="172">
        <v>13</v>
      </c>
      <c r="F285" s="172">
        <v>12</v>
      </c>
      <c r="G285" s="18">
        <f t="shared" si="27"/>
        <v>13</v>
      </c>
      <c r="H285" s="25">
        <f t="shared" si="28"/>
        <v>39</v>
      </c>
      <c r="I285" s="25"/>
      <c r="J285" s="19">
        <f t="shared" si="24"/>
        <v>39</v>
      </c>
      <c r="K285" s="26"/>
      <c r="L285" s="19">
        <f t="shared" si="25"/>
        <v>39</v>
      </c>
      <c r="M285" s="74"/>
      <c r="N285" s="84" t="str">
        <f t="shared" si="26"/>
        <v>Juin</v>
      </c>
      <c r="O285" t="str">
        <f t="shared" si="29"/>
        <v>non</v>
      </c>
      <c r="P285" s="173" t="s">
        <v>562</v>
      </c>
      <c r="Q285" s="173" t="s">
        <v>1465</v>
      </c>
      <c r="R285" s="216"/>
      <c r="S285" s="172"/>
      <c r="T285" s="176">
        <v>12</v>
      </c>
      <c r="U285" s="176">
        <v>12</v>
      </c>
      <c r="V285" s="177">
        <v>13</v>
      </c>
      <c r="W285" s="177">
        <v>11.75</v>
      </c>
      <c r="X285" s="179">
        <v>14</v>
      </c>
      <c r="Y285" s="172">
        <v>14</v>
      </c>
      <c r="Z285" s="172">
        <v>13</v>
      </c>
      <c r="AA285" s="172">
        <v>12</v>
      </c>
      <c r="AB285" s="172">
        <v>13</v>
      </c>
    </row>
    <row r="286" spans="1:28" ht="18.75">
      <c r="A286" s="79">
        <v>277</v>
      </c>
      <c r="B286" s="123" t="s">
        <v>563</v>
      </c>
      <c r="C286" s="123" t="s">
        <v>564</v>
      </c>
      <c r="D286" s="172">
        <v>15</v>
      </c>
      <c r="E286" s="172">
        <v>14</v>
      </c>
      <c r="F286" s="172">
        <v>13.5</v>
      </c>
      <c r="G286" s="18">
        <f t="shared" si="27"/>
        <v>14.166666666666666</v>
      </c>
      <c r="H286" s="25">
        <f t="shared" si="28"/>
        <v>42.5</v>
      </c>
      <c r="I286" s="25"/>
      <c r="J286" s="19">
        <f t="shared" si="24"/>
        <v>42.5</v>
      </c>
      <c r="K286" s="26"/>
      <c r="L286" s="19">
        <f t="shared" si="25"/>
        <v>42.5</v>
      </c>
      <c r="M286" s="74"/>
      <c r="N286" s="84" t="str">
        <f t="shared" si="26"/>
        <v>Juin</v>
      </c>
      <c r="O286" t="str">
        <f t="shared" si="29"/>
        <v>non</v>
      </c>
      <c r="P286" s="173" t="s">
        <v>563</v>
      </c>
      <c r="Q286" s="173" t="s">
        <v>1466</v>
      </c>
      <c r="R286" s="216"/>
      <c r="S286" s="172"/>
      <c r="T286" s="176">
        <v>13</v>
      </c>
      <c r="U286" s="176">
        <v>12</v>
      </c>
      <c r="V286" s="177">
        <v>13.5</v>
      </c>
      <c r="W286" s="177">
        <v>15</v>
      </c>
      <c r="X286" s="179">
        <v>14</v>
      </c>
      <c r="Y286" s="172">
        <v>15</v>
      </c>
      <c r="Z286" s="172">
        <v>14</v>
      </c>
      <c r="AA286" s="172">
        <v>13.5</v>
      </c>
      <c r="AB286" s="172">
        <v>14.166666666666666</v>
      </c>
    </row>
    <row r="287" spans="1:28" ht="18.75">
      <c r="A287" s="79">
        <v>278</v>
      </c>
      <c r="B287" s="123" t="s">
        <v>565</v>
      </c>
      <c r="C287" s="123" t="s">
        <v>262</v>
      </c>
      <c r="D287" s="172">
        <v>14</v>
      </c>
      <c r="E287" s="172">
        <v>13.5</v>
      </c>
      <c r="F287" s="172">
        <v>13</v>
      </c>
      <c r="G287" s="18">
        <f t="shared" si="27"/>
        <v>13.5</v>
      </c>
      <c r="H287" s="25">
        <f t="shared" si="28"/>
        <v>40.5</v>
      </c>
      <c r="I287" s="25"/>
      <c r="J287" s="19">
        <f t="shared" si="24"/>
        <v>40.5</v>
      </c>
      <c r="K287" s="26"/>
      <c r="L287" s="19">
        <f t="shared" si="25"/>
        <v>40.5</v>
      </c>
      <c r="M287" s="74"/>
      <c r="N287" s="84" t="str">
        <f t="shared" si="26"/>
        <v>Juin</v>
      </c>
      <c r="O287" t="str">
        <f t="shared" si="29"/>
        <v>oui</v>
      </c>
      <c r="P287" s="173" t="s">
        <v>565</v>
      </c>
      <c r="Q287" s="173" t="s">
        <v>262</v>
      </c>
      <c r="R287" s="216"/>
      <c r="S287" s="172"/>
      <c r="T287" s="176">
        <v>11</v>
      </c>
      <c r="U287" s="176">
        <v>12</v>
      </c>
      <c r="V287" s="177">
        <v>13</v>
      </c>
      <c r="W287" s="177">
        <v>13.5</v>
      </c>
      <c r="X287" s="179">
        <v>14</v>
      </c>
      <c r="Y287" s="172">
        <v>14</v>
      </c>
      <c r="Z287" s="172">
        <v>13.5</v>
      </c>
      <c r="AA287" s="172">
        <v>13</v>
      </c>
      <c r="AB287" s="172">
        <v>13.5</v>
      </c>
    </row>
    <row r="288" spans="1:28" ht="18.75">
      <c r="A288" s="79">
        <v>279</v>
      </c>
      <c r="B288" s="123" t="s">
        <v>118</v>
      </c>
      <c r="C288" s="123" t="s">
        <v>566</v>
      </c>
      <c r="D288" s="172">
        <v>15</v>
      </c>
      <c r="E288" s="172">
        <v>15</v>
      </c>
      <c r="F288" s="172">
        <v>14</v>
      </c>
      <c r="G288" s="18">
        <f t="shared" si="27"/>
        <v>14.666666666666666</v>
      </c>
      <c r="H288" s="25">
        <f t="shared" si="28"/>
        <v>44</v>
      </c>
      <c r="I288" s="25"/>
      <c r="J288" s="19">
        <f t="shared" si="24"/>
        <v>44</v>
      </c>
      <c r="K288" s="26"/>
      <c r="L288" s="19">
        <f t="shared" si="25"/>
        <v>44</v>
      </c>
      <c r="M288" s="74"/>
      <c r="N288" s="84" t="str">
        <f t="shared" si="26"/>
        <v>Juin</v>
      </c>
      <c r="O288" t="str">
        <f t="shared" si="29"/>
        <v>oui</v>
      </c>
      <c r="P288" s="173" t="s">
        <v>118</v>
      </c>
      <c r="Q288" s="173" t="s">
        <v>566</v>
      </c>
      <c r="R288" s="216"/>
      <c r="S288" s="172"/>
      <c r="T288" s="176">
        <v>15</v>
      </c>
      <c r="U288" s="176">
        <v>12</v>
      </c>
      <c r="V288" s="177">
        <v>12</v>
      </c>
      <c r="W288" s="177">
        <v>15</v>
      </c>
      <c r="X288" s="179">
        <v>14</v>
      </c>
      <c r="Y288" s="172">
        <v>15</v>
      </c>
      <c r="Z288" s="172">
        <v>15</v>
      </c>
      <c r="AA288" s="172">
        <v>14</v>
      </c>
      <c r="AB288" s="172">
        <v>14.666666666666666</v>
      </c>
    </row>
    <row r="289" spans="1:28" ht="30">
      <c r="A289" s="79">
        <v>280</v>
      </c>
      <c r="B289" s="123" t="s">
        <v>119</v>
      </c>
      <c r="C289" s="123" t="s">
        <v>427</v>
      </c>
      <c r="D289" s="172">
        <v>14</v>
      </c>
      <c r="E289" s="172">
        <v>13</v>
      </c>
      <c r="F289" s="172">
        <v>12.5</v>
      </c>
      <c r="G289" s="18">
        <f t="shared" si="27"/>
        <v>13.166666666666666</v>
      </c>
      <c r="H289" s="25">
        <f t="shared" si="28"/>
        <v>39.5</v>
      </c>
      <c r="I289" s="25"/>
      <c r="J289" s="19">
        <f t="shared" si="24"/>
        <v>39.5</v>
      </c>
      <c r="K289" s="26"/>
      <c r="L289" s="19">
        <f t="shared" si="25"/>
        <v>39.5</v>
      </c>
      <c r="M289" s="74"/>
      <c r="N289" s="84" t="str">
        <f t="shared" si="26"/>
        <v>Juin</v>
      </c>
      <c r="O289" t="str">
        <f t="shared" si="29"/>
        <v>oui</v>
      </c>
      <c r="P289" s="173" t="s">
        <v>119</v>
      </c>
      <c r="Q289" s="173" t="s">
        <v>427</v>
      </c>
      <c r="R289" s="216"/>
      <c r="S289" s="172"/>
      <c r="T289" s="176">
        <v>12</v>
      </c>
      <c r="U289" s="176">
        <v>12</v>
      </c>
      <c r="V289" s="177">
        <v>13</v>
      </c>
      <c r="W289" s="177">
        <v>12.5</v>
      </c>
      <c r="X289" s="179">
        <v>14</v>
      </c>
      <c r="Y289" s="172">
        <v>14</v>
      </c>
      <c r="Z289" s="172">
        <v>13</v>
      </c>
      <c r="AA289" s="172">
        <v>12.5</v>
      </c>
      <c r="AB289" s="172">
        <v>13.166666666666666</v>
      </c>
    </row>
    <row r="290" spans="1:28" ht="18.75">
      <c r="A290" s="79">
        <v>281</v>
      </c>
      <c r="B290" s="123" t="s">
        <v>567</v>
      </c>
      <c r="C290" s="123" t="s">
        <v>568</v>
      </c>
      <c r="D290" s="172">
        <v>14</v>
      </c>
      <c r="E290" s="172">
        <v>12.75</v>
      </c>
      <c r="F290" s="172">
        <v>12.5</v>
      </c>
      <c r="G290" s="18">
        <f t="shared" si="27"/>
        <v>13.083333333333334</v>
      </c>
      <c r="H290" s="25">
        <f t="shared" si="28"/>
        <v>39.25</v>
      </c>
      <c r="I290" s="25"/>
      <c r="J290" s="19">
        <f t="shared" si="24"/>
        <v>39.25</v>
      </c>
      <c r="K290" s="26"/>
      <c r="L290" s="19">
        <f t="shared" si="25"/>
        <v>39.25</v>
      </c>
      <c r="M290" s="74"/>
      <c r="N290" s="84" t="str">
        <f t="shared" si="26"/>
        <v>Juin</v>
      </c>
      <c r="O290" t="str">
        <f t="shared" si="29"/>
        <v>oui</v>
      </c>
      <c r="P290" s="173" t="s">
        <v>567</v>
      </c>
      <c r="Q290" s="173" t="s">
        <v>568</v>
      </c>
      <c r="R290" s="216"/>
      <c r="S290" s="172"/>
      <c r="T290" s="176">
        <v>11</v>
      </c>
      <c r="U290" s="176">
        <v>12</v>
      </c>
      <c r="V290" s="177">
        <v>12.5</v>
      </c>
      <c r="W290" s="177">
        <v>12.75</v>
      </c>
      <c r="X290" s="179">
        <v>14</v>
      </c>
      <c r="Y290" s="172">
        <v>14</v>
      </c>
      <c r="Z290" s="172">
        <v>12.75</v>
      </c>
      <c r="AA290" s="172">
        <v>12.5</v>
      </c>
      <c r="AB290" s="172">
        <v>13.083333333333334</v>
      </c>
    </row>
    <row r="291" spans="1:28" ht="18.75">
      <c r="A291" s="79">
        <v>282</v>
      </c>
      <c r="B291" s="123" t="s">
        <v>569</v>
      </c>
      <c r="C291" s="123" t="s">
        <v>570</v>
      </c>
      <c r="D291" s="172">
        <v>14</v>
      </c>
      <c r="E291" s="172">
        <v>13</v>
      </c>
      <c r="F291" s="172">
        <v>12</v>
      </c>
      <c r="G291" s="18">
        <f t="shared" si="27"/>
        <v>13</v>
      </c>
      <c r="H291" s="25">
        <f t="shared" si="28"/>
        <v>39</v>
      </c>
      <c r="I291" s="25"/>
      <c r="J291" s="19">
        <f t="shared" si="24"/>
        <v>39</v>
      </c>
      <c r="K291" s="26"/>
      <c r="L291" s="19">
        <f t="shared" si="25"/>
        <v>39</v>
      </c>
      <c r="M291" s="74"/>
      <c r="N291" s="84" t="str">
        <f t="shared" si="26"/>
        <v>Juin</v>
      </c>
      <c r="O291" t="str">
        <f t="shared" si="29"/>
        <v>oui</v>
      </c>
      <c r="P291" s="173" t="s">
        <v>569</v>
      </c>
      <c r="Q291" s="173" t="s">
        <v>570</v>
      </c>
      <c r="R291" s="216"/>
      <c r="S291" s="172"/>
      <c r="T291" s="176">
        <v>10</v>
      </c>
      <c r="U291" s="176">
        <v>12</v>
      </c>
      <c r="V291" s="177">
        <v>13</v>
      </c>
      <c r="W291" s="177">
        <v>11.75</v>
      </c>
      <c r="X291" s="179">
        <v>14</v>
      </c>
      <c r="Y291" s="172">
        <v>14</v>
      </c>
      <c r="Z291" s="172">
        <v>13</v>
      </c>
      <c r="AA291" s="172">
        <v>12</v>
      </c>
      <c r="AB291" s="172">
        <v>13</v>
      </c>
    </row>
    <row r="292" spans="1:28" ht="30">
      <c r="A292" s="79">
        <v>283</v>
      </c>
      <c r="B292" s="123" t="s">
        <v>571</v>
      </c>
      <c r="C292" s="123" t="s">
        <v>572</v>
      </c>
      <c r="D292" s="172">
        <v>15</v>
      </c>
      <c r="E292" s="172">
        <v>14</v>
      </c>
      <c r="F292" s="172">
        <v>13.5</v>
      </c>
      <c r="G292" s="18">
        <f t="shared" si="27"/>
        <v>14.166666666666666</v>
      </c>
      <c r="H292" s="25">
        <f t="shared" si="28"/>
        <v>42.5</v>
      </c>
      <c r="I292" s="25"/>
      <c r="J292" s="19">
        <f t="shared" si="24"/>
        <v>42.5</v>
      </c>
      <c r="K292" s="26"/>
      <c r="L292" s="19">
        <f t="shared" si="25"/>
        <v>42.5</v>
      </c>
      <c r="M292" s="74"/>
      <c r="N292" s="84" t="str">
        <f t="shared" si="26"/>
        <v>Juin</v>
      </c>
      <c r="O292" t="str">
        <f t="shared" si="29"/>
        <v>oui</v>
      </c>
      <c r="P292" s="173" t="s">
        <v>571</v>
      </c>
      <c r="Q292" s="173" t="s">
        <v>572</v>
      </c>
      <c r="R292" s="216"/>
      <c r="S292" s="172"/>
      <c r="T292" s="176">
        <v>15</v>
      </c>
      <c r="U292" s="176">
        <v>12</v>
      </c>
      <c r="V292" s="177">
        <v>13</v>
      </c>
      <c r="W292" s="177">
        <v>13.5</v>
      </c>
      <c r="X292" s="179">
        <v>14</v>
      </c>
      <c r="Y292" s="172">
        <v>15</v>
      </c>
      <c r="Z292" s="172">
        <v>14</v>
      </c>
      <c r="AA292" s="172">
        <v>13.5</v>
      </c>
      <c r="AB292" s="172">
        <v>14.166666666666666</v>
      </c>
    </row>
    <row r="293" spans="1:28" ht="30">
      <c r="A293" s="79">
        <v>284</v>
      </c>
      <c r="B293" s="123" t="s">
        <v>573</v>
      </c>
      <c r="C293" s="123" t="s">
        <v>574</v>
      </c>
      <c r="D293" s="172">
        <v>14</v>
      </c>
      <c r="E293" s="172">
        <v>13</v>
      </c>
      <c r="F293" s="172">
        <v>12.75</v>
      </c>
      <c r="G293" s="18">
        <f t="shared" si="27"/>
        <v>13.25</v>
      </c>
      <c r="H293" s="25">
        <f t="shared" si="28"/>
        <v>39.75</v>
      </c>
      <c r="I293" s="25"/>
      <c r="J293" s="19">
        <f t="shared" ref="J293:J356" si="30">MAX(H293,I293*3)</f>
        <v>39.75</v>
      </c>
      <c r="K293" s="26"/>
      <c r="L293" s="19">
        <f t="shared" ref="L293:L356" si="31">MAX(J293,K293*3)</f>
        <v>39.75</v>
      </c>
      <c r="M293" s="74"/>
      <c r="N293" s="84" t="str">
        <f t="shared" ref="N293:N356" si="32">IF(ISBLANK(K293),IF(ISBLANK(I293),"Juin","Synthèse"),"Rattrapage")</f>
        <v>Juin</v>
      </c>
      <c r="O293" t="str">
        <f t="shared" si="29"/>
        <v>oui</v>
      </c>
      <c r="P293" s="173" t="s">
        <v>573</v>
      </c>
      <c r="Q293" s="173" t="s">
        <v>574</v>
      </c>
      <c r="R293" s="216"/>
      <c r="S293" s="172"/>
      <c r="T293" s="176">
        <v>11</v>
      </c>
      <c r="U293" s="176">
        <v>12</v>
      </c>
      <c r="V293" s="177">
        <v>13</v>
      </c>
      <c r="W293" s="177">
        <v>12.75</v>
      </c>
      <c r="X293" s="179">
        <v>14</v>
      </c>
      <c r="Y293" s="172">
        <v>14</v>
      </c>
      <c r="Z293" s="172">
        <v>13</v>
      </c>
      <c r="AA293" s="172">
        <v>12.75</v>
      </c>
      <c r="AB293" s="172">
        <v>13.25</v>
      </c>
    </row>
    <row r="294" spans="1:28" ht="18.75">
      <c r="A294" s="79">
        <v>285</v>
      </c>
      <c r="B294" s="123" t="s">
        <v>575</v>
      </c>
      <c r="C294" s="123" t="s">
        <v>576</v>
      </c>
      <c r="D294" s="172">
        <v>14</v>
      </c>
      <c r="E294" s="172">
        <v>13</v>
      </c>
      <c r="F294" s="172">
        <v>12</v>
      </c>
      <c r="G294" s="18">
        <f t="shared" si="27"/>
        <v>13</v>
      </c>
      <c r="H294" s="25">
        <f t="shared" si="28"/>
        <v>39</v>
      </c>
      <c r="I294" s="25"/>
      <c r="J294" s="19">
        <f t="shared" si="30"/>
        <v>39</v>
      </c>
      <c r="K294" s="26"/>
      <c r="L294" s="19">
        <f t="shared" si="31"/>
        <v>39</v>
      </c>
      <c r="M294" s="74"/>
      <c r="N294" s="84" t="str">
        <f t="shared" si="32"/>
        <v>Juin</v>
      </c>
      <c r="O294" t="str">
        <f t="shared" si="29"/>
        <v>oui</v>
      </c>
      <c r="P294" s="173" t="s">
        <v>575</v>
      </c>
      <c r="Q294" s="173" t="s">
        <v>576</v>
      </c>
      <c r="R294" s="216"/>
      <c r="S294" s="172"/>
      <c r="T294" s="176">
        <v>10</v>
      </c>
      <c r="U294" s="176">
        <v>12</v>
      </c>
      <c r="V294" s="177">
        <v>13</v>
      </c>
      <c r="W294" s="177">
        <v>11.75</v>
      </c>
      <c r="X294" s="179">
        <v>14</v>
      </c>
      <c r="Y294" s="172">
        <v>14</v>
      </c>
      <c r="Z294" s="172">
        <v>13</v>
      </c>
      <c r="AA294" s="172">
        <v>12</v>
      </c>
      <c r="AB294" s="172">
        <v>13</v>
      </c>
    </row>
    <row r="295" spans="1:28" ht="18.75">
      <c r="A295" s="79">
        <v>286</v>
      </c>
      <c r="B295" s="123" t="s">
        <v>577</v>
      </c>
      <c r="C295" s="123" t="s">
        <v>578</v>
      </c>
      <c r="D295" s="172">
        <v>14</v>
      </c>
      <c r="E295" s="172">
        <v>13</v>
      </c>
      <c r="F295" s="172">
        <v>13</v>
      </c>
      <c r="G295" s="18">
        <f t="shared" si="27"/>
        <v>13.333333333333334</v>
      </c>
      <c r="H295" s="25">
        <f t="shared" si="28"/>
        <v>40</v>
      </c>
      <c r="I295" s="25"/>
      <c r="J295" s="19">
        <f t="shared" si="30"/>
        <v>40</v>
      </c>
      <c r="K295" s="26"/>
      <c r="L295" s="19">
        <f t="shared" si="31"/>
        <v>40</v>
      </c>
      <c r="M295" s="74"/>
      <c r="N295" s="84" t="str">
        <f t="shared" si="32"/>
        <v>Juin</v>
      </c>
      <c r="O295" t="str">
        <f t="shared" si="29"/>
        <v>oui</v>
      </c>
      <c r="P295" s="173" t="s">
        <v>577</v>
      </c>
      <c r="Q295" s="173" t="s">
        <v>578</v>
      </c>
      <c r="R295" s="216"/>
      <c r="S295" s="172"/>
      <c r="T295" s="176">
        <v>13</v>
      </c>
      <c r="U295" s="176">
        <v>12</v>
      </c>
      <c r="V295" s="177">
        <v>13</v>
      </c>
      <c r="W295" s="177">
        <v>12.5</v>
      </c>
      <c r="X295" s="179">
        <v>14</v>
      </c>
      <c r="Y295" s="172">
        <v>14</v>
      </c>
      <c r="Z295" s="172">
        <v>13</v>
      </c>
      <c r="AA295" s="172">
        <v>13</v>
      </c>
      <c r="AB295" s="172">
        <v>13.333333333333334</v>
      </c>
    </row>
    <row r="296" spans="1:28" ht="18.75">
      <c r="A296" s="79">
        <v>287</v>
      </c>
      <c r="B296" s="123" t="s">
        <v>579</v>
      </c>
      <c r="C296" s="123" t="s">
        <v>326</v>
      </c>
      <c r="D296" s="172">
        <v>14</v>
      </c>
      <c r="E296" s="172">
        <v>14</v>
      </c>
      <c r="F296" s="172">
        <v>13</v>
      </c>
      <c r="G296" s="18">
        <f t="shared" si="27"/>
        <v>13.666666666666666</v>
      </c>
      <c r="H296" s="25">
        <f t="shared" si="28"/>
        <v>41</v>
      </c>
      <c r="I296" s="25"/>
      <c r="J296" s="19">
        <f t="shared" si="30"/>
        <v>41</v>
      </c>
      <c r="K296" s="26"/>
      <c r="L296" s="19">
        <f t="shared" si="31"/>
        <v>41</v>
      </c>
      <c r="M296" s="74"/>
      <c r="N296" s="84" t="str">
        <f t="shared" si="32"/>
        <v>Juin</v>
      </c>
      <c r="O296" t="str">
        <f t="shared" si="29"/>
        <v>oui</v>
      </c>
      <c r="P296" s="173" t="s">
        <v>579</v>
      </c>
      <c r="Q296" s="173" t="s">
        <v>326</v>
      </c>
      <c r="R296" s="216"/>
      <c r="S296" s="172"/>
      <c r="T296" s="176">
        <v>12</v>
      </c>
      <c r="U296" s="176">
        <v>12</v>
      </c>
      <c r="V296" s="177">
        <v>13</v>
      </c>
      <c r="W296" s="177">
        <v>14</v>
      </c>
      <c r="X296" s="179">
        <v>14</v>
      </c>
      <c r="Y296" s="172">
        <v>14</v>
      </c>
      <c r="Z296" s="172">
        <v>14</v>
      </c>
      <c r="AA296" s="172">
        <v>13</v>
      </c>
      <c r="AB296" s="172">
        <v>13.666666666666666</v>
      </c>
    </row>
    <row r="297" spans="1:28" ht="18.75">
      <c r="A297" s="79">
        <v>288</v>
      </c>
      <c r="B297" s="123" t="s">
        <v>62</v>
      </c>
      <c r="C297" s="123" t="s">
        <v>90</v>
      </c>
      <c r="D297" s="172">
        <v>14</v>
      </c>
      <c r="E297" s="172">
        <v>13</v>
      </c>
      <c r="F297" s="172">
        <v>12</v>
      </c>
      <c r="G297" s="18">
        <f t="shared" si="27"/>
        <v>13</v>
      </c>
      <c r="H297" s="25">
        <f t="shared" si="28"/>
        <v>39</v>
      </c>
      <c r="I297" s="25"/>
      <c r="J297" s="19">
        <f t="shared" si="30"/>
        <v>39</v>
      </c>
      <c r="K297" s="26"/>
      <c r="L297" s="19">
        <f t="shared" si="31"/>
        <v>39</v>
      </c>
      <c r="M297" s="74"/>
      <c r="N297" s="84" t="str">
        <f t="shared" si="32"/>
        <v>Juin</v>
      </c>
      <c r="O297" t="str">
        <f t="shared" si="29"/>
        <v>oui</v>
      </c>
      <c r="P297" s="173" t="s">
        <v>62</v>
      </c>
      <c r="Q297" s="173" t="s">
        <v>90</v>
      </c>
      <c r="R297" s="216"/>
      <c r="S297" s="172"/>
      <c r="T297" s="176">
        <v>10</v>
      </c>
      <c r="U297" s="176">
        <v>12</v>
      </c>
      <c r="V297" s="177">
        <v>13</v>
      </c>
      <c r="W297" s="177">
        <v>0</v>
      </c>
      <c r="X297" s="179">
        <v>14</v>
      </c>
      <c r="Y297" s="172">
        <v>14</v>
      </c>
      <c r="Z297" s="172">
        <v>13</v>
      </c>
      <c r="AA297" s="172">
        <v>12</v>
      </c>
      <c r="AB297" s="172">
        <v>13</v>
      </c>
    </row>
    <row r="298" spans="1:28" ht="18.75">
      <c r="A298" s="79">
        <v>289</v>
      </c>
      <c r="B298" s="123" t="s">
        <v>580</v>
      </c>
      <c r="C298" s="123" t="s">
        <v>379</v>
      </c>
      <c r="D298" s="172">
        <v>15</v>
      </c>
      <c r="E298" s="172">
        <v>14</v>
      </c>
      <c r="F298" s="172">
        <v>14</v>
      </c>
      <c r="G298" s="18">
        <f t="shared" si="27"/>
        <v>14.333333333333334</v>
      </c>
      <c r="H298" s="25">
        <f t="shared" si="28"/>
        <v>43</v>
      </c>
      <c r="I298" s="25"/>
      <c r="J298" s="19">
        <f t="shared" si="30"/>
        <v>43</v>
      </c>
      <c r="K298" s="26"/>
      <c r="L298" s="19">
        <f t="shared" si="31"/>
        <v>43</v>
      </c>
      <c r="M298" s="74"/>
      <c r="N298" s="84" t="str">
        <f t="shared" si="32"/>
        <v>Juin</v>
      </c>
      <c r="O298" t="str">
        <f t="shared" si="29"/>
        <v>oui</v>
      </c>
      <c r="P298" s="173" t="s">
        <v>580</v>
      </c>
      <c r="Q298" s="173" t="s">
        <v>379</v>
      </c>
      <c r="R298" s="216"/>
      <c r="S298" s="172"/>
      <c r="T298" s="176">
        <v>15</v>
      </c>
      <c r="U298" s="176">
        <v>12</v>
      </c>
      <c r="V298" s="177">
        <v>12.5</v>
      </c>
      <c r="W298" s="177">
        <v>14</v>
      </c>
      <c r="X298" s="179">
        <v>14</v>
      </c>
      <c r="Y298" s="172">
        <v>15</v>
      </c>
      <c r="Z298" s="172">
        <v>14</v>
      </c>
      <c r="AA298" s="172">
        <v>14</v>
      </c>
      <c r="AB298" s="172">
        <v>14.333333333333334</v>
      </c>
    </row>
    <row r="299" spans="1:28" ht="30">
      <c r="A299" s="79">
        <v>290</v>
      </c>
      <c r="B299" s="123" t="s">
        <v>581</v>
      </c>
      <c r="C299" s="123" t="s">
        <v>57</v>
      </c>
      <c r="D299" s="172">
        <v>14</v>
      </c>
      <c r="E299" s="172">
        <v>13</v>
      </c>
      <c r="F299" s="172">
        <v>12</v>
      </c>
      <c r="G299" s="18">
        <f t="shared" si="27"/>
        <v>13</v>
      </c>
      <c r="H299" s="25">
        <f t="shared" si="28"/>
        <v>39</v>
      </c>
      <c r="I299" s="25"/>
      <c r="J299" s="19">
        <f t="shared" si="30"/>
        <v>39</v>
      </c>
      <c r="K299" s="26"/>
      <c r="L299" s="19">
        <f t="shared" si="31"/>
        <v>39</v>
      </c>
      <c r="M299" s="74"/>
      <c r="N299" s="84" t="str">
        <f t="shared" si="32"/>
        <v>Juin</v>
      </c>
      <c r="O299" t="str">
        <f t="shared" si="29"/>
        <v>oui</v>
      </c>
      <c r="P299" s="173" t="s">
        <v>581</v>
      </c>
      <c r="Q299" s="173" t="s">
        <v>57</v>
      </c>
      <c r="R299" s="216"/>
      <c r="S299" s="172"/>
      <c r="T299" s="176">
        <v>12</v>
      </c>
      <c r="U299" s="176">
        <v>12</v>
      </c>
      <c r="V299" s="177">
        <v>13</v>
      </c>
      <c r="W299" s="177">
        <v>11.75</v>
      </c>
      <c r="X299" s="179">
        <v>14</v>
      </c>
      <c r="Y299" s="172">
        <v>14</v>
      </c>
      <c r="Z299" s="172">
        <v>13</v>
      </c>
      <c r="AA299" s="172">
        <v>12</v>
      </c>
      <c r="AB299" s="172">
        <v>13</v>
      </c>
    </row>
    <row r="300" spans="1:28" ht="18.75">
      <c r="A300" s="79">
        <v>291</v>
      </c>
      <c r="B300" s="123" t="s">
        <v>582</v>
      </c>
      <c r="C300" s="123" t="s">
        <v>43</v>
      </c>
      <c r="D300" s="172">
        <v>13</v>
      </c>
      <c r="E300" s="172">
        <v>0</v>
      </c>
      <c r="F300" s="172">
        <v>0</v>
      </c>
      <c r="G300" s="18">
        <f t="shared" si="27"/>
        <v>4.333333333333333</v>
      </c>
      <c r="H300" s="25">
        <f t="shared" si="28"/>
        <v>13</v>
      </c>
      <c r="I300" s="25"/>
      <c r="J300" s="19">
        <f t="shared" si="30"/>
        <v>13</v>
      </c>
      <c r="K300" s="26"/>
      <c r="L300" s="19">
        <f t="shared" si="31"/>
        <v>13</v>
      </c>
      <c r="M300" s="74"/>
      <c r="N300" s="84" t="str">
        <f t="shared" si="32"/>
        <v>Juin</v>
      </c>
      <c r="O300" t="str">
        <f t="shared" si="29"/>
        <v>oui</v>
      </c>
      <c r="P300" s="173" t="s">
        <v>582</v>
      </c>
      <c r="Q300" s="173" t="s">
        <v>43</v>
      </c>
      <c r="R300" s="216"/>
      <c r="S300" s="172"/>
      <c r="T300" s="176"/>
      <c r="U300" s="176">
        <v>0</v>
      </c>
      <c r="V300" s="177">
        <v>13</v>
      </c>
      <c r="W300" s="177">
        <v>0</v>
      </c>
      <c r="X300" s="179">
        <v>0</v>
      </c>
      <c r="Y300" s="172">
        <v>13</v>
      </c>
      <c r="Z300" s="172">
        <v>0</v>
      </c>
      <c r="AA300" s="172">
        <v>0</v>
      </c>
      <c r="AB300" s="172">
        <v>4.333333333333333</v>
      </c>
    </row>
    <row r="301" spans="1:28" ht="18.75">
      <c r="A301" s="79">
        <v>292</v>
      </c>
      <c r="B301" s="123" t="s">
        <v>98</v>
      </c>
      <c r="C301" s="123" t="s">
        <v>583</v>
      </c>
      <c r="D301" s="172">
        <v>14</v>
      </c>
      <c r="E301" s="172">
        <v>13</v>
      </c>
      <c r="F301" s="172">
        <v>12</v>
      </c>
      <c r="G301" s="18">
        <f t="shared" si="27"/>
        <v>13</v>
      </c>
      <c r="H301" s="25">
        <f t="shared" si="28"/>
        <v>39</v>
      </c>
      <c r="I301" s="25"/>
      <c r="J301" s="19">
        <f t="shared" si="30"/>
        <v>39</v>
      </c>
      <c r="K301" s="26"/>
      <c r="L301" s="19">
        <f t="shared" si="31"/>
        <v>39</v>
      </c>
      <c r="M301" s="74"/>
      <c r="N301" s="84" t="str">
        <f t="shared" si="32"/>
        <v>Juin</v>
      </c>
      <c r="O301" t="str">
        <f t="shared" si="29"/>
        <v>oui</v>
      </c>
      <c r="P301" s="173" t="s">
        <v>98</v>
      </c>
      <c r="Q301" s="173" t="s">
        <v>583</v>
      </c>
      <c r="R301" s="216"/>
      <c r="S301" s="172"/>
      <c r="T301" s="176">
        <v>11</v>
      </c>
      <c r="U301" s="176">
        <v>12</v>
      </c>
      <c r="V301" s="177">
        <v>13</v>
      </c>
      <c r="W301" s="177">
        <v>9.5</v>
      </c>
      <c r="X301" s="179">
        <v>14</v>
      </c>
      <c r="Y301" s="172">
        <v>14</v>
      </c>
      <c r="Z301" s="172">
        <v>13</v>
      </c>
      <c r="AA301" s="172">
        <v>12</v>
      </c>
      <c r="AB301" s="172">
        <v>13</v>
      </c>
    </row>
    <row r="302" spans="1:28" ht="18.75">
      <c r="A302" s="79">
        <v>293</v>
      </c>
      <c r="B302" s="123" t="s">
        <v>584</v>
      </c>
      <c r="C302" s="123" t="s">
        <v>585</v>
      </c>
      <c r="D302" s="172">
        <v>14</v>
      </c>
      <c r="E302" s="172">
        <v>13</v>
      </c>
      <c r="F302" s="172">
        <v>12</v>
      </c>
      <c r="G302" s="18">
        <f t="shared" si="27"/>
        <v>13</v>
      </c>
      <c r="H302" s="25">
        <f t="shared" si="28"/>
        <v>39</v>
      </c>
      <c r="I302" s="25"/>
      <c r="J302" s="19">
        <f t="shared" si="30"/>
        <v>39</v>
      </c>
      <c r="K302" s="26"/>
      <c r="L302" s="19">
        <f t="shared" si="31"/>
        <v>39</v>
      </c>
      <c r="M302" s="74"/>
      <c r="N302" s="84" t="str">
        <f t="shared" si="32"/>
        <v>Juin</v>
      </c>
      <c r="O302" t="str">
        <f t="shared" si="29"/>
        <v>oui</v>
      </c>
      <c r="P302" s="173" t="s">
        <v>584</v>
      </c>
      <c r="Q302" s="173" t="s">
        <v>585</v>
      </c>
      <c r="R302" s="216"/>
      <c r="S302" s="172"/>
      <c r="T302" s="176">
        <v>11</v>
      </c>
      <c r="U302" s="176">
        <v>12</v>
      </c>
      <c r="V302" s="177">
        <v>13</v>
      </c>
      <c r="W302" s="177">
        <v>11.5</v>
      </c>
      <c r="X302" s="179">
        <v>14</v>
      </c>
      <c r="Y302" s="172">
        <v>14</v>
      </c>
      <c r="Z302" s="172">
        <v>13</v>
      </c>
      <c r="AA302" s="172">
        <v>12</v>
      </c>
      <c r="AB302" s="172">
        <v>13</v>
      </c>
    </row>
    <row r="303" spans="1:28" ht="18.75">
      <c r="A303" s="79">
        <v>294</v>
      </c>
      <c r="B303" s="123" t="s">
        <v>782</v>
      </c>
      <c r="C303" s="123" t="s">
        <v>215</v>
      </c>
      <c r="D303" s="172">
        <v>13.25</v>
      </c>
      <c r="E303" s="172">
        <v>12.5</v>
      </c>
      <c r="F303" s="172">
        <v>12</v>
      </c>
      <c r="G303" s="18">
        <f t="shared" si="27"/>
        <v>12.583333333333334</v>
      </c>
      <c r="H303" s="25">
        <f t="shared" si="28"/>
        <v>37.75</v>
      </c>
      <c r="I303" s="25"/>
      <c r="J303" s="19">
        <f t="shared" si="30"/>
        <v>37.75</v>
      </c>
      <c r="K303" s="26"/>
      <c r="L303" s="19">
        <f t="shared" si="31"/>
        <v>37.75</v>
      </c>
      <c r="M303" s="74"/>
      <c r="N303" s="84" t="str">
        <f t="shared" si="32"/>
        <v>Juin</v>
      </c>
      <c r="O303" t="str">
        <f t="shared" si="29"/>
        <v>oui</v>
      </c>
      <c r="P303" s="173" t="s">
        <v>782</v>
      </c>
      <c r="Q303" s="173" t="s">
        <v>215</v>
      </c>
      <c r="R303" s="215"/>
      <c r="S303" s="172"/>
      <c r="T303" s="176">
        <v>12</v>
      </c>
      <c r="U303" s="176">
        <v>12</v>
      </c>
      <c r="V303" s="177">
        <v>12.5</v>
      </c>
      <c r="W303" s="177">
        <v>11.5</v>
      </c>
      <c r="X303" s="179">
        <v>13.25</v>
      </c>
      <c r="Y303" s="172">
        <v>13.25</v>
      </c>
      <c r="Z303" s="172">
        <v>12.5</v>
      </c>
      <c r="AA303" s="172">
        <v>12</v>
      </c>
      <c r="AB303" s="172">
        <v>12.583333333333334</v>
      </c>
    </row>
    <row r="304" spans="1:28" ht="30">
      <c r="A304" s="79">
        <v>295</v>
      </c>
      <c r="B304" s="123" t="s">
        <v>782</v>
      </c>
      <c r="C304" s="123" t="s">
        <v>783</v>
      </c>
      <c r="D304" s="187"/>
      <c r="E304" s="187"/>
      <c r="F304" s="187"/>
      <c r="G304" s="18">
        <f t="shared" si="27"/>
        <v>0</v>
      </c>
      <c r="H304" s="25">
        <f t="shared" si="28"/>
        <v>0</v>
      </c>
      <c r="I304" s="25"/>
      <c r="J304" s="19">
        <f t="shared" si="30"/>
        <v>0</v>
      </c>
      <c r="K304" s="26"/>
      <c r="L304" s="19">
        <f t="shared" si="31"/>
        <v>0</v>
      </c>
      <c r="M304" s="74"/>
      <c r="N304" s="84" t="str">
        <f t="shared" si="32"/>
        <v>Juin</v>
      </c>
      <c r="O304" t="str">
        <f t="shared" si="29"/>
        <v>non</v>
      </c>
      <c r="P304" s="217" t="s">
        <v>782</v>
      </c>
      <c r="Q304" s="217" t="s">
        <v>1467</v>
      </c>
      <c r="R304" s="218"/>
      <c r="S304" s="187"/>
      <c r="T304" s="189"/>
      <c r="U304" s="189"/>
      <c r="V304" s="190"/>
      <c r="W304" s="190"/>
      <c r="X304" s="191"/>
      <c r="Y304" s="187"/>
      <c r="Z304" s="187"/>
      <c r="AA304" s="187"/>
      <c r="AB304" s="187"/>
    </row>
    <row r="305" spans="1:28" ht="45">
      <c r="A305" s="79">
        <v>296</v>
      </c>
      <c r="B305" s="123" t="s">
        <v>586</v>
      </c>
      <c r="C305" s="123" t="s">
        <v>587</v>
      </c>
      <c r="D305" s="172">
        <v>14</v>
      </c>
      <c r="E305" s="172">
        <v>13.5</v>
      </c>
      <c r="F305" s="172">
        <v>13</v>
      </c>
      <c r="G305" s="18">
        <f t="shared" si="27"/>
        <v>13.5</v>
      </c>
      <c r="H305" s="25">
        <f t="shared" si="28"/>
        <v>40.5</v>
      </c>
      <c r="I305" s="25"/>
      <c r="J305" s="19">
        <f t="shared" si="30"/>
        <v>40.5</v>
      </c>
      <c r="K305" s="26"/>
      <c r="L305" s="19">
        <f t="shared" si="31"/>
        <v>40.5</v>
      </c>
      <c r="M305" s="74"/>
      <c r="N305" s="84" t="str">
        <f t="shared" si="32"/>
        <v>Juin</v>
      </c>
      <c r="O305" t="str">
        <f t="shared" si="29"/>
        <v>oui</v>
      </c>
      <c r="P305" s="173" t="s">
        <v>586</v>
      </c>
      <c r="Q305" s="173" t="s">
        <v>587</v>
      </c>
      <c r="R305" s="216"/>
      <c r="S305" s="172"/>
      <c r="T305" s="176">
        <v>14</v>
      </c>
      <c r="U305" s="176">
        <v>12</v>
      </c>
      <c r="V305" s="177">
        <v>13</v>
      </c>
      <c r="W305" s="177">
        <v>0</v>
      </c>
      <c r="X305" s="179">
        <v>13.5</v>
      </c>
      <c r="Y305" s="172">
        <v>14</v>
      </c>
      <c r="Z305" s="172">
        <v>13.5</v>
      </c>
      <c r="AA305" s="172">
        <v>13</v>
      </c>
      <c r="AB305" s="172">
        <v>13.5</v>
      </c>
    </row>
    <row r="306" spans="1:28" ht="18.75">
      <c r="A306" s="79">
        <v>297</v>
      </c>
      <c r="B306" s="123" t="s">
        <v>588</v>
      </c>
      <c r="C306" s="123" t="s">
        <v>589</v>
      </c>
      <c r="D306" s="172">
        <v>14</v>
      </c>
      <c r="E306" s="172">
        <v>13</v>
      </c>
      <c r="F306" s="172">
        <v>12</v>
      </c>
      <c r="G306" s="18">
        <f t="shared" si="27"/>
        <v>13</v>
      </c>
      <c r="H306" s="25">
        <f t="shared" si="28"/>
        <v>39</v>
      </c>
      <c r="I306" s="25"/>
      <c r="J306" s="19">
        <f t="shared" si="30"/>
        <v>39</v>
      </c>
      <c r="K306" s="26"/>
      <c r="L306" s="19">
        <f t="shared" si="31"/>
        <v>39</v>
      </c>
      <c r="M306" s="74"/>
      <c r="N306" s="84" t="str">
        <f t="shared" si="32"/>
        <v>Juin</v>
      </c>
      <c r="O306" t="str">
        <f t="shared" si="29"/>
        <v>oui</v>
      </c>
      <c r="P306" s="173" t="s">
        <v>588</v>
      </c>
      <c r="Q306" s="173" t="s">
        <v>589</v>
      </c>
      <c r="R306" s="216"/>
      <c r="S306" s="172"/>
      <c r="T306" s="176">
        <v>14</v>
      </c>
      <c r="U306" s="176">
        <v>12</v>
      </c>
      <c r="V306" s="177">
        <v>13</v>
      </c>
      <c r="W306" s="177">
        <v>0</v>
      </c>
      <c r="X306" s="179">
        <v>0</v>
      </c>
      <c r="Y306" s="172">
        <v>14</v>
      </c>
      <c r="Z306" s="172">
        <v>13</v>
      </c>
      <c r="AA306" s="172">
        <v>12</v>
      </c>
      <c r="AB306" s="172">
        <v>13</v>
      </c>
    </row>
    <row r="307" spans="1:28" ht="30">
      <c r="A307" s="79">
        <v>298</v>
      </c>
      <c r="B307" s="123" t="s">
        <v>784</v>
      </c>
      <c r="C307" s="123" t="s">
        <v>206</v>
      </c>
      <c r="D307" s="172">
        <v>14</v>
      </c>
      <c r="E307" s="172">
        <v>13.5</v>
      </c>
      <c r="F307" s="172">
        <v>13</v>
      </c>
      <c r="G307" s="18">
        <f t="shared" si="27"/>
        <v>13.5</v>
      </c>
      <c r="H307" s="25">
        <f t="shared" si="28"/>
        <v>40.5</v>
      </c>
      <c r="I307" s="25"/>
      <c r="J307" s="19">
        <f t="shared" si="30"/>
        <v>40.5</v>
      </c>
      <c r="K307" s="26"/>
      <c r="L307" s="19">
        <f t="shared" si="31"/>
        <v>40.5</v>
      </c>
      <c r="M307" s="74"/>
      <c r="N307" s="84" t="str">
        <f t="shared" si="32"/>
        <v>Juin</v>
      </c>
      <c r="O307" t="str">
        <f t="shared" si="29"/>
        <v>non</v>
      </c>
      <c r="P307" s="173" t="s">
        <v>1469</v>
      </c>
      <c r="Q307" s="173" t="s">
        <v>206</v>
      </c>
      <c r="R307" s="202">
        <v>13.5</v>
      </c>
      <c r="S307" s="172"/>
      <c r="T307" s="176">
        <v>11</v>
      </c>
      <c r="U307" s="176">
        <v>0</v>
      </c>
      <c r="V307" s="177">
        <v>13</v>
      </c>
      <c r="W307" s="177">
        <v>0</v>
      </c>
      <c r="X307" s="179">
        <v>14</v>
      </c>
      <c r="Y307" s="172">
        <v>14</v>
      </c>
      <c r="Z307" s="172">
        <v>13.5</v>
      </c>
      <c r="AA307" s="172">
        <v>13</v>
      </c>
      <c r="AB307" s="172">
        <v>13.5</v>
      </c>
    </row>
    <row r="308" spans="1:28" ht="30">
      <c r="A308" s="79">
        <v>299</v>
      </c>
      <c r="B308" s="123" t="s">
        <v>590</v>
      </c>
      <c r="C308" s="123" t="s">
        <v>591</v>
      </c>
      <c r="D308" s="187"/>
      <c r="E308" s="187"/>
      <c r="F308" s="187"/>
      <c r="G308" s="18">
        <f t="shared" si="27"/>
        <v>0</v>
      </c>
      <c r="H308" s="25">
        <f t="shared" si="28"/>
        <v>0</v>
      </c>
      <c r="I308" s="25"/>
      <c r="J308" s="19">
        <f t="shared" si="30"/>
        <v>0</v>
      </c>
      <c r="K308" s="26"/>
      <c r="L308" s="19">
        <f t="shared" si="31"/>
        <v>0</v>
      </c>
      <c r="M308" s="74"/>
      <c r="N308" s="84" t="str">
        <f t="shared" si="32"/>
        <v>Juin</v>
      </c>
      <c r="O308" t="str">
        <f t="shared" si="29"/>
        <v>oui</v>
      </c>
      <c r="P308" s="217" t="s">
        <v>590</v>
      </c>
      <c r="Q308" s="217" t="s">
        <v>591</v>
      </c>
      <c r="R308" s="218"/>
      <c r="S308" s="187"/>
      <c r="T308" s="189">
        <v>13</v>
      </c>
      <c r="U308" s="189">
        <v>12</v>
      </c>
      <c r="V308" s="190">
        <v>12</v>
      </c>
      <c r="W308" s="190">
        <v>0</v>
      </c>
      <c r="X308" s="191">
        <v>13</v>
      </c>
      <c r="Y308" s="187">
        <v>13</v>
      </c>
      <c r="Z308" s="187">
        <v>13</v>
      </c>
      <c r="AA308" s="187">
        <v>12</v>
      </c>
      <c r="AB308" s="187">
        <v>12.666666666666666</v>
      </c>
    </row>
    <row r="309" spans="1:28" ht="18.75">
      <c r="A309" s="79">
        <v>300</v>
      </c>
      <c r="B309" s="123" t="s">
        <v>592</v>
      </c>
      <c r="C309" s="123" t="s">
        <v>593</v>
      </c>
      <c r="D309" s="172">
        <v>13</v>
      </c>
      <c r="E309" s="172">
        <v>12</v>
      </c>
      <c r="F309" s="172">
        <v>12</v>
      </c>
      <c r="G309" s="18">
        <f t="shared" si="27"/>
        <v>12.333333333333334</v>
      </c>
      <c r="H309" s="25">
        <f t="shared" si="28"/>
        <v>37</v>
      </c>
      <c r="I309" s="25"/>
      <c r="J309" s="19">
        <f t="shared" si="30"/>
        <v>37</v>
      </c>
      <c r="K309" s="26"/>
      <c r="L309" s="19">
        <f t="shared" si="31"/>
        <v>37</v>
      </c>
      <c r="M309" s="74"/>
      <c r="N309" s="84" t="str">
        <f t="shared" si="32"/>
        <v>Juin</v>
      </c>
      <c r="O309" t="str">
        <f t="shared" si="29"/>
        <v>oui</v>
      </c>
      <c r="P309" s="173" t="s">
        <v>592</v>
      </c>
      <c r="Q309" s="173" t="s">
        <v>593</v>
      </c>
      <c r="R309" s="216"/>
      <c r="S309" s="172"/>
      <c r="T309" s="176">
        <v>13</v>
      </c>
      <c r="U309" s="176">
        <v>12</v>
      </c>
      <c r="V309" s="177">
        <v>12</v>
      </c>
      <c r="W309" s="177">
        <v>0</v>
      </c>
      <c r="X309" s="179">
        <v>0</v>
      </c>
      <c r="Y309" s="172">
        <v>13</v>
      </c>
      <c r="Z309" s="172">
        <v>12</v>
      </c>
      <c r="AA309" s="172">
        <v>12</v>
      </c>
      <c r="AB309" s="172">
        <v>12.333333333333334</v>
      </c>
    </row>
    <row r="310" spans="1:28" ht="30">
      <c r="A310" s="79">
        <v>301</v>
      </c>
      <c r="B310" s="123" t="s">
        <v>594</v>
      </c>
      <c r="C310" s="123" t="s">
        <v>417</v>
      </c>
      <c r="D310" s="172">
        <v>14.25</v>
      </c>
      <c r="E310" s="172">
        <v>14</v>
      </c>
      <c r="F310" s="172">
        <v>13</v>
      </c>
      <c r="G310" s="18">
        <f t="shared" si="27"/>
        <v>13.75</v>
      </c>
      <c r="H310" s="25">
        <f t="shared" si="28"/>
        <v>41.25</v>
      </c>
      <c r="I310" s="25"/>
      <c r="J310" s="19">
        <f t="shared" si="30"/>
        <v>41.25</v>
      </c>
      <c r="K310" s="26"/>
      <c r="L310" s="19">
        <f t="shared" si="31"/>
        <v>41.25</v>
      </c>
      <c r="M310" s="74"/>
      <c r="N310" s="84" t="str">
        <f t="shared" si="32"/>
        <v>Juin</v>
      </c>
      <c r="O310" t="str">
        <f t="shared" si="29"/>
        <v>oui</v>
      </c>
      <c r="P310" s="173" t="s">
        <v>594</v>
      </c>
      <c r="Q310" s="173" t="s">
        <v>417</v>
      </c>
      <c r="R310" s="216"/>
      <c r="S310" s="172"/>
      <c r="T310" s="176">
        <v>14</v>
      </c>
      <c r="U310" s="176">
        <v>12</v>
      </c>
      <c r="V310" s="177">
        <v>13</v>
      </c>
      <c r="W310" s="177">
        <v>0</v>
      </c>
      <c r="X310" s="179">
        <v>14.25</v>
      </c>
      <c r="Y310" s="172">
        <v>14.25</v>
      </c>
      <c r="Z310" s="172">
        <v>14</v>
      </c>
      <c r="AA310" s="172">
        <v>13</v>
      </c>
      <c r="AB310" s="172">
        <v>13.75</v>
      </c>
    </row>
    <row r="311" spans="1:28" ht="45">
      <c r="A311" s="79">
        <v>302</v>
      </c>
      <c r="B311" s="123" t="s">
        <v>595</v>
      </c>
      <c r="C311" s="123" t="s">
        <v>596</v>
      </c>
      <c r="D311" s="172">
        <v>13</v>
      </c>
      <c r="E311" s="172">
        <v>13</v>
      </c>
      <c r="F311" s="172">
        <v>13</v>
      </c>
      <c r="G311" s="18">
        <f t="shared" si="27"/>
        <v>13</v>
      </c>
      <c r="H311" s="25">
        <f t="shared" si="28"/>
        <v>39</v>
      </c>
      <c r="I311" s="25"/>
      <c r="J311" s="19">
        <f t="shared" si="30"/>
        <v>39</v>
      </c>
      <c r="K311" s="26"/>
      <c r="L311" s="19">
        <f t="shared" si="31"/>
        <v>39</v>
      </c>
      <c r="M311" s="74"/>
      <c r="N311" s="84" t="str">
        <f t="shared" si="32"/>
        <v>Juin</v>
      </c>
      <c r="O311" t="str">
        <f t="shared" si="29"/>
        <v>oui</v>
      </c>
      <c r="P311" s="173" t="s">
        <v>595</v>
      </c>
      <c r="Q311" s="173" t="s">
        <v>596</v>
      </c>
      <c r="R311" s="216"/>
      <c r="S311" s="172"/>
      <c r="T311" s="176">
        <v>13</v>
      </c>
      <c r="U311" s="176">
        <v>12</v>
      </c>
      <c r="V311" s="177">
        <v>13</v>
      </c>
      <c r="W311" s="177">
        <v>0</v>
      </c>
      <c r="X311" s="179">
        <v>13</v>
      </c>
      <c r="Y311" s="172">
        <v>13</v>
      </c>
      <c r="Z311" s="172">
        <v>13</v>
      </c>
      <c r="AA311" s="172">
        <v>13</v>
      </c>
      <c r="AB311" s="172">
        <v>13</v>
      </c>
    </row>
    <row r="312" spans="1:28" ht="18.75">
      <c r="A312" s="79">
        <v>303</v>
      </c>
      <c r="B312" s="123" t="s">
        <v>597</v>
      </c>
      <c r="C312" s="123" t="s">
        <v>76</v>
      </c>
      <c r="D312" s="172">
        <v>14.5</v>
      </c>
      <c r="E312" s="172">
        <v>13</v>
      </c>
      <c r="F312" s="172">
        <v>13</v>
      </c>
      <c r="G312" s="18">
        <f t="shared" si="27"/>
        <v>13.5</v>
      </c>
      <c r="H312" s="25">
        <f t="shared" si="28"/>
        <v>40.5</v>
      </c>
      <c r="I312" s="25"/>
      <c r="J312" s="19">
        <f t="shared" si="30"/>
        <v>40.5</v>
      </c>
      <c r="K312" s="26"/>
      <c r="L312" s="19">
        <f t="shared" si="31"/>
        <v>40.5</v>
      </c>
      <c r="M312" s="74"/>
      <c r="N312" s="84" t="str">
        <f t="shared" si="32"/>
        <v>Juin</v>
      </c>
      <c r="O312" t="str">
        <f t="shared" si="29"/>
        <v>oui</v>
      </c>
      <c r="P312" s="173" t="s">
        <v>597</v>
      </c>
      <c r="Q312" s="173" t="s">
        <v>76</v>
      </c>
      <c r="R312" s="216"/>
      <c r="S312" s="172"/>
      <c r="T312" s="176">
        <v>13</v>
      </c>
      <c r="U312" s="176">
        <v>12</v>
      </c>
      <c r="V312" s="177">
        <v>13</v>
      </c>
      <c r="W312" s="177">
        <v>0</v>
      </c>
      <c r="X312" s="179">
        <v>14.5</v>
      </c>
      <c r="Y312" s="172">
        <v>14.5</v>
      </c>
      <c r="Z312" s="172">
        <v>13</v>
      </c>
      <c r="AA312" s="172">
        <v>13</v>
      </c>
      <c r="AB312" s="172">
        <v>13.5</v>
      </c>
    </row>
    <row r="313" spans="1:28" ht="30">
      <c r="A313" s="79">
        <v>304</v>
      </c>
      <c r="B313" s="123" t="s">
        <v>597</v>
      </c>
      <c r="C313" s="123" t="s">
        <v>598</v>
      </c>
      <c r="D313" s="172">
        <v>13.5</v>
      </c>
      <c r="E313" s="172">
        <v>12</v>
      </c>
      <c r="F313" s="172">
        <v>10</v>
      </c>
      <c r="G313" s="18">
        <f t="shared" si="27"/>
        <v>11.833333333333334</v>
      </c>
      <c r="H313" s="25">
        <f t="shared" si="28"/>
        <v>35.5</v>
      </c>
      <c r="I313" s="25"/>
      <c r="J313" s="19">
        <f t="shared" si="30"/>
        <v>35.5</v>
      </c>
      <c r="K313" s="26"/>
      <c r="L313" s="19">
        <f t="shared" si="31"/>
        <v>35.5</v>
      </c>
      <c r="M313" s="74"/>
      <c r="N313" s="84" t="str">
        <f t="shared" si="32"/>
        <v>Juin</v>
      </c>
      <c r="O313" t="str">
        <f t="shared" si="29"/>
        <v>oui</v>
      </c>
      <c r="P313" s="173" t="s">
        <v>597</v>
      </c>
      <c r="Q313" s="173" t="s">
        <v>598</v>
      </c>
      <c r="R313" s="216"/>
      <c r="S313" s="172"/>
      <c r="T313" s="176">
        <v>10</v>
      </c>
      <c r="U313" s="176">
        <v>12</v>
      </c>
      <c r="V313" s="177">
        <v>13.5</v>
      </c>
      <c r="W313" s="177">
        <v>0</v>
      </c>
      <c r="X313" s="179">
        <v>0</v>
      </c>
      <c r="Y313" s="172">
        <v>13.5</v>
      </c>
      <c r="Z313" s="172">
        <v>12</v>
      </c>
      <c r="AA313" s="172">
        <v>10</v>
      </c>
      <c r="AB313" s="172">
        <v>11.833333333333334</v>
      </c>
    </row>
    <row r="314" spans="1:28" ht="30">
      <c r="A314" s="79">
        <v>305</v>
      </c>
      <c r="B314" s="123" t="s">
        <v>599</v>
      </c>
      <c r="C314" s="123" t="s">
        <v>600</v>
      </c>
      <c r="D314" s="172">
        <v>14.5</v>
      </c>
      <c r="E314" s="172">
        <v>14.5</v>
      </c>
      <c r="F314" s="172">
        <v>14.5</v>
      </c>
      <c r="G314" s="18">
        <f t="shared" si="27"/>
        <v>14.5</v>
      </c>
      <c r="H314" s="25">
        <f t="shared" si="28"/>
        <v>43.5</v>
      </c>
      <c r="I314" s="25"/>
      <c r="J314" s="19">
        <f t="shared" si="30"/>
        <v>43.5</v>
      </c>
      <c r="K314" s="26"/>
      <c r="L314" s="19">
        <f t="shared" si="31"/>
        <v>43.5</v>
      </c>
      <c r="M314" s="74"/>
      <c r="N314" s="84" t="str">
        <f t="shared" si="32"/>
        <v>Juin</v>
      </c>
      <c r="O314" t="str">
        <f t="shared" si="29"/>
        <v>non</v>
      </c>
      <c r="P314" s="173" t="s">
        <v>599</v>
      </c>
      <c r="Q314" s="173" t="s">
        <v>1468</v>
      </c>
      <c r="R314" s="216"/>
      <c r="S314" s="172"/>
      <c r="T314" s="176">
        <v>14</v>
      </c>
      <c r="U314" s="176">
        <v>12</v>
      </c>
      <c r="V314" s="177">
        <v>13.5</v>
      </c>
      <c r="W314" s="177">
        <v>0</v>
      </c>
      <c r="X314" s="179">
        <v>14.5</v>
      </c>
      <c r="Y314" s="172">
        <v>14.5</v>
      </c>
      <c r="Z314" s="172">
        <v>14</v>
      </c>
      <c r="AA314" s="172">
        <v>13.5</v>
      </c>
      <c r="AB314" s="172">
        <v>14</v>
      </c>
    </row>
    <row r="315" spans="1:28" ht="18.75">
      <c r="A315" s="79">
        <v>306</v>
      </c>
      <c r="B315" s="123" t="s">
        <v>601</v>
      </c>
      <c r="C315" s="123" t="s">
        <v>602</v>
      </c>
      <c r="D315" s="172">
        <v>12</v>
      </c>
      <c r="E315" s="172">
        <v>12</v>
      </c>
      <c r="F315" s="172">
        <v>10</v>
      </c>
      <c r="G315" s="18">
        <f t="shared" si="27"/>
        <v>11.333333333333334</v>
      </c>
      <c r="H315" s="25">
        <f t="shared" si="28"/>
        <v>34</v>
      </c>
      <c r="I315" s="25"/>
      <c r="J315" s="19">
        <f t="shared" si="30"/>
        <v>34</v>
      </c>
      <c r="K315" s="26"/>
      <c r="L315" s="19">
        <f t="shared" si="31"/>
        <v>34</v>
      </c>
      <c r="M315" s="74"/>
      <c r="N315" s="84" t="str">
        <f t="shared" si="32"/>
        <v>Juin</v>
      </c>
      <c r="O315" t="str">
        <f t="shared" si="29"/>
        <v>oui</v>
      </c>
      <c r="P315" s="173" t="s">
        <v>601</v>
      </c>
      <c r="Q315" s="173" t="s">
        <v>602</v>
      </c>
      <c r="R315" s="216"/>
      <c r="S315" s="172"/>
      <c r="T315" s="176">
        <v>10</v>
      </c>
      <c r="U315" s="176">
        <v>12</v>
      </c>
      <c r="V315" s="177">
        <v>12</v>
      </c>
      <c r="W315" s="177">
        <v>0</v>
      </c>
      <c r="X315" s="179">
        <v>0</v>
      </c>
      <c r="Y315" s="172">
        <v>12</v>
      </c>
      <c r="Z315" s="172">
        <v>12</v>
      </c>
      <c r="AA315" s="172">
        <v>10</v>
      </c>
      <c r="AB315" s="172">
        <v>11.333333333333334</v>
      </c>
    </row>
    <row r="316" spans="1:28" ht="30">
      <c r="A316" s="79">
        <v>307</v>
      </c>
      <c r="B316" s="123" t="s">
        <v>603</v>
      </c>
      <c r="C316" s="123" t="s">
        <v>604</v>
      </c>
      <c r="D316" s="172">
        <v>12</v>
      </c>
      <c r="E316" s="172">
        <v>12</v>
      </c>
      <c r="F316" s="172">
        <v>10</v>
      </c>
      <c r="G316" s="18">
        <f t="shared" si="27"/>
        <v>11.333333333333334</v>
      </c>
      <c r="H316" s="25">
        <f t="shared" si="28"/>
        <v>34</v>
      </c>
      <c r="I316" s="25"/>
      <c r="J316" s="19">
        <f t="shared" si="30"/>
        <v>34</v>
      </c>
      <c r="K316" s="26"/>
      <c r="L316" s="19">
        <f t="shared" si="31"/>
        <v>34</v>
      </c>
      <c r="M316" s="74"/>
      <c r="N316" s="84" t="str">
        <f t="shared" si="32"/>
        <v>Juin</v>
      </c>
      <c r="O316" t="str">
        <f t="shared" si="29"/>
        <v>oui</v>
      </c>
      <c r="P316" s="173" t="s">
        <v>603</v>
      </c>
      <c r="Q316" s="173" t="s">
        <v>604</v>
      </c>
      <c r="R316" s="216"/>
      <c r="S316" s="172"/>
      <c r="T316" s="176">
        <v>10</v>
      </c>
      <c r="U316" s="176">
        <v>12</v>
      </c>
      <c r="V316" s="177">
        <v>12</v>
      </c>
      <c r="W316" s="177">
        <v>0</v>
      </c>
      <c r="X316" s="179">
        <v>0</v>
      </c>
      <c r="Y316" s="172">
        <v>12</v>
      </c>
      <c r="Z316" s="172">
        <v>12</v>
      </c>
      <c r="AA316" s="172">
        <v>10</v>
      </c>
      <c r="AB316" s="172">
        <v>11.333333333333334</v>
      </c>
    </row>
    <row r="317" spans="1:28" ht="18.75">
      <c r="A317" s="79">
        <v>308</v>
      </c>
      <c r="B317" s="123" t="s">
        <v>605</v>
      </c>
      <c r="C317" s="123" t="s">
        <v>606</v>
      </c>
      <c r="D317" s="172">
        <v>13.25</v>
      </c>
      <c r="E317" s="172">
        <v>13</v>
      </c>
      <c r="F317" s="172">
        <v>12</v>
      </c>
      <c r="G317" s="18">
        <f t="shared" si="27"/>
        <v>12.75</v>
      </c>
      <c r="H317" s="25">
        <f t="shared" si="28"/>
        <v>38.25</v>
      </c>
      <c r="I317" s="25"/>
      <c r="J317" s="19">
        <f t="shared" si="30"/>
        <v>38.25</v>
      </c>
      <c r="K317" s="26"/>
      <c r="L317" s="19">
        <f t="shared" si="31"/>
        <v>38.25</v>
      </c>
      <c r="M317" s="74"/>
      <c r="N317" s="84" t="str">
        <f t="shared" si="32"/>
        <v>Juin</v>
      </c>
      <c r="O317" t="str">
        <f t="shared" si="29"/>
        <v>oui</v>
      </c>
      <c r="P317" s="173" t="s">
        <v>605</v>
      </c>
      <c r="Q317" s="173" t="s">
        <v>606</v>
      </c>
      <c r="R317" s="216"/>
      <c r="S317" s="172"/>
      <c r="T317" s="176">
        <v>12</v>
      </c>
      <c r="U317" s="176">
        <v>12</v>
      </c>
      <c r="V317" s="177">
        <v>13</v>
      </c>
      <c r="W317" s="177">
        <v>0</v>
      </c>
      <c r="X317" s="179">
        <v>13.25</v>
      </c>
      <c r="Y317" s="172">
        <v>13.25</v>
      </c>
      <c r="Z317" s="172">
        <v>13</v>
      </c>
      <c r="AA317" s="172">
        <v>12</v>
      </c>
      <c r="AB317" s="172">
        <v>12.75</v>
      </c>
    </row>
    <row r="318" spans="1:28" ht="18.75">
      <c r="A318" s="79">
        <v>309</v>
      </c>
      <c r="B318" s="123" t="s">
        <v>605</v>
      </c>
      <c r="C318" s="123" t="s">
        <v>39</v>
      </c>
      <c r="D318" s="172">
        <v>14</v>
      </c>
      <c r="E318" s="172">
        <v>13</v>
      </c>
      <c r="F318" s="172">
        <v>13</v>
      </c>
      <c r="G318" s="18">
        <f t="shared" si="27"/>
        <v>13.333333333333334</v>
      </c>
      <c r="H318" s="25">
        <f t="shared" si="28"/>
        <v>40</v>
      </c>
      <c r="I318" s="25"/>
      <c r="J318" s="19">
        <f t="shared" si="30"/>
        <v>40</v>
      </c>
      <c r="K318" s="26"/>
      <c r="L318" s="19">
        <f t="shared" si="31"/>
        <v>40</v>
      </c>
      <c r="M318" s="74"/>
      <c r="N318" s="84" t="str">
        <f t="shared" si="32"/>
        <v>Juin</v>
      </c>
      <c r="O318" t="str">
        <f t="shared" si="29"/>
        <v>oui</v>
      </c>
      <c r="P318" s="173" t="s">
        <v>605</v>
      </c>
      <c r="Q318" s="173" t="s">
        <v>39</v>
      </c>
      <c r="R318" s="216"/>
      <c r="S318" s="172"/>
      <c r="T318" s="176">
        <v>13</v>
      </c>
      <c r="U318" s="176">
        <v>12</v>
      </c>
      <c r="V318" s="177">
        <v>13</v>
      </c>
      <c r="W318" s="177">
        <v>0</v>
      </c>
      <c r="X318" s="179">
        <v>14</v>
      </c>
      <c r="Y318" s="172">
        <v>14</v>
      </c>
      <c r="Z318" s="172">
        <v>13</v>
      </c>
      <c r="AA318" s="172">
        <v>13</v>
      </c>
      <c r="AB318" s="172">
        <v>13.333333333333334</v>
      </c>
    </row>
    <row r="319" spans="1:28" ht="30">
      <c r="A319" s="79">
        <v>310</v>
      </c>
      <c r="B319" s="123" t="s">
        <v>607</v>
      </c>
      <c r="C319" s="123" t="s">
        <v>397</v>
      </c>
      <c r="D319" s="172">
        <v>12.5</v>
      </c>
      <c r="E319" s="172">
        <v>12</v>
      </c>
      <c r="F319" s="172">
        <v>10</v>
      </c>
      <c r="G319" s="18">
        <f t="shared" si="27"/>
        <v>11.5</v>
      </c>
      <c r="H319" s="25">
        <f t="shared" si="28"/>
        <v>34.5</v>
      </c>
      <c r="I319" s="25"/>
      <c r="J319" s="19">
        <f t="shared" si="30"/>
        <v>34.5</v>
      </c>
      <c r="K319" s="26"/>
      <c r="L319" s="19">
        <f t="shared" si="31"/>
        <v>34.5</v>
      </c>
      <c r="M319" s="74"/>
      <c r="N319" s="84" t="str">
        <f t="shared" si="32"/>
        <v>Juin</v>
      </c>
      <c r="O319" t="str">
        <f t="shared" si="29"/>
        <v>oui</v>
      </c>
      <c r="P319" s="173" t="s">
        <v>607</v>
      </c>
      <c r="Q319" s="173" t="s">
        <v>397</v>
      </c>
      <c r="R319" s="216"/>
      <c r="S319" s="172"/>
      <c r="T319" s="176">
        <v>10</v>
      </c>
      <c r="U319" s="176">
        <v>12</v>
      </c>
      <c r="V319" s="177">
        <v>12.5</v>
      </c>
      <c r="W319" s="177">
        <v>0</v>
      </c>
      <c r="X319" s="179">
        <v>0</v>
      </c>
      <c r="Y319" s="172">
        <v>12.5</v>
      </c>
      <c r="Z319" s="172">
        <v>12</v>
      </c>
      <c r="AA319" s="172">
        <v>10</v>
      </c>
      <c r="AB319" s="172">
        <v>11.5</v>
      </c>
    </row>
    <row r="320" spans="1:28" ht="18.75">
      <c r="A320" s="79">
        <v>311</v>
      </c>
      <c r="B320" s="123" t="s">
        <v>608</v>
      </c>
      <c r="C320" s="123" t="s">
        <v>470</v>
      </c>
      <c r="D320" s="172">
        <v>14.25</v>
      </c>
      <c r="E320" s="172">
        <v>13.5</v>
      </c>
      <c r="F320" s="172">
        <v>13</v>
      </c>
      <c r="G320" s="18">
        <f t="shared" si="27"/>
        <v>13.583333333333334</v>
      </c>
      <c r="H320" s="25">
        <f t="shared" si="28"/>
        <v>40.75</v>
      </c>
      <c r="I320" s="25"/>
      <c r="J320" s="19">
        <f t="shared" si="30"/>
        <v>40.75</v>
      </c>
      <c r="K320" s="26"/>
      <c r="L320" s="19">
        <f t="shared" si="31"/>
        <v>40.75</v>
      </c>
      <c r="M320" s="74"/>
      <c r="N320" s="84" t="str">
        <f t="shared" si="32"/>
        <v>Juin</v>
      </c>
      <c r="O320" t="str">
        <f t="shared" si="29"/>
        <v>oui</v>
      </c>
      <c r="P320" s="173" t="s">
        <v>608</v>
      </c>
      <c r="Q320" s="173" t="s">
        <v>470</v>
      </c>
      <c r="R320" s="216"/>
      <c r="S320" s="172"/>
      <c r="T320" s="176">
        <v>13</v>
      </c>
      <c r="U320" s="176">
        <v>12</v>
      </c>
      <c r="V320" s="177">
        <v>13</v>
      </c>
      <c r="W320" s="177">
        <v>13.5</v>
      </c>
      <c r="X320" s="179">
        <v>14.25</v>
      </c>
      <c r="Y320" s="172">
        <v>14.25</v>
      </c>
      <c r="Z320" s="172">
        <v>13.5</v>
      </c>
      <c r="AA320" s="172">
        <v>13</v>
      </c>
      <c r="AB320" s="172">
        <v>13.583333333333334</v>
      </c>
    </row>
    <row r="321" spans="1:28" ht="30">
      <c r="A321" s="79">
        <v>312</v>
      </c>
      <c r="B321" s="123" t="s">
        <v>609</v>
      </c>
      <c r="C321" s="123" t="s">
        <v>610</v>
      </c>
      <c r="D321" s="172">
        <v>14.25</v>
      </c>
      <c r="E321" s="172">
        <v>13</v>
      </c>
      <c r="F321" s="172">
        <v>12</v>
      </c>
      <c r="G321" s="18">
        <f t="shared" si="27"/>
        <v>13.083333333333334</v>
      </c>
      <c r="H321" s="25">
        <f t="shared" si="28"/>
        <v>39.25</v>
      </c>
      <c r="I321" s="25"/>
      <c r="J321" s="19">
        <f t="shared" si="30"/>
        <v>39.25</v>
      </c>
      <c r="K321" s="26"/>
      <c r="L321" s="19">
        <f t="shared" si="31"/>
        <v>39.25</v>
      </c>
      <c r="M321" s="74"/>
      <c r="N321" s="84" t="str">
        <f t="shared" si="32"/>
        <v>Juin</v>
      </c>
      <c r="O321" t="str">
        <f t="shared" si="29"/>
        <v>oui</v>
      </c>
      <c r="P321" s="173" t="s">
        <v>609</v>
      </c>
      <c r="Q321" s="173" t="s">
        <v>610</v>
      </c>
      <c r="R321" s="216"/>
      <c r="S321" s="172"/>
      <c r="T321" s="176">
        <v>11</v>
      </c>
      <c r="U321" s="176">
        <v>12</v>
      </c>
      <c r="V321" s="177">
        <v>13</v>
      </c>
      <c r="W321" s="177">
        <v>11</v>
      </c>
      <c r="X321" s="179">
        <v>14.25</v>
      </c>
      <c r="Y321" s="172">
        <v>14.25</v>
      </c>
      <c r="Z321" s="172">
        <v>13</v>
      </c>
      <c r="AA321" s="172">
        <v>12</v>
      </c>
      <c r="AB321" s="172">
        <v>13.083333333333334</v>
      </c>
    </row>
    <row r="322" spans="1:28" ht="18.75">
      <c r="A322" s="79">
        <v>313</v>
      </c>
      <c r="B322" s="123" t="s">
        <v>611</v>
      </c>
      <c r="C322" s="123" t="s">
        <v>612</v>
      </c>
      <c r="D322" s="172">
        <v>14</v>
      </c>
      <c r="E322" s="172">
        <v>14</v>
      </c>
      <c r="F322" s="172">
        <v>13.5</v>
      </c>
      <c r="G322" s="18">
        <f t="shared" si="27"/>
        <v>13.833333333333334</v>
      </c>
      <c r="H322" s="25">
        <f t="shared" si="28"/>
        <v>41.5</v>
      </c>
      <c r="I322" s="25"/>
      <c r="J322" s="19">
        <f t="shared" si="30"/>
        <v>41.5</v>
      </c>
      <c r="K322" s="26"/>
      <c r="L322" s="19">
        <f t="shared" si="31"/>
        <v>41.5</v>
      </c>
      <c r="M322" s="74"/>
      <c r="N322" s="84" t="str">
        <f t="shared" si="32"/>
        <v>Juin</v>
      </c>
      <c r="O322" t="str">
        <f t="shared" si="29"/>
        <v>oui</v>
      </c>
      <c r="P322" s="173" t="s">
        <v>611</v>
      </c>
      <c r="Q322" s="173" t="s">
        <v>612</v>
      </c>
      <c r="R322" s="216"/>
      <c r="S322" s="172"/>
      <c r="T322" s="176">
        <v>14</v>
      </c>
      <c r="U322" s="176">
        <v>0</v>
      </c>
      <c r="V322" s="177">
        <v>13.5</v>
      </c>
      <c r="W322" s="177">
        <v>13.5</v>
      </c>
      <c r="X322" s="179">
        <v>14</v>
      </c>
      <c r="Y322" s="172">
        <v>14</v>
      </c>
      <c r="Z322" s="172">
        <v>14</v>
      </c>
      <c r="AA322" s="172">
        <v>13.5</v>
      </c>
      <c r="AB322" s="172">
        <v>13.833333333333334</v>
      </c>
    </row>
    <row r="323" spans="1:28" ht="18.75">
      <c r="A323" s="79">
        <v>314</v>
      </c>
      <c r="B323" s="123" t="s">
        <v>613</v>
      </c>
      <c r="C323" s="123" t="s">
        <v>614</v>
      </c>
      <c r="D323" s="172">
        <v>14.5</v>
      </c>
      <c r="E323" s="172">
        <v>14</v>
      </c>
      <c r="F323" s="172">
        <v>13</v>
      </c>
      <c r="G323" s="18">
        <f t="shared" si="27"/>
        <v>13.833333333333334</v>
      </c>
      <c r="H323" s="25">
        <f t="shared" si="28"/>
        <v>41.5</v>
      </c>
      <c r="I323" s="25"/>
      <c r="J323" s="19">
        <f t="shared" si="30"/>
        <v>41.5</v>
      </c>
      <c r="K323" s="26"/>
      <c r="L323" s="19">
        <f t="shared" si="31"/>
        <v>41.5</v>
      </c>
      <c r="M323" s="74"/>
      <c r="N323" s="84" t="str">
        <f t="shared" si="32"/>
        <v>Juin</v>
      </c>
      <c r="O323" t="str">
        <f t="shared" si="29"/>
        <v>oui</v>
      </c>
      <c r="P323" s="173" t="s">
        <v>613</v>
      </c>
      <c r="Q323" s="173" t="s">
        <v>614</v>
      </c>
      <c r="R323" s="216"/>
      <c r="S323" s="172"/>
      <c r="T323" s="176">
        <v>14</v>
      </c>
      <c r="U323" s="176">
        <v>0</v>
      </c>
      <c r="V323" s="177">
        <v>12.5</v>
      </c>
      <c r="W323" s="177">
        <v>13</v>
      </c>
      <c r="X323" s="179">
        <v>14.5</v>
      </c>
      <c r="Y323" s="172">
        <v>14.5</v>
      </c>
      <c r="Z323" s="172">
        <v>14</v>
      </c>
      <c r="AA323" s="172">
        <v>13</v>
      </c>
      <c r="AB323" s="172">
        <v>13.833333333333334</v>
      </c>
    </row>
    <row r="324" spans="1:28" ht="45">
      <c r="A324" s="79">
        <v>315</v>
      </c>
      <c r="B324" s="123" t="s">
        <v>615</v>
      </c>
      <c r="C324" s="123" t="s">
        <v>616</v>
      </c>
      <c r="D324" s="172">
        <v>13</v>
      </c>
      <c r="E324" s="172">
        <v>12</v>
      </c>
      <c r="F324" s="172">
        <v>12</v>
      </c>
      <c r="G324" s="18">
        <f t="shared" si="27"/>
        <v>12.333333333333334</v>
      </c>
      <c r="H324" s="25">
        <f t="shared" si="28"/>
        <v>37</v>
      </c>
      <c r="I324" s="25"/>
      <c r="J324" s="19">
        <f t="shared" si="30"/>
        <v>37</v>
      </c>
      <c r="K324" s="26"/>
      <c r="L324" s="19">
        <f t="shared" si="31"/>
        <v>37</v>
      </c>
      <c r="M324" s="74"/>
      <c r="N324" s="84" t="str">
        <f t="shared" si="32"/>
        <v>Juin</v>
      </c>
      <c r="O324" t="str">
        <f t="shared" si="29"/>
        <v>oui</v>
      </c>
      <c r="P324" s="173" t="s">
        <v>615</v>
      </c>
      <c r="Q324" s="173" t="s">
        <v>616</v>
      </c>
      <c r="R324" s="216"/>
      <c r="S324" s="172"/>
      <c r="T324" s="176">
        <v>12</v>
      </c>
      <c r="U324" s="176">
        <v>0</v>
      </c>
      <c r="V324" s="177">
        <v>13</v>
      </c>
      <c r="W324" s="177">
        <v>12</v>
      </c>
      <c r="X324" s="179">
        <v>0</v>
      </c>
      <c r="Y324" s="172">
        <v>13</v>
      </c>
      <c r="Z324" s="172">
        <v>12</v>
      </c>
      <c r="AA324" s="172">
        <v>12</v>
      </c>
      <c r="AB324" s="172">
        <v>12.333333333333334</v>
      </c>
    </row>
    <row r="325" spans="1:28" ht="18.75">
      <c r="A325" s="79">
        <v>316</v>
      </c>
      <c r="B325" s="123" t="s">
        <v>617</v>
      </c>
      <c r="C325" s="123" t="s">
        <v>618</v>
      </c>
      <c r="D325" s="172">
        <v>14</v>
      </c>
      <c r="E325" s="172">
        <v>13</v>
      </c>
      <c r="F325" s="172">
        <v>13</v>
      </c>
      <c r="G325" s="18">
        <f t="shared" si="27"/>
        <v>13.333333333333334</v>
      </c>
      <c r="H325" s="25">
        <f t="shared" si="28"/>
        <v>40</v>
      </c>
      <c r="I325" s="25"/>
      <c r="J325" s="19">
        <f t="shared" si="30"/>
        <v>40</v>
      </c>
      <c r="K325" s="26"/>
      <c r="L325" s="19">
        <f t="shared" si="31"/>
        <v>40</v>
      </c>
      <c r="M325" s="74"/>
      <c r="N325" s="84" t="str">
        <f t="shared" si="32"/>
        <v>Juin</v>
      </c>
      <c r="O325" t="str">
        <f t="shared" si="29"/>
        <v>oui</v>
      </c>
      <c r="P325" s="173" t="s">
        <v>617</v>
      </c>
      <c r="Q325" s="173" t="s">
        <v>618</v>
      </c>
      <c r="R325" s="202">
        <v>13</v>
      </c>
      <c r="S325" s="172"/>
      <c r="T325" s="176">
        <v>12</v>
      </c>
      <c r="U325" s="176">
        <v>12</v>
      </c>
      <c r="V325" s="177">
        <v>13</v>
      </c>
      <c r="W325" s="177">
        <v>12.25</v>
      </c>
      <c r="X325" s="179">
        <v>14</v>
      </c>
      <c r="Y325" s="172">
        <v>14</v>
      </c>
      <c r="Z325" s="172">
        <v>13</v>
      </c>
      <c r="AA325" s="172">
        <v>13</v>
      </c>
      <c r="AB325" s="172">
        <v>13.333333333333334</v>
      </c>
    </row>
    <row r="326" spans="1:28" ht="18.75">
      <c r="A326" s="79">
        <v>317</v>
      </c>
      <c r="B326" s="123" t="s">
        <v>619</v>
      </c>
      <c r="C326" s="123" t="s">
        <v>620</v>
      </c>
      <c r="D326" s="172">
        <v>13.75</v>
      </c>
      <c r="E326" s="172">
        <v>13.5</v>
      </c>
      <c r="F326" s="172">
        <v>13</v>
      </c>
      <c r="G326" s="18">
        <f t="shared" si="27"/>
        <v>13.416666666666666</v>
      </c>
      <c r="H326" s="25">
        <f t="shared" si="28"/>
        <v>40.25</v>
      </c>
      <c r="I326" s="25"/>
      <c r="J326" s="19">
        <f t="shared" si="30"/>
        <v>40.25</v>
      </c>
      <c r="K326" s="26"/>
      <c r="L326" s="19">
        <f t="shared" si="31"/>
        <v>40.25</v>
      </c>
      <c r="M326" s="74"/>
      <c r="N326" s="84" t="str">
        <f t="shared" si="32"/>
        <v>Juin</v>
      </c>
      <c r="O326" t="str">
        <f t="shared" si="29"/>
        <v>oui</v>
      </c>
      <c r="P326" s="173" t="s">
        <v>619</v>
      </c>
      <c r="Q326" s="173" t="s">
        <v>620</v>
      </c>
      <c r="R326" s="202">
        <v>13.5</v>
      </c>
      <c r="S326" s="172"/>
      <c r="T326" s="176">
        <v>11</v>
      </c>
      <c r="U326" s="176">
        <v>0</v>
      </c>
      <c r="V326" s="177">
        <v>13</v>
      </c>
      <c r="W326" s="177">
        <v>12.5</v>
      </c>
      <c r="X326" s="179">
        <v>13.75</v>
      </c>
      <c r="Y326" s="172">
        <v>13.75</v>
      </c>
      <c r="Z326" s="172">
        <v>13.5</v>
      </c>
      <c r="AA326" s="172">
        <v>13</v>
      </c>
      <c r="AB326" s="172">
        <v>13.416666666666666</v>
      </c>
    </row>
    <row r="327" spans="1:28" ht="30">
      <c r="A327" s="79">
        <v>318</v>
      </c>
      <c r="B327" s="123" t="s">
        <v>621</v>
      </c>
      <c r="C327" s="123" t="s">
        <v>622</v>
      </c>
      <c r="D327" s="172">
        <v>13.75</v>
      </c>
      <c r="E327" s="172">
        <v>13</v>
      </c>
      <c r="F327" s="172">
        <v>13</v>
      </c>
      <c r="G327" s="18">
        <f t="shared" si="27"/>
        <v>13.25</v>
      </c>
      <c r="H327" s="25">
        <f t="shared" si="28"/>
        <v>39.75</v>
      </c>
      <c r="I327" s="25"/>
      <c r="J327" s="19">
        <f t="shared" si="30"/>
        <v>39.75</v>
      </c>
      <c r="K327" s="26"/>
      <c r="L327" s="19">
        <f t="shared" si="31"/>
        <v>39.75</v>
      </c>
      <c r="M327" s="74"/>
      <c r="N327" s="84" t="str">
        <f t="shared" si="32"/>
        <v>Juin</v>
      </c>
      <c r="O327" t="str">
        <f t="shared" si="29"/>
        <v>oui</v>
      </c>
      <c r="P327" s="173" t="s">
        <v>621</v>
      </c>
      <c r="Q327" s="173" t="s">
        <v>622</v>
      </c>
      <c r="R327" s="202">
        <v>13</v>
      </c>
      <c r="S327" s="172"/>
      <c r="T327" s="176">
        <v>12</v>
      </c>
      <c r="U327" s="176">
        <v>0</v>
      </c>
      <c r="V327" s="177">
        <v>13</v>
      </c>
      <c r="W327" s="177">
        <v>0</v>
      </c>
      <c r="X327" s="179">
        <v>13.75</v>
      </c>
      <c r="Y327" s="172">
        <v>13.75</v>
      </c>
      <c r="Z327" s="172">
        <v>13</v>
      </c>
      <c r="AA327" s="172">
        <v>13</v>
      </c>
      <c r="AB327" s="172">
        <v>13.25</v>
      </c>
    </row>
    <row r="328" spans="1:28" ht="30">
      <c r="A328" s="79">
        <v>319</v>
      </c>
      <c r="B328" s="123" t="s">
        <v>54</v>
      </c>
      <c r="C328" s="123" t="s">
        <v>623</v>
      </c>
      <c r="D328" s="172">
        <v>14</v>
      </c>
      <c r="E328" s="172">
        <v>14</v>
      </c>
      <c r="F328" s="172">
        <v>13</v>
      </c>
      <c r="G328" s="18">
        <f t="shared" si="27"/>
        <v>13.666666666666666</v>
      </c>
      <c r="H328" s="25">
        <f t="shared" si="28"/>
        <v>41</v>
      </c>
      <c r="I328" s="25"/>
      <c r="J328" s="19">
        <f t="shared" si="30"/>
        <v>41</v>
      </c>
      <c r="K328" s="26"/>
      <c r="L328" s="19">
        <f t="shared" si="31"/>
        <v>41</v>
      </c>
      <c r="M328" s="74"/>
      <c r="N328" s="84" t="str">
        <f t="shared" si="32"/>
        <v>Juin</v>
      </c>
      <c r="O328" t="str">
        <f t="shared" si="29"/>
        <v>oui</v>
      </c>
      <c r="P328" s="173" t="s">
        <v>54</v>
      </c>
      <c r="Q328" s="173" t="s">
        <v>623</v>
      </c>
      <c r="R328" s="202">
        <v>13</v>
      </c>
      <c r="S328" s="172"/>
      <c r="T328" s="176">
        <v>14</v>
      </c>
      <c r="U328" s="176">
        <v>12</v>
      </c>
      <c r="V328" s="177">
        <v>13</v>
      </c>
      <c r="W328" s="177">
        <v>0</v>
      </c>
      <c r="X328" s="179">
        <v>14</v>
      </c>
      <c r="Y328" s="172">
        <v>14</v>
      </c>
      <c r="Z328" s="172">
        <v>14</v>
      </c>
      <c r="AA328" s="172">
        <v>13</v>
      </c>
      <c r="AB328" s="172">
        <v>13.666666666666666</v>
      </c>
    </row>
    <row r="329" spans="1:28" ht="18.75">
      <c r="A329" s="79">
        <v>320</v>
      </c>
      <c r="B329" s="123" t="s">
        <v>624</v>
      </c>
      <c r="C329" s="123" t="s">
        <v>625</v>
      </c>
      <c r="D329" s="172">
        <v>14.5</v>
      </c>
      <c r="E329" s="172">
        <v>13.75</v>
      </c>
      <c r="F329" s="172">
        <v>12.5</v>
      </c>
      <c r="G329" s="18">
        <f t="shared" si="27"/>
        <v>13.583333333333334</v>
      </c>
      <c r="H329" s="25">
        <f t="shared" si="28"/>
        <v>40.75</v>
      </c>
      <c r="I329" s="25"/>
      <c r="J329" s="19">
        <f t="shared" si="30"/>
        <v>40.75</v>
      </c>
      <c r="K329" s="26"/>
      <c r="L329" s="19">
        <f t="shared" si="31"/>
        <v>40.75</v>
      </c>
      <c r="M329" s="74"/>
      <c r="N329" s="84" t="str">
        <f t="shared" si="32"/>
        <v>Juin</v>
      </c>
      <c r="O329" t="str">
        <f t="shared" si="29"/>
        <v>oui</v>
      </c>
      <c r="P329" s="173" t="s">
        <v>624</v>
      </c>
      <c r="Q329" s="173" t="s">
        <v>625</v>
      </c>
      <c r="R329" s="202">
        <v>14.5</v>
      </c>
      <c r="S329" s="172"/>
      <c r="T329" s="176">
        <v>11</v>
      </c>
      <c r="U329" s="176">
        <v>12</v>
      </c>
      <c r="V329" s="177">
        <v>12.5</v>
      </c>
      <c r="W329" s="177">
        <v>0</v>
      </c>
      <c r="X329" s="179">
        <v>13.75</v>
      </c>
      <c r="Y329" s="172">
        <v>14.5</v>
      </c>
      <c r="Z329" s="172">
        <v>13.75</v>
      </c>
      <c r="AA329" s="172">
        <v>12.5</v>
      </c>
      <c r="AB329" s="172">
        <v>13.583333333333334</v>
      </c>
    </row>
    <row r="330" spans="1:28" ht="18.75">
      <c r="A330" s="79">
        <v>321</v>
      </c>
      <c r="B330" s="123" t="s">
        <v>626</v>
      </c>
      <c r="C330" s="123" t="s">
        <v>196</v>
      </c>
      <c r="D330" s="172">
        <v>14.25</v>
      </c>
      <c r="E330" s="172">
        <v>14</v>
      </c>
      <c r="F330" s="172">
        <v>13.5</v>
      </c>
      <c r="G330" s="18">
        <f t="shared" si="27"/>
        <v>13.916666666666666</v>
      </c>
      <c r="H330" s="25">
        <f t="shared" si="28"/>
        <v>41.75</v>
      </c>
      <c r="I330" s="25"/>
      <c r="J330" s="19">
        <f t="shared" si="30"/>
        <v>41.75</v>
      </c>
      <c r="K330" s="26"/>
      <c r="L330" s="19">
        <f t="shared" si="31"/>
        <v>41.75</v>
      </c>
      <c r="M330" s="74"/>
      <c r="N330" s="84" t="str">
        <f t="shared" si="32"/>
        <v>Juin</v>
      </c>
      <c r="O330" t="str">
        <f t="shared" si="29"/>
        <v>oui</v>
      </c>
      <c r="P330" s="173" t="s">
        <v>626</v>
      </c>
      <c r="Q330" s="173" t="s">
        <v>196</v>
      </c>
      <c r="R330" s="202">
        <v>13.5</v>
      </c>
      <c r="S330" s="172"/>
      <c r="T330" s="176">
        <v>14</v>
      </c>
      <c r="U330" s="176">
        <v>0</v>
      </c>
      <c r="V330" s="177">
        <v>13</v>
      </c>
      <c r="W330" s="177">
        <v>0</v>
      </c>
      <c r="X330" s="179">
        <v>14.25</v>
      </c>
      <c r="Y330" s="172">
        <v>14.25</v>
      </c>
      <c r="Z330" s="172">
        <v>14</v>
      </c>
      <c r="AA330" s="172">
        <v>13.5</v>
      </c>
      <c r="AB330" s="172">
        <v>13.916666666666666</v>
      </c>
    </row>
    <row r="331" spans="1:28" ht="18.75">
      <c r="A331" s="79">
        <v>322</v>
      </c>
      <c r="B331" s="123" t="s">
        <v>626</v>
      </c>
      <c r="C331" s="123" t="s">
        <v>84</v>
      </c>
      <c r="D331" s="172">
        <v>14.25</v>
      </c>
      <c r="E331" s="172">
        <v>14</v>
      </c>
      <c r="F331" s="172">
        <v>13.5</v>
      </c>
      <c r="G331" s="18">
        <f t="shared" ref="G331:G394" si="33">IF(AND(D331=0,E331=0,F331=0),M331/3,(D331+E331+F331)/3)</f>
        <v>13.916666666666666</v>
      </c>
      <c r="H331" s="25">
        <f t="shared" ref="H331:H394" si="34">G331*3</f>
        <v>41.75</v>
      </c>
      <c r="I331" s="25"/>
      <c r="J331" s="19">
        <f t="shared" si="30"/>
        <v>41.75</v>
      </c>
      <c r="K331" s="26"/>
      <c r="L331" s="19">
        <f t="shared" si="31"/>
        <v>41.75</v>
      </c>
      <c r="M331" s="74"/>
      <c r="N331" s="84" t="str">
        <f t="shared" si="32"/>
        <v>Juin</v>
      </c>
      <c r="O331" t="str">
        <f t="shared" ref="O331:O394" si="35">IF(AND(B331=P331,C331=Q331),"oui","non")</f>
        <v>oui</v>
      </c>
      <c r="P331" s="173" t="s">
        <v>626</v>
      </c>
      <c r="Q331" s="173" t="s">
        <v>84</v>
      </c>
      <c r="R331" s="202">
        <v>13.5</v>
      </c>
      <c r="S331" s="172"/>
      <c r="T331" s="176">
        <v>14</v>
      </c>
      <c r="U331" s="176">
        <v>12</v>
      </c>
      <c r="V331" s="177">
        <v>13</v>
      </c>
      <c r="W331" s="177">
        <v>0</v>
      </c>
      <c r="X331" s="179">
        <v>14.25</v>
      </c>
      <c r="Y331" s="172">
        <v>14.25</v>
      </c>
      <c r="Z331" s="172">
        <v>14</v>
      </c>
      <c r="AA331" s="172">
        <v>13.5</v>
      </c>
      <c r="AB331" s="172">
        <v>13.916666666666666</v>
      </c>
    </row>
    <row r="332" spans="1:28" ht="18.75">
      <c r="A332" s="79">
        <v>323</v>
      </c>
      <c r="B332" s="123" t="s">
        <v>627</v>
      </c>
      <c r="C332" s="123" t="s">
        <v>628</v>
      </c>
      <c r="D332" s="187"/>
      <c r="E332" s="187"/>
      <c r="F332" s="187"/>
      <c r="G332" s="18">
        <f t="shared" si="33"/>
        <v>0</v>
      </c>
      <c r="H332" s="25">
        <f t="shared" si="34"/>
        <v>0</v>
      </c>
      <c r="I332" s="25"/>
      <c r="J332" s="19">
        <f t="shared" si="30"/>
        <v>0</v>
      </c>
      <c r="K332" s="26"/>
      <c r="L332" s="19">
        <f t="shared" si="31"/>
        <v>0</v>
      </c>
      <c r="M332" s="74"/>
      <c r="N332" s="84" t="str">
        <f t="shared" si="32"/>
        <v>Juin</v>
      </c>
      <c r="O332" t="str">
        <f t="shared" si="35"/>
        <v>oui</v>
      </c>
      <c r="P332" s="217" t="s">
        <v>627</v>
      </c>
      <c r="Q332" s="217" t="s">
        <v>628</v>
      </c>
      <c r="R332" s="219">
        <v>13</v>
      </c>
      <c r="S332" s="187"/>
      <c r="T332" s="189">
        <v>14</v>
      </c>
      <c r="U332" s="189">
        <v>0</v>
      </c>
      <c r="V332" s="190">
        <v>13.5</v>
      </c>
      <c r="W332" s="190">
        <v>0</v>
      </c>
      <c r="X332" s="191">
        <v>14.25</v>
      </c>
      <c r="Y332" s="187">
        <v>14.25</v>
      </c>
      <c r="Z332" s="187">
        <v>14</v>
      </c>
      <c r="AA332" s="187">
        <v>13.5</v>
      </c>
      <c r="AB332" s="187">
        <v>13.916666666666666</v>
      </c>
    </row>
    <row r="333" spans="1:28" ht="18.75">
      <c r="A333" s="79">
        <v>324</v>
      </c>
      <c r="B333" s="123" t="s">
        <v>629</v>
      </c>
      <c r="C333" s="123" t="s">
        <v>228</v>
      </c>
      <c r="D333" s="187"/>
      <c r="E333" s="187"/>
      <c r="F333" s="187"/>
      <c r="G333" s="18">
        <f t="shared" si="33"/>
        <v>0</v>
      </c>
      <c r="H333" s="25">
        <f t="shared" si="34"/>
        <v>0</v>
      </c>
      <c r="I333" s="25"/>
      <c r="J333" s="19">
        <f t="shared" si="30"/>
        <v>0</v>
      </c>
      <c r="K333" s="26"/>
      <c r="L333" s="19">
        <f t="shared" si="31"/>
        <v>0</v>
      </c>
      <c r="M333" s="74"/>
      <c r="N333" s="84" t="str">
        <f t="shared" si="32"/>
        <v>Juin</v>
      </c>
      <c r="O333" t="str">
        <f t="shared" si="35"/>
        <v>oui</v>
      </c>
      <c r="P333" s="217" t="s">
        <v>629</v>
      </c>
      <c r="Q333" s="217" t="s">
        <v>228</v>
      </c>
      <c r="R333" s="219">
        <v>0</v>
      </c>
      <c r="S333" s="187"/>
      <c r="T333" s="189"/>
      <c r="U333" s="189">
        <v>12</v>
      </c>
      <c r="V333" s="190">
        <v>13</v>
      </c>
      <c r="W333" s="190">
        <v>0</v>
      </c>
      <c r="X333" s="191">
        <v>0</v>
      </c>
      <c r="Y333" s="187">
        <v>13</v>
      </c>
      <c r="Z333" s="187">
        <v>12</v>
      </c>
      <c r="AA333" s="187">
        <v>0</v>
      </c>
      <c r="AB333" s="187">
        <v>8.3333333333333339</v>
      </c>
    </row>
    <row r="334" spans="1:28" ht="18.75">
      <c r="A334" s="79">
        <v>325</v>
      </c>
      <c r="B334" s="123" t="s">
        <v>630</v>
      </c>
      <c r="C334" s="123" t="s">
        <v>631</v>
      </c>
      <c r="D334" s="172">
        <v>14.5</v>
      </c>
      <c r="E334" s="172">
        <v>14</v>
      </c>
      <c r="F334" s="172">
        <v>13.5</v>
      </c>
      <c r="G334" s="18">
        <f t="shared" si="33"/>
        <v>14</v>
      </c>
      <c r="H334" s="25">
        <f t="shared" si="34"/>
        <v>42</v>
      </c>
      <c r="I334" s="25"/>
      <c r="J334" s="19">
        <f t="shared" si="30"/>
        <v>42</v>
      </c>
      <c r="K334" s="26"/>
      <c r="L334" s="19">
        <f t="shared" si="31"/>
        <v>42</v>
      </c>
      <c r="M334" s="74"/>
      <c r="N334" s="84" t="str">
        <f t="shared" si="32"/>
        <v>Juin</v>
      </c>
      <c r="O334" t="str">
        <f t="shared" si="35"/>
        <v>oui</v>
      </c>
      <c r="P334" s="173" t="s">
        <v>630</v>
      </c>
      <c r="Q334" s="173" t="s">
        <v>631</v>
      </c>
      <c r="R334" s="202">
        <v>13.5</v>
      </c>
      <c r="S334" s="172"/>
      <c r="T334" s="176">
        <v>14</v>
      </c>
      <c r="U334" s="176">
        <v>0</v>
      </c>
      <c r="V334" s="177">
        <v>13</v>
      </c>
      <c r="W334" s="177">
        <v>0</v>
      </c>
      <c r="X334" s="179">
        <v>14.5</v>
      </c>
      <c r="Y334" s="172">
        <v>14.5</v>
      </c>
      <c r="Z334" s="172">
        <v>14</v>
      </c>
      <c r="AA334" s="172">
        <v>13.5</v>
      </c>
      <c r="AB334" s="172">
        <v>14</v>
      </c>
    </row>
    <row r="335" spans="1:28" ht="18.75">
      <c r="A335" s="79">
        <v>326</v>
      </c>
      <c r="B335" s="123" t="s">
        <v>632</v>
      </c>
      <c r="C335" s="123" t="s">
        <v>558</v>
      </c>
      <c r="D335" s="172">
        <v>14.5</v>
      </c>
      <c r="E335" s="172">
        <v>13</v>
      </c>
      <c r="F335" s="172">
        <v>13</v>
      </c>
      <c r="G335" s="18">
        <f t="shared" si="33"/>
        <v>13.5</v>
      </c>
      <c r="H335" s="25">
        <f t="shared" si="34"/>
        <v>40.5</v>
      </c>
      <c r="I335" s="25"/>
      <c r="J335" s="19">
        <f t="shared" si="30"/>
        <v>40.5</v>
      </c>
      <c r="K335" s="26"/>
      <c r="L335" s="19">
        <f t="shared" si="31"/>
        <v>40.5</v>
      </c>
      <c r="M335" s="74"/>
      <c r="N335" s="84" t="str">
        <f t="shared" si="32"/>
        <v>Juin</v>
      </c>
      <c r="O335" t="str">
        <f t="shared" si="35"/>
        <v>oui</v>
      </c>
      <c r="P335" s="173" t="s">
        <v>632</v>
      </c>
      <c r="Q335" s="173" t="s">
        <v>558</v>
      </c>
      <c r="R335" s="202">
        <v>13</v>
      </c>
      <c r="S335" s="172"/>
      <c r="T335" s="176">
        <v>12</v>
      </c>
      <c r="U335" s="176">
        <v>12</v>
      </c>
      <c r="V335" s="177">
        <v>13</v>
      </c>
      <c r="W335" s="177">
        <v>0</v>
      </c>
      <c r="X335" s="179">
        <v>14.5</v>
      </c>
      <c r="Y335" s="172">
        <v>14.5</v>
      </c>
      <c r="Z335" s="172">
        <v>13</v>
      </c>
      <c r="AA335" s="172">
        <v>13</v>
      </c>
      <c r="AB335" s="172">
        <v>13.5</v>
      </c>
    </row>
    <row r="336" spans="1:28" ht="18.75">
      <c r="A336" s="79">
        <v>327</v>
      </c>
      <c r="B336" s="123" t="s">
        <v>633</v>
      </c>
      <c r="C336" s="123" t="s">
        <v>634</v>
      </c>
      <c r="D336" s="172">
        <v>13.75</v>
      </c>
      <c r="E336" s="172">
        <v>13.5</v>
      </c>
      <c r="F336" s="172">
        <v>13</v>
      </c>
      <c r="G336" s="18">
        <f t="shared" si="33"/>
        <v>13.416666666666666</v>
      </c>
      <c r="H336" s="25">
        <f t="shared" si="34"/>
        <v>40.25</v>
      </c>
      <c r="I336" s="25"/>
      <c r="J336" s="19">
        <f t="shared" si="30"/>
        <v>40.25</v>
      </c>
      <c r="K336" s="26"/>
      <c r="L336" s="19">
        <f t="shared" si="31"/>
        <v>40.25</v>
      </c>
      <c r="M336" s="74"/>
      <c r="N336" s="84" t="str">
        <f t="shared" si="32"/>
        <v>Juin</v>
      </c>
      <c r="O336" t="str">
        <f t="shared" si="35"/>
        <v>oui</v>
      </c>
      <c r="P336" s="173" t="s">
        <v>633</v>
      </c>
      <c r="Q336" s="173" t="s">
        <v>634</v>
      </c>
      <c r="R336" s="202">
        <v>13.5</v>
      </c>
      <c r="S336" s="172"/>
      <c r="T336" s="176">
        <v>12</v>
      </c>
      <c r="U336" s="176">
        <v>12</v>
      </c>
      <c r="V336" s="177">
        <v>13</v>
      </c>
      <c r="W336" s="177">
        <v>0</v>
      </c>
      <c r="X336" s="179">
        <v>13.75</v>
      </c>
      <c r="Y336" s="172">
        <v>13.75</v>
      </c>
      <c r="Z336" s="172">
        <v>13.5</v>
      </c>
      <c r="AA336" s="172">
        <v>13</v>
      </c>
      <c r="AB336" s="172">
        <v>13.416666666666666</v>
      </c>
    </row>
    <row r="337" spans="1:28" ht="18.75">
      <c r="A337" s="79">
        <v>328</v>
      </c>
      <c r="B337" s="123" t="s">
        <v>633</v>
      </c>
      <c r="C337" s="123" t="s">
        <v>635</v>
      </c>
      <c r="D337" s="172">
        <v>13.75</v>
      </c>
      <c r="E337" s="172">
        <v>13.5</v>
      </c>
      <c r="F337" s="172">
        <v>13</v>
      </c>
      <c r="G337" s="18">
        <f t="shared" si="33"/>
        <v>13.416666666666666</v>
      </c>
      <c r="H337" s="25">
        <f t="shared" si="34"/>
        <v>40.25</v>
      </c>
      <c r="I337" s="25"/>
      <c r="J337" s="19">
        <f t="shared" si="30"/>
        <v>40.25</v>
      </c>
      <c r="K337" s="26"/>
      <c r="L337" s="19">
        <f t="shared" si="31"/>
        <v>40.25</v>
      </c>
      <c r="M337" s="74"/>
      <c r="N337" s="84" t="str">
        <f t="shared" si="32"/>
        <v>Juin</v>
      </c>
      <c r="O337" t="str">
        <f t="shared" si="35"/>
        <v>oui</v>
      </c>
      <c r="P337" s="173" t="s">
        <v>633</v>
      </c>
      <c r="Q337" s="173" t="s">
        <v>635</v>
      </c>
      <c r="R337" s="202">
        <v>13.5</v>
      </c>
      <c r="S337" s="172"/>
      <c r="T337" s="176">
        <v>12</v>
      </c>
      <c r="U337" s="176">
        <v>12</v>
      </c>
      <c r="V337" s="177">
        <v>13</v>
      </c>
      <c r="W337" s="177">
        <v>0</v>
      </c>
      <c r="X337" s="179">
        <v>13.75</v>
      </c>
      <c r="Y337" s="172">
        <v>13.75</v>
      </c>
      <c r="Z337" s="172">
        <v>13.5</v>
      </c>
      <c r="AA337" s="172">
        <v>13</v>
      </c>
      <c r="AB337" s="172">
        <v>13.416666666666666</v>
      </c>
    </row>
    <row r="338" spans="1:28" ht="18.75">
      <c r="A338" s="79">
        <v>329</v>
      </c>
      <c r="B338" s="123" t="s">
        <v>636</v>
      </c>
      <c r="C338" s="123" t="s">
        <v>637</v>
      </c>
      <c r="D338" s="172">
        <v>14.25</v>
      </c>
      <c r="E338" s="172">
        <v>13</v>
      </c>
      <c r="F338" s="172">
        <v>13</v>
      </c>
      <c r="G338" s="18">
        <f t="shared" si="33"/>
        <v>13.416666666666666</v>
      </c>
      <c r="H338" s="25">
        <f t="shared" si="34"/>
        <v>40.25</v>
      </c>
      <c r="I338" s="25"/>
      <c r="J338" s="19">
        <f t="shared" si="30"/>
        <v>40.25</v>
      </c>
      <c r="K338" s="26"/>
      <c r="L338" s="19">
        <f t="shared" si="31"/>
        <v>40.25</v>
      </c>
      <c r="M338" s="74"/>
      <c r="N338" s="84" t="str">
        <f t="shared" si="32"/>
        <v>Juin</v>
      </c>
      <c r="O338" t="str">
        <f t="shared" si="35"/>
        <v>oui</v>
      </c>
      <c r="P338" s="173" t="s">
        <v>636</v>
      </c>
      <c r="Q338" s="173" t="s">
        <v>637</v>
      </c>
      <c r="R338" s="202">
        <v>12</v>
      </c>
      <c r="S338" s="172"/>
      <c r="T338" s="176">
        <v>13</v>
      </c>
      <c r="U338" s="176">
        <v>12</v>
      </c>
      <c r="V338" s="177">
        <v>13</v>
      </c>
      <c r="W338" s="177">
        <v>0</v>
      </c>
      <c r="X338" s="179">
        <v>14.25</v>
      </c>
      <c r="Y338" s="172">
        <v>14.25</v>
      </c>
      <c r="Z338" s="172">
        <v>13</v>
      </c>
      <c r="AA338" s="172">
        <v>13</v>
      </c>
      <c r="AB338" s="172">
        <v>13.416666666666666</v>
      </c>
    </row>
    <row r="339" spans="1:28" ht="31.5">
      <c r="A339" s="79">
        <v>330</v>
      </c>
      <c r="B339" s="123" t="s">
        <v>638</v>
      </c>
      <c r="C339" s="123" t="s">
        <v>337</v>
      </c>
      <c r="D339" s="187"/>
      <c r="E339" s="187"/>
      <c r="F339" s="187"/>
      <c r="G339" s="18">
        <f t="shared" si="33"/>
        <v>0</v>
      </c>
      <c r="H339" s="25">
        <f t="shared" si="34"/>
        <v>0</v>
      </c>
      <c r="I339" s="25"/>
      <c r="J339" s="19">
        <f t="shared" si="30"/>
        <v>0</v>
      </c>
      <c r="K339" s="26"/>
      <c r="L339" s="19">
        <f t="shared" si="31"/>
        <v>0</v>
      </c>
      <c r="M339" s="74"/>
      <c r="N339" s="84" t="str">
        <f t="shared" si="32"/>
        <v>Juin</v>
      </c>
      <c r="O339" t="str">
        <f t="shared" si="35"/>
        <v>oui</v>
      </c>
      <c r="P339" s="217" t="s">
        <v>638</v>
      </c>
      <c r="Q339" s="217" t="s">
        <v>337</v>
      </c>
      <c r="R339" s="219">
        <v>0</v>
      </c>
      <c r="S339" s="187"/>
      <c r="T339" s="189"/>
      <c r="U339" s="189">
        <v>0</v>
      </c>
      <c r="V339" s="190">
        <v>13</v>
      </c>
      <c r="W339" s="190">
        <v>0</v>
      </c>
      <c r="X339" s="191">
        <v>0</v>
      </c>
      <c r="Y339" s="187">
        <v>13</v>
      </c>
      <c r="Z339" s="187">
        <v>0</v>
      </c>
      <c r="AA339" s="187">
        <v>0</v>
      </c>
      <c r="AB339" s="187">
        <v>4.333333333333333</v>
      </c>
    </row>
    <row r="340" spans="1:28" ht="18.75">
      <c r="A340" s="79">
        <v>331</v>
      </c>
      <c r="B340" s="123" t="s">
        <v>87</v>
      </c>
      <c r="C340" s="123" t="s">
        <v>639</v>
      </c>
      <c r="D340" s="172">
        <v>14</v>
      </c>
      <c r="E340" s="172">
        <v>14</v>
      </c>
      <c r="F340" s="172">
        <v>13.5</v>
      </c>
      <c r="G340" s="18">
        <f t="shared" si="33"/>
        <v>13.833333333333334</v>
      </c>
      <c r="H340" s="25">
        <f t="shared" si="34"/>
        <v>41.5</v>
      </c>
      <c r="I340" s="25"/>
      <c r="J340" s="19">
        <f t="shared" si="30"/>
        <v>41.5</v>
      </c>
      <c r="K340" s="26"/>
      <c r="L340" s="19">
        <f t="shared" si="31"/>
        <v>41.5</v>
      </c>
      <c r="M340" s="74"/>
      <c r="N340" s="84" t="str">
        <f t="shared" si="32"/>
        <v>Juin</v>
      </c>
      <c r="O340" t="str">
        <f t="shared" si="35"/>
        <v>oui</v>
      </c>
      <c r="P340" s="173" t="s">
        <v>87</v>
      </c>
      <c r="Q340" s="173" t="s">
        <v>639</v>
      </c>
      <c r="R340" s="202">
        <v>13.5</v>
      </c>
      <c r="S340" s="172"/>
      <c r="T340" s="176">
        <v>14</v>
      </c>
      <c r="U340" s="176">
        <v>12</v>
      </c>
      <c r="V340" s="177">
        <v>12.5</v>
      </c>
      <c r="W340" s="177">
        <v>13.5</v>
      </c>
      <c r="X340" s="179">
        <v>14</v>
      </c>
      <c r="Y340" s="172">
        <v>14</v>
      </c>
      <c r="Z340" s="172">
        <v>14</v>
      </c>
      <c r="AA340" s="172">
        <v>13.5</v>
      </c>
      <c r="AB340" s="172">
        <v>13.833333333333334</v>
      </c>
    </row>
    <row r="341" spans="1:28" ht="18.75">
      <c r="A341" s="79">
        <v>332</v>
      </c>
      <c r="B341" s="123" t="s">
        <v>640</v>
      </c>
      <c r="C341" s="123" t="s">
        <v>641</v>
      </c>
      <c r="D341" s="172">
        <v>13.75</v>
      </c>
      <c r="E341" s="172">
        <v>13</v>
      </c>
      <c r="F341" s="172">
        <v>12</v>
      </c>
      <c r="G341" s="18">
        <f t="shared" si="33"/>
        <v>12.916666666666666</v>
      </c>
      <c r="H341" s="25">
        <f t="shared" si="34"/>
        <v>38.75</v>
      </c>
      <c r="I341" s="25"/>
      <c r="J341" s="19">
        <f t="shared" si="30"/>
        <v>38.75</v>
      </c>
      <c r="K341" s="26"/>
      <c r="L341" s="19">
        <f t="shared" si="31"/>
        <v>38.75</v>
      </c>
      <c r="M341" s="74"/>
      <c r="N341" s="84" t="str">
        <f t="shared" si="32"/>
        <v>Juin</v>
      </c>
      <c r="O341" t="str">
        <f t="shared" si="35"/>
        <v>oui</v>
      </c>
      <c r="P341" s="173" t="s">
        <v>640</v>
      </c>
      <c r="Q341" s="173" t="s">
        <v>641</v>
      </c>
      <c r="R341" s="202">
        <v>12</v>
      </c>
      <c r="S341" s="172"/>
      <c r="T341" s="176">
        <v>12</v>
      </c>
      <c r="U341" s="176">
        <v>12</v>
      </c>
      <c r="V341" s="177">
        <v>13</v>
      </c>
      <c r="W341" s="177">
        <v>11.75</v>
      </c>
      <c r="X341" s="179">
        <v>13.75</v>
      </c>
      <c r="Y341" s="172">
        <v>13.75</v>
      </c>
      <c r="Z341" s="172">
        <v>13</v>
      </c>
      <c r="AA341" s="172">
        <v>12</v>
      </c>
      <c r="AB341" s="172">
        <v>12.916666666666666</v>
      </c>
    </row>
    <row r="342" spans="1:28" ht="30">
      <c r="A342" s="79">
        <v>333</v>
      </c>
      <c r="B342" s="123" t="s">
        <v>642</v>
      </c>
      <c r="C342" s="123" t="s">
        <v>643</v>
      </c>
      <c r="D342" s="172">
        <v>13.75</v>
      </c>
      <c r="E342" s="172">
        <v>13.5</v>
      </c>
      <c r="F342" s="172">
        <v>13.5</v>
      </c>
      <c r="G342" s="18">
        <f t="shared" si="33"/>
        <v>13.583333333333334</v>
      </c>
      <c r="H342" s="25">
        <f t="shared" si="34"/>
        <v>40.75</v>
      </c>
      <c r="I342" s="25"/>
      <c r="J342" s="19">
        <f t="shared" si="30"/>
        <v>40.75</v>
      </c>
      <c r="K342" s="26"/>
      <c r="L342" s="19">
        <f t="shared" si="31"/>
        <v>40.75</v>
      </c>
      <c r="M342" s="74"/>
      <c r="N342" s="84" t="str">
        <f t="shared" si="32"/>
        <v>Juin</v>
      </c>
      <c r="O342" t="str">
        <f t="shared" si="35"/>
        <v>oui</v>
      </c>
      <c r="P342" s="173" t="s">
        <v>642</v>
      </c>
      <c r="Q342" s="173" t="s">
        <v>643</v>
      </c>
      <c r="R342" s="202">
        <v>13.5</v>
      </c>
      <c r="S342" s="172"/>
      <c r="T342" s="176">
        <v>12</v>
      </c>
      <c r="U342" s="176">
        <v>12</v>
      </c>
      <c r="V342" s="177">
        <v>13</v>
      </c>
      <c r="W342" s="177">
        <v>13.5</v>
      </c>
      <c r="X342" s="179">
        <v>13.75</v>
      </c>
      <c r="Y342" s="172">
        <v>13.75</v>
      </c>
      <c r="Z342" s="172">
        <v>13.5</v>
      </c>
      <c r="AA342" s="172">
        <v>13.5</v>
      </c>
      <c r="AB342" s="172">
        <v>13.583333333333334</v>
      </c>
    </row>
    <row r="343" spans="1:28" s="36" customFormat="1" ht="30">
      <c r="A343" s="221">
        <v>334</v>
      </c>
      <c r="B343" s="145" t="s">
        <v>56</v>
      </c>
      <c r="C343" s="145" t="s">
        <v>785</v>
      </c>
      <c r="D343" s="132"/>
      <c r="E343" s="132"/>
      <c r="F343" s="132"/>
      <c r="G343" s="18">
        <f t="shared" si="33"/>
        <v>13.333333333333334</v>
      </c>
      <c r="H343" s="222">
        <v>40.5</v>
      </c>
      <c r="I343" s="222"/>
      <c r="J343" s="223">
        <f t="shared" si="30"/>
        <v>40.5</v>
      </c>
      <c r="K343" s="224"/>
      <c r="L343" s="223">
        <f t="shared" si="31"/>
        <v>40.5</v>
      </c>
      <c r="M343" s="75">
        <v>40</v>
      </c>
      <c r="N343" s="225" t="str">
        <f t="shared" si="32"/>
        <v>Juin</v>
      </c>
      <c r="O343" s="36" t="str">
        <f t="shared" si="35"/>
        <v>oui</v>
      </c>
      <c r="P343" s="226" t="s">
        <v>56</v>
      </c>
      <c r="Q343" s="226" t="s">
        <v>785</v>
      </c>
      <c r="R343" s="227">
        <v>40.5</v>
      </c>
      <c r="S343" s="132"/>
      <c r="T343" s="228"/>
      <c r="U343" s="229">
        <v>40.5</v>
      </c>
      <c r="V343" s="177"/>
      <c r="W343" s="177">
        <v>36</v>
      </c>
      <c r="X343" s="230">
        <v>30</v>
      </c>
      <c r="Y343" s="132">
        <v>40.5</v>
      </c>
      <c r="Z343" s="132">
        <v>40.5</v>
      </c>
      <c r="AA343" s="132">
        <v>36</v>
      </c>
      <c r="AB343" s="132">
        <v>39</v>
      </c>
    </row>
    <row r="344" spans="1:28" ht="18.75">
      <c r="A344" s="79">
        <v>335</v>
      </c>
      <c r="B344" s="123" t="s">
        <v>644</v>
      </c>
      <c r="C344" s="123" t="s">
        <v>281</v>
      </c>
      <c r="D344" s="172">
        <v>15</v>
      </c>
      <c r="E344" s="172">
        <v>15</v>
      </c>
      <c r="F344" s="172">
        <v>14.25</v>
      </c>
      <c r="G344" s="18">
        <f t="shared" si="33"/>
        <v>14.75</v>
      </c>
      <c r="H344" s="25">
        <f t="shared" si="34"/>
        <v>44.25</v>
      </c>
      <c r="I344" s="25"/>
      <c r="J344" s="19">
        <f t="shared" si="30"/>
        <v>44.25</v>
      </c>
      <c r="K344" s="26"/>
      <c r="L344" s="19">
        <f t="shared" si="31"/>
        <v>44.25</v>
      </c>
      <c r="M344" s="74"/>
      <c r="N344" s="84" t="str">
        <f t="shared" si="32"/>
        <v>Juin</v>
      </c>
      <c r="O344" t="str">
        <f t="shared" si="35"/>
        <v>oui</v>
      </c>
      <c r="P344" s="173" t="s">
        <v>644</v>
      </c>
      <c r="Q344" s="173" t="s">
        <v>281</v>
      </c>
      <c r="R344" s="176">
        <v>15</v>
      </c>
      <c r="S344" s="172"/>
      <c r="T344" s="176">
        <v>11</v>
      </c>
      <c r="U344" s="176">
        <v>12</v>
      </c>
      <c r="V344" s="177">
        <v>12.5</v>
      </c>
      <c r="W344" s="177">
        <v>15</v>
      </c>
      <c r="X344" s="179">
        <v>14.25</v>
      </c>
      <c r="Y344" s="172">
        <v>15</v>
      </c>
      <c r="Z344" s="172">
        <v>15</v>
      </c>
      <c r="AA344" s="172">
        <v>14.25</v>
      </c>
      <c r="AB344" s="172">
        <v>14.75</v>
      </c>
    </row>
    <row r="345" spans="1:28" ht="18.75">
      <c r="A345" s="79">
        <v>336</v>
      </c>
      <c r="B345" s="123" t="s">
        <v>645</v>
      </c>
      <c r="C345" s="123" t="s">
        <v>646</v>
      </c>
      <c r="D345" s="172">
        <v>15</v>
      </c>
      <c r="E345" s="172">
        <v>14.5</v>
      </c>
      <c r="F345" s="172">
        <v>13.75</v>
      </c>
      <c r="G345" s="18">
        <f t="shared" si="33"/>
        <v>14.416666666666666</v>
      </c>
      <c r="H345" s="25">
        <f t="shared" si="34"/>
        <v>43.25</v>
      </c>
      <c r="I345" s="25"/>
      <c r="J345" s="19">
        <f t="shared" si="30"/>
        <v>43.25</v>
      </c>
      <c r="K345" s="26"/>
      <c r="L345" s="19">
        <f t="shared" si="31"/>
        <v>43.25</v>
      </c>
      <c r="M345" s="74"/>
      <c r="N345" s="84" t="str">
        <f t="shared" si="32"/>
        <v>Juin</v>
      </c>
      <c r="O345" t="str">
        <f t="shared" si="35"/>
        <v>oui</v>
      </c>
      <c r="P345" s="173" t="s">
        <v>645</v>
      </c>
      <c r="Q345" s="173" t="s">
        <v>646</v>
      </c>
      <c r="R345" s="176">
        <v>15</v>
      </c>
      <c r="S345" s="172"/>
      <c r="T345" s="176">
        <v>14.5</v>
      </c>
      <c r="U345" s="176">
        <v>12</v>
      </c>
      <c r="V345" s="177">
        <v>12</v>
      </c>
      <c r="W345" s="177">
        <v>13.5</v>
      </c>
      <c r="X345" s="179">
        <v>13.75</v>
      </c>
      <c r="Y345" s="172">
        <v>15</v>
      </c>
      <c r="Z345" s="172">
        <v>14.5</v>
      </c>
      <c r="AA345" s="172">
        <v>13.75</v>
      </c>
      <c r="AB345" s="172">
        <v>14.416666666666666</v>
      </c>
    </row>
    <row r="346" spans="1:28" ht="18.75">
      <c r="A346" s="79">
        <v>337</v>
      </c>
      <c r="B346" s="123" t="s">
        <v>647</v>
      </c>
      <c r="C346" s="123" t="s">
        <v>44</v>
      </c>
      <c r="D346" s="172">
        <v>15</v>
      </c>
      <c r="E346" s="172">
        <v>14.25</v>
      </c>
      <c r="F346" s="172">
        <v>13</v>
      </c>
      <c r="G346" s="18">
        <f t="shared" si="33"/>
        <v>14.083333333333334</v>
      </c>
      <c r="H346" s="25">
        <f t="shared" si="34"/>
        <v>42.25</v>
      </c>
      <c r="I346" s="25"/>
      <c r="J346" s="19">
        <f t="shared" si="30"/>
        <v>42.25</v>
      </c>
      <c r="K346" s="26"/>
      <c r="L346" s="19">
        <f t="shared" si="31"/>
        <v>42.25</v>
      </c>
      <c r="M346" s="74"/>
      <c r="N346" s="84" t="str">
        <f t="shared" si="32"/>
        <v>Juin</v>
      </c>
      <c r="O346" t="str">
        <f t="shared" si="35"/>
        <v>oui</v>
      </c>
      <c r="P346" s="173" t="s">
        <v>647</v>
      </c>
      <c r="Q346" s="173" t="s">
        <v>44</v>
      </c>
      <c r="R346" s="176">
        <v>11</v>
      </c>
      <c r="S346" s="172"/>
      <c r="T346" s="176">
        <v>15</v>
      </c>
      <c r="U346" s="176">
        <v>12</v>
      </c>
      <c r="V346" s="177">
        <v>13</v>
      </c>
      <c r="W346" s="177">
        <v>12.25</v>
      </c>
      <c r="X346" s="179">
        <v>14.25</v>
      </c>
      <c r="Y346" s="172">
        <v>15</v>
      </c>
      <c r="Z346" s="172">
        <v>14.25</v>
      </c>
      <c r="AA346" s="172">
        <v>13</v>
      </c>
      <c r="AB346" s="172">
        <v>14.083333333333334</v>
      </c>
    </row>
    <row r="347" spans="1:28" ht="18.75">
      <c r="A347" s="79">
        <v>338</v>
      </c>
      <c r="B347" s="123" t="s">
        <v>648</v>
      </c>
      <c r="C347" s="123" t="s">
        <v>649</v>
      </c>
      <c r="D347" s="172">
        <v>15</v>
      </c>
      <c r="E347" s="172">
        <v>14.25</v>
      </c>
      <c r="F347" s="172">
        <v>14</v>
      </c>
      <c r="G347" s="18">
        <f t="shared" si="33"/>
        <v>14.416666666666666</v>
      </c>
      <c r="H347" s="25">
        <f t="shared" si="34"/>
        <v>43.25</v>
      </c>
      <c r="I347" s="25"/>
      <c r="J347" s="19">
        <f t="shared" si="30"/>
        <v>43.25</v>
      </c>
      <c r="K347" s="26"/>
      <c r="L347" s="19">
        <f t="shared" si="31"/>
        <v>43.25</v>
      </c>
      <c r="M347" s="74"/>
      <c r="N347" s="84" t="str">
        <f t="shared" si="32"/>
        <v>Juin</v>
      </c>
      <c r="O347" t="str">
        <f t="shared" si="35"/>
        <v>oui</v>
      </c>
      <c r="P347" s="173" t="s">
        <v>648</v>
      </c>
      <c r="Q347" s="173" t="s">
        <v>649</v>
      </c>
      <c r="R347" s="176">
        <v>15</v>
      </c>
      <c r="S347" s="172"/>
      <c r="T347" s="176">
        <v>13</v>
      </c>
      <c r="U347" s="176">
        <v>12</v>
      </c>
      <c r="V347" s="177">
        <v>13</v>
      </c>
      <c r="W347" s="177">
        <v>14</v>
      </c>
      <c r="X347" s="179">
        <v>14.25</v>
      </c>
      <c r="Y347" s="172">
        <v>15</v>
      </c>
      <c r="Z347" s="172">
        <v>14.25</v>
      </c>
      <c r="AA347" s="172">
        <v>14</v>
      </c>
      <c r="AB347" s="172">
        <v>14.416666666666666</v>
      </c>
    </row>
    <row r="348" spans="1:28" ht="18.75">
      <c r="A348" s="79">
        <v>339</v>
      </c>
      <c r="B348" s="123" t="s">
        <v>650</v>
      </c>
      <c r="C348" s="123" t="s">
        <v>651</v>
      </c>
      <c r="D348" s="172">
        <v>15</v>
      </c>
      <c r="E348" s="172">
        <v>14.25</v>
      </c>
      <c r="F348" s="172">
        <v>13</v>
      </c>
      <c r="G348" s="18">
        <f t="shared" si="33"/>
        <v>14.083333333333334</v>
      </c>
      <c r="H348" s="25">
        <f t="shared" si="34"/>
        <v>42.25</v>
      </c>
      <c r="I348" s="25"/>
      <c r="J348" s="19">
        <f t="shared" si="30"/>
        <v>42.25</v>
      </c>
      <c r="K348" s="26"/>
      <c r="L348" s="19">
        <f t="shared" si="31"/>
        <v>42.25</v>
      </c>
      <c r="M348" s="74"/>
      <c r="N348" s="84" t="str">
        <f t="shared" si="32"/>
        <v>Juin</v>
      </c>
      <c r="O348" t="str">
        <f t="shared" si="35"/>
        <v>oui</v>
      </c>
      <c r="P348" s="173" t="s">
        <v>650</v>
      </c>
      <c r="Q348" s="173" t="s">
        <v>651</v>
      </c>
      <c r="R348" s="176">
        <v>15</v>
      </c>
      <c r="S348" s="172"/>
      <c r="T348" s="176">
        <v>10</v>
      </c>
      <c r="U348" s="176">
        <v>12</v>
      </c>
      <c r="V348" s="177">
        <v>13</v>
      </c>
      <c r="W348" s="177">
        <v>12</v>
      </c>
      <c r="X348" s="179">
        <v>14.25</v>
      </c>
      <c r="Y348" s="172">
        <v>15</v>
      </c>
      <c r="Z348" s="172">
        <v>14.25</v>
      </c>
      <c r="AA348" s="172">
        <v>13</v>
      </c>
      <c r="AB348" s="172">
        <v>14.083333333333334</v>
      </c>
    </row>
    <row r="349" spans="1:28" ht="18.75">
      <c r="A349" s="79">
        <v>340</v>
      </c>
      <c r="B349" s="123" t="s">
        <v>652</v>
      </c>
      <c r="C349" s="123" t="s">
        <v>653</v>
      </c>
      <c r="D349" s="172">
        <v>15</v>
      </c>
      <c r="E349" s="172">
        <v>14</v>
      </c>
      <c r="F349" s="172">
        <v>13</v>
      </c>
      <c r="G349" s="18">
        <f t="shared" si="33"/>
        <v>14</v>
      </c>
      <c r="H349" s="25">
        <f t="shared" si="34"/>
        <v>42</v>
      </c>
      <c r="I349" s="25"/>
      <c r="J349" s="19">
        <f t="shared" si="30"/>
        <v>42</v>
      </c>
      <c r="K349" s="26"/>
      <c r="L349" s="19">
        <f t="shared" si="31"/>
        <v>42</v>
      </c>
      <c r="M349" s="74"/>
      <c r="N349" s="84" t="str">
        <f t="shared" si="32"/>
        <v>Juin</v>
      </c>
      <c r="O349" t="str">
        <f t="shared" si="35"/>
        <v>oui</v>
      </c>
      <c r="P349" s="173" t="s">
        <v>652</v>
      </c>
      <c r="Q349" s="173" t="s">
        <v>653</v>
      </c>
      <c r="R349" s="176">
        <v>15</v>
      </c>
      <c r="S349" s="172"/>
      <c r="T349" s="176">
        <v>12</v>
      </c>
      <c r="U349" s="176">
        <v>12</v>
      </c>
      <c r="V349" s="177">
        <v>13</v>
      </c>
      <c r="W349" s="177">
        <v>12</v>
      </c>
      <c r="X349" s="179">
        <v>14</v>
      </c>
      <c r="Y349" s="172">
        <v>15</v>
      </c>
      <c r="Z349" s="172">
        <v>14</v>
      </c>
      <c r="AA349" s="172">
        <v>13</v>
      </c>
      <c r="AB349" s="172">
        <v>14</v>
      </c>
    </row>
    <row r="350" spans="1:28" ht="18.75">
      <c r="A350" s="79">
        <v>341</v>
      </c>
      <c r="B350" s="123" t="s">
        <v>122</v>
      </c>
      <c r="C350" s="123" t="s">
        <v>654</v>
      </c>
      <c r="D350" s="172">
        <v>15</v>
      </c>
      <c r="E350" s="172">
        <v>14.5</v>
      </c>
      <c r="F350" s="172">
        <v>13</v>
      </c>
      <c r="G350" s="18">
        <f t="shared" si="33"/>
        <v>14.166666666666666</v>
      </c>
      <c r="H350" s="25">
        <f t="shared" si="34"/>
        <v>42.5</v>
      </c>
      <c r="I350" s="25"/>
      <c r="J350" s="19">
        <f t="shared" si="30"/>
        <v>42.5</v>
      </c>
      <c r="K350" s="26"/>
      <c r="L350" s="19">
        <f t="shared" si="31"/>
        <v>42.5</v>
      </c>
      <c r="M350" s="74"/>
      <c r="N350" s="84" t="str">
        <f t="shared" si="32"/>
        <v>Juin</v>
      </c>
      <c r="O350" t="str">
        <f t="shared" si="35"/>
        <v>oui</v>
      </c>
      <c r="P350" s="173" t="s">
        <v>122</v>
      </c>
      <c r="Q350" s="173" t="s">
        <v>654</v>
      </c>
      <c r="R350" s="176">
        <v>15</v>
      </c>
      <c r="S350" s="172"/>
      <c r="T350" s="176">
        <v>10</v>
      </c>
      <c r="U350" s="176">
        <v>12</v>
      </c>
      <c r="V350" s="177">
        <v>13</v>
      </c>
      <c r="W350" s="177">
        <v>0</v>
      </c>
      <c r="X350" s="179">
        <v>14.5</v>
      </c>
      <c r="Y350" s="172">
        <v>15</v>
      </c>
      <c r="Z350" s="172">
        <v>14.5</v>
      </c>
      <c r="AA350" s="172">
        <v>13</v>
      </c>
      <c r="AB350" s="172">
        <v>14.166666666666666</v>
      </c>
    </row>
    <row r="351" spans="1:28" ht="30">
      <c r="A351" s="79">
        <v>342</v>
      </c>
      <c r="B351" s="123" t="s">
        <v>655</v>
      </c>
      <c r="C351" s="123" t="s">
        <v>656</v>
      </c>
      <c r="D351" s="172">
        <v>14.5</v>
      </c>
      <c r="E351" s="172">
        <v>13</v>
      </c>
      <c r="F351" s="172">
        <v>12</v>
      </c>
      <c r="G351" s="18">
        <f t="shared" si="33"/>
        <v>13.166666666666666</v>
      </c>
      <c r="H351" s="25">
        <f t="shared" si="34"/>
        <v>39.5</v>
      </c>
      <c r="I351" s="25"/>
      <c r="J351" s="19">
        <f t="shared" si="30"/>
        <v>39.5</v>
      </c>
      <c r="K351" s="26"/>
      <c r="L351" s="19">
        <f t="shared" si="31"/>
        <v>39.5</v>
      </c>
      <c r="M351" s="74"/>
      <c r="N351" s="84" t="str">
        <f t="shared" si="32"/>
        <v>Juin</v>
      </c>
      <c r="O351" t="str">
        <f t="shared" si="35"/>
        <v>oui</v>
      </c>
      <c r="P351" s="173" t="s">
        <v>655</v>
      </c>
      <c r="Q351" s="173" t="s">
        <v>656</v>
      </c>
      <c r="R351" s="176">
        <v>11</v>
      </c>
      <c r="S351" s="172"/>
      <c r="T351" s="176">
        <v>12</v>
      </c>
      <c r="U351" s="176">
        <v>0</v>
      </c>
      <c r="V351" s="177">
        <v>13</v>
      </c>
      <c r="W351" s="177">
        <v>0</v>
      </c>
      <c r="X351" s="179">
        <v>14.5</v>
      </c>
      <c r="Y351" s="172">
        <v>14.5</v>
      </c>
      <c r="Z351" s="172">
        <v>13</v>
      </c>
      <c r="AA351" s="172">
        <v>12</v>
      </c>
      <c r="AB351" s="172">
        <v>13.166666666666666</v>
      </c>
    </row>
    <row r="352" spans="1:28" ht="18.75">
      <c r="A352" s="79">
        <v>343</v>
      </c>
      <c r="B352" s="123" t="s">
        <v>123</v>
      </c>
      <c r="C352" s="123" t="s">
        <v>58</v>
      </c>
      <c r="D352" s="172">
        <v>15</v>
      </c>
      <c r="E352" s="172">
        <v>13.75</v>
      </c>
      <c r="F352" s="172">
        <v>13.5</v>
      </c>
      <c r="G352" s="18">
        <f t="shared" si="33"/>
        <v>14.083333333333334</v>
      </c>
      <c r="H352" s="25">
        <f t="shared" si="34"/>
        <v>42.25</v>
      </c>
      <c r="I352" s="25"/>
      <c r="J352" s="19">
        <f t="shared" si="30"/>
        <v>42.25</v>
      </c>
      <c r="K352" s="26"/>
      <c r="L352" s="19">
        <f t="shared" si="31"/>
        <v>42.25</v>
      </c>
      <c r="M352" s="74"/>
      <c r="N352" s="84" t="str">
        <f t="shared" si="32"/>
        <v>Juin</v>
      </c>
      <c r="O352" t="str">
        <f t="shared" si="35"/>
        <v>oui</v>
      </c>
      <c r="P352" s="173" t="s">
        <v>123</v>
      </c>
      <c r="Q352" s="173" t="s">
        <v>58</v>
      </c>
      <c r="R352" s="176">
        <v>15</v>
      </c>
      <c r="S352" s="172"/>
      <c r="T352" s="176">
        <v>12</v>
      </c>
      <c r="U352" s="176">
        <v>12</v>
      </c>
      <c r="V352" s="177">
        <v>13.5</v>
      </c>
      <c r="W352" s="177">
        <v>0</v>
      </c>
      <c r="X352" s="179">
        <v>13.75</v>
      </c>
      <c r="Y352" s="172">
        <v>15</v>
      </c>
      <c r="Z352" s="172">
        <v>13.75</v>
      </c>
      <c r="AA352" s="172">
        <v>13.5</v>
      </c>
      <c r="AB352" s="172">
        <v>14.083333333333334</v>
      </c>
    </row>
    <row r="353" spans="1:28" ht="18.75">
      <c r="A353" s="79">
        <v>344</v>
      </c>
      <c r="B353" s="123" t="s">
        <v>657</v>
      </c>
      <c r="C353" s="123" t="s">
        <v>356</v>
      </c>
      <c r="D353" s="172">
        <v>15.5</v>
      </c>
      <c r="E353" s="172">
        <v>14.25</v>
      </c>
      <c r="F353" s="172">
        <v>14</v>
      </c>
      <c r="G353" s="18">
        <f t="shared" si="33"/>
        <v>14.583333333333334</v>
      </c>
      <c r="H353" s="25">
        <f t="shared" si="34"/>
        <v>43.75</v>
      </c>
      <c r="I353" s="25"/>
      <c r="J353" s="19">
        <f t="shared" si="30"/>
        <v>43.75</v>
      </c>
      <c r="K353" s="26"/>
      <c r="L353" s="19">
        <f t="shared" si="31"/>
        <v>43.75</v>
      </c>
      <c r="M353" s="74"/>
      <c r="N353" s="84" t="str">
        <f t="shared" si="32"/>
        <v>Juin</v>
      </c>
      <c r="O353" t="str">
        <f t="shared" si="35"/>
        <v>oui</v>
      </c>
      <c r="P353" s="173" t="s">
        <v>657</v>
      </c>
      <c r="Q353" s="173" t="s">
        <v>356</v>
      </c>
      <c r="R353" s="176">
        <v>15.5</v>
      </c>
      <c r="S353" s="172"/>
      <c r="T353" s="176">
        <v>14</v>
      </c>
      <c r="U353" s="176">
        <v>12</v>
      </c>
      <c r="V353" s="177">
        <v>12.5</v>
      </c>
      <c r="W353" s="177">
        <v>0</v>
      </c>
      <c r="X353" s="179">
        <v>14.25</v>
      </c>
      <c r="Y353" s="172">
        <v>15.5</v>
      </c>
      <c r="Z353" s="172">
        <v>14.25</v>
      </c>
      <c r="AA353" s="172">
        <v>14</v>
      </c>
      <c r="AB353" s="172">
        <v>14.583333333333334</v>
      </c>
    </row>
    <row r="354" spans="1:28" ht="18.75">
      <c r="A354" s="79">
        <v>345</v>
      </c>
      <c r="B354" s="123" t="s">
        <v>657</v>
      </c>
      <c r="C354" s="123" t="s">
        <v>658</v>
      </c>
      <c r="D354" s="172">
        <v>13.75</v>
      </c>
      <c r="E354" s="172">
        <v>13</v>
      </c>
      <c r="F354" s="172">
        <v>12</v>
      </c>
      <c r="G354" s="18">
        <f t="shared" si="33"/>
        <v>12.916666666666666</v>
      </c>
      <c r="H354" s="25">
        <f t="shared" si="34"/>
        <v>38.75</v>
      </c>
      <c r="I354" s="25"/>
      <c r="J354" s="19">
        <f t="shared" si="30"/>
        <v>38.75</v>
      </c>
      <c r="K354" s="26"/>
      <c r="L354" s="19">
        <f t="shared" si="31"/>
        <v>38.75</v>
      </c>
      <c r="M354" s="74"/>
      <c r="N354" s="84" t="str">
        <f t="shared" si="32"/>
        <v>Juin</v>
      </c>
      <c r="O354" t="str">
        <f t="shared" si="35"/>
        <v>oui</v>
      </c>
      <c r="P354" s="173" t="s">
        <v>657</v>
      </c>
      <c r="Q354" s="173" t="s">
        <v>658</v>
      </c>
      <c r="R354" s="176">
        <v>11</v>
      </c>
      <c r="S354" s="172"/>
      <c r="T354" s="176">
        <v>11</v>
      </c>
      <c r="U354" s="176">
        <v>12</v>
      </c>
      <c r="V354" s="177">
        <v>13</v>
      </c>
      <c r="W354" s="177">
        <v>0</v>
      </c>
      <c r="X354" s="179">
        <v>13.75</v>
      </c>
      <c r="Y354" s="172">
        <v>13.75</v>
      </c>
      <c r="Z354" s="172">
        <v>13</v>
      </c>
      <c r="AA354" s="172">
        <v>12</v>
      </c>
      <c r="AB354" s="172">
        <v>12.916666666666666</v>
      </c>
    </row>
    <row r="355" spans="1:28" ht="45">
      <c r="A355" s="79">
        <v>346</v>
      </c>
      <c r="B355" s="123" t="s">
        <v>659</v>
      </c>
      <c r="C355" s="123" t="s">
        <v>660</v>
      </c>
      <c r="D355" s="172">
        <v>15</v>
      </c>
      <c r="E355" s="172">
        <v>14.5</v>
      </c>
      <c r="F355" s="172">
        <v>13</v>
      </c>
      <c r="G355" s="18">
        <f t="shared" si="33"/>
        <v>14.166666666666666</v>
      </c>
      <c r="H355" s="25">
        <f t="shared" si="34"/>
        <v>42.5</v>
      </c>
      <c r="I355" s="25"/>
      <c r="J355" s="19">
        <f t="shared" si="30"/>
        <v>42.5</v>
      </c>
      <c r="K355" s="26"/>
      <c r="L355" s="19">
        <f t="shared" si="31"/>
        <v>42.5</v>
      </c>
      <c r="M355" s="74"/>
      <c r="N355" s="84" t="str">
        <f t="shared" si="32"/>
        <v>Juin</v>
      </c>
      <c r="O355" t="str">
        <f t="shared" si="35"/>
        <v>oui</v>
      </c>
      <c r="P355" s="173" t="s">
        <v>659</v>
      </c>
      <c r="Q355" s="173" t="s">
        <v>660</v>
      </c>
      <c r="R355" s="176">
        <v>15</v>
      </c>
      <c r="S355" s="172"/>
      <c r="T355" s="176">
        <v>11</v>
      </c>
      <c r="U355" s="176">
        <v>0</v>
      </c>
      <c r="V355" s="177">
        <v>13</v>
      </c>
      <c r="W355" s="177">
        <v>0</v>
      </c>
      <c r="X355" s="179">
        <v>14.5</v>
      </c>
      <c r="Y355" s="172">
        <v>15</v>
      </c>
      <c r="Z355" s="172">
        <v>14.5</v>
      </c>
      <c r="AA355" s="172">
        <v>13</v>
      </c>
      <c r="AB355" s="172">
        <v>14.166666666666666</v>
      </c>
    </row>
    <row r="356" spans="1:28" ht="18.75">
      <c r="A356" s="79">
        <v>347</v>
      </c>
      <c r="B356" s="123" t="s">
        <v>661</v>
      </c>
      <c r="C356" s="123" t="s">
        <v>94</v>
      </c>
      <c r="D356" s="172">
        <v>16</v>
      </c>
      <c r="E356" s="172">
        <v>15</v>
      </c>
      <c r="F356" s="172">
        <v>14.5</v>
      </c>
      <c r="G356" s="18">
        <f t="shared" si="33"/>
        <v>15.166666666666666</v>
      </c>
      <c r="H356" s="25">
        <f t="shared" si="34"/>
        <v>45.5</v>
      </c>
      <c r="I356" s="25"/>
      <c r="J356" s="19">
        <f t="shared" si="30"/>
        <v>45.5</v>
      </c>
      <c r="K356" s="26"/>
      <c r="L356" s="19">
        <f t="shared" si="31"/>
        <v>45.5</v>
      </c>
      <c r="M356" s="74"/>
      <c r="N356" s="84" t="str">
        <f t="shared" si="32"/>
        <v>Juin</v>
      </c>
      <c r="O356" t="str">
        <f t="shared" si="35"/>
        <v>oui</v>
      </c>
      <c r="P356" s="173" t="s">
        <v>661</v>
      </c>
      <c r="Q356" s="173" t="s">
        <v>94</v>
      </c>
      <c r="R356" s="176">
        <v>15</v>
      </c>
      <c r="S356" s="172"/>
      <c r="T356" s="176">
        <v>16</v>
      </c>
      <c r="U356" s="176">
        <v>12</v>
      </c>
      <c r="V356" s="177">
        <v>13.5</v>
      </c>
      <c r="W356" s="177">
        <v>0</v>
      </c>
      <c r="X356" s="179">
        <v>14.5</v>
      </c>
      <c r="Y356" s="172">
        <v>16</v>
      </c>
      <c r="Z356" s="172">
        <v>15</v>
      </c>
      <c r="AA356" s="172">
        <v>14.5</v>
      </c>
      <c r="AB356" s="172">
        <v>15.166666666666666</v>
      </c>
    </row>
    <row r="357" spans="1:28" ht="18.75">
      <c r="A357" s="79">
        <v>348</v>
      </c>
      <c r="B357" s="123" t="s">
        <v>662</v>
      </c>
      <c r="C357" s="123" t="s">
        <v>53</v>
      </c>
      <c r="D357" s="172">
        <v>15</v>
      </c>
      <c r="E357" s="172">
        <v>13.75</v>
      </c>
      <c r="F357" s="172">
        <v>13.5</v>
      </c>
      <c r="G357" s="18">
        <f t="shared" si="33"/>
        <v>14.083333333333334</v>
      </c>
      <c r="H357" s="25">
        <f t="shared" si="34"/>
        <v>42.25</v>
      </c>
      <c r="I357" s="25"/>
      <c r="J357" s="19">
        <f t="shared" ref="J357:J420" si="36">MAX(H357,I357*3)</f>
        <v>42.25</v>
      </c>
      <c r="K357" s="26"/>
      <c r="L357" s="19">
        <f t="shared" ref="L357:L420" si="37">MAX(J357,K357*3)</f>
        <v>42.25</v>
      </c>
      <c r="M357" s="74"/>
      <c r="N357" s="84" t="str">
        <f t="shared" ref="N357:N420" si="38">IF(ISBLANK(K357),IF(ISBLANK(I357),"Juin","Synthèse"),"Rattrapage")</f>
        <v>Juin</v>
      </c>
      <c r="O357" t="str">
        <f t="shared" si="35"/>
        <v>oui</v>
      </c>
      <c r="P357" s="173" t="s">
        <v>662</v>
      </c>
      <c r="Q357" s="173" t="s">
        <v>53</v>
      </c>
      <c r="R357" s="176">
        <v>15</v>
      </c>
      <c r="S357" s="172"/>
      <c r="T357" s="176">
        <v>11</v>
      </c>
      <c r="U357" s="176">
        <v>12</v>
      </c>
      <c r="V357" s="177">
        <v>13.5</v>
      </c>
      <c r="W357" s="177">
        <v>0</v>
      </c>
      <c r="X357" s="179">
        <v>13.75</v>
      </c>
      <c r="Y357" s="172">
        <v>15</v>
      </c>
      <c r="Z357" s="172">
        <v>13.75</v>
      </c>
      <c r="AA357" s="172">
        <v>13.5</v>
      </c>
      <c r="AB357" s="172">
        <v>14.083333333333334</v>
      </c>
    </row>
    <row r="358" spans="1:28" ht="30">
      <c r="A358" s="79">
        <v>349</v>
      </c>
      <c r="B358" s="123" t="s">
        <v>663</v>
      </c>
      <c r="C358" s="123" t="s">
        <v>664</v>
      </c>
      <c r="D358" s="172">
        <v>15</v>
      </c>
      <c r="E358" s="172">
        <v>14.25</v>
      </c>
      <c r="F358" s="172">
        <v>14</v>
      </c>
      <c r="G358" s="18">
        <f t="shared" si="33"/>
        <v>14.416666666666666</v>
      </c>
      <c r="H358" s="25">
        <f t="shared" si="34"/>
        <v>43.25</v>
      </c>
      <c r="I358" s="25"/>
      <c r="J358" s="19">
        <f t="shared" si="36"/>
        <v>43.25</v>
      </c>
      <c r="K358" s="26"/>
      <c r="L358" s="19">
        <f t="shared" si="37"/>
        <v>43.25</v>
      </c>
      <c r="M358" s="74"/>
      <c r="N358" s="84" t="str">
        <f t="shared" si="38"/>
        <v>Juin</v>
      </c>
      <c r="O358" t="str">
        <f t="shared" si="35"/>
        <v>oui</v>
      </c>
      <c r="P358" s="173" t="s">
        <v>663</v>
      </c>
      <c r="Q358" s="173" t="s">
        <v>664</v>
      </c>
      <c r="R358" s="176">
        <v>15</v>
      </c>
      <c r="S358" s="172"/>
      <c r="T358" s="176">
        <v>14</v>
      </c>
      <c r="U358" s="176">
        <v>12</v>
      </c>
      <c r="V358" s="177">
        <v>13</v>
      </c>
      <c r="W358" s="177">
        <v>0</v>
      </c>
      <c r="X358" s="179">
        <v>14.25</v>
      </c>
      <c r="Y358" s="172">
        <v>15</v>
      </c>
      <c r="Z358" s="172">
        <v>14.25</v>
      </c>
      <c r="AA358" s="172">
        <v>14</v>
      </c>
      <c r="AB358" s="172">
        <v>14.416666666666666</v>
      </c>
    </row>
    <row r="359" spans="1:28" ht="18.75">
      <c r="A359" s="79">
        <v>350</v>
      </c>
      <c r="B359" s="123" t="s">
        <v>665</v>
      </c>
      <c r="C359" s="123" t="s">
        <v>51</v>
      </c>
      <c r="D359" s="172">
        <v>15</v>
      </c>
      <c r="E359" s="172">
        <v>13.75</v>
      </c>
      <c r="F359" s="172">
        <v>12.5</v>
      </c>
      <c r="G359" s="18">
        <f t="shared" si="33"/>
        <v>13.75</v>
      </c>
      <c r="H359" s="25">
        <f t="shared" si="34"/>
        <v>41.25</v>
      </c>
      <c r="I359" s="25"/>
      <c r="J359" s="19">
        <f t="shared" si="36"/>
        <v>41.25</v>
      </c>
      <c r="K359" s="26"/>
      <c r="L359" s="19">
        <f t="shared" si="37"/>
        <v>41.25</v>
      </c>
      <c r="M359" s="74"/>
      <c r="N359" s="84" t="str">
        <f t="shared" si="38"/>
        <v>Juin</v>
      </c>
      <c r="O359" t="str">
        <f t="shared" si="35"/>
        <v>oui</v>
      </c>
      <c r="P359" s="173" t="s">
        <v>665</v>
      </c>
      <c r="Q359" s="173" t="s">
        <v>51</v>
      </c>
      <c r="R359" s="176">
        <v>15</v>
      </c>
      <c r="S359" s="172"/>
      <c r="T359" s="176">
        <v>11</v>
      </c>
      <c r="U359" s="176">
        <v>0</v>
      </c>
      <c r="V359" s="177">
        <v>12.5</v>
      </c>
      <c r="W359" s="177">
        <v>0</v>
      </c>
      <c r="X359" s="179">
        <v>13.75</v>
      </c>
      <c r="Y359" s="172">
        <v>15</v>
      </c>
      <c r="Z359" s="172">
        <v>13.75</v>
      </c>
      <c r="AA359" s="172">
        <v>12.5</v>
      </c>
      <c r="AB359" s="172">
        <v>13.75</v>
      </c>
    </row>
    <row r="360" spans="1:28" ht="30">
      <c r="A360" s="79">
        <v>351</v>
      </c>
      <c r="B360" s="123" t="s">
        <v>786</v>
      </c>
      <c r="C360" s="123" t="s">
        <v>787</v>
      </c>
      <c r="D360" s="172">
        <v>15</v>
      </c>
      <c r="E360" s="172">
        <v>14.5</v>
      </c>
      <c r="F360" s="172">
        <v>13</v>
      </c>
      <c r="G360" s="18">
        <f t="shared" si="33"/>
        <v>14.166666666666666</v>
      </c>
      <c r="H360" s="25">
        <f t="shared" si="34"/>
        <v>42.5</v>
      </c>
      <c r="I360" s="25"/>
      <c r="J360" s="19">
        <f t="shared" si="36"/>
        <v>42.5</v>
      </c>
      <c r="K360" s="26"/>
      <c r="L360" s="19">
        <f t="shared" si="37"/>
        <v>42.5</v>
      </c>
      <c r="M360" s="74"/>
      <c r="N360" s="84" t="str">
        <f t="shared" si="38"/>
        <v>Juin</v>
      </c>
      <c r="O360" t="str">
        <f t="shared" si="35"/>
        <v>oui</v>
      </c>
      <c r="P360" s="173" t="s">
        <v>786</v>
      </c>
      <c r="Q360" s="173" t="s">
        <v>787</v>
      </c>
      <c r="R360" s="176">
        <v>15</v>
      </c>
      <c r="S360" s="172"/>
      <c r="T360" s="176">
        <v>13</v>
      </c>
      <c r="U360" s="176">
        <v>12</v>
      </c>
      <c r="V360" s="177">
        <v>13</v>
      </c>
      <c r="W360" s="177">
        <v>0</v>
      </c>
      <c r="X360" s="179">
        <v>14.5</v>
      </c>
      <c r="Y360" s="172">
        <v>15</v>
      </c>
      <c r="Z360" s="172">
        <v>14.5</v>
      </c>
      <c r="AA360" s="172">
        <v>13</v>
      </c>
      <c r="AB360" s="172">
        <v>14.166666666666666</v>
      </c>
    </row>
    <row r="361" spans="1:28" ht="18.75">
      <c r="A361" s="79">
        <v>352</v>
      </c>
      <c r="B361" s="123" t="s">
        <v>666</v>
      </c>
      <c r="C361" s="123" t="s">
        <v>667</v>
      </c>
      <c r="D361" s="172">
        <v>15</v>
      </c>
      <c r="E361" s="172">
        <v>15</v>
      </c>
      <c r="F361" s="172">
        <v>13</v>
      </c>
      <c r="G361" s="18">
        <f t="shared" si="33"/>
        <v>14.333333333333334</v>
      </c>
      <c r="H361" s="25">
        <f t="shared" si="34"/>
        <v>43</v>
      </c>
      <c r="I361" s="25"/>
      <c r="J361" s="19">
        <f t="shared" si="36"/>
        <v>43</v>
      </c>
      <c r="K361" s="26"/>
      <c r="L361" s="19">
        <f t="shared" si="37"/>
        <v>43</v>
      </c>
      <c r="M361" s="74"/>
      <c r="N361" s="84" t="str">
        <f t="shared" si="38"/>
        <v>Juin</v>
      </c>
      <c r="O361" t="str">
        <f t="shared" si="35"/>
        <v>oui</v>
      </c>
      <c r="P361" s="173" t="s">
        <v>666</v>
      </c>
      <c r="Q361" s="173" t="s">
        <v>667</v>
      </c>
      <c r="R361" s="176">
        <v>11</v>
      </c>
      <c r="S361" s="172"/>
      <c r="T361" s="176">
        <v>15</v>
      </c>
      <c r="U361" s="176">
        <v>12</v>
      </c>
      <c r="V361" s="177">
        <v>13</v>
      </c>
      <c r="W361" s="177">
        <v>0</v>
      </c>
      <c r="X361" s="179">
        <v>15</v>
      </c>
      <c r="Y361" s="172">
        <v>15</v>
      </c>
      <c r="Z361" s="172">
        <v>15</v>
      </c>
      <c r="AA361" s="172">
        <v>13</v>
      </c>
      <c r="AB361" s="172">
        <v>14.333333333333334</v>
      </c>
    </row>
    <row r="362" spans="1:28" ht="18.75">
      <c r="A362" s="79">
        <v>353</v>
      </c>
      <c r="B362" s="123" t="s">
        <v>668</v>
      </c>
      <c r="C362" s="123" t="s">
        <v>52</v>
      </c>
      <c r="D362" s="172">
        <v>15</v>
      </c>
      <c r="E362" s="172">
        <v>15</v>
      </c>
      <c r="F362" s="172">
        <v>13</v>
      </c>
      <c r="G362" s="18">
        <f t="shared" si="33"/>
        <v>14.333333333333334</v>
      </c>
      <c r="H362" s="25">
        <f t="shared" si="34"/>
        <v>43</v>
      </c>
      <c r="I362" s="25"/>
      <c r="J362" s="19">
        <f t="shared" si="36"/>
        <v>43</v>
      </c>
      <c r="K362" s="26"/>
      <c r="L362" s="19">
        <f t="shared" si="37"/>
        <v>43</v>
      </c>
      <c r="M362" s="74"/>
      <c r="N362" s="84" t="str">
        <f t="shared" si="38"/>
        <v>Juin</v>
      </c>
      <c r="O362" t="str">
        <f t="shared" si="35"/>
        <v>oui</v>
      </c>
      <c r="P362" s="173" t="s">
        <v>668</v>
      </c>
      <c r="Q362" s="173" t="s">
        <v>52</v>
      </c>
      <c r="R362" s="176">
        <v>15</v>
      </c>
      <c r="S362" s="172"/>
      <c r="T362" s="176">
        <v>12</v>
      </c>
      <c r="U362" s="176">
        <v>12</v>
      </c>
      <c r="V362" s="177">
        <v>13</v>
      </c>
      <c r="W362" s="177">
        <v>0</v>
      </c>
      <c r="X362" s="179">
        <v>15</v>
      </c>
      <c r="Y362" s="172">
        <v>15</v>
      </c>
      <c r="Z362" s="172">
        <v>15</v>
      </c>
      <c r="AA362" s="172">
        <v>13</v>
      </c>
      <c r="AB362" s="172">
        <v>14.333333333333334</v>
      </c>
    </row>
    <row r="363" spans="1:28" ht="30">
      <c r="A363" s="79">
        <v>354</v>
      </c>
      <c r="B363" s="123" t="s">
        <v>124</v>
      </c>
      <c r="C363" s="123" t="s">
        <v>669</v>
      </c>
      <c r="D363" s="172">
        <v>15</v>
      </c>
      <c r="E363" s="172">
        <v>14</v>
      </c>
      <c r="F363" s="172">
        <v>13.75</v>
      </c>
      <c r="G363" s="18">
        <f t="shared" si="33"/>
        <v>14.25</v>
      </c>
      <c r="H363" s="25">
        <f t="shared" si="34"/>
        <v>42.75</v>
      </c>
      <c r="I363" s="25"/>
      <c r="J363" s="19">
        <f t="shared" si="36"/>
        <v>42.75</v>
      </c>
      <c r="K363" s="26"/>
      <c r="L363" s="19">
        <f t="shared" si="37"/>
        <v>42.75</v>
      </c>
      <c r="M363" s="74"/>
      <c r="N363" s="84" t="str">
        <f t="shared" si="38"/>
        <v>Juin</v>
      </c>
      <c r="O363" t="str">
        <f t="shared" si="35"/>
        <v>oui</v>
      </c>
      <c r="P363" s="173" t="s">
        <v>124</v>
      </c>
      <c r="Q363" s="173" t="s">
        <v>669</v>
      </c>
      <c r="R363" s="176">
        <v>15</v>
      </c>
      <c r="S363" s="172"/>
      <c r="T363" s="176">
        <v>14</v>
      </c>
      <c r="U363" s="176">
        <v>0</v>
      </c>
      <c r="V363" s="177">
        <v>13</v>
      </c>
      <c r="W363" s="177">
        <v>0</v>
      </c>
      <c r="X363" s="179">
        <v>13.75</v>
      </c>
      <c r="Y363" s="172">
        <v>15</v>
      </c>
      <c r="Z363" s="172">
        <v>14</v>
      </c>
      <c r="AA363" s="172">
        <v>13.75</v>
      </c>
      <c r="AB363" s="172">
        <v>14.25</v>
      </c>
    </row>
    <row r="364" spans="1:28" ht="18.75">
      <c r="A364" s="79">
        <v>355</v>
      </c>
      <c r="B364" s="123" t="s">
        <v>670</v>
      </c>
      <c r="C364" s="123" t="s">
        <v>671</v>
      </c>
      <c r="D364" s="172">
        <v>15.5</v>
      </c>
      <c r="E364" s="172">
        <v>14</v>
      </c>
      <c r="F364" s="172">
        <v>14</v>
      </c>
      <c r="G364" s="18">
        <f t="shared" si="33"/>
        <v>14.5</v>
      </c>
      <c r="H364" s="25">
        <f t="shared" si="34"/>
        <v>43.5</v>
      </c>
      <c r="I364" s="25"/>
      <c r="J364" s="19">
        <f t="shared" si="36"/>
        <v>43.5</v>
      </c>
      <c r="K364" s="26"/>
      <c r="L364" s="19">
        <f t="shared" si="37"/>
        <v>43.5</v>
      </c>
      <c r="M364" s="74"/>
      <c r="N364" s="84" t="str">
        <f t="shared" si="38"/>
        <v>Juin</v>
      </c>
      <c r="O364" t="str">
        <f t="shared" si="35"/>
        <v>oui</v>
      </c>
      <c r="P364" s="173" t="s">
        <v>670</v>
      </c>
      <c r="Q364" s="173" t="s">
        <v>671</v>
      </c>
      <c r="R364" s="176">
        <v>15.5</v>
      </c>
      <c r="S364" s="172"/>
      <c r="T364" s="176">
        <v>14</v>
      </c>
      <c r="U364" s="176">
        <v>12</v>
      </c>
      <c r="V364" s="177">
        <v>13</v>
      </c>
      <c r="W364" s="177">
        <v>11.75</v>
      </c>
      <c r="X364" s="179">
        <v>14</v>
      </c>
      <c r="Y364" s="172">
        <v>15.5</v>
      </c>
      <c r="Z364" s="172">
        <v>14</v>
      </c>
      <c r="AA364" s="172">
        <v>14</v>
      </c>
      <c r="AB364" s="172">
        <v>14.5</v>
      </c>
    </row>
    <row r="365" spans="1:28" ht="18.75">
      <c r="A365" s="79">
        <v>356</v>
      </c>
      <c r="B365" s="123" t="s">
        <v>672</v>
      </c>
      <c r="C365" s="123" t="s">
        <v>673</v>
      </c>
      <c r="D365" s="172">
        <v>15.35</v>
      </c>
      <c r="E365" s="172">
        <v>14.75</v>
      </c>
      <c r="F365" s="172">
        <v>13</v>
      </c>
      <c r="G365" s="18">
        <f t="shared" si="33"/>
        <v>14.366666666666667</v>
      </c>
      <c r="H365" s="25">
        <f t="shared" si="34"/>
        <v>43.1</v>
      </c>
      <c r="I365" s="25"/>
      <c r="J365" s="19">
        <f t="shared" si="36"/>
        <v>43.1</v>
      </c>
      <c r="K365" s="26"/>
      <c r="L365" s="19">
        <f t="shared" si="37"/>
        <v>43.1</v>
      </c>
      <c r="M365" s="74"/>
      <c r="N365" s="84" t="str">
        <f t="shared" si="38"/>
        <v>Juin</v>
      </c>
      <c r="O365" t="str">
        <f t="shared" si="35"/>
        <v>oui</v>
      </c>
      <c r="P365" s="173" t="s">
        <v>672</v>
      </c>
      <c r="Q365" s="173" t="s">
        <v>673</v>
      </c>
      <c r="R365" s="176">
        <v>15.35</v>
      </c>
      <c r="S365" s="172"/>
      <c r="T365" s="176">
        <v>13</v>
      </c>
      <c r="U365" s="176">
        <v>0</v>
      </c>
      <c r="V365" s="177">
        <v>13</v>
      </c>
      <c r="W365" s="177">
        <v>12</v>
      </c>
      <c r="X365" s="179">
        <v>14.75</v>
      </c>
      <c r="Y365" s="172">
        <v>15.35</v>
      </c>
      <c r="Z365" s="172">
        <v>14.75</v>
      </c>
      <c r="AA365" s="172">
        <v>13</v>
      </c>
      <c r="AB365" s="172">
        <v>14.366666666666667</v>
      </c>
    </row>
    <row r="366" spans="1:28" ht="18.75">
      <c r="A366" s="79">
        <v>357</v>
      </c>
      <c r="B366" s="123" t="s">
        <v>674</v>
      </c>
      <c r="C366" s="123" t="s">
        <v>675</v>
      </c>
      <c r="D366" s="172">
        <v>15</v>
      </c>
      <c r="E366" s="172">
        <v>14</v>
      </c>
      <c r="F366" s="172">
        <v>14</v>
      </c>
      <c r="G366" s="18">
        <f t="shared" si="33"/>
        <v>14.333333333333334</v>
      </c>
      <c r="H366" s="25">
        <f t="shared" si="34"/>
        <v>43</v>
      </c>
      <c r="I366" s="25"/>
      <c r="J366" s="19">
        <f t="shared" si="36"/>
        <v>43</v>
      </c>
      <c r="K366" s="26"/>
      <c r="L366" s="19">
        <f t="shared" si="37"/>
        <v>43</v>
      </c>
      <c r="M366" s="74"/>
      <c r="N366" s="84" t="str">
        <f t="shared" si="38"/>
        <v>Juin</v>
      </c>
      <c r="O366" t="str">
        <f t="shared" si="35"/>
        <v>oui</v>
      </c>
      <c r="P366" s="173" t="s">
        <v>674</v>
      </c>
      <c r="Q366" s="173" t="s">
        <v>675</v>
      </c>
      <c r="R366" s="176">
        <v>15</v>
      </c>
      <c r="S366" s="172"/>
      <c r="T366" s="176">
        <v>14</v>
      </c>
      <c r="U366" s="176">
        <v>12</v>
      </c>
      <c r="V366" s="177">
        <v>13</v>
      </c>
      <c r="W366" s="177">
        <v>10.75</v>
      </c>
      <c r="X366" s="179">
        <v>14</v>
      </c>
      <c r="Y366" s="172">
        <v>15</v>
      </c>
      <c r="Z366" s="172">
        <v>14</v>
      </c>
      <c r="AA366" s="172">
        <v>14</v>
      </c>
      <c r="AB366" s="172">
        <v>14.333333333333334</v>
      </c>
    </row>
    <row r="367" spans="1:28" ht="30">
      <c r="A367" s="79">
        <v>358</v>
      </c>
      <c r="B367" s="123" t="s">
        <v>676</v>
      </c>
      <c r="C367" s="123" t="s">
        <v>677</v>
      </c>
      <c r="D367" s="172">
        <v>15</v>
      </c>
      <c r="E367" s="172">
        <v>14.5</v>
      </c>
      <c r="F367" s="172">
        <v>14</v>
      </c>
      <c r="G367" s="18">
        <f t="shared" si="33"/>
        <v>14.5</v>
      </c>
      <c r="H367" s="25">
        <f t="shared" si="34"/>
        <v>43.5</v>
      </c>
      <c r="I367" s="25"/>
      <c r="J367" s="19">
        <f t="shared" si="36"/>
        <v>43.5</v>
      </c>
      <c r="K367" s="26"/>
      <c r="L367" s="19">
        <f t="shared" si="37"/>
        <v>43.5</v>
      </c>
      <c r="M367" s="74"/>
      <c r="N367" s="84" t="str">
        <f t="shared" si="38"/>
        <v>Juin</v>
      </c>
      <c r="O367" t="str">
        <f t="shared" si="35"/>
        <v>oui</v>
      </c>
      <c r="P367" s="173" t="s">
        <v>676</v>
      </c>
      <c r="Q367" s="173" t="s">
        <v>677</v>
      </c>
      <c r="R367" s="176">
        <v>15</v>
      </c>
      <c r="S367" s="172"/>
      <c r="T367" s="176">
        <v>10</v>
      </c>
      <c r="U367" s="176">
        <v>0</v>
      </c>
      <c r="V367" s="177">
        <v>13.5</v>
      </c>
      <c r="W367" s="177">
        <v>14.5</v>
      </c>
      <c r="X367" s="179">
        <v>14</v>
      </c>
      <c r="Y367" s="172">
        <v>15</v>
      </c>
      <c r="Z367" s="172">
        <v>14.5</v>
      </c>
      <c r="AA367" s="172">
        <v>14</v>
      </c>
      <c r="AB367" s="172">
        <v>14.5</v>
      </c>
    </row>
    <row r="368" spans="1:28" ht="30">
      <c r="A368" s="79">
        <v>359</v>
      </c>
      <c r="B368" s="123" t="s">
        <v>678</v>
      </c>
      <c r="C368" s="123" t="s">
        <v>679</v>
      </c>
      <c r="D368" s="172">
        <v>14</v>
      </c>
      <c r="E368" s="172">
        <v>13</v>
      </c>
      <c r="F368" s="172">
        <v>12.5</v>
      </c>
      <c r="G368" s="18">
        <f t="shared" si="33"/>
        <v>13.166666666666666</v>
      </c>
      <c r="H368" s="25">
        <f t="shared" si="34"/>
        <v>39.5</v>
      </c>
      <c r="I368" s="25"/>
      <c r="J368" s="19">
        <f t="shared" si="36"/>
        <v>39.5</v>
      </c>
      <c r="K368" s="26"/>
      <c r="L368" s="19">
        <f t="shared" si="37"/>
        <v>39.5</v>
      </c>
      <c r="M368" s="74"/>
      <c r="N368" s="84" t="str">
        <f t="shared" si="38"/>
        <v>Juin</v>
      </c>
      <c r="O368" t="str">
        <f t="shared" si="35"/>
        <v>oui</v>
      </c>
      <c r="P368" s="173" t="s">
        <v>678</v>
      </c>
      <c r="Q368" s="173" t="s">
        <v>679</v>
      </c>
      <c r="R368" s="176">
        <v>0</v>
      </c>
      <c r="S368" s="172"/>
      <c r="T368" s="176">
        <v>13</v>
      </c>
      <c r="U368" s="176">
        <v>12</v>
      </c>
      <c r="V368" s="177">
        <v>12.5</v>
      </c>
      <c r="W368" s="177">
        <v>11.75</v>
      </c>
      <c r="X368" s="179">
        <v>14</v>
      </c>
      <c r="Y368" s="172">
        <v>14</v>
      </c>
      <c r="Z368" s="172">
        <v>13</v>
      </c>
      <c r="AA368" s="172">
        <v>12.5</v>
      </c>
      <c r="AB368" s="172">
        <v>13.166666666666666</v>
      </c>
    </row>
    <row r="369" spans="1:28" ht="31.5">
      <c r="A369" s="79">
        <v>360</v>
      </c>
      <c r="B369" s="123" t="s">
        <v>680</v>
      </c>
      <c r="C369" s="123" t="s">
        <v>681</v>
      </c>
      <c r="D369" s="172">
        <v>15</v>
      </c>
      <c r="E369" s="172">
        <v>14.75</v>
      </c>
      <c r="F369" s="172">
        <v>13.5</v>
      </c>
      <c r="G369" s="18">
        <f t="shared" si="33"/>
        <v>14.416666666666666</v>
      </c>
      <c r="H369" s="25">
        <f t="shared" si="34"/>
        <v>43.25</v>
      </c>
      <c r="I369" s="25"/>
      <c r="J369" s="19">
        <f t="shared" si="36"/>
        <v>43.25</v>
      </c>
      <c r="K369" s="26"/>
      <c r="L369" s="19">
        <f t="shared" si="37"/>
        <v>43.25</v>
      </c>
      <c r="M369" s="74"/>
      <c r="N369" s="84" t="str">
        <f t="shared" si="38"/>
        <v>Juin</v>
      </c>
      <c r="O369" t="str">
        <f t="shared" si="35"/>
        <v>oui</v>
      </c>
      <c r="P369" s="173" t="s">
        <v>680</v>
      </c>
      <c r="Q369" s="173" t="s">
        <v>681</v>
      </c>
      <c r="R369" s="176">
        <v>15</v>
      </c>
      <c r="S369" s="172"/>
      <c r="T369" s="176">
        <v>13</v>
      </c>
      <c r="U369" s="176">
        <v>12</v>
      </c>
      <c r="V369" s="177">
        <v>13</v>
      </c>
      <c r="W369" s="177">
        <v>13.5</v>
      </c>
      <c r="X369" s="179">
        <v>14.75</v>
      </c>
      <c r="Y369" s="172">
        <v>15</v>
      </c>
      <c r="Z369" s="172">
        <v>14.75</v>
      </c>
      <c r="AA369" s="172">
        <v>13.5</v>
      </c>
      <c r="AB369" s="172">
        <v>14.416666666666666</v>
      </c>
    </row>
    <row r="370" spans="1:28" ht="18.75">
      <c r="A370" s="79">
        <v>361</v>
      </c>
      <c r="B370" s="123" t="s">
        <v>682</v>
      </c>
      <c r="C370" s="123" t="s">
        <v>438</v>
      </c>
      <c r="D370" s="172">
        <v>15.5</v>
      </c>
      <c r="E370" s="172">
        <v>15</v>
      </c>
      <c r="F370" s="172">
        <v>14</v>
      </c>
      <c r="G370" s="18">
        <f t="shared" si="33"/>
        <v>14.833333333333334</v>
      </c>
      <c r="H370" s="25">
        <f t="shared" si="34"/>
        <v>44.5</v>
      </c>
      <c r="I370" s="25"/>
      <c r="J370" s="19">
        <f t="shared" si="36"/>
        <v>44.5</v>
      </c>
      <c r="K370" s="26"/>
      <c r="L370" s="19">
        <f t="shared" si="37"/>
        <v>44.5</v>
      </c>
      <c r="M370" s="74"/>
      <c r="N370" s="84" t="str">
        <f t="shared" si="38"/>
        <v>Juin</v>
      </c>
      <c r="O370" t="str">
        <f t="shared" si="35"/>
        <v>oui</v>
      </c>
      <c r="P370" s="173" t="s">
        <v>682</v>
      </c>
      <c r="Q370" s="173" t="s">
        <v>438</v>
      </c>
      <c r="R370" s="176">
        <v>15.5</v>
      </c>
      <c r="S370" s="172"/>
      <c r="T370" s="176">
        <v>14</v>
      </c>
      <c r="U370" s="176">
        <v>12</v>
      </c>
      <c r="V370" s="177">
        <v>13</v>
      </c>
      <c r="W370" s="177">
        <v>12.5</v>
      </c>
      <c r="X370" s="179">
        <v>15</v>
      </c>
      <c r="Y370" s="172">
        <v>15.5</v>
      </c>
      <c r="Z370" s="172">
        <v>15</v>
      </c>
      <c r="AA370" s="172">
        <v>14</v>
      </c>
      <c r="AB370" s="172">
        <v>14.833333333333334</v>
      </c>
    </row>
    <row r="371" spans="1:28" ht="18.75">
      <c r="A371" s="79">
        <v>362</v>
      </c>
      <c r="B371" s="123" t="s">
        <v>683</v>
      </c>
      <c r="C371" s="123" t="s">
        <v>684</v>
      </c>
      <c r="D371" s="172">
        <v>15</v>
      </c>
      <c r="E371" s="172">
        <v>14.75</v>
      </c>
      <c r="F371" s="172">
        <v>12.5</v>
      </c>
      <c r="G371" s="18">
        <f t="shared" si="33"/>
        <v>14.083333333333334</v>
      </c>
      <c r="H371" s="25">
        <f t="shared" si="34"/>
        <v>42.25</v>
      </c>
      <c r="I371" s="25"/>
      <c r="J371" s="19">
        <f t="shared" si="36"/>
        <v>42.25</v>
      </c>
      <c r="K371" s="26"/>
      <c r="L371" s="19">
        <f t="shared" si="37"/>
        <v>42.25</v>
      </c>
      <c r="M371" s="74"/>
      <c r="N371" s="84" t="str">
        <f t="shared" si="38"/>
        <v>Juin</v>
      </c>
      <c r="O371" t="str">
        <f t="shared" si="35"/>
        <v>oui</v>
      </c>
      <c r="P371" s="173" t="s">
        <v>683</v>
      </c>
      <c r="Q371" s="173" t="s">
        <v>684</v>
      </c>
      <c r="R371" s="176">
        <v>15</v>
      </c>
      <c r="S371" s="172"/>
      <c r="T371" s="176">
        <v>10</v>
      </c>
      <c r="U371" s="176">
        <v>12</v>
      </c>
      <c r="V371" s="177">
        <v>12.5</v>
      </c>
      <c r="W371" s="177">
        <v>12</v>
      </c>
      <c r="X371" s="179">
        <v>14.75</v>
      </c>
      <c r="Y371" s="172">
        <v>15</v>
      </c>
      <c r="Z371" s="172">
        <v>14.75</v>
      </c>
      <c r="AA371" s="172">
        <v>12.5</v>
      </c>
      <c r="AB371" s="172">
        <v>14.083333333333334</v>
      </c>
    </row>
    <row r="372" spans="1:28" ht="18.75">
      <c r="A372" s="79">
        <v>363</v>
      </c>
      <c r="B372" s="123" t="s">
        <v>685</v>
      </c>
      <c r="C372" s="123" t="s">
        <v>106</v>
      </c>
      <c r="D372" s="172">
        <v>15</v>
      </c>
      <c r="E372" s="172">
        <v>14.75</v>
      </c>
      <c r="F372" s="172">
        <v>14</v>
      </c>
      <c r="G372" s="18">
        <f t="shared" si="33"/>
        <v>14.583333333333334</v>
      </c>
      <c r="H372" s="25">
        <f t="shared" si="34"/>
        <v>43.75</v>
      </c>
      <c r="I372" s="25"/>
      <c r="J372" s="19">
        <f t="shared" si="36"/>
        <v>43.75</v>
      </c>
      <c r="K372" s="26"/>
      <c r="L372" s="19">
        <f t="shared" si="37"/>
        <v>43.75</v>
      </c>
      <c r="M372" s="74"/>
      <c r="N372" s="84" t="str">
        <f t="shared" si="38"/>
        <v>Juin</v>
      </c>
      <c r="O372" t="str">
        <f t="shared" si="35"/>
        <v>oui</v>
      </c>
      <c r="P372" s="173" t="s">
        <v>685</v>
      </c>
      <c r="Q372" s="173" t="s">
        <v>106</v>
      </c>
      <c r="R372" s="176">
        <v>15</v>
      </c>
      <c r="S372" s="172"/>
      <c r="T372" s="176">
        <v>14</v>
      </c>
      <c r="U372" s="176">
        <v>12</v>
      </c>
      <c r="V372" s="177">
        <v>13</v>
      </c>
      <c r="W372" s="177">
        <v>12</v>
      </c>
      <c r="X372" s="179">
        <v>14.75</v>
      </c>
      <c r="Y372" s="172">
        <v>15</v>
      </c>
      <c r="Z372" s="172">
        <v>14.75</v>
      </c>
      <c r="AA372" s="172">
        <v>14</v>
      </c>
      <c r="AB372" s="172">
        <v>14.583333333333334</v>
      </c>
    </row>
    <row r="373" spans="1:28" ht="18.75">
      <c r="A373" s="79">
        <v>364</v>
      </c>
      <c r="B373" s="123" t="s">
        <v>686</v>
      </c>
      <c r="C373" s="123" t="s">
        <v>687</v>
      </c>
      <c r="D373" s="172">
        <v>15</v>
      </c>
      <c r="E373" s="172">
        <v>13.5</v>
      </c>
      <c r="F373" s="172">
        <v>13.5</v>
      </c>
      <c r="G373" s="18">
        <f t="shared" si="33"/>
        <v>14</v>
      </c>
      <c r="H373" s="25">
        <f t="shared" si="34"/>
        <v>42</v>
      </c>
      <c r="I373" s="25"/>
      <c r="J373" s="19">
        <f t="shared" si="36"/>
        <v>42</v>
      </c>
      <c r="K373" s="26"/>
      <c r="L373" s="19">
        <f t="shared" si="37"/>
        <v>42</v>
      </c>
      <c r="M373" s="74"/>
      <c r="N373" s="84" t="str">
        <f t="shared" si="38"/>
        <v>Juin</v>
      </c>
      <c r="O373" t="str">
        <f t="shared" si="35"/>
        <v>oui</v>
      </c>
      <c r="P373" s="173" t="s">
        <v>686</v>
      </c>
      <c r="Q373" s="173" t="s">
        <v>687</v>
      </c>
      <c r="R373" s="176">
        <v>15</v>
      </c>
      <c r="S373" s="172"/>
      <c r="T373" s="176">
        <v>13</v>
      </c>
      <c r="U373" s="176">
        <v>12</v>
      </c>
      <c r="V373" s="177">
        <v>13.5</v>
      </c>
      <c r="W373" s="177">
        <v>13.5</v>
      </c>
      <c r="X373" s="179" t="s">
        <v>1462</v>
      </c>
      <c r="Y373" s="172">
        <v>15</v>
      </c>
      <c r="Z373" s="172">
        <v>13.5</v>
      </c>
      <c r="AA373" s="172">
        <v>13.5</v>
      </c>
      <c r="AB373" s="172">
        <v>14</v>
      </c>
    </row>
    <row r="374" spans="1:28" ht="18.75">
      <c r="A374" s="79">
        <v>365</v>
      </c>
      <c r="B374" s="123" t="s">
        <v>688</v>
      </c>
      <c r="C374" s="123" t="s">
        <v>689</v>
      </c>
      <c r="D374" s="172">
        <v>15</v>
      </c>
      <c r="E374" s="172">
        <v>14</v>
      </c>
      <c r="F374" s="172">
        <v>14</v>
      </c>
      <c r="G374" s="18">
        <f t="shared" si="33"/>
        <v>14.333333333333334</v>
      </c>
      <c r="H374" s="25">
        <f t="shared" si="34"/>
        <v>43</v>
      </c>
      <c r="I374" s="25"/>
      <c r="J374" s="19">
        <f t="shared" si="36"/>
        <v>43</v>
      </c>
      <c r="K374" s="26"/>
      <c r="L374" s="19">
        <f t="shared" si="37"/>
        <v>43</v>
      </c>
      <c r="M374" s="74"/>
      <c r="N374" s="84" t="str">
        <f t="shared" si="38"/>
        <v>Juin</v>
      </c>
      <c r="O374" t="str">
        <f t="shared" si="35"/>
        <v>oui</v>
      </c>
      <c r="P374" s="173" t="s">
        <v>688</v>
      </c>
      <c r="Q374" s="173" t="s">
        <v>689</v>
      </c>
      <c r="R374" s="176">
        <v>15</v>
      </c>
      <c r="S374" s="172"/>
      <c r="T374" s="176">
        <v>14</v>
      </c>
      <c r="U374" s="176">
        <v>12</v>
      </c>
      <c r="V374" s="177">
        <v>13</v>
      </c>
      <c r="W374" s="177">
        <v>12</v>
      </c>
      <c r="X374" s="179">
        <v>14</v>
      </c>
      <c r="Y374" s="172">
        <v>15</v>
      </c>
      <c r="Z374" s="172">
        <v>14</v>
      </c>
      <c r="AA374" s="172">
        <v>14</v>
      </c>
      <c r="AB374" s="172">
        <v>14.333333333333334</v>
      </c>
    </row>
    <row r="375" spans="1:28" ht="18.75">
      <c r="A375" s="79">
        <v>366</v>
      </c>
      <c r="B375" s="123" t="s">
        <v>690</v>
      </c>
      <c r="C375" s="123" t="s">
        <v>691</v>
      </c>
      <c r="D375" s="172">
        <v>15</v>
      </c>
      <c r="E375" s="172">
        <v>14</v>
      </c>
      <c r="F375" s="172">
        <v>13</v>
      </c>
      <c r="G375" s="18">
        <f t="shared" si="33"/>
        <v>14</v>
      </c>
      <c r="H375" s="25">
        <f t="shared" si="34"/>
        <v>42</v>
      </c>
      <c r="I375" s="25"/>
      <c r="J375" s="19">
        <f t="shared" si="36"/>
        <v>42</v>
      </c>
      <c r="K375" s="26"/>
      <c r="L375" s="19">
        <f t="shared" si="37"/>
        <v>42</v>
      </c>
      <c r="M375" s="74"/>
      <c r="N375" s="84" t="str">
        <f t="shared" si="38"/>
        <v>Juin</v>
      </c>
      <c r="O375" t="str">
        <f t="shared" si="35"/>
        <v>oui</v>
      </c>
      <c r="P375" s="173" t="s">
        <v>690</v>
      </c>
      <c r="Q375" s="173" t="s">
        <v>691</v>
      </c>
      <c r="R375" s="176">
        <v>15</v>
      </c>
      <c r="S375" s="172"/>
      <c r="T375" s="176">
        <v>10</v>
      </c>
      <c r="U375" s="176">
        <v>12</v>
      </c>
      <c r="V375" s="177">
        <v>13</v>
      </c>
      <c r="W375" s="177">
        <v>11.75</v>
      </c>
      <c r="X375" s="179">
        <v>14</v>
      </c>
      <c r="Y375" s="172">
        <v>15</v>
      </c>
      <c r="Z375" s="172">
        <v>14</v>
      </c>
      <c r="AA375" s="172">
        <v>13</v>
      </c>
      <c r="AB375" s="172">
        <v>14</v>
      </c>
    </row>
    <row r="376" spans="1:28" ht="18.75">
      <c r="A376" s="79">
        <v>367</v>
      </c>
      <c r="B376" s="123" t="s">
        <v>692</v>
      </c>
      <c r="C376" s="123" t="s">
        <v>693</v>
      </c>
      <c r="D376" s="172">
        <v>15</v>
      </c>
      <c r="E376" s="172">
        <v>14</v>
      </c>
      <c r="F376" s="172">
        <v>13</v>
      </c>
      <c r="G376" s="18">
        <f t="shared" si="33"/>
        <v>14</v>
      </c>
      <c r="H376" s="25">
        <f t="shared" si="34"/>
        <v>42</v>
      </c>
      <c r="I376" s="25"/>
      <c r="J376" s="19">
        <f t="shared" si="36"/>
        <v>42</v>
      </c>
      <c r="K376" s="26"/>
      <c r="L376" s="19">
        <f t="shared" si="37"/>
        <v>42</v>
      </c>
      <c r="M376" s="74"/>
      <c r="N376" s="84" t="str">
        <f t="shared" si="38"/>
        <v>Juin</v>
      </c>
      <c r="O376" t="str">
        <f t="shared" si="35"/>
        <v>oui</v>
      </c>
      <c r="P376" s="173" t="s">
        <v>692</v>
      </c>
      <c r="Q376" s="173" t="s">
        <v>693</v>
      </c>
      <c r="R376" s="176">
        <v>15</v>
      </c>
      <c r="S376" s="172"/>
      <c r="T376" s="176">
        <v>14</v>
      </c>
      <c r="U376" s="176">
        <v>12</v>
      </c>
      <c r="V376" s="177">
        <v>13</v>
      </c>
      <c r="W376" s="177">
        <v>0</v>
      </c>
      <c r="X376" s="179">
        <v>11.5</v>
      </c>
      <c r="Y376" s="172">
        <v>15</v>
      </c>
      <c r="Z376" s="172">
        <v>14</v>
      </c>
      <c r="AA376" s="172">
        <v>13</v>
      </c>
      <c r="AB376" s="172">
        <v>14</v>
      </c>
    </row>
    <row r="377" spans="1:28" ht="18.75">
      <c r="A377" s="79">
        <v>368</v>
      </c>
      <c r="B377" s="123" t="s">
        <v>692</v>
      </c>
      <c r="C377" s="123" t="s">
        <v>41</v>
      </c>
      <c r="D377" s="172">
        <v>15</v>
      </c>
      <c r="E377" s="172">
        <v>14</v>
      </c>
      <c r="F377" s="172">
        <v>13</v>
      </c>
      <c r="G377" s="18">
        <f t="shared" si="33"/>
        <v>14</v>
      </c>
      <c r="H377" s="25">
        <f t="shared" si="34"/>
        <v>42</v>
      </c>
      <c r="I377" s="25"/>
      <c r="J377" s="19">
        <f t="shared" si="36"/>
        <v>42</v>
      </c>
      <c r="K377" s="26"/>
      <c r="L377" s="19">
        <f t="shared" si="37"/>
        <v>42</v>
      </c>
      <c r="M377" s="74"/>
      <c r="N377" s="84" t="str">
        <f t="shared" si="38"/>
        <v>Juin</v>
      </c>
      <c r="O377" t="str">
        <f t="shared" si="35"/>
        <v>oui</v>
      </c>
      <c r="P377" s="173" t="s">
        <v>692</v>
      </c>
      <c r="Q377" s="173" t="s">
        <v>41</v>
      </c>
      <c r="R377" s="176">
        <v>15</v>
      </c>
      <c r="S377" s="172"/>
      <c r="T377" s="176">
        <v>13</v>
      </c>
      <c r="U377" s="176">
        <v>12</v>
      </c>
      <c r="V377" s="177">
        <v>13</v>
      </c>
      <c r="W377" s="177">
        <v>12.5</v>
      </c>
      <c r="X377" s="179">
        <v>14</v>
      </c>
      <c r="Y377" s="172">
        <v>15</v>
      </c>
      <c r="Z377" s="172">
        <v>14</v>
      </c>
      <c r="AA377" s="172">
        <v>13</v>
      </c>
      <c r="AB377" s="172">
        <v>14</v>
      </c>
    </row>
    <row r="378" spans="1:28" ht="18.75">
      <c r="A378" s="79">
        <v>369</v>
      </c>
      <c r="B378" s="123" t="s">
        <v>694</v>
      </c>
      <c r="C378" s="123" t="s">
        <v>695</v>
      </c>
      <c r="D378" s="172">
        <v>15.5</v>
      </c>
      <c r="E378" s="172">
        <v>14.75</v>
      </c>
      <c r="F378" s="172">
        <v>14.25</v>
      </c>
      <c r="G378" s="18">
        <f t="shared" si="33"/>
        <v>14.833333333333334</v>
      </c>
      <c r="H378" s="25">
        <f t="shared" si="34"/>
        <v>44.5</v>
      </c>
      <c r="I378" s="25"/>
      <c r="J378" s="19">
        <f t="shared" si="36"/>
        <v>44.5</v>
      </c>
      <c r="K378" s="26"/>
      <c r="L378" s="19">
        <f t="shared" si="37"/>
        <v>44.5</v>
      </c>
      <c r="M378" s="74"/>
      <c r="N378" s="84" t="str">
        <f t="shared" si="38"/>
        <v>Juin</v>
      </c>
      <c r="O378" t="str">
        <f t="shared" si="35"/>
        <v>oui</v>
      </c>
      <c r="P378" s="173" t="s">
        <v>694</v>
      </c>
      <c r="Q378" s="173" t="s">
        <v>695</v>
      </c>
      <c r="R378" s="176">
        <v>15.5</v>
      </c>
      <c r="S378" s="172"/>
      <c r="T378" s="176">
        <v>13</v>
      </c>
      <c r="U378" s="176">
        <v>12</v>
      </c>
      <c r="V378" s="177">
        <v>13</v>
      </c>
      <c r="W378" s="177">
        <v>14.25</v>
      </c>
      <c r="X378" s="179">
        <v>14.75</v>
      </c>
      <c r="Y378" s="172">
        <v>15.5</v>
      </c>
      <c r="Z378" s="172">
        <v>14.75</v>
      </c>
      <c r="AA378" s="172">
        <v>14.25</v>
      </c>
      <c r="AB378" s="172">
        <v>14.833333333333334</v>
      </c>
    </row>
    <row r="379" spans="1:28" ht="18.75">
      <c r="A379" s="79">
        <v>370</v>
      </c>
      <c r="B379" s="123" t="s">
        <v>696</v>
      </c>
      <c r="C379" s="123" t="s">
        <v>208</v>
      </c>
      <c r="D379" s="172">
        <v>15</v>
      </c>
      <c r="E379" s="172">
        <v>13.5</v>
      </c>
      <c r="F379" s="172">
        <v>13</v>
      </c>
      <c r="G379" s="18">
        <f t="shared" si="33"/>
        <v>13.833333333333334</v>
      </c>
      <c r="H379" s="25">
        <f t="shared" si="34"/>
        <v>41.5</v>
      </c>
      <c r="I379" s="25"/>
      <c r="J379" s="19">
        <f t="shared" si="36"/>
        <v>41.5</v>
      </c>
      <c r="K379" s="26"/>
      <c r="L379" s="19">
        <f t="shared" si="37"/>
        <v>41.5</v>
      </c>
      <c r="M379" s="74"/>
      <c r="N379" s="84" t="str">
        <f t="shared" si="38"/>
        <v>Juin</v>
      </c>
      <c r="O379" t="str">
        <f t="shared" si="35"/>
        <v>oui</v>
      </c>
      <c r="P379" s="173" t="s">
        <v>696</v>
      </c>
      <c r="Q379" s="173" t="s">
        <v>208</v>
      </c>
      <c r="R379" s="176">
        <v>15</v>
      </c>
      <c r="S379" s="172"/>
      <c r="T379" s="176">
        <v>13</v>
      </c>
      <c r="U379" s="176">
        <v>12</v>
      </c>
      <c r="V379" s="177">
        <v>12.5</v>
      </c>
      <c r="W379" s="177">
        <v>0</v>
      </c>
      <c r="X379" s="179">
        <v>13.5</v>
      </c>
      <c r="Y379" s="172">
        <v>15</v>
      </c>
      <c r="Z379" s="172">
        <v>13.5</v>
      </c>
      <c r="AA379" s="172">
        <v>13</v>
      </c>
      <c r="AB379" s="172">
        <v>13.833333333333334</v>
      </c>
    </row>
    <row r="380" spans="1:28" ht="18.75">
      <c r="A380" s="79">
        <v>371</v>
      </c>
      <c r="B380" s="123" t="s">
        <v>697</v>
      </c>
      <c r="C380" s="123" t="s">
        <v>698</v>
      </c>
      <c r="D380" s="172">
        <v>15</v>
      </c>
      <c r="E380" s="172">
        <v>14.5</v>
      </c>
      <c r="F380" s="172">
        <v>13.75</v>
      </c>
      <c r="G380" s="18">
        <f t="shared" si="33"/>
        <v>14.416666666666666</v>
      </c>
      <c r="H380" s="25">
        <f t="shared" si="34"/>
        <v>43.25</v>
      </c>
      <c r="I380" s="25"/>
      <c r="J380" s="19">
        <f t="shared" si="36"/>
        <v>43.25</v>
      </c>
      <c r="K380" s="26"/>
      <c r="L380" s="19">
        <f t="shared" si="37"/>
        <v>43.25</v>
      </c>
      <c r="M380" s="74"/>
      <c r="N380" s="84" t="str">
        <f t="shared" si="38"/>
        <v>Juin</v>
      </c>
      <c r="O380" t="str">
        <f t="shared" si="35"/>
        <v>oui</v>
      </c>
      <c r="P380" s="173" t="s">
        <v>697</v>
      </c>
      <c r="Q380" s="173" t="s">
        <v>698</v>
      </c>
      <c r="R380" s="176">
        <v>15</v>
      </c>
      <c r="S380" s="172"/>
      <c r="T380" s="176">
        <v>13</v>
      </c>
      <c r="U380" s="176">
        <v>12</v>
      </c>
      <c r="V380" s="177">
        <v>13</v>
      </c>
      <c r="W380" s="177">
        <v>13.75</v>
      </c>
      <c r="X380" s="179">
        <v>14.5</v>
      </c>
      <c r="Y380" s="172">
        <v>15</v>
      </c>
      <c r="Z380" s="172">
        <v>14.5</v>
      </c>
      <c r="AA380" s="172">
        <v>13.75</v>
      </c>
      <c r="AB380" s="172">
        <v>14.416666666666666</v>
      </c>
    </row>
    <row r="381" spans="1:28" ht="30">
      <c r="A381" s="79">
        <v>372</v>
      </c>
      <c r="B381" s="123" t="s">
        <v>699</v>
      </c>
      <c r="C381" s="123" t="s">
        <v>700</v>
      </c>
      <c r="D381" s="172">
        <v>15</v>
      </c>
      <c r="E381" s="172">
        <v>14</v>
      </c>
      <c r="F381" s="172">
        <v>13</v>
      </c>
      <c r="G381" s="18">
        <f t="shared" si="33"/>
        <v>14</v>
      </c>
      <c r="H381" s="25">
        <f t="shared" si="34"/>
        <v>42</v>
      </c>
      <c r="I381" s="25"/>
      <c r="J381" s="19">
        <f t="shared" si="36"/>
        <v>42</v>
      </c>
      <c r="K381" s="26"/>
      <c r="L381" s="19">
        <f t="shared" si="37"/>
        <v>42</v>
      </c>
      <c r="M381" s="74"/>
      <c r="N381" s="84" t="str">
        <f t="shared" si="38"/>
        <v>Juin</v>
      </c>
      <c r="O381" t="str">
        <f t="shared" si="35"/>
        <v>oui</v>
      </c>
      <c r="P381" s="173" t="s">
        <v>699</v>
      </c>
      <c r="Q381" s="173" t="s">
        <v>700</v>
      </c>
      <c r="R381" s="176">
        <v>15</v>
      </c>
      <c r="S381" s="172"/>
      <c r="T381" s="176">
        <v>12</v>
      </c>
      <c r="U381" s="176">
        <v>12</v>
      </c>
      <c r="V381" s="177">
        <v>13</v>
      </c>
      <c r="W381" s="177">
        <v>12.5</v>
      </c>
      <c r="X381" s="179">
        <v>14</v>
      </c>
      <c r="Y381" s="172">
        <v>15</v>
      </c>
      <c r="Z381" s="172">
        <v>14</v>
      </c>
      <c r="AA381" s="172">
        <v>13</v>
      </c>
      <c r="AB381" s="172">
        <v>14</v>
      </c>
    </row>
    <row r="382" spans="1:28" ht="30">
      <c r="A382" s="79">
        <v>373</v>
      </c>
      <c r="B382" s="123" t="s">
        <v>701</v>
      </c>
      <c r="C382" s="123" t="s">
        <v>702</v>
      </c>
      <c r="D382" s="172">
        <v>15.5</v>
      </c>
      <c r="E382" s="172">
        <v>14</v>
      </c>
      <c r="F382" s="172">
        <v>14</v>
      </c>
      <c r="G382" s="18">
        <f t="shared" si="33"/>
        <v>14.5</v>
      </c>
      <c r="H382" s="25">
        <f t="shared" si="34"/>
        <v>43.5</v>
      </c>
      <c r="I382" s="25"/>
      <c r="J382" s="19">
        <f t="shared" si="36"/>
        <v>43.5</v>
      </c>
      <c r="K382" s="26"/>
      <c r="L382" s="19">
        <f t="shared" si="37"/>
        <v>43.5</v>
      </c>
      <c r="M382" s="74"/>
      <c r="N382" s="84" t="str">
        <f t="shared" si="38"/>
        <v>Juin</v>
      </c>
      <c r="O382" t="str">
        <f t="shared" si="35"/>
        <v>oui</v>
      </c>
      <c r="P382" s="173" t="s">
        <v>701</v>
      </c>
      <c r="Q382" s="173" t="s">
        <v>702</v>
      </c>
      <c r="R382" s="176">
        <v>15.5</v>
      </c>
      <c r="S382" s="172"/>
      <c r="T382" s="176">
        <v>14</v>
      </c>
      <c r="U382" s="176">
        <v>12</v>
      </c>
      <c r="V382" s="177">
        <v>13</v>
      </c>
      <c r="W382" s="177">
        <v>10.75</v>
      </c>
      <c r="X382" s="179">
        <v>14</v>
      </c>
      <c r="Y382" s="172">
        <v>15.5</v>
      </c>
      <c r="Z382" s="172">
        <v>14</v>
      </c>
      <c r="AA382" s="172">
        <v>14</v>
      </c>
      <c r="AB382" s="172">
        <v>14.5</v>
      </c>
    </row>
    <row r="383" spans="1:28" ht="18.75">
      <c r="A383" s="79">
        <v>374</v>
      </c>
      <c r="B383" s="123" t="s">
        <v>703</v>
      </c>
      <c r="C383" s="123" t="s">
        <v>704</v>
      </c>
      <c r="D383" s="172">
        <v>15</v>
      </c>
      <c r="E383" s="172">
        <v>14</v>
      </c>
      <c r="F383" s="172">
        <v>13.5</v>
      </c>
      <c r="G383" s="18">
        <f t="shared" si="33"/>
        <v>14.166666666666666</v>
      </c>
      <c r="H383" s="25">
        <f t="shared" si="34"/>
        <v>42.5</v>
      </c>
      <c r="I383" s="25"/>
      <c r="J383" s="19">
        <f t="shared" si="36"/>
        <v>42.5</v>
      </c>
      <c r="K383" s="26"/>
      <c r="L383" s="19">
        <f t="shared" si="37"/>
        <v>42.5</v>
      </c>
      <c r="M383" s="74"/>
      <c r="N383" s="84" t="str">
        <f t="shared" si="38"/>
        <v>Juin</v>
      </c>
      <c r="O383" t="str">
        <f t="shared" si="35"/>
        <v>oui</v>
      </c>
      <c r="P383" s="173" t="s">
        <v>703</v>
      </c>
      <c r="Q383" s="173" t="s">
        <v>704</v>
      </c>
      <c r="R383" s="176">
        <v>15</v>
      </c>
      <c r="S383" s="172"/>
      <c r="T383" s="176">
        <v>12</v>
      </c>
      <c r="U383" s="176">
        <v>12</v>
      </c>
      <c r="V383" s="177">
        <v>13</v>
      </c>
      <c r="W383" s="177">
        <v>13.5</v>
      </c>
      <c r="X383" s="179">
        <v>14</v>
      </c>
      <c r="Y383" s="172">
        <v>15</v>
      </c>
      <c r="Z383" s="172">
        <v>14</v>
      </c>
      <c r="AA383" s="172">
        <v>13.5</v>
      </c>
      <c r="AB383" s="172">
        <v>14.166666666666666</v>
      </c>
    </row>
    <row r="384" spans="1:28" ht="30">
      <c r="A384" s="79">
        <v>375</v>
      </c>
      <c r="B384" s="123" t="s">
        <v>705</v>
      </c>
      <c r="C384" s="123" t="s">
        <v>788</v>
      </c>
      <c r="D384" s="172">
        <v>15</v>
      </c>
      <c r="E384" s="172">
        <v>13</v>
      </c>
      <c r="F384" s="172">
        <v>12</v>
      </c>
      <c r="G384" s="18">
        <f t="shared" si="33"/>
        <v>13.333333333333334</v>
      </c>
      <c r="H384" s="25">
        <f t="shared" si="34"/>
        <v>40</v>
      </c>
      <c r="I384" s="25"/>
      <c r="J384" s="19">
        <f t="shared" si="36"/>
        <v>40</v>
      </c>
      <c r="K384" s="26"/>
      <c r="L384" s="19">
        <f t="shared" si="37"/>
        <v>40</v>
      </c>
      <c r="M384" s="74"/>
      <c r="N384" s="84" t="str">
        <f t="shared" si="38"/>
        <v>Juin</v>
      </c>
      <c r="O384" t="str">
        <f t="shared" si="35"/>
        <v>non</v>
      </c>
      <c r="P384" s="173" t="s">
        <v>705</v>
      </c>
      <c r="Q384" s="173" t="s">
        <v>706</v>
      </c>
      <c r="R384" s="176">
        <v>0</v>
      </c>
      <c r="S384" s="172"/>
      <c r="T384" s="176">
        <v>10</v>
      </c>
      <c r="U384" s="176">
        <v>0</v>
      </c>
      <c r="V384" s="177">
        <v>13</v>
      </c>
      <c r="W384" s="177">
        <v>12</v>
      </c>
      <c r="X384" s="179">
        <v>15</v>
      </c>
      <c r="Y384" s="172">
        <v>15</v>
      </c>
      <c r="Z384" s="172">
        <v>13</v>
      </c>
      <c r="AA384" s="172">
        <v>12</v>
      </c>
      <c r="AB384" s="172">
        <v>13.333333333333334</v>
      </c>
    </row>
    <row r="385" spans="1:28" ht="18.75">
      <c r="A385" s="79">
        <v>376</v>
      </c>
      <c r="B385" s="123" t="s">
        <v>707</v>
      </c>
      <c r="C385" s="123" t="s">
        <v>204</v>
      </c>
      <c r="D385" s="172">
        <v>16</v>
      </c>
      <c r="E385" s="172">
        <v>15</v>
      </c>
      <c r="F385" s="172">
        <v>14.75</v>
      </c>
      <c r="G385" s="18">
        <f t="shared" si="33"/>
        <v>15.25</v>
      </c>
      <c r="H385" s="25">
        <f t="shared" si="34"/>
        <v>45.75</v>
      </c>
      <c r="I385" s="25"/>
      <c r="J385" s="19">
        <f t="shared" si="36"/>
        <v>45.75</v>
      </c>
      <c r="K385" s="26"/>
      <c r="L385" s="19">
        <f t="shared" si="37"/>
        <v>45.75</v>
      </c>
      <c r="M385" s="74"/>
      <c r="N385" s="84" t="str">
        <f t="shared" si="38"/>
        <v>Juin</v>
      </c>
      <c r="O385" t="str">
        <f t="shared" si="35"/>
        <v>non</v>
      </c>
      <c r="P385" s="173" t="s">
        <v>707</v>
      </c>
      <c r="Q385" s="173" t="s">
        <v>708</v>
      </c>
      <c r="R385" s="176">
        <v>14</v>
      </c>
      <c r="S385" s="172"/>
      <c r="T385" s="176">
        <v>16</v>
      </c>
      <c r="U385" s="176">
        <v>12</v>
      </c>
      <c r="V385" s="177">
        <v>13.5</v>
      </c>
      <c r="W385" s="177">
        <v>14.75</v>
      </c>
      <c r="X385" s="179">
        <v>15</v>
      </c>
      <c r="Y385" s="172">
        <v>16</v>
      </c>
      <c r="Z385" s="172">
        <v>15</v>
      </c>
      <c r="AA385" s="172">
        <v>14.75</v>
      </c>
      <c r="AB385" s="172">
        <v>15.25</v>
      </c>
    </row>
    <row r="386" spans="1:28" ht="18.75">
      <c r="A386" s="79">
        <v>377</v>
      </c>
      <c r="B386" s="123" t="s">
        <v>709</v>
      </c>
      <c r="C386" s="123" t="s">
        <v>710</v>
      </c>
      <c r="D386" s="172">
        <v>15</v>
      </c>
      <c r="E386" s="172">
        <v>15</v>
      </c>
      <c r="F386" s="172">
        <v>13</v>
      </c>
      <c r="G386" s="18">
        <f t="shared" si="33"/>
        <v>14.333333333333334</v>
      </c>
      <c r="H386" s="25">
        <f t="shared" si="34"/>
        <v>43</v>
      </c>
      <c r="I386" s="25"/>
      <c r="J386" s="19">
        <f t="shared" si="36"/>
        <v>43</v>
      </c>
      <c r="K386" s="26"/>
      <c r="L386" s="19">
        <f t="shared" si="37"/>
        <v>43</v>
      </c>
      <c r="M386" s="74"/>
      <c r="N386" s="84" t="str">
        <f t="shared" si="38"/>
        <v>Juin</v>
      </c>
      <c r="O386" t="str">
        <f t="shared" si="35"/>
        <v>oui</v>
      </c>
      <c r="P386" s="173" t="s">
        <v>709</v>
      </c>
      <c r="Q386" s="173" t="s">
        <v>710</v>
      </c>
      <c r="R386" s="176">
        <v>13</v>
      </c>
      <c r="S386" s="172"/>
      <c r="T386" s="176">
        <v>15</v>
      </c>
      <c r="U386" s="176">
        <v>12</v>
      </c>
      <c r="V386" s="177">
        <v>13</v>
      </c>
      <c r="W386" s="177">
        <v>12</v>
      </c>
      <c r="X386" s="179">
        <v>15</v>
      </c>
      <c r="Y386" s="172">
        <v>15</v>
      </c>
      <c r="Z386" s="172">
        <v>15</v>
      </c>
      <c r="AA386" s="172">
        <v>13</v>
      </c>
      <c r="AB386" s="172">
        <v>14.333333333333334</v>
      </c>
    </row>
    <row r="387" spans="1:28" ht="18.75">
      <c r="A387" s="79">
        <v>378</v>
      </c>
      <c r="B387" s="123" t="s">
        <v>711</v>
      </c>
      <c r="C387" s="123" t="s">
        <v>234</v>
      </c>
      <c r="D387" s="172">
        <v>15</v>
      </c>
      <c r="E387" s="172">
        <v>14</v>
      </c>
      <c r="F387" s="172">
        <v>13</v>
      </c>
      <c r="G387" s="18">
        <f t="shared" si="33"/>
        <v>14</v>
      </c>
      <c r="H387" s="25">
        <f t="shared" si="34"/>
        <v>42</v>
      </c>
      <c r="I387" s="25"/>
      <c r="J387" s="19">
        <f t="shared" si="36"/>
        <v>42</v>
      </c>
      <c r="K387" s="26"/>
      <c r="L387" s="19">
        <f t="shared" si="37"/>
        <v>42</v>
      </c>
      <c r="M387" s="74"/>
      <c r="N387" s="84" t="str">
        <f t="shared" si="38"/>
        <v>Juin</v>
      </c>
      <c r="O387" t="str">
        <f t="shared" si="35"/>
        <v>oui</v>
      </c>
      <c r="P387" s="173" t="s">
        <v>711</v>
      </c>
      <c r="Q387" s="173" t="s">
        <v>234</v>
      </c>
      <c r="R387" s="176">
        <v>13</v>
      </c>
      <c r="S387" s="172"/>
      <c r="T387" s="176">
        <v>14</v>
      </c>
      <c r="U387" s="176">
        <v>12</v>
      </c>
      <c r="V387" s="177">
        <v>12.5</v>
      </c>
      <c r="W387" s="177">
        <v>12.5</v>
      </c>
      <c r="X387" s="179">
        <v>15</v>
      </c>
      <c r="Y387" s="172">
        <v>15</v>
      </c>
      <c r="Z387" s="172">
        <v>14</v>
      </c>
      <c r="AA387" s="172">
        <v>13</v>
      </c>
      <c r="AB387" s="172">
        <v>14</v>
      </c>
    </row>
    <row r="388" spans="1:28" ht="18.75">
      <c r="A388" s="79">
        <v>379</v>
      </c>
      <c r="B388" s="123" t="s">
        <v>712</v>
      </c>
      <c r="C388" s="123" t="s">
        <v>658</v>
      </c>
      <c r="D388" s="172">
        <v>15</v>
      </c>
      <c r="E388" s="172">
        <v>15</v>
      </c>
      <c r="F388" s="172">
        <v>13</v>
      </c>
      <c r="G388" s="18">
        <f t="shared" si="33"/>
        <v>14.333333333333334</v>
      </c>
      <c r="H388" s="25">
        <f t="shared" si="34"/>
        <v>43</v>
      </c>
      <c r="I388" s="25"/>
      <c r="J388" s="19">
        <f t="shared" si="36"/>
        <v>43</v>
      </c>
      <c r="K388" s="26"/>
      <c r="L388" s="19">
        <f t="shared" si="37"/>
        <v>43</v>
      </c>
      <c r="M388" s="74"/>
      <c r="N388" s="84" t="str">
        <f t="shared" si="38"/>
        <v>Juin</v>
      </c>
      <c r="O388" t="str">
        <f t="shared" si="35"/>
        <v>oui</v>
      </c>
      <c r="P388" s="173" t="s">
        <v>712</v>
      </c>
      <c r="Q388" s="173" t="s">
        <v>658</v>
      </c>
      <c r="R388" s="176">
        <v>13</v>
      </c>
      <c r="S388" s="172"/>
      <c r="T388" s="176">
        <v>15</v>
      </c>
      <c r="U388" s="176">
        <v>12</v>
      </c>
      <c r="V388" s="177">
        <v>13</v>
      </c>
      <c r="W388" s="177">
        <v>12.5</v>
      </c>
      <c r="X388" s="179">
        <v>15</v>
      </c>
      <c r="Y388" s="172">
        <v>15</v>
      </c>
      <c r="Z388" s="172">
        <v>15</v>
      </c>
      <c r="AA388" s="172">
        <v>13</v>
      </c>
      <c r="AB388" s="172">
        <v>14.333333333333334</v>
      </c>
    </row>
    <row r="389" spans="1:28" ht="30">
      <c r="A389" s="79">
        <v>380</v>
      </c>
      <c r="B389" s="123" t="s">
        <v>125</v>
      </c>
      <c r="C389" s="123" t="s">
        <v>713</v>
      </c>
      <c r="D389" s="172">
        <v>15</v>
      </c>
      <c r="E389" s="172">
        <v>13</v>
      </c>
      <c r="F389" s="172">
        <v>13</v>
      </c>
      <c r="G389" s="18">
        <f t="shared" si="33"/>
        <v>13.666666666666666</v>
      </c>
      <c r="H389" s="25">
        <f t="shared" si="34"/>
        <v>41</v>
      </c>
      <c r="I389" s="25"/>
      <c r="J389" s="19">
        <f t="shared" si="36"/>
        <v>41</v>
      </c>
      <c r="K389" s="26"/>
      <c r="L389" s="19">
        <f t="shared" si="37"/>
        <v>41</v>
      </c>
      <c r="M389" s="74"/>
      <c r="N389" s="84" t="str">
        <f t="shared" si="38"/>
        <v>Juin</v>
      </c>
      <c r="O389" t="str">
        <f t="shared" si="35"/>
        <v>oui</v>
      </c>
      <c r="P389" s="173" t="s">
        <v>125</v>
      </c>
      <c r="Q389" s="173" t="s">
        <v>713</v>
      </c>
      <c r="R389" s="176">
        <v>13</v>
      </c>
      <c r="S389" s="172"/>
      <c r="T389" s="176">
        <v>12</v>
      </c>
      <c r="U389" s="176">
        <v>12</v>
      </c>
      <c r="V389" s="177">
        <v>13</v>
      </c>
      <c r="W389" s="177">
        <v>12.25</v>
      </c>
      <c r="X389" s="179">
        <v>15</v>
      </c>
      <c r="Y389" s="172">
        <v>15</v>
      </c>
      <c r="Z389" s="172">
        <v>13</v>
      </c>
      <c r="AA389" s="172">
        <v>13</v>
      </c>
      <c r="AB389" s="172">
        <v>13.666666666666666</v>
      </c>
    </row>
    <row r="390" spans="1:28" ht="30">
      <c r="A390" s="79">
        <v>381</v>
      </c>
      <c r="B390" s="123" t="s">
        <v>714</v>
      </c>
      <c r="C390" s="123" t="s">
        <v>715</v>
      </c>
      <c r="D390" s="172">
        <v>15</v>
      </c>
      <c r="E390" s="172">
        <v>14</v>
      </c>
      <c r="F390" s="172">
        <v>13</v>
      </c>
      <c r="G390" s="18">
        <f t="shared" si="33"/>
        <v>14</v>
      </c>
      <c r="H390" s="25">
        <f t="shared" si="34"/>
        <v>42</v>
      </c>
      <c r="I390" s="25"/>
      <c r="J390" s="19">
        <f t="shared" si="36"/>
        <v>42</v>
      </c>
      <c r="K390" s="26"/>
      <c r="L390" s="19">
        <f t="shared" si="37"/>
        <v>42</v>
      </c>
      <c r="M390" s="74"/>
      <c r="N390" s="84" t="str">
        <f t="shared" si="38"/>
        <v>Juin</v>
      </c>
      <c r="O390" t="str">
        <f t="shared" si="35"/>
        <v>oui</v>
      </c>
      <c r="P390" s="173" t="s">
        <v>714</v>
      </c>
      <c r="Q390" s="173" t="s">
        <v>715</v>
      </c>
      <c r="R390" s="176">
        <v>13</v>
      </c>
      <c r="S390" s="172"/>
      <c r="T390" s="176">
        <v>14</v>
      </c>
      <c r="U390" s="176">
        <v>12</v>
      </c>
      <c r="V390" s="177">
        <v>13</v>
      </c>
      <c r="W390" s="177">
        <v>12.75</v>
      </c>
      <c r="X390" s="179">
        <v>15</v>
      </c>
      <c r="Y390" s="172">
        <v>15</v>
      </c>
      <c r="Z390" s="172">
        <v>14</v>
      </c>
      <c r="AA390" s="172">
        <v>13</v>
      </c>
      <c r="AB390" s="172">
        <v>14</v>
      </c>
    </row>
    <row r="391" spans="1:28" ht="45">
      <c r="A391" s="79">
        <v>382</v>
      </c>
      <c r="B391" s="123" t="s">
        <v>716</v>
      </c>
      <c r="C391" s="123" t="s">
        <v>717</v>
      </c>
      <c r="D391" s="172">
        <v>15</v>
      </c>
      <c r="E391" s="172">
        <v>14</v>
      </c>
      <c r="F391" s="172">
        <v>14</v>
      </c>
      <c r="G391" s="18">
        <f t="shared" si="33"/>
        <v>14.333333333333334</v>
      </c>
      <c r="H391" s="25">
        <f t="shared" si="34"/>
        <v>43</v>
      </c>
      <c r="I391" s="25"/>
      <c r="J391" s="19">
        <f t="shared" si="36"/>
        <v>43</v>
      </c>
      <c r="K391" s="26"/>
      <c r="L391" s="19">
        <f t="shared" si="37"/>
        <v>43</v>
      </c>
      <c r="M391" s="74"/>
      <c r="N391" s="84" t="str">
        <f t="shared" si="38"/>
        <v>Juin</v>
      </c>
      <c r="O391" t="str">
        <f t="shared" si="35"/>
        <v>oui</v>
      </c>
      <c r="P391" s="173" t="s">
        <v>716</v>
      </c>
      <c r="Q391" s="173" t="s">
        <v>717</v>
      </c>
      <c r="R391" s="176">
        <v>14</v>
      </c>
      <c r="S391" s="172"/>
      <c r="T391" s="176">
        <v>14</v>
      </c>
      <c r="U391" s="176">
        <v>12</v>
      </c>
      <c r="V391" s="177">
        <v>13</v>
      </c>
      <c r="W391" s="177">
        <v>10.75</v>
      </c>
      <c r="X391" s="179">
        <v>15</v>
      </c>
      <c r="Y391" s="172">
        <v>15</v>
      </c>
      <c r="Z391" s="172">
        <v>14</v>
      </c>
      <c r="AA391" s="172">
        <v>14</v>
      </c>
      <c r="AB391" s="172">
        <v>14.333333333333334</v>
      </c>
    </row>
    <row r="392" spans="1:28" ht="18.75">
      <c r="A392" s="79">
        <v>383</v>
      </c>
      <c r="B392" s="123" t="s">
        <v>126</v>
      </c>
      <c r="C392" s="123" t="s">
        <v>718</v>
      </c>
      <c r="D392" s="172">
        <v>15</v>
      </c>
      <c r="E392" s="172">
        <v>15</v>
      </c>
      <c r="F392" s="172">
        <v>14</v>
      </c>
      <c r="G392" s="18">
        <f t="shared" si="33"/>
        <v>14.666666666666666</v>
      </c>
      <c r="H392" s="25">
        <f t="shared" si="34"/>
        <v>44</v>
      </c>
      <c r="I392" s="25"/>
      <c r="J392" s="19">
        <f t="shared" si="36"/>
        <v>44</v>
      </c>
      <c r="K392" s="26"/>
      <c r="L392" s="19">
        <f t="shared" si="37"/>
        <v>44</v>
      </c>
      <c r="M392" s="74"/>
      <c r="N392" s="84" t="str">
        <f t="shared" si="38"/>
        <v>Juin</v>
      </c>
      <c r="O392" t="str">
        <f t="shared" si="35"/>
        <v>oui</v>
      </c>
      <c r="P392" s="173" t="s">
        <v>126</v>
      </c>
      <c r="Q392" s="173" t="s">
        <v>718</v>
      </c>
      <c r="R392" s="176">
        <v>14</v>
      </c>
      <c r="S392" s="172"/>
      <c r="T392" s="176">
        <v>15</v>
      </c>
      <c r="U392" s="176">
        <v>12</v>
      </c>
      <c r="V392" s="177">
        <v>13.5</v>
      </c>
      <c r="W392" s="177">
        <v>12.5</v>
      </c>
      <c r="X392" s="179">
        <v>15</v>
      </c>
      <c r="Y392" s="172">
        <v>15</v>
      </c>
      <c r="Z392" s="172">
        <v>15</v>
      </c>
      <c r="AA392" s="172">
        <v>14</v>
      </c>
      <c r="AB392" s="172">
        <v>14.666666666666666</v>
      </c>
    </row>
    <row r="393" spans="1:28" ht="18.75">
      <c r="A393" s="79">
        <v>384</v>
      </c>
      <c r="B393" s="123" t="s">
        <v>719</v>
      </c>
      <c r="C393" s="123" t="s">
        <v>515</v>
      </c>
      <c r="D393" s="172">
        <v>15</v>
      </c>
      <c r="E393" s="172">
        <v>14</v>
      </c>
      <c r="F393" s="172">
        <v>13</v>
      </c>
      <c r="G393" s="18">
        <f t="shared" si="33"/>
        <v>14</v>
      </c>
      <c r="H393" s="25">
        <f t="shared" si="34"/>
        <v>42</v>
      </c>
      <c r="I393" s="25"/>
      <c r="J393" s="19">
        <f t="shared" si="36"/>
        <v>42</v>
      </c>
      <c r="K393" s="26"/>
      <c r="L393" s="19">
        <f t="shared" si="37"/>
        <v>42</v>
      </c>
      <c r="M393" s="74"/>
      <c r="N393" s="84" t="str">
        <f t="shared" si="38"/>
        <v>Juin</v>
      </c>
      <c r="O393" t="str">
        <f t="shared" si="35"/>
        <v>oui</v>
      </c>
      <c r="P393" s="173" t="s">
        <v>719</v>
      </c>
      <c r="Q393" s="173" t="s">
        <v>515</v>
      </c>
      <c r="R393" s="176">
        <v>12</v>
      </c>
      <c r="S393" s="172"/>
      <c r="T393" s="176">
        <v>14</v>
      </c>
      <c r="U393" s="176">
        <v>12</v>
      </c>
      <c r="V393" s="177">
        <v>12</v>
      </c>
      <c r="W393" s="177">
        <v>13</v>
      </c>
      <c r="X393" s="179">
        <v>15</v>
      </c>
      <c r="Y393" s="172">
        <v>15</v>
      </c>
      <c r="Z393" s="172">
        <v>14</v>
      </c>
      <c r="AA393" s="172">
        <v>13</v>
      </c>
      <c r="AB393" s="172">
        <v>14</v>
      </c>
    </row>
    <row r="394" spans="1:28" ht="18.75">
      <c r="A394" s="79">
        <v>385</v>
      </c>
      <c r="B394" s="123" t="s">
        <v>720</v>
      </c>
      <c r="C394" s="123" t="s">
        <v>721</v>
      </c>
      <c r="D394" s="172">
        <v>15</v>
      </c>
      <c r="E394" s="172">
        <v>13</v>
      </c>
      <c r="F394" s="172">
        <v>13</v>
      </c>
      <c r="G394" s="18">
        <f t="shared" si="33"/>
        <v>13.666666666666666</v>
      </c>
      <c r="H394" s="25">
        <f t="shared" si="34"/>
        <v>41</v>
      </c>
      <c r="I394" s="25"/>
      <c r="J394" s="19">
        <f t="shared" si="36"/>
        <v>41</v>
      </c>
      <c r="K394" s="26"/>
      <c r="L394" s="19">
        <f t="shared" si="37"/>
        <v>41</v>
      </c>
      <c r="M394" s="74"/>
      <c r="N394" s="84" t="str">
        <f t="shared" si="38"/>
        <v>Juin</v>
      </c>
      <c r="O394" t="str">
        <f t="shared" si="35"/>
        <v>oui</v>
      </c>
      <c r="P394" s="173" t="s">
        <v>720</v>
      </c>
      <c r="Q394" s="173" t="s">
        <v>721</v>
      </c>
      <c r="R394" s="176">
        <v>13</v>
      </c>
      <c r="S394" s="172"/>
      <c r="T394" s="176">
        <v>12</v>
      </c>
      <c r="U394" s="176">
        <v>12</v>
      </c>
      <c r="V394" s="177">
        <v>13</v>
      </c>
      <c r="W394" s="177">
        <v>10.75</v>
      </c>
      <c r="X394" s="179">
        <v>15</v>
      </c>
      <c r="Y394" s="172">
        <v>15</v>
      </c>
      <c r="Z394" s="172">
        <v>13</v>
      </c>
      <c r="AA394" s="172">
        <v>13</v>
      </c>
      <c r="AB394" s="172">
        <v>13.666666666666666</v>
      </c>
    </row>
    <row r="395" spans="1:28" ht="30">
      <c r="A395" s="79">
        <v>386</v>
      </c>
      <c r="B395" s="123" t="s">
        <v>722</v>
      </c>
      <c r="C395" s="123" t="s">
        <v>723</v>
      </c>
      <c r="D395" s="172">
        <v>15</v>
      </c>
      <c r="E395" s="172">
        <v>13.5</v>
      </c>
      <c r="F395" s="172">
        <v>12.5</v>
      </c>
      <c r="G395" s="18">
        <f t="shared" ref="G395:G423" si="39">IF(AND(D395=0,E395=0,F395=0),M395/3,(D395+E395+F395)/3)</f>
        <v>13.666666666666666</v>
      </c>
      <c r="H395" s="25">
        <f t="shared" ref="H395:H423" si="40">G395*3</f>
        <v>41</v>
      </c>
      <c r="I395" s="25"/>
      <c r="J395" s="19">
        <f t="shared" si="36"/>
        <v>41</v>
      </c>
      <c r="K395" s="26"/>
      <c r="L395" s="19">
        <f t="shared" si="37"/>
        <v>41</v>
      </c>
      <c r="M395" s="74"/>
      <c r="N395" s="84" t="str">
        <f t="shared" si="38"/>
        <v>Juin</v>
      </c>
      <c r="O395" t="str">
        <f t="shared" ref="O395:O423" si="41">IF(AND(B395=P395,C395=Q395),"oui","non")</f>
        <v>oui</v>
      </c>
      <c r="P395" s="220" t="s">
        <v>722</v>
      </c>
      <c r="Q395" s="220" t="s">
        <v>723</v>
      </c>
      <c r="R395" s="176"/>
      <c r="S395" s="119"/>
      <c r="T395" s="176">
        <v>12</v>
      </c>
      <c r="U395" s="176">
        <v>12</v>
      </c>
      <c r="V395" s="177">
        <v>12.5</v>
      </c>
      <c r="W395" s="177">
        <v>13.5</v>
      </c>
      <c r="X395" s="179">
        <v>15</v>
      </c>
      <c r="Y395" s="172">
        <v>15</v>
      </c>
      <c r="Z395" s="172">
        <v>13.5</v>
      </c>
      <c r="AA395" s="172">
        <v>12.5</v>
      </c>
      <c r="AB395" s="172">
        <v>13.666666666666666</v>
      </c>
    </row>
    <row r="396" spans="1:28" ht="45">
      <c r="A396" s="79">
        <v>387</v>
      </c>
      <c r="B396" s="123" t="s">
        <v>724</v>
      </c>
      <c r="C396" s="123" t="s">
        <v>789</v>
      </c>
      <c r="D396" s="172">
        <v>15</v>
      </c>
      <c r="E396" s="172">
        <v>14</v>
      </c>
      <c r="F396" s="172">
        <v>13</v>
      </c>
      <c r="G396" s="18">
        <f t="shared" si="39"/>
        <v>14</v>
      </c>
      <c r="H396" s="25">
        <f t="shared" si="40"/>
        <v>42</v>
      </c>
      <c r="I396" s="25"/>
      <c r="J396" s="19">
        <f t="shared" si="36"/>
        <v>42</v>
      </c>
      <c r="K396" s="26"/>
      <c r="L396" s="19">
        <f t="shared" si="37"/>
        <v>42</v>
      </c>
      <c r="M396" s="74"/>
      <c r="N396" s="84" t="str">
        <f t="shared" si="38"/>
        <v>Juin</v>
      </c>
      <c r="O396" t="str">
        <f t="shared" si="41"/>
        <v>oui</v>
      </c>
      <c r="P396" s="173" t="s">
        <v>724</v>
      </c>
      <c r="Q396" s="173" t="s">
        <v>789</v>
      </c>
      <c r="R396" s="176">
        <v>13</v>
      </c>
      <c r="S396" s="172"/>
      <c r="T396" s="176">
        <v>14</v>
      </c>
      <c r="U396" s="176">
        <v>12</v>
      </c>
      <c r="V396" s="177">
        <v>13</v>
      </c>
      <c r="W396" s="177">
        <v>12.5</v>
      </c>
      <c r="X396" s="179">
        <v>15</v>
      </c>
      <c r="Y396" s="172">
        <v>15</v>
      </c>
      <c r="Z396" s="172">
        <v>14</v>
      </c>
      <c r="AA396" s="172">
        <v>13</v>
      </c>
      <c r="AB396" s="172">
        <v>14</v>
      </c>
    </row>
    <row r="397" spans="1:28" ht="45">
      <c r="A397" s="79">
        <v>388</v>
      </c>
      <c r="B397" s="123" t="s">
        <v>725</v>
      </c>
      <c r="C397" s="123" t="s">
        <v>790</v>
      </c>
      <c r="D397" s="172">
        <v>15</v>
      </c>
      <c r="E397" s="172">
        <v>14</v>
      </c>
      <c r="F397" s="172">
        <v>13</v>
      </c>
      <c r="G397" s="18">
        <f t="shared" si="39"/>
        <v>14</v>
      </c>
      <c r="H397" s="25">
        <f t="shared" si="40"/>
        <v>42</v>
      </c>
      <c r="I397" s="25"/>
      <c r="J397" s="19">
        <f t="shared" si="36"/>
        <v>42</v>
      </c>
      <c r="K397" s="26"/>
      <c r="L397" s="19">
        <f t="shared" si="37"/>
        <v>42</v>
      </c>
      <c r="M397" s="74"/>
      <c r="N397" s="84" t="str">
        <f t="shared" si="38"/>
        <v>Juin</v>
      </c>
      <c r="O397" t="str">
        <f t="shared" si="41"/>
        <v>oui</v>
      </c>
      <c r="P397" s="173" t="s">
        <v>725</v>
      </c>
      <c r="Q397" s="173" t="s">
        <v>790</v>
      </c>
      <c r="R397" s="176">
        <v>13</v>
      </c>
      <c r="S397" s="172"/>
      <c r="T397" s="176">
        <v>14</v>
      </c>
      <c r="U397" s="176">
        <v>12</v>
      </c>
      <c r="V397" s="177">
        <v>13</v>
      </c>
      <c r="W397" s="177">
        <v>10.25</v>
      </c>
      <c r="X397" s="179">
        <v>15</v>
      </c>
      <c r="Y397" s="172">
        <v>15</v>
      </c>
      <c r="Z397" s="172">
        <v>14</v>
      </c>
      <c r="AA397" s="172">
        <v>13</v>
      </c>
      <c r="AB397" s="172">
        <v>14</v>
      </c>
    </row>
    <row r="398" spans="1:28" ht="30">
      <c r="A398" s="79">
        <v>389</v>
      </c>
      <c r="B398" s="123" t="s">
        <v>726</v>
      </c>
      <c r="C398" s="123" t="s">
        <v>91</v>
      </c>
      <c r="D398" s="172">
        <v>15</v>
      </c>
      <c r="E398" s="172">
        <v>14</v>
      </c>
      <c r="F398" s="172">
        <v>13</v>
      </c>
      <c r="G398" s="18">
        <f t="shared" si="39"/>
        <v>14</v>
      </c>
      <c r="H398" s="25">
        <f t="shared" si="40"/>
        <v>42</v>
      </c>
      <c r="I398" s="25"/>
      <c r="J398" s="19">
        <f t="shared" si="36"/>
        <v>42</v>
      </c>
      <c r="K398" s="26"/>
      <c r="L398" s="19">
        <f t="shared" si="37"/>
        <v>42</v>
      </c>
      <c r="M398" s="74"/>
      <c r="N398" s="84" t="str">
        <f t="shared" si="38"/>
        <v>Juin</v>
      </c>
      <c r="O398" t="str">
        <f t="shared" si="41"/>
        <v>oui</v>
      </c>
      <c r="P398" s="173" t="s">
        <v>726</v>
      </c>
      <c r="Q398" s="173" t="s">
        <v>91</v>
      </c>
      <c r="R398" s="176">
        <v>13</v>
      </c>
      <c r="S398" s="172"/>
      <c r="T398" s="176">
        <v>14</v>
      </c>
      <c r="U398" s="176">
        <v>12</v>
      </c>
      <c r="V398" s="177">
        <v>12.5</v>
      </c>
      <c r="W398" s="177">
        <v>0</v>
      </c>
      <c r="X398" s="179">
        <v>15</v>
      </c>
      <c r="Y398" s="172">
        <v>15</v>
      </c>
      <c r="Z398" s="172">
        <v>14</v>
      </c>
      <c r="AA398" s="172">
        <v>13</v>
      </c>
      <c r="AB398" s="172">
        <v>14</v>
      </c>
    </row>
    <row r="399" spans="1:28" ht="18.75">
      <c r="A399" s="79">
        <v>390</v>
      </c>
      <c r="B399" s="123" t="s">
        <v>727</v>
      </c>
      <c r="C399" s="123" t="s">
        <v>477</v>
      </c>
      <c r="D399" s="172">
        <v>15</v>
      </c>
      <c r="E399" s="172">
        <v>13</v>
      </c>
      <c r="F399" s="172">
        <v>13</v>
      </c>
      <c r="G399" s="18">
        <f t="shared" si="39"/>
        <v>13.666666666666666</v>
      </c>
      <c r="H399" s="25">
        <f t="shared" si="40"/>
        <v>41</v>
      </c>
      <c r="I399" s="25"/>
      <c r="J399" s="19">
        <f t="shared" si="36"/>
        <v>41</v>
      </c>
      <c r="K399" s="26"/>
      <c r="L399" s="19">
        <f t="shared" si="37"/>
        <v>41</v>
      </c>
      <c r="M399" s="74"/>
      <c r="N399" s="84" t="str">
        <f t="shared" si="38"/>
        <v>Juin</v>
      </c>
      <c r="O399" t="str">
        <f t="shared" si="41"/>
        <v>oui</v>
      </c>
      <c r="P399" s="173" t="s">
        <v>727</v>
      </c>
      <c r="Q399" s="173" t="s">
        <v>95</v>
      </c>
      <c r="R399" s="176">
        <v>13</v>
      </c>
      <c r="S399" s="172"/>
      <c r="T399" s="176">
        <v>12</v>
      </c>
      <c r="U399" s="176">
        <v>12</v>
      </c>
      <c r="V399" s="177">
        <v>13</v>
      </c>
      <c r="W399" s="177">
        <v>12.75</v>
      </c>
      <c r="X399" s="179">
        <v>15</v>
      </c>
      <c r="Y399" s="172">
        <v>15</v>
      </c>
      <c r="Z399" s="172">
        <v>13</v>
      </c>
      <c r="AA399" s="172">
        <v>13</v>
      </c>
      <c r="AB399" s="172">
        <v>13.666666666666666</v>
      </c>
    </row>
    <row r="400" spans="1:28" ht="45">
      <c r="A400" s="79">
        <v>391</v>
      </c>
      <c r="B400" s="123" t="s">
        <v>93</v>
      </c>
      <c r="C400" s="123" t="s">
        <v>728</v>
      </c>
      <c r="D400" s="172">
        <v>15</v>
      </c>
      <c r="E400" s="172">
        <v>14.25</v>
      </c>
      <c r="F400" s="172">
        <v>13</v>
      </c>
      <c r="G400" s="18">
        <f t="shared" si="39"/>
        <v>14.083333333333334</v>
      </c>
      <c r="H400" s="25">
        <f t="shared" si="40"/>
        <v>42.25</v>
      </c>
      <c r="I400" s="25"/>
      <c r="J400" s="19">
        <f t="shared" si="36"/>
        <v>42.25</v>
      </c>
      <c r="K400" s="26"/>
      <c r="L400" s="19">
        <f t="shared" si="37"/>
        <v>42.25</v>
      </c>
      <c r="M400" s="74"/>
      <c r="N400" s="84" t="str">
        <f t="shared" si="38"/>
        <v>Juin</v>
      </c>
      <c r="O400" t="str">
        <f t="shared" si="41"/>
        <v>oui</v>
      </c>
      <c r="P400" s="173" t="s">
        <v>93</v>
      </c>
      <c r="Q400" s="173" t="s">
        <v>728</v>
      </c>
      <c r="R400" s="176">
        <v>13</v>
      </c>
      <c r="S400" s="172"/>
      <c r="T400" s="176">
        <v>12</v>
      </c>
      <c r="U400" s="176">
        <v>12</v>
      </c>
      <c r="V400" s="177">
        <v>13</v>
      </c>
      <c r="W400" s="177">
        <v>14.25</v>
      </c>
      <c r="X400" s="179">
        <v>15</v>
      </c>
      <c r="Y400" s="172">
        <v>15</v>
      </c>
      <c r="Z400" s="172">
        <v>14.25</v>
      </c>
      <c r="AA400" s="172">
        <v>13</v>
      </c>
      <c r="AB400" s="172">
        <v>14.083333333333334</v>
      </c>
    </row>
    <row r="401" spans="1:28" ht="30">
      <c r="A401" s="79">
        <v>392</v>
      </c>
      <c r="B401" s="123" t="s">
        <v>729</v>
      </c>
      <c r="C401" s="123" t="s">
        <v>730</v>
      </c>
      <c r="D401" s="172">
        <v>15</v>
      </c>
      <c r="E401" s="172">
        <v>15</v>
      </c>
      <c r="F401" s="172">
        <v>13</v>
      </c>
      <c r="G401" s="18">
        <f t="shared" si="39"/>
        <v>14.333333333333334</v>
      </c>
      <c r="H401" s="25">
        <f t="shared" si="40"/>
        <v>43</v>
      </c>
      <c r="I401" s="25"/>
      <c r="J401" s="19">
        <f t="shared" si="36"/>
        <v>43</v>
      </c>
      <c r="K401" s="26"/>
      <c r="L401" s="19">
        <f t="shared" si="37"/>
        <v>43</v>
      </c>
      <c r="M401" s="74"/>
      <c r="N401" s="84" t="str">
        <f t="shared" si="38"/>
        <v>Juin</v>
      </c>
      <c r="O401" t="str">
        <f t="shared" si="41"/>
        <v>oui</v>
      </c>
      <c r="P401" s="173" t="s">
        <v>729</v>
      </c>
      <c r="Q401" s="173" t="s">
        <v>730</v>
      </c>
      <c r="R401" s="176">
        <v>13</v>
      </c>
      <c r="S401" s="172"/>
      <c r="T401" s="176">
        <v>15</v>
      </c>
      <c r="U401" s="176">
        <v>12</v>
      </c>
      <c r="V401" s="177">
        <v>13</v>
      </c>
      <c r="W401" s="177">
        <v>0</v>
      </c>
      <c r="X401" s="179">
        <v>15</v>
      </c>
      <c r="Y401" s="172">
        <v>15</v>
      </c>
      <c r="Z401" s="172">
        <v>15</v>
      </c>
      <c r="AA401" s="172">
        <v>13</v>
      </c>
      <c r="AB401" s="172">
        <v>14.333333333333334</v>
      </c>
    </row>
    <row r="402" spans="1:28" ht="18.75">
      <c r="A402" s="79">
        <v>393</v>
      </c>
      <c r="B402" s="123" t="s">
        <v>791</v>
      </c>
      <c r="C402" s="123" t="s">
        <v>234</v>
      </c>
      <c r="D402" s="172">
        <v>13</v>
      </c>
      <c r="E402" s="172">
        <v>0</v>
      </c>
      <c r="F402" s="172">
        <v>0</v>
      </c>
      <c r="G402" s="18">
        <f t="shared" si="39"/>
        <v>4.333333333333333</v>
      </c>
      <c r="H402" s="25">
        <f t="shared" si="40"/>
        <v>13</v>
      </c>
      <c r="I402" s="25"/>
      <c r="J402" s="19">
        <f t="shared" si="36"/>
        <v>13</v>
      </c>
      <c r="K402" s="26"/>
      <c r="L402" s="19">
        <f t="shared" si="37"/>
        <v>13</v>
      </c>
      <c r="M402" s="74"/>
      <c r="N402" s="84" t="str">
        <f t="shared" si="38"/>
        <v>Juin</v>
      </c>
      <c r="O402" t="str">
        <f t="shared" si="41"/>
        <v>oui</v>
      </c>
      <c r="P402" s="173" t="s">
        <v>791</v>
      </c>
      <c r="Q402" s="173" t="s">
        <v>234</v>
      </c>
      <c r="R402" s="176">
        <v>0</v>
      </c>
      <c r="S402" s="172"/>
      <c r="T402" s="176">
        <v>0</v>
      </c>
      <c r="U402" s="176">
        <v>0</v>
      </c>
      <c r="V402" s="177">
        <v>13</v>
      </c>
      <c r="W402" s="177">
        <v>0</v>
      </c>
      <c r="X402" s="179" t="s">
        <v>1462</v>
      </c>
      <c r="Y402" s="172">
        <v>13</v>
      </c>
      <c r="Z402" s="172">
        <v>0</v>
      </c>
      <c r="AA402" s="172">
        <v>0</v>
      </c>
      <c r="AB402" s="172">
        <v>4.333333333333333</v>
      </c>
    </row>
    <row r="403" spans="1:28" ht="18.75">
      <c r="A403" s="79">
        <v>394</v>
      </c>
      <c r="B403" s="123" t="s">
        <v>731</v>
      </c>
      <c r="C403" s="123" t="s">
        <v>649</v>
      </c>
      <c r="D403" s="172">
        <v>15</v>
      </c>
      <c r="E403" s="172">
        <v>15</v>
      </c>
      <c r="F403" s="172">
        <v>14</v>
      </c>
      <c r="G403" s="18">
        <f t="shared" si="39"/>
        <v>14.666666666666666</v>
      </c>
      <c r="H403" s="25">
        <f t="shared" si="40"/>
        <v>44</v>
      </c>
      <c r="I403" s="25"/>
      <c r="J403" s="19">
        <f t="shared" si="36"/>
        <v>44</v>
      </c>
      <c r="K403" s="26"/>
      <c r="L403" s="19">
        <f t="shared" si="37"/>
        <v>44</v>
      </c>
      <c r="M403" s="74"/>
      <c r="N403" s="84" t="str">
        <f t="shared" si="38"/>
        <v>Juin</v>
      </c>
      <c r="O403" t="str">
        <f t="shared" si="41"/>
        <v>oui</v>
      </c>
      <c r="P403" s="173" t="s">
        <v>731</v>
      </c>
      <c r="Q403" s="173" t="s">
        <v>649</v>
      </c>
      <c r="R403" s="176">
        <v>14</v>
      </c>
      <c r="S403" s="172"/>
      <c r="T403" s="176">
        <v>15</v>
      </c>
      <c r="U403" s="176">
        <v>12</v>
      </c>
      <c r="V403" s="177">
        <v>13.5</v>
      </c>
      <c r="W403" s="177">
        <v>12.75</v>
      </c>
      <c r="X403" s="179">
        <v>15</v>
      </c>
      <c r="Y403" s="172">
        <v>15</v>
      </c>
      <c r="Z403" s="172">
        <v>15</v>
      </c>
      <c r="AA403" s="172">
        <v>14</v>
      </c>
      <c r="AB403" s="172">
        <v>14.666666666666666</v>
      </c>
    </row>
    <row r="404" spans="1:28" ht="18.75">
      <c r="A404" s="79">
        <v>395</v>
      </c>
      <c r="B404" s="123" t="s">
        <v>732</v>
      </c>
      <c r="C404" s="123" t="s">
        <v>255</v>
      </c>
      <c r="D404" s="172">
        <v>15</v>
      </c>
      <c r="E404" s="172">
        <v>15</v>
      </c>
      <c r="F404" s="172">
        <v>15</v>
      </c>
      <c r="G404" s="18">
        <f t="shared" si="39"/>
        <v>15</v>
      </c>
      <c r="H404" s="25">
        <f t="shared" si="40"/>
        <v>45</v>
      </c>
      <c r="I404" s="25"/>
      <c r="J404" s="19">
        <f t="shared" si="36"/>
        <v>45</v>
      </c>
      <c r="K404" s="26"/>
      <c r="L404" s="19">
        <f t="shared" si="37"/>
        <v>45</v>
      </c>
      <c r="M404" s="74"/>
      <c r="N404" s="84" t="str">
        <f t="shared" si="38"/>
        <v>Juin</v>
      </c>
      <c r="O404" t="str">
        <f t="shared" si="41"/>
        <v>oui</v>
      </c>
      <c r="P404" s="173" t="s">
        <v>732</v>
      </c>
      <c r="Q404" s="173" t="s">
        <v>255</v>
      </c>
      <c r="R404" s="176">
        <v>15</v>
      </c>
      <c r="S404" s="172"/>
      <c r="T404" s="176">
        <v>15</v>
      </c>
      <c r="U404" s="176">
        <v>12</v>
      </c>
      <c r="V404" s="177">
        <v>13.5</v>
      </c>
      <c r="W404" s="177">
        <v>0</v>
      </c>
      <c r="X404" s="179">
        <v>15</v>
      </c>
      <c r="Y404" s="172">
        <v>15</v>
      </c>
      <c r="Z404" s="172">
        <v>15</v>
      </c>
      <c r="AA404" s="172">
        <v>15</v>
      </c>
      <c r="AB404" s="172">
        <v>15</v>
      </c>
    </row>
    <row r="405" spans="1:28" ht="18.75">
      <c r="A405" s="79">
        <v>396</v>
      </c>
      <c r="B405" s="123" t="s">
        <v>733</v>
      </c>
      <c r="C405" s="123" t="s">
        <v>734</v>
      </c>
      <c r="D405" s="172">
        <v>15.5</v>
      </c>
      <c r="E405" s="172">
        <v>15.5</v>
      </c>
      <c r="F405" s="172">
        <v>15</v>
      </c>
      <c r="G405" s="18">
        <f t="shared" si="39"/>
        <v>15.333333333333334</v>
      </c>
      <c r="H405" s="25">
        <f t="shared" si="40"/>
        <v>46</v>
      </c>
      <c r="I405" s="25"/>
      <c r="J405" s="19">
        <f t="shared" si="36"/>
        <v>46</v>
      </c>
      <c r="K405" s="26"/>
      <c r="L405" s="19">
        <f t="shared" si="37"/>
        <v>46</v>
      </c>
      <c r="M405" s="74"/>
      <c r="N405" s="84" t="str">
        <f t="shared" si="38"/>
        <v>Juin</v>
      </c>
      <c r="O405" t="str">
        <f t="shared" si="41"/>
        <v>oui</v>
      </c>
      <c r="P405" s="173" t="s">
        <v>733</v>
      </c>
      <c r="Q405" s="173" t="s">
        <v>734</v>
      </c>
      <c r="R405" s="176">
        <v>15.5</v>
      </c>
      <c r="S405" s="172"/>
      <c r="T405" s="176">
        <v>15</v>
      </c>
      <c r="U405" s="176">
        <v>12</v>
      </c>
      <c r="V405" s="177">
        <v>13</v>
      </c>
      <c r="W405" s="177">
        <v>14.5</v>
      </c>
      <c r="X405" s="179">
        <v>15.5</v>
      </c>
      <c r="Y405" s="172">
        <v>15.5</v>
      </c>
      <c r="Z405" s="172">
        <v>15.5</v>
      </c>
      <c r="AA405" s="172">
        <v>15</v>
      </c>
      <c r="AB405" s="172">
        <v>15.333333333333334</v>
      </c>
    </row>
    <row r="406" spans="1:28" ht="18.75">
      <c r="A406" s="79">
        <v>397</v>
      </c>
      <c r="B406" s="123" t="s">
        <v>733</v>
      </c>
      <c r="C406" s="123" t="s">
        <v>69</v>
      </c>
      <c r="D406" s="172">
        <v>15</v>
      </c>
      <c r="E406" s="172">
        <v>15</v>
      </c>
      <c r="F406" s="172">
        <v>13</v>
      </c>
      <c r="G406" s="18">
        <f t="shared" si="39"/>
        <v>14.333333333333334</v>
      </c>
      <c r="H406" s="25">
        <f t="shared" si="40"/>
        <v>43</v>
      </c>
      <c r="I406" s="25"/>
      <c r="J406" s="19">
        <f t="shared" si="36"/>
        <v>43</v>
      </c>
      <c r="K406" s="26"/>
      <c r="L406" s="19">
        <f t="shared" si="37"/>
        <v>43</v>
      </c>
      <c r="M406" s="74"/>
      <c r="N406" s="84" t="str">
        <f t="shared" si="38"/>
        <v>Juin</v>
      </c>
      <c r="O406" t="str">
        <f t="shared" si="41"/>
        <v>oui</v>
      </c>
      <c r="P406" s="173" t="s">
        <v>733</v>
      </c>
      <c r="Q406" s="173" t="s">
        <v>69</v>
      </c>
      <c r="R406" s="176">
        <v>15</v>
      </c>
      <c r="S406" s="172"/>
      <c r="T406" s="176">
        <v>13</v>
      </c>
      <c r="U406" s="176">
        <v>12</v>
      </c>
      <c r="V406" s="177">
        <v>13</v>
      </c>
      <c r="W406" s="177">
        <v>0</v>
      </c>
      <c r="X406" s="179">
        <v>15</v>
      </c>
      <c r="Y406" s="172">
        <v>15</v>
      </c>
      <c r="Z406" s="172">
        <v>15</v>
      </c>
      <c r="AA406" s="172">
        <v>13</v>
      </c>
      <c r="AB406" s="172">
        <v>14.333333333333334</v>
      </c>
    </row>
    <row r="407" spans="1:28" ht="18.75">
      <c r="A407" s="79">
        <v>398</v>
      </c>
      <c r="B407" s="123" t="s">
        <v>735</v>
      </c>
      <c r="C407" s="123" t="s">
        <v>94</v>
      </c>
      <c r="D407" s="172">
        <v>15</v>
      </c>
      <c r="E407" s="172">
        <v>15</v>
      </c>
      <c r="F407" s="172">
        <v>15</v>
      </c>
      <c r="G407" s="18">
        <f t="shared" si="39"/>
        <v>15</v>
      </c>
      <c r="H407" s="25">
        <f t="shared" si="40"/>
        <v>45</v>
      </c>
      <c r="I407" s="25"/>
      <c r="J407" s="19">
        <f t="shared" si="36"/>
        <v>45</v>
      </c>
      <c r="K407" s="26"/>
      <c r="L407" s="19">
        <f t="shared" si="37"/>
        <v>45</v>
      </c>
      <c r="M407" s="74"/>
      <c r="N407" s="84" t="str">
        <f t="shared" si="38"/>
        <v>Juin</v>
      </c>
      <c r="O407" t="str">
        <f t="shared" si="41"/>
        <v>oui</v>
      </c>
      <c r="P407" s="173" t="s">
        <v>735</v>
      </c>
      <c r="Q407" s="173" t="s">
        <v>94</v>
      </c>
      <c r="R407" s="176">
        <v>15</v>
      </c>
      <c r="S407" s="172"/>
      <c r="T407" s="176">
        <v>15</v>
      </c>
      <c r="U407" s="176">
        <v>12</v>
      </c>
      <c r="V407" s="177">
        <v>13</v>
      </c>
      <c r="W407" s="177">
        <v>11.75</v>
      </c>
      <c r="X407" s="179">
        <v>15</v>
      </c>
      <c r="Y407" s="172">
        <v>15</v>
      </c>
      <c r="Z407" s="172">
        <v>15</v>
      </c>
      <c r="AA407" s="172">
        <v>15</v>
      </c>
      <c r="AB407" s="172">
        <v>15</v>
      </c>
    </row>
    <row r="408" spans="1:28" ht="30">
      <c r="A408" s="79">
        <v>399</v>
      </c>
      <c r="B408" s="123" t="s">
        <v>127</v>
      </c>
      <c r="C408" s="123" t="s">
        <v>736</v>
      </c>
      <c r="D408" s="172">
        <v>15.5</v>
      </c>
      <c r="E408" s="172">
        <v>15</v>
      </c>
      <c r="F408" s="172">
        <v>13</v>
      </c>
      <c r="G408" s="18">
        <f t="shared" si="39"/>
        <v>14.5</v>
      </c>
      <c r="H408" s="25">
        <f t="shared" si="40"/>
        <v>43.5</v>
      </c>
      <c r="I408" s="25"/>
      <c r="J408" s="19">
        <f t="shared" si="36"/>
        <v>43.5</v>
      </c>
      <c r="K408" s="26"/>
      <c r="L408" s="19">
        <f t="shared" si="37"/>
        <v>43.5</v>
      </c>
      <c r="M408" s="74"/>
      <c r="N408" s="84" t="str">
        <f t="shared" si="38"/>
        <v>Juin</v>
      </c>
      <c r="O408" t="str">
        <f t="shared" si="41"/>
        <v>oui</v>
      </c>
      <c r="P408" s="173" t="s">
        <v>127</v>
      </c>
      <c r="Q408" s="173" t="s">
        <v>736</v>
      </c>
      <c r="R408" s="176">
        <v>15</v>
      </c>
      <c r="S408" s="172"/>
      <c r="T408" s="176">
        <v>13</v>
      </c>
      <c r="U408" s="176">
        <v>12</v>
      </c>
      <c r="V408" s="177">
        <v>13</v>
      </c>
      <c r="W408" s="177">
        <v>11.75</v>
      </c>
      <c r="X408" s="179">
        <v>15.5</v>
      </c>
      <c r="Y408" s="172">
        <v>15.5</v>
      </c>
      <c r="Z408" s="172">
        <v>15</v>
      </c>
      <c r="AA408" s="172">
        <v>13</v>
      </c>
      <c r="AB408" s="172">
        <v>14.5</v>
      </c>
    </row>
    <row r="409" spans="1:28" ht="30">
      <c r="A409" s="79">
        <v>400</v>
      </c>
      <c r="B409" s="123" t="s">
        <v>737</v>
      </c>
      <c r="C409" s="123" t="s">
        <v>738</v>
      </c>
      <c r="D409" s="172">
        <v>15.5</v>
      </c>
      <c r="E409" s="172">
        <v>15.5</v>
      </c>
      <c r="F409" s="172">
        <v>15</v>
      </c>
      <c r="G409" s="18">
        <f t="shared" si="39"/>
        <v>15.333333333333334</v>
      </c>
      <c r="H409" s="25">
        <f t="shared" si="40"/>
        <v>46</v>
      </c>
      <c r="I409" s="25"/>
      <c r="J409" s="19">
        <f t="shared" si="36"/>
        <v>46</v>
      </c>
      <c r="K409" s="26"/>
      <c r="L409" s="19">
        <f t="shared" si="37"/>
        <v>46</v>
      </c>
      <c r="M409" s="74"/>
      <c r="N409" s="84" t="str">
        <f t="shared" si="38"/>
        <v>Juin</v>
      </c>
      <c r="O409" t="str">
        <f t="shared" si="41"/>
        <v>oui</v>
      </c>
      <c r="P409" s="173" t="s">
        <v>737</v>
      </c>
      <c r="Q409" s="173" t="s">
        <v>738</v>
      </c>
      <c r="R409" s="176">
        <v>15.5</v>
      </c>
      <c r="S409" s="172"/>
      <c r="T409" s="176">
        <v>15</v>
      </c>
      <c r="U409" s="176">
        <v>12</v>
      </c>
      <c r="V409" s="177">
        <v>12.5</v>
      </c>
      <c r="W409" s="177">
        <v>13</v>
      </c>
      <c r="X409" s="179">
        <v>15.5</v>
      </c>
      <c r="Y409" s="172">
        <v>15.5</v>
      </c>
      <c r="Z409" s="172">
        <v>15.5</v>
      </c>
      <c r="AA409" s="172">
        <v>15</v>
      </c>
      <c r="AB409" s="172">
        <v>15.333333333333334</v>
      </c>
    </row>
    <row r="410" spans="1:28" ht="18.75">
      <c r="A410" s="79">
        <v>401</v>
      </c>
      <c r="B410" s="123" t="s">
        <v>739</v>
      </c>
      <c r="C410" s="123" t="s">
        <v>89</v>
      </c>
      <c r="D410" s="172">
        <v>15.5</v>
      </c>
      <c r="E410" s="172">
        <v>15</v>
      </c>
      <c r="F410" s="172">
        <v>15</v>
      </c>
      <c r="G410" s="18">
        <f t="shared" si="39"/>
        <v>15.166666666666666</v>
      </c>
      <c r="H410" s="25">
        <f t="shared" si="40"/>
        <v>45.5</v>
      </c>
      <c r="I410" s="25"/>
      <c r="J410" s="19">
        <f t="shared" si="36"/>
        <v>45.5</v>
      </c>
      <c r="K410" s="26"/>
      <c r="L410" s="19">
        <f t="shared" si="37"/>
        <v>45.5</v>
      </c>
      <c r="M410" s="74"/>
      <c r="N410" s="84" t="str">
        <f t="shared" si="38"/>
        <v>Juin</v>
      </c>
      <c r="O410" t="str">
        <f t="shared" si="41"/>
        <v>oui</v>
      </c>
      <c r="P410" s="173" t="s">
        <v>739</v>
      </c>
      <c r="Q410" s="173" t="s">
        <v>89</v>
      </c>
      <c r="R410" s="176">
        <v>15</v>
      </c>
      <c r="S410" s="172"/>
      <c r="T410" s="176">
        <v>15</v>
      </c>
      <c r="U410" s="176">
        <v>12</v>
      </c>
      <c r="V410" s="177">
        <v>12.5</v>
      </c>
      <c r="W410" s="177">
        <v>10.25</v>
      </c>
      <c r="X410" s="179">
        <v>15.5</v>
      </c>
      <c r="Y410" s="172">
        <v>15.5</v>
      </c>
      <c r="Z410" s="172">
        <v>15</v>
      </c>
      <c r="AA410" s="172">
        <v>15</v>
      </c>
      <c r="AB410" s="172">
        <v>15.166666666666666</v>
      </c>
    </row>
    <row r="411" spans="1:28" ht="18.75">
      <c r="A411" s="79">
        <v>402</v>
      </c>
      <c r="B411" s="123" t="s">
        <v>740</v>
      </c>
      <c r="C411" s="123" t="s">
        <v>492</v>
      </c>
      <c r="D411" s="172">
        <v>15.5</v>
      </c>
      <c r="E411" s="172">
        <v>14.75</v>
      </c>
      <c r="F411" s="172">
        <v>13</v>
      </c>
      <c r="G411" s="18">
        <f t="shared" si="39"/>
        <v>14.416666666666666</v>
      </c>
      <c r="H411" s="25">
        <f t="shared" si="40"/>
        <v>43.25</v>
      </c>
      <c r="I411" s="25"/>
      <c r="J411" s="19">
        <f t="shared" si="36"/>
        <v>43.25</v>
      </c>
      <c r="K411" s="26"/>
      <c r="L411" s="19">
        <f t="shared" si="37"/>
        <v>43.25</v>
      </c>
      <c r="M411" s="74"/>
      <c r="N411" s="84" t="str">
        <f t="shared" si="38"/>
        <v>Juin</v>
      </c>
      <c r="O411" t="str">
        <f t="shared" si="41"/>
        <v>oui</v>
      </c>
      <c r="P411" s="173" t="s">
        <v>740</v>
      </c>
      <c r="Q411" s="173" t="s">
        <v>492</v>
      </c>
      <c r="R411" s="176">
        <v>15.5</v>
      </c>
      <c r="S411" s="172"/>
      <c r="T411" s="176">
        <v>13</v>
      </c>
      <c r="U411" s="176">
        <v>12</v>
      </c>
      <c r="V411" s="177">
        <v>13</v>
      </c>
      <c r="W411" s="177">
        <v>11.5</v>
      </c>
      <c r="X411" s="179">
        <v>14.75</v>
      </c>
      <c r="Y411" s="172">
        <v>15.5</v>
      </c>
      <c r="Z411" s="172">
        <v>14.75</v>
      </c>
      <c r="AA411" s="172">
        <v>13</v>
      </c>
      <c r="AB411" s="172">
        <v>14.416666666666666</v>
      </c>
    </row>
    <row r="412" spans="1:28" ht="18.75">
      <c r="A412" s="79">
        <v>403</v>
      </c>
      <c r="B412" s="123" t="s">
        <v>741</v>
      </c>
      <c r="C412" s="123" t="s">
        <v>742</v>
      </c>
      <c r="D412" s="172">
        <v>15</v>
      </c>
      <c r="E412" s="172">
        <v>15</v>
      </c>
      <c r="F412" s="172">
        <v>13.5</v>
      </c>
      <c r="G412" s="18">
        <f t="shared" si="39"/>
        <v>14.5</v>
      </c>
      <c r="H412" s="25">
        <f t="shared" si="40"/>
        <v>43.5</v>
      </c>
      <c r="I412" s="25"/>
      <c r="J412" s="19">
        <f t="shared" si="36"/>
        <v>43.5</v>
      </c>
      <c r="K412" s="26"/>
      <c r="L412" s="19">
        <f t="shared" si="37"/>
        <v>43.5</v>
      </c>
      <c r="M412" s="74"/>
      <c r="N412" s="84" t="str">
        <f t="shared" si="38"/>
        <v>Juin</v>
      </c>
      <c r="O412" t="str">
        <f t="shared" si="41"/>
        <v>oui</v>
      </c>
      <c r="P412" s="173" t="s">
        <v>741</v>
      </c>
      <c r="Q412" s="173" t="s">
        <v>742</v>
      </c>
      <c r="R412" s="176">
        <v>15</v>
      </c>
      <c r="S412" s="172"/>
      <c r="T412" s="176">
        <v>13</v>
      </c>
      <c r="U412" s="176">
        <v>12</v>
      </c>
      <c r="V412" s="177">
        <v>13.5</v>
      </c>
      <c r="W412" s="177">
        <v>11.25</v>
      </c>
      <c r="X412" s="179">
        <v>15</v>
      </c>
      <c r="Y412" s="172">
        <v>15</v>
      </c>
      <c r="Z412" s="172">
        <v>15</v>
      </c>
      <c r="AA412" s="172">
        <v>13.5</v>
      </c>
      <c r="AB412" s="172">
        <v>14.5</v>
      </c>
    </row>
    <row r="413" spans="1:28" ht="18.75">
      <c r="A413" s="79">
        <v>404</v>
      </c>
      <c r="B413" s="123" t="s">
        <v>743</v>
      </c>
      <c r="C413" s="123" t="s">
        <v>744</v>
      </c>
      <c r="D413" s="172">
        <v>15</v>
      </c>
      <c r="E413" s="172">
        <v>15</v>
      </c>
      <c r="F413" s="172">
        <v>13</v>
      </c>
      <c r="G413" s="18">
        <f t="shared" si="39"/>
        <v>14.333333333333334</v>
      </c>
      <c r="H413" s="25">
        <f t="shared" si="40"/>
        <v>43</v>
      </c>
      <c r="I413" s="25"/>
      <c r="J413" s="19">
        <f t="shared" si="36"/>
        <v>43</v>
      </c>
      <c r="K413" s="26"/>
      <c r="L413" s="19">
        <f t="shared" si="37"/>
        <v>43</v>
      </c>
      <c r="M413" s="74"/>
      <c r="N413" s="84" t="str">
        <f t="shared" si="38"/>
        <v>Juin</v>
      </c>
      <c r="O413" t="str">
        <f t="shared" si="41"/>
        <v>oui</v>
      </c>
      <c r="P413" s="173" t="s">
        <v>743</v>
      </c>
      <c r="Q413" s="173" t="s">
        <v>744</v>
      </c>
      <c r="R413" s="176">
        <v>15</v>
      </c>
      <c r="S413" s="172"/>
      <c r="T413" s="176">
        <v>13</v>
      </c>
      <c r="U413" s="176">
        <v>12</v>
      </c>
      <c r="V413" s="177">
        <v>13</v>
      </c>
      <c r="W413" s="177">
        <v>0</v>
      </c>
      <c r="X413" s="179">
        <v>15</v>
      </c>
      <c r="Y413" s="172">
        <v>15</v>
      </c>
      <c r="Z413" s="172">
        <v>15</v>
      </c>
      <c r="AA413" s="172">
        <v>13</v>
      </c>
      <c r="AB413" s="172">
        <v>14.333333333333334</v>
      </c>
    </row>
    <row r="414" spans="1:28" ht="18.75">
      <c r="A414" s="79">
        <v>405</v>
      </c>
      <c r="B414" s="123" t="s">
        <v>743</v>
      </c>
      <c r="C414" s="123" t="s">
        <v>745</v>
      </c>
      <c r="D414" s="172">
        <v>15</v>
      </c>
      <c r="E414" s="172">
        <v>15</v>
      </c>
      <c r="F414" s="172">
        <v>13</v>
      </c>
      <c r="G414" s="18">
        <f t="shared" si="39"/>
        <v>14.333333333333334</v>
      </c>
      <c r="H414" s="25">
        <f t="shared" si="40"/>
        <v>43</v>
      </c>
      <c r="I414" s="25"/>
      <c r="J414" s="19">
        <f t="shared" si="36"/>
        <v>43</v>
      </c>
      <c r="K414" s="26"/>
      <c r="L414" s="19">
        <f t="shared" si="37"/>
        <v>43</v>
      </c>
      <c r="M414" s="74"/>
      <c r="N414" s="84" t="str">
        <f t="shared" si="38"/>
        <v>Juin</v>
      </c>
      <c r="O414" t="str">
        <f t="shared" si="41"/>
        <v>oui</v>
      </c>
      <c r="P414" s="173" t="s">
        <v>743</v>
      </c>
      <c r="Q414" s="173" t="s">
        <v>745</v>
      </c>
      <c r="R414" s="176">
        <v>15</v>
      </c>
      <c r="S414" s="172"/>
      <c r="T414" s="176">
        <v>13</v>
      </c>
      <c r="U414" s="176">
        <v>12</v>
      </c>
      <c r="V414" s="177">
        <v>13</v>
      </c>
      <c r="W414" s="177">
        <v>11.25</v>
      </c>
      <c r="X414" s="179">
        <v>15</v>
      </c>
      <c r="Y414" s="172">
        <v>15</v>
      </c>
      <c r="Z414" s="172">
        <v>15</v>
      </c>
      <c r="AA414" s="172">
        <v>13</v>
      </c>
      <c r="AB414" s="172">
        <v>14.333333333333334</v>
      </c>
    </row>
    <row r="415" spans="1:28" ht="18.75">
      <c r="A415" s="79">
        <v>406</v>
      </c>
      <c r="B415" s="123" t="s">
        <v>746</v>
      </c>
      <c r="C415" s="123" t="s">
        <v>747</v>
      </c>
      <c r="D415" s="172">
        <v>15.5</v>
      </c>
      <c r="E415" s="172">
        <v>15.5</v>
      </c>
      <c r="F415" s="172">
        <v>15</v>
      </c>
      <c r="G415" s="18">
        <f t="shared" si="39"/>
        <v>15.333333333333334</v>
      </c>
      <c r="H415" s="25">
        <f t="shared" si="40"/>
        <v>46</v>
      </c>
      <c r="I415" s="25"/>
      <c r="J415" s="19">
        <f t="shared" si="36"/>
        <v>46</v>
      </c>
      <c r="K415" s="26"/>
      <c r="L415" s="19">
        <f t="shared" si="37"/>
        <v>46</v>
      </c>
      <c r="M415" s="74"/>
      <c r="N415" s="84" t="str">
        <f t="shared" si="38"/>
        <v>Juin</v>
      </c>
      <c r="O415" t="str">
        <f t="shared" si="41"/>
        <v>oui</v>
      </c>
      <c r="P415" s="173" t="s">
        <v>746</v>
      </c>
      <c r="Q415" s="173" t="s">
        <v>747</v>
      </c>
      <c r="R415" s="176">
        <v>15.5</v>
      </c>
      <c r="S415" s="172"/>
      <c r="T415" s="176">
        <v>15</v>
      </c>
      <c r="U415" s="176">
        <v>12</v>
      </c>
      <c r="V415" s="177">
        <v>13</v>
      </c>
      <c r="W415" s="177">
        <v>13</v>
      </c>
      <c r="X415" s="179">
        <v>15.5</v>
      </c>
      <c r="Y415" s="172">
        <v>15.5</v>
      </c>
      <c r="Z415" s="172">
        <v>15.5</v>
      </c>
      <c r="AA415" s="172">
        <v>15</v>
      </c>
      <c r="AB415" s="172">
        <v>15.333333333333334</v>
      </c>
    </row>
    <row r="416" spans="1:28" ht="18.75">
      <c r="A416" s="79">
        <v>407</v>
      </c>
      <c r="B416" s="123" t="s">
        <v>748</v>
      </c>
      <c r="C416" s="123" t="s">
        <v>82</v>
      </c>
      <c r="D416" s="172">
        <v>15</v>
      </c>
      <c r="E416" s="172">
        <v>14.75</v>
      </c>
      <c r="F416" s="172">
        <v>13.5</v>
      </c>
      <c r="G416" s="18">
        <f t="shared" si="39"/>
        <v>14.416666666666666</v>
      </c>
      <c r="H416" s="25">
        <f t="shared" si="40"/>
        <v>43.25</v>
      </c>
      <c r="I416" s="25"/>
      <c r="J416" s="19">
        <f t="shared" si="36"/>
        <v>43.25</v>
      </c>
      <c r="K416" s="26"/>
      <c r="L416" s="19">
        <f t="shared" si="37"/>
        <v>43.25</v>
      </c>
      <c r="M416" s="74"/>
      <c r="N416" s="84" t="str">
        <f t="shared" si="38"/>
        <v>Juin</v>
      </c>
      <c r="O416" t="str">
        <f t="shared" si="41"/>
        <v>oui</v>
      </c>
      <c r="P416" s="173" t="s">
        <v>748</v>
      </c>
      <c r="Q416" s="173" t="s">
        <v>82</v>
      </c>
      <c r="R416" s="176">
        <v>15</v>
      </c>
      <c r="S416" s="172"/>
      <c r="T416" s="176">
        <v>13</v>
      </c>
      <c r="U416" s="176">
        <v>12</v>
      </c>
      <c r="V416" s="177">
        <v>13.5</v>
      </c>
      <c r="W416" s="177">
        <v>10.25</v>
      </c>
      <c r="X416" s="179">
        <v>14.75</v>
      </c>
      <c r="Y416" s="172">
        <v>15</v>
      </c>
      <c r="Z416" s="172">
        <v>14.75</v>
      </c>
      <c r="AA416" s="172">
        <v>13.5</v>
      </c>
      <c r="AB416" s="172">
        <v>14.416666666666666</v>
      </c>
    </row>
    <row r="417" spans="1:28" ht="18.75">
      <c r="A417" s="79">
        <v>408</v>
      </c>
      <c r="B417" s="123" t="s">
        <v>749</v>
      </c>
      <c r="C417" s="123" t="s">
        <v>254</v>
      </c>
      <c r="D417" s="172">
        <v>15</v>
      </c>
      <c r="E417" s="172">
        <v>15</v>
      </c>
      <c r="F417" s="172">
        <v>13</v>
      </c>
      <c r="G417" s="18">
        <f t="shared" si="39"/>
        <v>14.333333333333334</v>
      </c>
      <c r="H417" s="25">
        <f t="shared" si="40"/>
        <v>43</v>
      </c>
      <c r="I417" s="25"/>
      <c r="J417" s="19">
        <f t="shared" si="36"/>
        <v>43</v>
      </c>
      <c r="K417" s="26"/>
      <c r="L417" s="19">
        <f t="shared" si="37"/>
        <v>43</v>
      </c>
      <c r="M417" s="74"/>
      <c r="N417" s="84" t="str">
        <f t="shared" si="38"/>
        <v>Juin</v>
      </c>
      <c r="O417" t="str">
        <f t="shared" si="41"/>
        <v>oui</v>
      </c>
      <c r="P417" s="173" t="s">
        <v>749</v>
      </c>
      <c r="Q417" s="173" t="s">
        <v>254</v>
      </c>
      <c r="R417" s="176">
        <v>15</v>
      </c>
      <c r="S417" s="172"/>
      <c r="T417" s="176">
        <v>13</v>
      </c>
      <c r="U417" s="176">
        <v>12</v>
      </c>
      <c r="V417" s="177">
        <v>13</v>
      </c>
      <c r="W417" s="177">
        <v>13</v>
      </c>
      <c r="X417" s="179">
        <v>15</v>
      </c>
      <c r="Y417" s="172">
        <v>15</v>
      </c>
      <c r="Z417" s="172">
        <v>15</v>
      </c>
      <c r="AA417" s="172">
        <v>13</v>
      </c>
      <c r="AB417" s="172">
        <v>14.333333333333334</v>
      </c>
    </row>
    <row r="418" spans="1:28" ht="30">
      <c r="A418" s="79">
        <v>409</v>
      </c>
      <c r="B418" s="123" t="s">
        <v>59</v>
      </c>
      <c r="C418" s="123" t="s">
        <v>750</v>
      </c>
      <c r="D418" s="172">
        <v>15.75</v>
      </c>
      <c r="E418" s="172">
        <v>15.5</v>
      </c>
      <c r="F418" s="172">
        <v>13</v>
      </c>
      <c r="G418" s="18">
        <f t="shared" si="39"/>
        <v>14.75</v>
      </c>
      <c r="H418" s="25">
        <f t="shared" si="40"/>
        <v>44.25</v>
      </c>
      <c r="I418" s="25"/>
      <c r="J418" s="19">
        <f t="shared" si="36"/>
        <v>44.25</v>
      </c>
      <c r="K418" s="26"/>
      <c r="L418" s="19">
        <f t="shared" si="37"/>
        <v>44.25</v>
      </c>
      <c r="M418" s="74"/>
      <c r="N418" s="84" t="str">
        <f t="shared" si="38"/>
        <v>Juin</v>
      </c>
      <c r="O418" t="str">
        <f t="shared" si="41"/>
        <v>oui</v>
      </c>
      <c r="P418" s="173" t="s">
        <v>59</v>
      </c>
      <c r="Q418" s="173" t="s">
        <v>750</v>
      </c>
      <c r="R418" s="176">
        <v>15.75</v>
      </c>
      <c r="S418" s="172"/>
      <c r="T418" s="176">
        <v>13</v>
      </c>
      <c r="U418" s="176">
        <v>12</v>
      </c>
      <c r="V418" s="177">
        <v>13</v>
      </c>
      <c r="W418" s="177">
        <v>12.75</v>
      </c>
      <c r="X418" s="179">
        <v>15.5</v>
      </c>
      <c r="Y418" s="172">
        <v>15.75</v>
      </c>
      <c r="Z418" s="172">
        <v>15.5</v>
      </c>
      <c r="AA418" s="172">
        <v>13</v>
      </c>
      <c r="AB418" s="172">
        <v>14.75</v>
      </c>
    </row>
    <row r="419" spans="1:28" ht="18.75">
      <c r="A419" s="79">
        <v>410</v>
      </c>
      <c r="B419" s="123" t="s">
        <v>59</v>
      </c>
      <c r="C419" s="123" t="s">
        <v>792</v>
      </c>
      <c r="D419" s="172">
        <v>15.5</v>
      </c>
      <c r="E419" s="172">
        <v>15.5</v>
      </c>
      <c r="F419" s="172">
        <v>15</v>
      </c>
      <c r="G419" s="18">
        <f t="shared" si="39"/>
        <v>15.333333333333334</v>
      </c>
      <c r="H419" s="25">
        <f t="shared" si="40"/>
        <v>46</v>
      </c>
      <c r="I419" s="25"/>
      <c r="J419" s="19">
        <f t="shared" si="36"/>
        <v>46</v>
      </c>
      <c r="K419" s="26"/>
      <c r="L419" s="19">
        <f t="shared" si="37"/>
        <v>46</v>
      </c>
      <c r="M419" s="74"/>
      <c r="N419" s="84" t="str">
        <f t="shared" si="38"/>
        <v>Juin</v>
      </c>
      <c r="O419" t="str">
        <f t="shared" si="41"/>
        <v>oui</v>
      </c>
      <c r="P419" s="173" t="s">
        <v>59</v>
      </c>
      <c r="Q419" s="173" t="s">
        <v>792</v>
      </c>
      <c r="R419" s="176">
        <v>15.5</v>
      </c>
      <c r="S419" s="172"/>
      <c r="T419" s="176">
        <v>15</v>
      </c>
      <c r="U419" s="178">
        <v>12</v>
      </c>
      <c r="V419" s="177">
        <v>13</v>
      </c>
      <c r="W419" s="177">
        <v>13.25</v>
      </c>
      <c r="X419" s="179">
        <v>15.5</v>
      </c>
      <c r="Y419" s="172">
        <v>15.5</v>
      </c>
      <c r="Z419" s="172">
        <v>15.5</v>
      </c>
      <c r="AA419" s="172">
        <v>15</v>
      </c>
      <c r="AB419" s="172">
        <v>15.333333333333334</v>
      </c>
    </row>
    <row r="420" spans="1:28" ht="18.75">
      <c r="A420" s="79">
        <v>411</v>
      </c>
      <c r="B420" s="123" t="s">
        <v>751</v>
      </c>
      <c r="C420" s="123" t="s">
        <v>397</v>
      </c>
      <c r="D420" s="172">
        <v>15</v>
      </c>
      <c r="E420" s="172">
        <v>15</v>
      </c>
      <c r="F420" s="172">
        <v>14</v>
      </c>
      <c r="G420" s="18">
        <f t="shared" si="39"/>
        <v>14.666666666666666</v>
      </c>
      <c r="H420" s="25">
        <f t="shared" si="40"/>
        <v>44</v>
      </c>
      <c r="I420" s="25"/>
      <c r="J420" s="19">
        <f t="shared" si="36"/>
        <v>44</v>
      </c>
      <c r="K420" s="26"/>
      <c r="L420" s="19">
        <f t="shared" si="37"/>
        <v>44</v>
      </c>
      <c r="M420" s="74"/>
      <c r="N420" s="84" t="str">
        <f t="shared" si="38"/>
        <v>Juin</v>
      </c>
      <c r="O420" t="str">
        <f t="shared" si="41"/>
        <v>oui</v>
      </c>
      <c r="P420" s="173" t="s">
        <v>751</v>
      </c>
      <c r="Q420" s="173" t="s">
        <v>397</v>
      </c>
      <c r="R420" s="176">
        <v>15</v>
      </c>
      <c r="S420" s="172"/>
      <c r="T420" s="176">
        <v>14</v>
      </c>
      <c r="U420" s="178">
        <v>12</v>
      </c>
      <c r="V420" s="177">
        <v>13</v>
      </c>
      <c r="W420" s="177">
        <v>0</v>
      </c>
      <c r="X420" s="179">
        <v>15</v>
      </c>
      <c r="Y420" s="172">
        <v>15</v>
      </c>
      <c r="Z420" s="172">
        <v>15</v>
      </c>
      <c r="AA420" s="172">
        <v>14</v>
      </c>
      <c r="AB420" s="172">
        <v>14.666666666666666</v>
      </c>
    </row>
    <row r="421" spans="1:28" ht="18.75">
      <c r="A421" s="79">
        <v>412</v>
      </c>
      <c r="B421" s="123" t="s">
        <v>752</v>
      </c>
      <c r="C421" s="123" t="s">
        <v>753</v>
      </c>
      <c r="D421" s="172">
        <v>15.5</v>
      </c>
      <c r="E421" s="172">
        <v>15</v>
      </c>
      <c r="F421" s="172">
        <v>15</v>
      </c>
      <c r="G421" s="18">
        <f t="shared" si="39"/>
        <v>15.166666666666666</v>
      </c>
      <c r="H421" s="25">
        <f t="shared" si="40"/>
        <v>45.5</v>
      </c>
      <c r="I421" s="25"/>
      <c r="J421" s="19">
        <f>MAX(H421,I421*3)</f>
        <v>45.5</v>
      </c>
      <c r="K421" s="26"/>
      <c r="L421" s="19">
        <f>MAX(J421,K421*3)</f>
        <v>45.5</v>
      </c>
      <c r="M421" s="74"/>
      <c r="N421" s="84" t="str">
        <f>IF(ISBLANK(K421),IF(ISBLANK(I421),"Juin","Synthèse"),"Rattrapage")</f>
        <v>Juin</v>
      </c>
      <c r="O421" t="str">
        <f t="shared" si="41"/>
        <v>oui</v>
      </c>
      <c r="P421" s="173" t="s">
        <v>752</v>
      </c>
      <c r="Q421" s="173" t="s">
        <v>753</v>
      </c>
      <c r="R421" s="176">
        <v>15</v>
      </c>
      <c r="S421" s="172"/>
      <c r="T421" s="176">
        <v>15</v>
      </c>
      <c r="U421" s="178">
        <v>12</v>
      </c>
      <c r="V421" s="177">
        <v>13.5</v>
      </c>
      <c r="W421" s="177">
        <v>12.5</v>
      </c>
      <c r="X421" s="179">
        <v>15.5</v>
      </c>
      <c r="Y421" s="172">
        <v>15.5</v>
      </c>
      <c r="Z421" s="172">
        <v>15</v>
      </c>
      <c r="AA421" s="172">
        <v>15</v>
      </c>
      <c r="AB421" s="172">
        <v>15.166666666666666</v>
      </c>
    </row>
    <row r="422" spans="1:28" ht="18.75">
      <c r="A422" s="79">
        <v>413</v>
      </c>
      <c r="B422" s="123" t="s">
        <v>754</v>
      </c>
      <c r="C422" s="123" t="s">
        <v>477</v>
      </c>
      <c r="D422" s="172">
        <v>15.75</v>
      </c>
      <c r="E422" s="172">
        <v>15.5</v>
      </c>
      <c r="F422" s="172">
        <v>15</v>
      </c>
      <c r="G422" s="18">
        <f t="shared" si="39"/>
        <v>15.416666666666666</v>
      </c>
      <c r="H422" s="25">
        <f t="shared" si="40"/>
        <v>46.25</v>
      </c>
      <c r="I422" s="25"/>
      <c r="J422" s="19">
        <f>MAX(H422,I422*3)</f>
        <v>46.25</v>
      </c>
      <c r="K422" s="26"/>
      <c r="L422" s="19">
        <f>MAX(J422,K422*3)</f>
        <v>46.25</v>
      </c>
      <c r="M422" s="74"/>
      <c r="N422" s="84" t="str">
        <f>IF(ISBLANK(K422),IF(ISBLANK(I422),"Juin","Synthèse"),"Rattrapage")</f>
        <v>Juin</v>
      </c>
      <c r="O422" t="str">
        <f t="shared" si="41"/>
        <v>oui</v>
      </c>
      <c r="P422" s="173" t="s">
        <v>754</v>
      </c>
      <c r="Q422" s="173" t="s">
        <v>477</v>
      </c>
      <c r="R422" s="176">
        <v>15.75</v>
      </c>
      <c r="S422" s="172"/>
      <c r="T422" s="176">
        <v>15</v>
      </c>
      <c r="U422" s="178">
        <v>12</v>
      </c>
      <c r="V422" s="177">
        <v>13</v>
      </c>
      <c r="W422" s="177">
        <v>14.5</v>
      </c>
      <c r="X422" s="179">
        <v>15.5</v>
      </c>
      <c r="Y422" s="172">
        <v>15.75</v>
      </c>
      <c r="Z422" s="172">
        <v>15.5</v>
      </c>
      <c r="AA422" s="172">
        <v>15</v>
      </c>
      <c r="AB422" s="172">
        <v>15.416666666666666</v>
      </c>
    </row>
    <row r="423" spans="1:28" ht="30">
      <c r="A423" s="79">
        <v>414</v>
      </c>
      <c r="B423" s="123" t="s">
        <v>755</v>
      </c>
      <c r="C423" s="123" t="s">
        <v>756</v>
      </c>
      <c r="D423" s="172">
        <v>15.5</v>
      </c>
      <c r="E423" s="172">
        <v>15.5</v>
      </c>
      <c r="F423" s="172">
        <v>13</v>
      </c>
      <c r="G423" s="18">
        <f t="shared" si="39"/>
        <v>14.666666666666666</v>
      </c>
      <c r="H423" s="25">
        <f t="shared" si="40"/>
        <v>44</v>
      </c>
      <c r="I423" s="25"/>
      <c r="J423" s="19">
        <f>MAX(H423,I423*3)</f>
        <v>44</v>
      </c>
      <c r="K423" s="26"/>
      <c r="L423" s="19">
        <f>MAX(J423,K423*3)</f>
        <v>44</v>
      </c>
      <c r="M423" s="74"/>
      <c r="N423" s="84" t="str">
        <f>IF(ISBLANK(K423),IF(ISBLANK(I423),"Juin","Synthèse"),"Rattrapage")</f>
        <v>Juin</v>
      </c>
      <c r="O423" t="str">
        <f t="shared" si="41"/>
        <v>oui</v>
      </c>
      <c r="P423" s="173" t="s">
        <v>755</v>
      </c>
      <c r="Q423" s="173" t="s">
        <v>756</v>
      </c>
      <c r="R423" s="176">
        <v>15.5</v>
      </c>
      <c r="S423" s="172"/>
      <c r="T423" s="176">
        <v>13</v>
      </c>
      <c r="U423" s="178">
        <v>12</v>
      </c>
      <c r="V423" s="177">
        <v>13</v>
      </c>
      <c r="W423" s="177">
        <v>12.5</v>
      </c>
      <c r="X423" s="179">
        <v>15.5</v>
      </c>
      <c r="Y423" s="172">
        <v>15.5</v>
      </c>
      <c r="Z423" s="172">
        <v>15.5</v>
      </c>
      <c r="AA423" s="172">
        <v>13</v>
      </c>
      <c r="AB423" s="172">
        <v>14.666666666666666</v>
      </c>
    </row>
  </sheetData>
  <conditionalFormatting sqref="N9:N423">
    <cfRule type="cellIs" dxfId="30" priority="13" operator="equal">
      <formula>"Rattrapage"</formula>
    </cfRule>
    <cfRule type="cellIs" dxfId="29" priority="14" operator="equal">
      <formula>"Synthèse"</formula>
    </cfRule>
    <cfRule type="cellIs" dxfId="28" priority="15" operator="equal">
      <formula>"Juin"</formula>
    </cfRule>
  </conditionalFormatting>
  <conditionalFormatting sqref="S414:S423 B10:C423">
    <cfRule type="cellIs" dxfId="27" priority="12" operator="equal">
      <formula>"NON"</formula>
    </cfRule>
  </conditionalFormatting>
  <conditionalFormatting sqref="R9 T9:W9">
    <cfRule type="cellIs" dxfId="26" priority="9" operator="equal">
      <formula>"ajourné(e)"</formula>
    </cfRule>
  </conditionalFormatting>
  <conditionalFormatting sqref="Q419:Q423 R343 U343 U176 U94 V10:V306 W240:W306 V307:W423">
    <cfRule type="cellIs" dxfId="25" priority="7" operator="equal">
      <formula>"non"</formula>
    </cfRule>
    <cfRule type="cellIs" dxfId="24" priority="8" operator="equal">
      <formula>"NON"</formula>
    </cfRule>
  </conditionalFormatting>
  <conditionalFormatting sqref="S414:S423">
    <cfRule type="cellIs" dxfId="23" priority="5" operator="equal">
      <formula>"N$AN$3ON"</formula>
    </cfRule>
  </conditionalFormatting>
  <conditionalFormatting sqref="Z9">
    <cfRule type="top10" dxfId="22" priority="4" rank="3"/>
  </conditionalFormatting>
  <conditionalFormatting sqref="R10:X10">
    <cfRule type="top10" dxfId="21" priority="3" rank="3"/>
  </conditionalFormatting>
  <conditionalFormatting sqref="O10:O423">
    <cfRule type="cellIs" dxfId="20" priority="1" operator="equal">
      <formula>"non"</formula>
    </cfRule>
  </conditionalFormatting>
  <conditionalFormatting sqref="R10:X423">
    <cfRule type="top10" dxfId="19" priority="34" rank="3"/>
  </conditionalFormatting>
  <dataValidations count="1">
    <dataValidation type="decimal" allowBlank="1" showInputMessage="1" showErrorMessage="1" sqref="M10:M93 M95:M423">
      <formula1>20</formula1>
      <formula2>40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23"/>
  <sheetViews>
    <sheetView workbookViewId="0">
      <pane xSplit="3" ySplit="9" topLeftCell="L337" activePane="bottomRight" state="frozen"/>
      <selection pane="topRight" activeCell="D1" sqref="D1"/>
      <selection pane="bottomLeft" activeCell="A10" sqref="A10"/>
      <selection pane="bottomRight" activeCell="B342" sqref="B342"/>
    </sheetView>
  </sheetViews>
  <sheetFormatPr baseColWidth="10" defaultRowHeight="15"/>
  <cols>
    <col min="1" max="1" width="5" style="116" customWidth="1"/>
    <col min="2" max="2" width="28.7109375" style="116" customWidth="1"/>
    <col min="3" max="3" width="30" style="116" customWidth="1"/>
    <col min="4" max="4" width="6.5703125" style="117" customWidth="1"/>
    <col min="5" max="5" width="8" style="117" customWidth="1"/>
    <col min="6" max="6" width="6.85546875" style="117" customWidth="1"/>
    <col min="7" max="7" width="6.140625" style="117" customWidth="1"/>
    <col min="8" max="8" width="6.5703125" style="117" customWidth="1"/>
    <col min="9" max="9" width="7.42578125" style="117" customWidth="1"/>
    <col min="10" max="10" width="7" style="117" customWidth="1"/>
    <col min="11" max="11" width="7.5703125" style="117" customWidth="1"/>
    <col min="12" max="12" width="7" style="117" customWidth="1"/>
    <col min="13" max="13" width="6" style="116" customWidth="1"/>
    <col min="14" max="14" width="6.7109375" style="116" customWidth="1"/>
    <col min="15" max="15" width="6" style="116" customWidth="1"/>
    <col min="16" max="16" width="8.5703125" style="116" customWidth="1"/>
    <col min="17" max="17" width="8.5703125" style="116" bestFit="1" customWidth="1"/>
    <col min="18" max="18" width="4.42578125" style="116" customWidth="1"/>
    <col min="19" max="19" width="4" style="116" customWidth="1"/>
    <col min="20" max="20" width="4.28515625" style="116" customWidth="1"/>
    <col min="21" max="21" width="3.42578125" style="116" customWidth="1"/>
    <col min="22" max="22" width="4" style="116" customWidth="1"/>
    <col min="23" max="23" width="3.42578125" style="116" customWidth="1"/>
    <col min="24" max="24" width="4.140625" style="116" customWidth="1"/>
    <col min="25" max="25" width="3.5703125" style="116" customWidth="1"/>
    <col min="26" max="26" width="5.5703125" style="116" customWidth="1"/>
    <col min="27" max="27" width="3.28515625" style="116" customWidth="1"/>
    <col min="28" max="28" width="6.5703125" style="116" customWidth="1"/>
    <col min="29" max="29" width="8.28515625" style="116" bestFit="1" customWidth="1"/>
    <col min="30" max="31" width="4.42578125" style="116" bestFit="1" customWidth="1"/>
    <col min="32" max="32" width="4.42578125" bestFit="1" customWidth="1"/>
    <col min="33" max="33" width="8.28515625" bestFit="1" customWidth="1"/>
    <col min="34" max="34" width="4.42578125" bestFit="1" customWidth="1"/>
    <col min="35" max="35" width="4.5703125" bestFit="1" customWidth="1"/>
    <col min="36" max="36" width="7.140625" customWidth="1"/>
    <col min="37" max="37" width="10.140625" bestFit="1" customWidth="1"/>
  </cols>
  <sheetData>
    <row r="1" spans="1:38" s="52" customFormat="1" ht="15.75">
      <c r="A1" s="254"/>
      <c r="B1" s="255"/>
      <c r="C1" s="255"/>
      <c r="D1" s="256"/>
      <c r="E1" s="257"/>
      <c r="F1" s="257"/>
      <c r="G1" s="258"/>
      <c r="H1" s="259"/>
      <c r="I1" s="259"/>
      <c r="J1" s="258" t="s">
        <v>0</v>
      </c>
      <c r="K1" s="257"/>
      <c r="L1" s="257"/>
      <c r="M1" s="259"/>
      <c r="N1" s="25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J1" s="53"/>
    </row>
    <row r="2" spans="1:38" s="52" customFormat="1" ht="23.25">
      <c r="A2" s="254"/>
      <c r="B2" s="278" t="s">
        <v>99</v>
      </c>
      <c r="C2" s="338">
        <f>COUNTIFS(P10:P423,"=Admis",Q10:Q423,"=juin")</f>
        <v>115</v>
      </c>
      <c r="D2" s="260">
        <f>C2/276</f>
        <v>0.41666666666666669</v>
      </c>
      <c r="E2" s="257"/>
      <c r="F2" s="257"/>
      <c r="G2" s="258"/>
      <c r="H2" s="259"/>
      <c r="I2" s="259"/>
      <c r="J2" s="258" t="s">
        <v>1</v>
      </c>
      <c r="K2" s="257"/>
      <c r="L2" s="257"/>
      <c r="M2" s="259"/>
      <c r="N2" s="25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J2" s="53"/>
    </row>
    <row r="3" spans="1:38" s="52" customFormat="1" ht="15.75">
      <c r="A3" s="254"/>
      <c r="B3" s="278" t="s">
        <v>100</v>
      </c>
      <c r="C3" s="279">
        <f>COUNTIFS(P10:P423,"=Admis",Q10:Q423,"=Synthèse")</f>
        <v>2</v>
      </c>
      <c r="D3" s="260">
        <f>C3/276</f>
        <v>7.246376811594203E-3</v>
      </c>
      <c r="E3" s="257"/>
      <c r="F3" s="257"/>
      <c r="G3" s="258"/>
      <c r="H3" s="259"/>
      <c r="I3" s="259"/>
      <c r="J3" s="258" t="s">
        <v>151</v>
      </c>
      <c r="K3" s="257"/>
      <c r="L3" s="257"/>
      <c r="M3" s="259"/>
      <c r="N3" s="25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J3" s="53"/>
    </row>
    <row r="4" spans="1:38" s="52" customFormat="1" ht="15.75">
      <c r="A4" s="254"/>
      <c r="B4" s="278" t="s">
        <v>135</v>
      </c>
      <c r="C4" s="279">
        <f>COUNTIFS(P10:P423,"=Admis",Q10:Q423,"=Rattrapage")</f>
        <v>0</v>
      </c>
      <c r="D4" s="260">
        <f>C4/276</f>
        <v>0</v>
      </c>
      <c r="E4" s="257"/>
      <c r="F4" s="257"/>
      <c r="G4" s="258"/>
      <c r="H4" s="259"/>
      <c r="I4" s="259"/>
      <c r="J4" s="258" t="s">
        <v>2</v>
      </c>
      <c r="K4" s="261"/>
      <c r="L4" s="262"/>
      <c r="M4" s="259"/>
      <c r="N4" s="259"/>
      <c r="O4" s="109"/>
      <c r="P4" s="114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J4" s="53"/>
    </row>
    <row r="5" spans="1:38" s="52" customFormat="1" ht="15.75">
      <c r="A5" s="254"/>
      <c r="B5" s="278" t="s">
        <v>101</v>
      </c>
      <c r="C5" s="280">
        <f>414-(C2+C3+C4)</f>
        <v>297</v>
      </c>
      <c r="D5" s="263">
        <f>C5/276</f>
        <v>1.076086956521739</v>
      </c>
      <c r="E5" s="257"/>
      <c r="F5" s="257"/>
      <c r="G5" s="258"/>
      <c r="H5" s="258"/>
      <c r="I5" s="258"/>
      <c r="J5" s="264"/>
      <c r="K5" s="265"/>
      <c r="L5" s="266"/>
      <c r="M5" s="259"/>
      <c r="N5" s="25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J5" s="86"/>
    </row>
    <row r="6" spans="1:38" s="52" customFormat="1" ht="15.75">
      <c r="A6" s="254"/>
      <c r="B6" s="278" t="s">
        <v>136</v>
      </c>
      <c r="C6" s="281">
        <f>(C2+C3+C4)/414</f>
        <v>0.28260869565217389</v>
      </c>
      <c r="D6" s="267"/>
      <c r="E6" s="268" t="s">
        <v>1698</v>
      </c>
      <c r="F6" s="268"/>
      <c r="G6" s="268"/>
      <c r="H6" s="268"/>
      <c r="I6" s="268"/>
      <c r="J6" s="268"/>
      <c r="K6" s="268"/>
      <c r="L6" s="268"/>
      <c r="M6" s="268"/>
      <c r="N6" s="25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J6" s="86"/>
    </row>
    <row r="7" spans="1:38" s="52" customFormat="1" ht="27.75" thickBot="1">
      <c r="A7" s="253"/>
      <c r="B7" s="282" t="s">
        <v>137</v>
      </c>
      <c r="C7" s="152">
        <f>C5/414</f>
        <v>0.71739130434782605</v>
      </c>
      <c r="D7" s="118"/>
      <c r="E7" s="118"/>
      <c r="F7" s="118"/>
      <c r="G7" s="118"/>
      <c r="H7" s="118"/>
      <c r="I7" s="118"/>
      <c r="J7" s="118"/>
      <c r="K7" s="118"/>
      <c r="L7" s="118"/>
      <c r="M7" s="109"/>
      <c r="N7" s="373"/>
      <c r="O7" s="374"/>
      <c r="P7" s="374"/>
      <c r="Q7" s="374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J7" s="86"/>
    </row>
    <row r="8" spans="1:38" ht="19.5" hidden="1" thickBot="1">
      <c r="A8"/>
      <c r="B8"/>
      <c r="C8"/>
      <c r="D8" s="49"/>
      <c r="E8" s="42"/>
      <c r="F8" s="42"/>
      <c r="G8" s="42"/>
      <c r="H8" s="49"/>
      <c r="I8" s="48"/>
      <c r="J8" s="42"/>
      <c r="K8" s="42"/>
      <c r="L8" s="4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8" s="104" customFormat="1" ht="82.5" customHeight="1">
      <c r="A9" s="96" t="s">
        <v>5</v>
      </c>
      <c r="B9" s="97" t="s">
        <v>6</v>
      </c>
      <c r="C9" s="97" t="s">
        <v>7</v>
      </c>
      <c r="D9" s="98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99" t="s">
        <v>32</v>
      </c>
      <c r="L9" s="99" t="s">
        <v>33</v>
      </c>
      <c r="M9" s="99" t="s">
        <v>34</v>
      </c>
      <c r="N9" s="99" t="s">
        <v>35</v>
      </c>
      <c r="O9" s="100" t="s">
        <v>36</v>
      </c>
      <c r="P9" s="101" t="s">
        <v>37</v>
      </c>
      <c r="Q9" s="101" t="s">
        <v>38</v>
      </c>
      <c r="R9" s="102" t="s">
        <v>25</v>
      </c>
      <c r="S9" s="102" t="s">
        <v>26</v>
      </c>
      <c r="T9" s="102" t="s">
        <v>27</v>
      </c>
      <c r="U9" s="102" t="s">
        <v>28</v>
      </c>
      <c r="V9" s="102" t="s">
        <v>29</v>
      </c>
      <c r="W9" s="102" t="s">
        <v>30</v>
      </c>
      <c r="X9" s="102" t="s">
        <v>31</v>
      </c>
      <c r="Y9" s="102" t="s">
        <v>32</v>
      </c>
      <c r="Z9" s="102" t="s">
        <v>33</v>
      </c>
      <c r="AA9" s="102" t="s">
        <v>34</v>
      </c>
      <c r="AB9" s="102" t="s">
        <v>25</v>
      </c>
      <c r="AC9" s="102" t="s">
        <v>26</v>
      </c>
      <c r="AD9" s="102" t="s">
        <v>27</v>
      </c>
      <c r="AE9" s="102" t="s">
        <v>28</v>
      </c>
      <c r="AF9" s="102" t="s">
        <v>29</v>
      </c>
      <c r="AG9" s="102" t="s">
        <v>30</v>
      </c>
      <c r="AH9" s="102" t="s">
        <v>31</v>
      </c>
      <c r="AI9" s="102" t="s">
        <v>32</v>
      </c>
      <c r="AJ9" s="102" t="s">
        <v>33</v>
      </c>
      <c r="AK9" s="103" t="s">
        <v>34</v>
      </c>
    </row>
    <row r="10" spans="1:38" ht="15.75">
      <c r="A10" s="35">
        <v>1</v>
      </c>
      <c r="B10" s="122" t="s">
        <v>60</v>
      </c>
      <c r="C10" s="122" t="s">
        <v>152</v>
      </c>
      <c r="D10" s="87">
        <f>'REPRODUCTION 3'!G8</f>
        <v>3.375</v>
      </c>
      <c r="E10" s="87">
        <f>'RUMINANTS 3'!G8</f>
        <v>32.25</v>
      </c>
      <c r="F10" s="87">
        <f>'PARASITOLOGIE 3'!G8</f>
        <v>23.625</v>
      </c>
      <c r="G10" s="87">
        <f>'INFECTIEUX 3'!G8</f>
        <v>7.125</v>
      </c>
      <c r="H10" s="87">
        <f>'CARNIVORES 3'!G8</f>
        <v>20.25</v>
      </c>
      <c r="I10" s="87">
        <f>'CHIRURGIE 3'!G8</f>
        <v>16.875</v>
      </c>
      <c r="J10" s="87">
        <f>'BIOCHIMIE 2'!G8</f>
        <v>9.5</v>
      </c>
      <c r="K10" s="87">
        <f>'HIDAOA 3'!G8</f>
        <v>17.625</v>
      </c>
      <c r="L10" s="87">
        <f>'ANA-PATH 2'!G8</f>
        <v>13</v>
      </c>
      <c r="M10" s="88">
        <f>CLINIQUE!H10</f>
        <v>40.25</v>
      </c>
      <c r="N10" s="88">
        <f t="shared" ref="N10:N73" si="0">SUM(D10:M10)</f>
        <v>183.875</v>
      </c>
      <c r="O10" s="88">
        <f t="shared" ref="O10:O73" si="1">N10/28</f>
        <v>6.5669642857142856</v>
      </c>
      <c r="P10" s="89" t="str">
        <f t="shared" ref="P10:P73" si="2">IF(OR(D10="exclus",E10="exclus",F10="exclus",G10="exclus",H10="exclus",I10="exclus",J10="exclus",K10="exclus",L10="exclus",M10="exclus"),"exclus",IF(AND(SUM(R10:AA10)=0,ROUND(O10,3)&gt;=10),"Admis","Ajournee"))</f>
        <v>Ajournee</v>
      </c>
      <c r="Q10" s="89" t="str">
        <f t="shared" ref="Q10:Q73" si="3">IF(COUNTIF(AB10:AK10,"=Rattrapage")&gt;0,"Rattrapage",IF(COUNTIF(AB10:AK10,"=Synthèse")&gt;0,"Synthèse","juin"))</f>
        <v>Synthèse</v>
      </c>
      <c r="R10" s="72">
        <f t="shared" ref="R10:R73" si="4">IF(D10&lt;15,1,0)</f>
        <v>1</v>
      </c>
      <c r="S10" s="72">
        <f t="shared" ref="S10:S73" si="5">IF(E10&lt;15,1,0)</f>
        <v>0</v>
      </c>
      <c r="T10" s="72">
        <f t="shared" ref="T10:T73" si="6">IF(F10&lt;15,1,0)</f>
        <v>0</v>
      </c>
      <c r="U10" s="72">
        <f t="shared" ref="U10:U73" si="7">IF(G10&lt;15,1,0)</f>
        <v>1</v>
      </c>
      <c r="V10" s="72">
        <f t="shared" ref="V10:V73" si="8">IF(H10&lt;15,1,0)</f>
        <v>0</v>
      </c>
      <c r="W10" s="72">
        <f t="shared" ref="W10:W73" si="9">IF(I10&lt;15,1,0)</f>
        <v>0</v>
      </c>
      <c r="X10" s="72">
        <f t="shared" ref="X10:X73" si="10">IF(J10&lt;10,1,0)</f>
        <v>1</v>
      </c>
      <c r="Y10" s="72">
        <f t="shared" ref="Y10:Y73" si="11">IF(K10&lt;15,1,0)</f>
        <v>0</v>
      </c>
      <c r="Z10" s="72">
        <f t="shared" ref="Z10:Z73" si="12">IF(L10&lt;10,1,0)</f>
        <v>0</v>
      </c>
      <c r="AA10" s="72">
        <f t="shared" ref="AA10:AA73" si="13">IF(M10&lt;15,1,0)</f>
        <v>0</v>
      </c>
      <c r="AB10" s="71" t="str">
        <f>'REPRODUCTION 3'!M8</f>
        <v>Synthèse</v>
      </c>
      <c r="AC10" s="71" t="str">
        <f>'RUMINANTS 3'!M8</f>
        <v>Juin</v>
      </c>
      <c r="AD10" s="71" t="str">
        <f>'PARASITOLOGIE 3'!M8</f>
        <v>Synthèse</v>
      </c>
      <c r="AE10" s="71" t="str">
        <f>'INFECTIEUX 3'!M8</f>
        <v>Synthèse</v>
      </c>
      <c r="AF10" s="71" t="str">
        <f>'CARNIVORES 3'!M8</f>
        <v>Synthèse</v>
      </c>
      <c r="AG10" s="71" t="str">
        <f>'CHIRURGIE 3'!M8</f>
        <v>Synthèse</v>
      </c>
      <c r="AH10" s="71" t="str">
        <f>'BIOCHIMIE 2'!M8</f>
        <v>Synthèse</v>
      </c>
      <c r="AI10" s="71" t="str">
        <f>'HIDAOA 3'!M8</f>
        <v>Synthèse</v>
      </c>
      <c r="AJ10" s="71" t="str">
        <f>'ANA-PATH 2'!M8</f>
        <v>Synthèse</v>
      </c>
      <c r="AK10" s="73" t="str">
        <f>CLINIQUE!N10</f>
        <v>Juin</v>
      </c>
    </row>
    <row r="11" spans="1:38" ht="15.75">
      <c r="A11" s="35">
        <v>2</v>
      </c>
      <c r="B11" s="123" t="s">
        <v>153</v>
      </c>
      <c r="C11" s="123" t="s">
        <v>152</v>
      </c>
      <c r="D11" s="87">
        <f>'REPRODUCTION 3'!G9</f>
        <v>5.25</v>
      </c>
      <c r="E11" s="87">
        <f>'RUMINANTS 3'!G9</f>
        <v>35.25</v>
      </c>
      <c r="F11" s="87">
        <f>'PARASITOLOGIE 3'!G9</f>
        <v>32.625</v>
      </c>
      <c r="G11" s="87">
        <f>'INFECTIEUX 3'!G9</f>
        <v>12</v>
      </c>
      <c r="H11" s="87">
        <f>'CARNIVORES 3'!G9</f>
        <v>37.5</v>
      </c>
      <c r="I11" s="87">
        <f>'CHIRURGIE 3'!G9</f>
        <v>27</v>
      </c>
      <c r="J11" s="87">
        <f>'BIOCHIMIE 2'!G9</f>
        <v>18.5</v>
      </c>
      <c r="K11" s="87">
        <f>'HIDAOA 3'!G9</f>
        <v>30</v>
      </c>
      <c r="L11" s="87">
        <f>'ANA-PATH 2'!G9</f>
        <v>9</v>
      </c>
      <c r="M11" s="88">
        <f>CLINIQUE!H11</f>
        <v>42</v>
      </c>
      <c r="N11" s="88">
        <f t="shared" si="0"/>
        <v>249.125</v>
      </c>
      <c r="O11" s="88">
        <f t="shared" si="1"/>
        <v>8.8973214285714288</v>
      </c>
      <c r="P11" s="89" t="str">
        <f t="shared" si="2"/>
        <v>Ajournee</v>
      </c>
      <c r="Q11" s="89" t="str">
        <f t="shared" si="3"/>
        <v>Synthèse</v>
      </c>
      <c r="R11" s="72">
        <f t="shared" si="4"/>
        <v>1</v>
      </c>
      <c r="S11" s="72">
        <f t="shared" si="5"/>
        <v>0</v>
      </c>
      <c r="T11" s="72">
        <f t="shared" si="6"/>
        <v>0</v>
      </c>
      <c r="U11" s="72">
        <f t="shared" si="7"/>
        <v>1</v>
      </c>
      <c r="V11" s="72">
        <f t="shared" si="8"/>
        <v>0</v>
      </c>
      <c r="W11" s="72">
        <f t="shared" si="9"/>
        <v>0</v>
      </c>
      <c r="X11" s="72">
        <f t="shared" si="10"/>
        <v>0</v>
      </c>
      <c r="Y11" s="72">
        <f t="shared" si="11"/>
        <v>0</v>
      </c>
      <c r="Z11" s="72">
        <f t="shared" si="12"/>
        <v>1</v>
      </c>
      <c r="AA11" s="72">
        <f t="shared" si="13"/>
        <v>0</v>
      </c>
      <c r="AB11" s="71" t="str">
        <f>'REPRODUCTION 3'!M9</f>
        <v>Synthèse</v>
      </c>
      <c r="AC11" s="71" t="str">
        <f>'RUMINANTS 3'!M9</f>
        <v>Juin</v>
      </c>
      <c r="AD11" s="71" t="str">
        <f>'PARASITOLOGIE 3'!M9</f>
        <v>Juin</v>
      </c>
      <c r="AE11" s="71" t="str">
        <f>'INFECTIEUX 3'!M9</f>
        <v>Synthèse</v>
      </c>
      <c r="AF11" s="71" t="str">
        <f>'CARNIVORES 3'!M9</f>
        <v>Juin</v>
      </c>
      <c r="AG11" s="71" t="str">
        <f>'CHIRURGIE 3'!M9</f>
        <v>Synthèse</v>
      </c>
      <c r="AH11" s="71" t="str">
        <f>'BIOCHIMIE 2'!M9</f>
        <v>Synthèse</v>
      </c>
      <c r="AI11" s="71" t="str">
        <f>'HIDAOA 3'!M9</f>
        <v>Juin</v>
      </c>
      <c r="AJ11" s="71" t="str">
        <f>'ANA-PATH 2'!M9</f>
        <v>Synthèse</v>
      </c>
      <c r="AK11" s="73" t="str">
        <f>CLINIQUE!N11</f>
        <v>Juin</v>
      </c>
    </row>
    <row r="12" spans="1:38" ht="15.75">
      <c r="A12" s="35">
        <v>3</v>
      </c>
      <c r="B12" s="123" t="s">
        <v>154</v>
      </c>
      <c r="C12" s="123" t="s">
        <v>55</v>
      </c>
      <c r="D12" s="87">
        <f>'REPRODUCTION 3'!G10</f>
        <v>9</v>
      </c>
      <c r="E12" s="87">
        <f>'RUMINANTS 3'!G10</f>
        <v>28.5</v>
      </c>
      <c r="F12" s="87">
        <f>'PARASITOLOGIE 3'!G10</f>
        <v>26.625</v>
      </c>
      <c r="G12" s="87">
        <f>'INFECTIEUX 3'!G10</f>
        <v>5.625</v>
      </c>
      <c r="H12" s="87">
        <f>'CARNIVORES 3'!G10</f>
        <v>30</v>
      </c>
      <c r="I12" s="87">
        <f>'CHIRURGIE 3'!G10</f>
        <v>15.375</v>
      </c>
      <c r="J12" s="87">
        <f>'BIOCHIMIE 2'!G10</f>
        <v>8.75</v>
      </c>
      <c r="K12" s="87">
        <f>'HIDAOA 3'!G10</f>
        <v>32.625</v>
      </c>
      <c r="L12" s="87">
        <f>'ANA-PATH 2'!G10</f>
        <v>22.5</v>
      </c>
      <c r="M12" s="88">
        <f>CLINIQUE!H12</f>
        <v>38.25</v>
      </c>
      <c r="N12" s="88">
        <f t="shared" si="0"/>
        <v>217.25</v>
      </c>
      <c r="O12" s="88">
        <f t="shared" si="1"/>
        <v>7.7589285714285712</v>
      </c>
      <c r="P12" s="89" t="str">
        <f t="shared" si="2"/>
        <v>Ajournee</v>
      </c>
      <c r="Q12" s="89" t="str">
        <f t="shared" si="3"/>
        <v>Synthèse</v>
      </c>
      <c r="R12" s="72">
        <f t="shared" si="4"/>
        <v>1</v>
      </c>
      <c r="S12" s="72">
        <f t="shared" si="5"/>
        <v>0</v>
      </c>
      <c r="T12" s="72">
        <f t="shared" si="6"/>
        <v>0</v>
      </c>
      <c r="U12" s="72">
        <f t="shared" si="7"/>
        <v>1</v>
      </c>
      <c r="V12" s="72">
        <f t="shared" si="8"/>
        <v>0</v>
      </c>
      <c r="W12" s="72">
        <f t="shared" si="9"/>
        <v>0</v>
      </c>
      <c r="X12" s="72">
        <f t="shared" si="10"/>
        <v>1</v>
      </c>
      <c r="Y12" s="72">
        <f t="shared" si="11"/>
        <v>0</v>
      </c>
      <c r="Z12" s="72">
        <f t="shared" si="12"/>
        <v>0</v>
      </c>
      <c r="AA12" s="72">
        <f t="shared" si="13"/>
        <v>0</v>
      </c>
      <c r="AB12" s="71" t="str">
        <f>'REPRODUCTION 3'!M10</f>
        <v>Synthèse</v>
      </c>
      <c r="AC12" s="71" t="str">
        <f>'RUMINANTS 3'!M10</f>
        <v>Synthèse</v>
      </c>
      <c r="AD12" s="71" t="str">
        <f>'PARASITOLOGIE 3'!M10</f>
        <v>Synthèse</v>
      </c>
      <c r="AE12" s="71" t="str">
        <f>'INFECTIEUX 3'!M10</f>
        <v>Synthèse</v>
      </c>
      <c r="AF12" s="71" t="str">
        <f>'CARNIVORES 3'!M10</f>
        <v>Juin</v>
      </c>
      <c r="AG12" s="71" t="str">
        <f>'CHIRURGIE 3'!M10</f>
        <v>Synthèse</v>
      </c>
      <c r="AH12" s="71" t="str">
        <f>'BIOCHIMIE 2'!M10</f>
        <v>Synthèse</v>
      </c>
      <c r="AI12" s="71" t="str">
        <f>'HIDAOA 3'!M10</f>
        <v>Juin</v>
      </c>
      <c r="AJ12" s="71" t="str">
        <f>'ANA-PATH 2'!M10</f>
        <v>Juin</v>
      </c>
      <c r="AK12" s="73" t="str">
        <f>CLINIQUE!N12</f>
        <v>Juin</v>
      </c>
    </row>
    <row r="13" spans="1:38" ht="15.75">
      <c r="A13" s="35">
        <v>4</v>
      </c>
      <c r="B13" s="123" t="s">
        <v>155</v>
      </c>
      <c r="C13" s="123" t="s">
        <v>45</v>
      </c>
      <c r="D13" s="339">
        <f>'REPRODUCTION 3'!G11</f>
        <v>26.25</v>
      </c>
      <c r="E13" s="339">
        <f>'RUMINANTS 3'!G11</f>
        <v>51</v>
      </c>
      <c r="F13" s="339">
        <f>'PARASITOLOGIE 3'!G11</f>
        <v>45.375</v>
      </c>
      <c r="G13" s="339">
        <f>'INFECTIEUX 3'!G11</f>
        <v>25.875</v>
      </c>
      <c r="H13" s="339">
        <f>'CARNIVORES 3'!G11</f>
        <v>42</v>
      </c>
      <c r="I13" s="339">
        <f>'CHIRURGIE 3'!G11</f>
        <v>30.75</v>
      </c>
      <c r="J13" s="339">
        <f>'BIOCHIMIE 2'!G11</f>
        <v>21.75</v>
      </c>
      <c r="K13" s="339">
        <f>'HIDAOA 3'!G11</f>
        <v>48</v>
      </c>
      <c r="L13" s="339">
        <f>'ANA-PATH 2'!G11</f>
        <v>26</v>
      </c>
      <c r="M13" s="88">
        <f>CLINIQUE!H13</f>
        <v>41.5</v>
      </c>
      <c r="N13" s="88">
        <f t="shared" si="0"/>
        <v>358.5</v>
      </c>
      <c r="O13" s="88">
        <f t="shared" si="1"/>
        <v>12.803571428571429</v>
      </c>
      <c r="P13" s="89" t="str">
        <f t="shared" si="2"/>
        <v>Admis</v>
      </c>
      <c r="Q13" s="89" t="str">
        <f t="shared" si="3"/>
        <v>juin</v>
      </c>
      <c r="R13" s="72">
        <f t="shared" si="4"/>
        <v>0</v>
      </c>
      <c r="S13" s="72">
        <f t="shared" si="5"/>
        <v>0</v>
      </c>
      <c r="T13" s="72">
        <f t="shared" si="6"/>
        <v>0</v>
      </c>
      <c r="U13" s="72">
        <f t="shared" si="7"/>
        <v>0</v>
      </c>
      <c r="V13" s="72">
        <f t="shared" si="8"/>
        <v>0</v>
      </c>
      <c r="W13" s="72">
        <f t="shared" si="9"/>
        <v>0</v>
      </c>
      <c r="X13" s="72">
        <f t="shared" si="10"/>
        <v>0</v>
      </c>
      <c r="Y13" s="72">
        <f t="shared" si="11"/>
        <v>0</v>
      </c>
      <c r="Z13" s="72">
        <f t="shared" si="12"/>
        <v>0</v>
      </c>
      <c r="AA13" s="72">
        <f t="shared" si="13"/>
        <v>0</v>
      </c>
      <c r="AB13" s="71" t="str">
        <f>'REPRODUCTION 3'!M11</f>
        <v>Juin</v>
      </c>
      <c r="AC13" s="71" t="str">
        <f>'RUMINANTS 3'!M11</f>
        <v>Juin</v>
      </c>
      <c r="AD13" s="71" t="str">
        <f>'PARASITOLOGIE 3'!M11</f>
        <v>Juin</v>
      </c>
      <c r="AE13" s="71" t="str">
        <f>'INFECTIEUX 3'!M11</f>
        <v>Juin</v>
      </c>
      <c r="AF13" s="71" t="str">
        <f>'CARNIVORES 3'!M11</f>
        <v>Juin</v>
      </c>
      <c r="AG13" s="71" t="str">
        <f>'CHIRURGIE 3'!M11</f>
        <v>Juin</v>
      </c>
      <c r="AH13" s="71" t="str">
        <f>'BIOCHIMIE 2'!M11</f>
        <v>Juin</v>
      </c>
      <c r="AI13" s="71" t="str">
        <f>'HIDAOA 3'!M11</f>
        <v>Juin</v>
      </c>
      <c r="AJ13" s="71" t="str">
        <f>'ANA-PATH 2'!M11</f>
        <v>Juin</v>
      </c>
      <c r="AK13" s="73" t="str">
        <f>CLINIQUE!N13</f>
        <v>Juin</v>
      </c>
      <c r="AL13" t="e">
        <f>IF(AND(B13=#REF!,C13=#REF!),"oui","non")</f>
        <v>#REF!</v>
      </c>
    </row>
    <row r="14" spans="1:38" s="105" customFormat="1" ht="15.75">
      <c r="A14" s="35">
        <v>5</v>
      </c>
      <c r="B14" s="123" t="s">
        <v>156</v>
      </c>
      <c r="C14" s="123" t="s">
        <v>759</v>
      </c>
      <c r="D14" s="87">
        <f>'REPRODUCTION 3'!G12</f>
        <v>8.25</v>
      </c>
      <c r="E14" s="87">
        <f>'RUMINANTS 3'!G12</f>
        <v>28.5</v>
      </c>
      <c r="F14" s="87">
        <f>'PARASITOLOGIE 3'!G12</f>
        <v>27</v>
      </c>
      <c r="G14" s="87">
        <f>'INFECTIEUX 3'!G12</f>
        <v>8.25</v>
      </c>
      <c r="H14" s="87">
        <f>'CARNIVORES 3'!G12</f>
        <v>30.375</v>
      </c>
      <c r="I14" s="87">
        <f>'CHIRURGIE 3'!G12</f>
        <v>9.75</v>
      </c>
      <c r="J14" s="87">
        <f>'BIOCHIMIE 2'!G12</f>
        <v>9.25</v>
      </c>
      <c r="K14" s="87">
        <f>'HIDAOA 3'!G12</f>
        <v>31.875</v>
      </c>
      <c r="L14" s="87">
        <f>'ANA-PATH 2'!G12</f>
        <v>14</v>
      </c>
      <c r="M14" s="88">
        <f>CLINIQUE!H14</f>
        <v>38.75</v>
      </c>
      <c r="N14" s="88">
        <f t="shared" si="0"/>
        <v>206</v>
      </c>
      <c r="O14" s="88">
        <f t="shared" si="1"/>
        <v>7.3571428571428568</v>
      </c>
      <c r="P14" s="89" t="str">
        <f t="shared" si="2"/>
        <v>Ajournee</v>
      </c>
      <c r="Q14" s="89" t="str">
        <f t="shared" si="3"/>
        <v>Synthèse</v>
      </c>
      <c r="R14" s="72">
        <f t="shared" si="4"/>
        <v>1</v>
      </c>
      <c r="S14" s="72">
        <f t="shared" si="5"/>
        <v>0</v>
      </c>
      <c r="T14" s="72">
        <f t="shared" si="6"/>
        <v>0</v>
      </c>
      <c r="U14" s="72">
        <f t="shared" si="7"/>
        <v>1</v>
      </c>
      <c r="V14" s="72">
        <f t="shared" si="8"/>
        <v>0</v>
      </c>
      <c r="W14" s="72">
        <f t="shared" si="9"/>
        <v>1</v>
      </c>
      <c r="X14" s="72">
        <f t="shared" si="10"/>
        <v>1</v>
      </c>
      <c r="Y14" s="72">
        <f t="shared" si="11"/>
        <v>0</v>
      </c>
      <c r="Z14" s="72">
        <f t="shared" si="12"/>
        <v>0</v>
      </c>
      <c r="AA14" s="72">
        <f t="shared" si="13"/>
        <v>0</v>
      </c>
      <c r="AB14" s="71" t="str">
        <f>'REPRODUCTION 3'!M12</f>
        <v>Synthèse</v>
      </c>
      <c r="AC14" s="71" t="str">
        <f>'RUMINANTS 3'!M12</f>
        <v>Synthèse</v>
      </c>
      <c r="AD14" s="71" t="str">
        <f>'PARASITOLOGIE 3'!M12</f>
        <v>Synthèse</v>
      </c>
      <c r="AE14" s="71" t="str">
        <f>'INFECTIEUX 3'!M12</f>
        <v>Synthèse</v>
      </c>
      <c r="AF14" s="71" t="str">
        <f>'CARNIVORES 3'!M12</f>
        <v>Juin</v>
      </c>
      <c r="AG14" s="71" t="str">
        <f>'CHIRURGIE 3'!M12</f>
        <v>Synthèse</v>
      </c>
      <c r="AH14" s="71" t="str">
        <f>'BIOCHIMIE 2'!M12</f>
        <v>Synthèse</v>
      </c>
      <c r="AI14" s="71" t="str">
        <f>'HIDAOA 3'!M12</f>
        <v>Juin</v>
      </c>
      <c r="AJ14" s="71" t="str">
        <f>'ANA-PATH 2'!M12</f>
        <v>Synthèse</v>
      </c>
      <c r="AK14" s="73" t="str">
        <f>CLINIQUE!N14</f>
        <v>Juin</v>
      </c>
    </row>
    <row r="15" spans="1:38" ht="19.5" customHeight="1">
      <c r="A15" s="35">
        <v>6</v>
      </c>
      <c r="B15" s="123" t="s">
        <v>157</v>
      </c>
      <c r="C15" s="123" t="s">
        <v>158</v>
      </c>
      <c r="D15" s="339">
        <f>'REPRODUCTION 3'!G13</f>
        <v>20.625</v>
      </c>
      <c r="E15" s="339">
        <f>'RUMINANTS 3'!G13</f>
        <v>47.25</v>
      </c>
      <c r="F15" s="339">
        <f>'PARASITOLOGIE 3'!G13</f>
        <v>43.5</v>
      </c>
      <c r="G15" s="339">
        <f>'INFECTIEUX 3'!G13</f>
        <v>17.25</v>
      </c>
      <c r="H15" s="339">
        <f>'CARNIVORES 3'!G13</f>
        <v>33.75</v>
      </c>
      <c r="I15" s="339">
        <f>'CHIRURGIE 3'!G13</f>
        <v>31.5</v>
      </c>
      <c r="J15" s="339">
        <f>'BIOCHIMIE 2'!G13</f>
        <v>15.25</v>
      </c>
      <c r="K15" s="339">
        <f>'HIDAOA 3'!G13</f>
        <v>34.5</v>
      </c>
      <c r="L15" s="339">
        <f>'ANA-PATH 2'!G13</f>
        <v>13.75</v>
      </c>
      <c r="M15" s="88">
        <f>CLINIQUE!H15</f>
        <v>39.25</v>
      </c>
      <c r="N15" s="88">
        <f t="shared" si="0"/>
        <v>296.625</v>
      </c>
      <c r="O15" s="88">
        <f t="shared" si="1"/>
        <v>10.59375</v>
      </c>
      <c r="P15" s="89" t="str">
        <f t="shared" si="2"/>
        <v>Admis</v>
      </c>
      <c r="Q15" s="89" t="str">
        <f t="shared" si="3"/>
        <v>juin</v>
      </c>
      <c r="R15" s="72">
        <f t="shared" si="4"/>
        <v>0</v>
      </c>
      <c r="S15" s="72">
        <f t="shared" si="5"/>
        <v>0</v>
      </c>
      <c r="T15" s="72">
        <f t="shared" si="6"/>
        <v>0</v>
      </c>
      <c r="U15" s="72">
        <f t="shared" si="7"/>
        <v>0</v>
      </c>
      <c r="V15" s="72">
        <f t="shared" si="8"/>
        <v>0</v>
      </c>
      <c r="W15" s="72">
        <f t="shared" si="9"/>
        <v>0</v>
      </c>
      <c r="X15" s="72">
        <f t="shared" si="10"/>
        <v>0</v>
      </c>
      <c r="Y15" s="72">
        <f t="shared" si="11"/>
        <v>0</v>
      </c>
      <c r="Z15" s="72">
        <f t="shared" si="12"/>
        <v>0</v>
      </c>
      <c r="AA15" s="72">
        <f t="shared" si="13"/>
        <v>0</v>
      </c>
      <c r="AB15" s="71" t="str">
        <f>'REPRODUCTION 3'!M13</f>
        <v>Juin</v>
      </c>
      <c r="AC15" s="71" t="str">
        <f>'RUMINANTS 3'!M13</f>
        <v>Juin</v>
      </c>
      <c r="AD15" s="71" t="str">
        <f>'PARASITOLOGIE 3'!M13</f>
        <v>Juin</v>
      </c>
      <c r="AE15" s="71" t="str">
        <f>'INFECTIEUX 3'!M13</f>
        <v>Juin</v>
      </c>
      <c r="AF15" s="71" t="str">
        <f>'CARNIVORES 3'!M13</f>
        <v>Juin</v>
      </c>
      <c r="AG15" s="71" t="str">
        <f>'CHIRURGIE 3'!M13</f>
        <v>Juin</v>
      </c>
      <c r="AH15" s="71" t="str">
        <f>'BIOCHIMIE 2'!M13</f>
        <v>Juin</v>
      </c>
      <c r="AI15" s="71" t="str">
        <f>'HIDAOA 3'!M13</f>
        <v>Juin</v>
      </c>
      <c r="AJ15" s="71" t="str">
        <f>'ANA-PATH 2'!M13</f>
        <v>Juin</v>
      </c>
      <c r="AK15" s="73" t="str">
        <f>CLINIQUE!N15</f>
        <v>Juin</v>
      </c>
      <c r="AL15" t="e">
        <f>IF(AND(B15=#REF!,C15=#REF!),"oui","non")</f>
        <v>#REF!</v>
      </c>
    </row>
    <row r="16" spans="1:38" ht="15.75">
      <c r="A16" s="35">
        <v>7</v>
      </c>
      <c r="B16" s="123" t="s">
        <v>159</v>
      </c>
      <c r="C16" s="123" t="s">
        <v>160</v>
      </c>
      <c r="D16" s="87">
        <f>'REPRODUCTION 3'!G14</f>
        <v>7.875</v>
      </c>
      <c r="E16" s="87">
        <f>'RUMINANTS 3'!G14</f>
        <v>27</v>
      </c>
      <c r="F16" s="87">
        <f>'PARASITOLOGIE 3'!G14</f>
        <v>24.75</v>
      </c>
      <c r="G16" s="87">
        <f>'INFECTIEUX 3'!G14</f>
        <v>6</v>
      </c>
      <c r="H16" s="87">
        <f>'CARNIVORES 3'!G14</f>
        <v>34.125</v>
      </c>
      <c r="I16" s="87">
        <f>'CHIRURGIE 3'!G14</f>
        <v>18.75</v>
      </c>
      <c r="J16" s="87">
        <f>'BIOCHIMIE 2'!G14</f>
        <v>9.75</v>
      </c>
      <c r="K16" s="87">
        <f>'HIDAOA 3'!G14</f>
        <v>21</v>
      </c>
      <c r="L16" s="87">
        <f>'ANA-PATH 2'!G14</f>
        <v>15</v>
      </c>
      <c r="M16" s="88">
        <f>CLINIQUE!H16</f>
        <v>38.5</v>
      </c>
      <c r="N16" s="88">
        <f t="shared" si="0"/>
        <v>202.75</v>
      </c>
      <c r="O16" s="88">
        <f t="shared" si="1"/>
        <v>7.2410714285714288</v>
      </c>
      <c r="P16" s="89" t="str">
        <f t="shared" si="2"/>
        <v>Ajournee</v>
      </c>
      <c r="Q16" s="89" t="str">
        <f t="shared" si="3"/>
        <v>Synthèse</v>
      </c>
      <c r="R16" s="72">
        <f t="shared" si="4"/>
        <v>1</v>
      </c>
      <c r="S16" s="72">
        <f t="shared" si="5"/>
        <v>0</v>
      </c>
      <c r="T16" s="72">
        <f t="shared" si="6"/>
        <v>0</v>
      </c>
      <c r="U16" s="72">
        <f t="shared" si="7"/>
        <v>1</v>
      </c>
      <c r="V16" s="72">
        <f t="shared" si="8"/>
        <v>0</v>
      </c>
      <c r="W16" s="72">
        <f t="shared" si="9"/>
        <v>0</v>
      </c>
      <c r="X16" s="72">
        <f t="shared" si="10"/>
        <v>1</v>
      </c>
      <c r="Y16" s="72">
        <f t="shared" si="11"/>
        <v>0</v>
      </c>
      <c r="Z16" s="72">
        <f t="shared" si="12"/>
        <v>0</v>
      </c>
      <c r="AA16" s="72">
        <f t="shared" si="13"/>
        <v>0</v>
      </c>
      <c r="AB16" s="71" t="str">
        <f>'REPRODUCTION 3'!M14</f>
        <v>Synthèse</v>
      </c>
      <c r="AC16" s="71" t="str">
        <f>'RUMINANTS 3'!M14</f>
        <v>Synthèse</v>
      </c>
      <c r="AD16" s="71" t="str">
        <f>'PARASITOLOGIE 3'!M14</f>
        <v>Synthèse</v>
      </c>
      <c r="AE16" s="71" t="str">
        <f>'INFECTIEUX 3'!M14</f>
        <v>Synthèse</v>
      </c>
      <c r="AF16" s="71" t="str">
        <f>'CARNIVORES 3'!M14</f>
        <v>Juin</v>
      </c>
      <c r="AG16" s="71" t="str">
        <f>'CHIRURGIE 3'!M14</f>
        <v>Synthèse</v>
      </c>
      <c r="AH16" s="71" t="str">
        <f>'BIOCHIMIE 2'!M14</f>
        <v>Synthèse</v>
      </c>
      <c r="AI16" s="71" t="str">
        <f>'HIDAOA 3'!M14</f>
        <v>Synthèse</v>
      </c>
      <c r="AJ16" s="71" t="str">
        <f>'ANA-PATH 2'!M14</f>
        <v>Synthèse</v>
      </c>
      <c r="AK16" s="73" t="str">
        <f>CLINIQUE!N16</f>
        <v>Juin</v>
      </c>
    </row>
    <row r="17" spans="1:38" ht="15.75">
      <c r="A17" s="35">
        <v>8</v>
      </c>
      <c r="B17" s="123" t="s">
        <v>161</v>
      </c>
      <c r="C17" s="123" t="s">
        <v>162</v>
      </c>
      <c r="D17" s="339">
        <f>'REPRODUCTION 3'!G15</f>
        <v>27</v>
      </c>
      <c r="E17" s="339">
        <f>'RUMINANTS 3'!G15</f>
        <v>45.75</v>
      </c>
      <c r="F17" s="339">
        <f>'PARASITOLOGIE 3'!G15</f>
        <v>35.625</v>
      </c>
      <c r="G17" s="339">
        <f>'INFECTIEUX 3'!G15</f>
        <v>20.625</v>
      </c>
      <c r="H17" s="339">
        <f>'CARNIVORES 3'!G15</f>
        <v>30</v>
      </c>
      <c r="I17" s="339">
        <f>'CHIRURGIE 3'!G15</f>
        <v>27</v>
      </c>
      <c r="J17" s="339">
        <f>'BIOCHIMIE 2'!G15</f>
        <v>18.75</v>
      </c>
      <c r="K17" s="339">
        <f>'HIDAOA 3'!G15</f>
        <v>34.875</v>
      </c>
      <c r="L17" s="339">
        <f>'ANA-PATH 2'!G15</f>
        <v>22</v>
      </c>
      <c r="M17" s="88">
        <f>CLINIQUE!H17</f>
        <v>40.75</v>
      </c>
      <c r="N17" s="88">
        <f t="shared" si="0"/>
        <v>302.375</v>
      </c>
      <c r="O17" s="88">
        <f t="shared" si="1"/>
        <v>10.799107142857142</v>
      </c>
      <c r="P17" s="89" t="str">
        <f t="shared" si="2"/>
        <v>Admis</v>
      </c>
      <c r="Q17" s="89" t="str">
        <f t="shared" si="3"/>
        <v>juin</v>
      </c>
      <c r="R17" s="72">
        <f t="shared" si="4"/>
        <v>0</v>
      </c>
      <c r="S17" s="72">
        <f t="shared" si="5"/>
        <v>0</v>
      </c>
      <c r="T17" s="72">
        <f t="shared" si="6"/>
        <v>0</v>
      </c>
      <c r="U17" s="72">
        <f t="shared" si="7"/>
        <v>0</v>
      </c>
      <c r="V17" s="72">
        <f t="shared" si="8"/>
        <v>0</v>
      </c>
      <c r="W17" s="72">
        <f t="shared" si="9"/>
        <v>0</v>
      </c>
      <c r="X17" s="72">
        <f t="shared" si="10"/>
        <v>0</v>
      </c>
      <c r="Y17" s="72">
        <f t="shared" si="11"/>
        <v>0</v>
      </c>
      <c r="Z17" s="72">
        <f t="shared" si="12"/>
        <v>0</v>
      </c>
      <c r="AA17" s="72">
        <f t="shared" si="13"/>
        <v>0</v>
      </c>
      <c r="AB17" s="71" t="str">
        <f>'REPRODUCTION 3'!M15</f>
        <v>Juin</v>
      </c>
      <c r="AC17" s="71" t="str">
        <f>'RUMINANTS 3'!M15</f>
        <v>Juin</v>
      </c>
      <c r="AD17" s="71" t="str">
        <f>'PARASITOLOGIE 3'!M15</f>
        <v>Juin</v>
      </c>
      <c r="AE17" s="71" t="str">
        <f>'INFECTIEUX 3'!M15</f>
        <v>Juin</v>
      </c>
      <c r="AF17" s="71" t="str">
        <f>'CARNIVORES 3'!M15</f>
        <v>Juin</v>
      </c>
      <c r="AG17" s="71" t="str">
        <f>'CHIRURGIE 3'!M15</f>
        <v>Juin</v>
      </c>
      <c r="AH17" s="71" t="str">
        <f>'BIOCHIMIE 2'!M15</f>
        <v>Juin</v>
      </c>
      <c r="AI17" s="71" t="str">
        <f>'HIDAOA 3'!M15</f>
        <v>Juin</v>
      </c>
      <c r="AJ17" s="71" t="str">
        <f>'ANA-PATH 2'!M15</f>
        <v>Juin</v>
      </c>
      <c r="AK17" s="73" t="str">
        <f>CLINIQUE!N17</f>
        <v>Juin</v>
      </c>
      <c r="AL17" t="e">
        <f>IF(AND(B17=#REF!,C17=#REF!),"oui","non")</f>
        <v>#REF!</v>
      </c>
    </row>
    <row r="18" spans="1:38" ht="15.75">
      <c r="A18" s="35">
        <v>9</v>
      </c>
      <c r="B18" s="123" t="s">
        <v>163</v>
      </c>
      <c r="C18" s="123" t="s">
        <v>44</v>
      </c>
      <c r="D18" s="87">
        <f>'REPRODUCTION 3'!G16</f>
        <v>3.75</v>
      </c>
      <c r="E18" s="87">
        <f>'RUMINANTS 3'!G16</f>
        <v>36.75</v>
      </c>
      <c r="F18" s="87">
        <f>'PARASITOLOGIE 3'!G16</f>
        <v>24.75</v>
      </c>
      <c r="G18" s="87">
        <f>'INFECTIEUX 3'!G16</f>
        <v>4.5</v>
      </c>
      <c r="H18" s="87">
        <f>'CARNIVORES 3'!G16</f>
        <v>17.25</v>
      </c>
      <c r="I18" s="87">
        <f>'CHIRURGIE 3'!G16</f>
        <v>17.25</v>
      </c>
      <c r="J18" s="87">
        <f>'BIOCHIMIE 2'!G16</f>
        <v>15</v>
      </c>
      <c r="K18" s="87">
        <f>'HIDAOA 3'!G16</f>
        <v>24.75</v>
      </c>
      <c r="L18" s="87">
        <f>'ANA-PATH 2'!G16</f>
        <v>15</v>
      </c>
      <c r="M18" s="88">
        <f>CLINIQUE!H18</f>
        <v>39</v>
      </c>
      <c r="N18" s="88">
        <f t="shared" si="0"/>
        <v>198</v>
      </c>
      <c r="O18" s="88">
        <f t="shared" si="1"/>
        <v>7.0714285714285712</v>
      </c>
      <c r="P18" s="89" t="str">
        <f t="shared" si="2"/>
        <v>Ajournee</v>
      </c>
      <c r="Q18" s="89" t="str">
        <f t="shared" si="3"/>
        <v>Synthèse</v>
      </c>
      <c r="R18" s="72">
        <f t="shared" si="4"/>
        <v>1</v>
      </c>
      <c r="S18" s="72">
        <f t="shared" si="5"/>
        <v>0</v>
      </c>
      <c r="T18" s="72">
        <f t="shared" si="6"/>
        <v>0</v>
      </c>
      <c r="U18" s="72">
        <f t="shared" si="7"/>
        <v>1</v>
      </c>
      <c r="V18" s="72">
        <f t="shared" si="8"/>
        <v>0</v>
      </c>
      <c r="W18" s="72">
        <f t="shared" si="9"/>
        <v>0</v>
      </c>
      <c r="X18" s="72">
        <f t="shared" si="10"/>
        <v>0</v>
      </c>
      <c r="Y18" s="72">
        <f t="shared" si="11"/>
        <v>0</v>
      </c>
      <c r="Z18" s="72">
        <f t="shared" si="12"/>
        <v>0</v>
      </c>
      <c r="AA18" s="72">
        <f t="shared" si="13"/>
        <v>0</v>
      </c>
      <c r="AB18" s="71" t="str">
        <f>'REPRODUCTION 3'!M16</f>
        <v>Synthèse</v>
      </c>
      <c r="AC18" s="71" t="str">
        <f>'RUMINANTS 3'!M16</f>
        <v>Juin</v>
      </c>
      <c r="AD18" s="71" t="str">
        <f>'PARASITOLOGIE 3'!M16</f>
        <v>Synthèse</v>
      </c>
      <c r="AE18" s="71" t="str">
        <f>'INFECTIEUX 3'!M16</f>
        <v>Synthèse</v>
      </c>
      <c r="AF18" s="71" t="str">
        <f>'CARNIVORES 3'!M16</f>
        <v>Synthèse</v>
      </c>
      <c r="AG18" s="71" t="str">
        <f>'CHIRURGIE 3'!M16</f>
        <v>Synthèse</v>
      </c>
      <c r="AH18" s="71" t="str">
        <f>'BIOCHIMIE 2'!M16</f>
        <v>Synthèse</v>
      </c>
      <c r="AI18" s="71" t="str">
        <f>'HIDAOA 3'!M16</f>
        <v>Synthèse</v>
      </c>
      <c r="AJ18" s="71" t="str">
        <f>'ANA-PATH 2'!M16</f>
        <v>Synthèse</v>
      </c>
      <c r="AK18" s="73" t="str">
        <f>CLINIQUE!N18</f>
        <v>Juin</v>
      </c>
    </row>
    <row r="19" spans="1:38" ht="15.75">
      <c r="A19" s="35">
        <v>10</v>
      </c>
      <c r="B19" s="123" t="s">
        <v>164</v>
      </c>
      <c r="C19" s="123" t="s">
        <v>165</v>
      </c>
      <c r="D19" s="87">
        <f>'REPRODUCTION 3'!G17</f>
        <v>12</v>
      </c>
      <c r="E19" s="87">
        <f>'RUMINANTS 3'!G17</f>
        <v>37.5</v>
      </c>
      <c r="F19" s="87">
        <f>'PARASITOLOGIE 3'!G17</f>
        <v>28.875</v>
      </c>
      <c r="G19" s="87">
        <f>'INFECTIEUX 3'!G17</f>
        <v>5.625</v>
      </c>
      <c r="H19" s="87">
        <f>'CARNIVORES 3'!G17</f>
        <v>24.75</v>
      </c>
      <c r="I19" s="87">
        <f>'CHIRURGIE 3'!G17</f>
        <v>20.25</v>
      </c>
      <c r="J19" s="87">
        <f>'BIOCHIMIE 2'!G17</f>
        <v>11.75</v>
      </c>
      <c r="K19" s="87">
        <f>'HIDAOA 3'!G17</f>
        <v>28.125</v>
      </c>
      <c r="L19" s="87">
        <f>'ANA-PATH 2'!G17</f>
        <v>8</v>
      </c>
      <c r="M19" s="88">
        <f>CLINIQUE!H19</f>
        <v>41</v>
      </c>
      <c r="N19" s="88">
        <f t="shared" si="0"/>
        <v>217.875</v>
      </c>
      <c r="O19" s="88">
        <f t="shared" si="1"/>
        <v>7.78125</v>
      </c>
      <c r="P19" s="89" t="str">
        <f t="shared" si="2"/>
        <v>Ajournee</v>
      </c>
      <c r="Q19" s="89" t="str">
        <f t="shared" si="3"/>
        <v>Synthèse</v>
      </c>
      <c r="R19" s="72">
        <f t="shared" si="4"/>
        <v>1</v>
      </c>
      <c r="S19" s="72">
        <f t="shared" si="5"/>
        <v>0</v>
      </c>
      <c r="T19" s="72">
        <f t="shared" si="6"/>
        <v>0</v>
      </c>
      <c r="U19" s="72">
        <f t="shared" si="7"/>
        <v>1</v>
      </c>
      <c r="V19" s="72">
        <f t="shared" si="8"/>
        <v>0</v>
      </c>
      <c r="W19" s="72">
        <f t="shared" si="9"/>
        <v>0</v>
      </c>
      <c r="X19" s="72">
        <f t="shared" si="10"/>
        <v>0</v>
      </c>
      <c r="Y19" s="72">
        <f t="shared" si="11"/>
        <v>0</v>
      </c>
      <c r="Z19" s="72">
        <f t="shared" si="12"/>
        <v>1</v>
      </c>
      <c r="AA19" s="72">
        <f t="shared" si="13"/>
        <v>0</v>
      </c>
      <c r="AB19" s="71" t="str">
        <f>'REPRODUCTION 3'!M17</f>
        <v>Synthèse</v>
      </c>
      <c r="AC19" s="71" t="str">
        <f>'RUMINANTS 3'!M17</f>
        <v>Juin</v>
      </c>
      <c r="AD19" s="71" t="str">
        <f>'PARASITOLOGIE 3'!M17</f>
        <v>Synthèse</v>
      </c>
      <c r="AE19" s="71" t="str">
        <f>'INFECTIEUX 3'!M17</f>
        <v>Synthèse</v>
      </c>
      <c r="AF19" s="71" t="str">
        <f>'CARNIVORES 3'!M17</f>
        <v>Synthèse</v>
      </c>
      <c r="AG19" s="71" t="str">
        <f>'CHIRURGIE 3'!M17</f>
        <v>Synthèse</v>
      </c>
      <c r="AH19" s="71" t="str">
        <f>'BIOCHIMIE 2'!M17</f>
        <v>Synthèse</v>
      </c>
      <c r="AI19" s="71" t="str">
        <f>'HIDAOA 3'!M17</f>
        <v>Synthèse</v>
      </c>
      <c r="AJ19" s="71" t="str">
        <f>'ANA-PATH 2'!M17</f>
        <v>Synthèse</v>
      </c>
      <c r="AK19" s="73" t="str">
        <f>CLINIQUE!N19</f>
        <v>Juin</v>
      </c>
    </row>
    <row r="20" spans="1:38" ht="15.75">
      <c r="A20" s="35">
        <v>11</v>
      </c>
      <c r="B20" s="123" t="s">
        <v>166</v>
      </c>
      <c r="C20" s="123" t="s">
        <v>167</v>
      </c>
      <c r="D20" s="87">
        <f>'REPRODUCTION 3'!G18</f>
        <v>18.375</v>
      </c>
      <c r="E20" s="87">
        <f>'RUMINANTS 3'!G18</f>
        <v>40.5</v>
      </c>
      <c r="F20" s="87">
        <f>'PARASITOLOGIE 3'!G18</f>
        <v>34.875</v>
      </c>
      <c r="G20" s="87">
        <f>'INFECTIEUX 3'!G18</f>
        <v>14.25</v>
      </c>
      <c r="H20" s="87">
        <f>'CARNIVORES 3'!G18</f>
        <v>42.375</v>
      </c>
      <c r="I20" s="87">
        <f>'CHIRURGIE 3'!G18</f>
        <v>33</v>
      </c>
      <c r="J20" s="87">
        <f>'BIOCHIMIE 2'!G18</f>
        <v>18</v>
      </c>
      <c r="K20" s="87">
        <f>'HIDAOA 3'!G18</f>
        <v>38.625</v>
      </c>
      <c r="L20" s="87">
        <f>'ANA-PATH 2'!G18</f>
        <v>12</v>
      </c>
      <c r="M20" s="88">
        <f>CLINIQUE!H20</f>
        <v>42</v>
      </c>
      <c r="N20" s="88">
        <f t="shared" si="0"/>
        <v>294</v>
      </c>
      <c r="O20" s="88">
        <f t="shared" si="1"/>
        <v>10.5</v>
      </c>
      <c r="P20" s="89" t="str">
        <f t="shared" si="2"/>
        <v>Ajournee</v>
      </c>
      <c r="Q20" s="89" t="str">
        <f t="shared" si="3"/>
        <v>Synthèse</v>
      </c>
      <c r="R20" s="72">
        <f t="shared" si="4"/>
        <v>0</v>
      </c>
      <c r="S20" s="72">
        <f t="shared" si="5"/>
        <v>0</v>
      </c>
      <c r="T20" s="72">
        <f t="shared" si="6"/>
        <v>0</v>
      </c>
      <c r="U20" s="72">
        <f t="shared" si="7"/>
        <v>1</v>
      </c>
      <c r="V20" s="72">
        <f t="shared" si="8"/>
        <v>0</v>
      </c>
      <c r="W20" s="72">
        <f t="shared" si="9"/>
        <v>0</v>
      </c>
      <c r="X20" s="72">
        <f t="shared" si="10"/>
        <v>0</v>
      </c>
      <c r="Y20" s="72">
        <f t="shared" si="11"/>
        <v>0</v>
      </c>
      <c r="Z20" s="72">
        <f t="shared" si="12"/>
        <v>0</v>
      </c>
      <c r="AA20" s="72">
        <f t="shared" si="13"/>
        <v>0</v>
      </c>
      <c r="AB20" s="71" t="str">
        <f>'REPRODUCTION 3'!M18</f>
        <v>Juin</v>
      </c>
      <c r="AC20" s="71" t="str">
        <f>'RUMINANTS 3'!M18</f>
        <v>Juin</v>
      </c>
      <c r="AD20" s="71" t="str">
        <f>'PARASITOLOGIE 3'!M18</f>
        <v>Juin</v>
      </c>
      <c r="AE20" s="71" t="str">
        <f>'INFECTIEUX 3'!M18</f>
        <v>Synthèse</v>
      </c>
      <c r="AF20" s="71" t="str">
        <f>'CARNIVORES 3'!M18</f>
        <v>Juin</v>
      </c>
      <c r="AG20" s="71" t="str">
        <f>'CHIRURGIE 3'!M18</f>
        <v>Juin</v>
      </c>
      <c r="AH20" s="71" t="str">
        <f>'BIOCHIMIE 2'!M18</f>
        <v>Juin</v>
      </c>
      <c r="AI20" s="71" t="str">
        <f>'HIDAOA 3'!M18</f>
        <v>Juin</v>
      </c>
      <c r="AJ20" s="71" t="str">
        <f>'ANA-PATH 2'!M18</f>
        <v>Juin</v>
      </c>
      <c r="AK20" s="73" t="str">
        <f>CLINIQUE!N20</f>
        <v>Juin</v>
      </c>
    </row>
    <row r="21" spans="1:38" ht="19.5" customHeight="1">
      <c r="A21" s="35">
        <v>12</v>
      </c>
      <c r="B21" s="123" t="s">
        <v>168</v>
      </c>
      <c r="C21" s="123" t="s">
        <v>169</v>
      </c>
      <c r="D21" s="339">
        <f>'REPRODUCTION 3'!G19</f>
        <v>24</v>
      </c>
      <c r="E21" s="339">
        <f>'RUMINANTS 3'!G19</f>
        <v>48</v>
      </c>
      <c r="F21" s="339">
        <f>'PARASITOLOGIE 3'!G19</f>
        <v>44.25</v>
      </c>
      <c r="G21" s="339">
        <f>'INFECTIEUX 3'!G19</f>
        <v>22.875</v>
      </c>
      <c r="H21" s="339">
        <f>'CARNIVORES 3'!G19</f>
        <v>31.125</v>
      </c>
      <c r="I21" s="339">
        <f>'CHIRURGIE 3'!G19</f>
        <v>34.5</v>
      </c>
      <c r="J21" s="339">
        <f>'BIOCHIMIE 2'!G19</f>
        <v>21.75</v>
      </c>
      <c r="K21" s="339">
        <f>'HIDAOA 3'!G19</f>
        <v>40.125</v>
      </c>
      <c r="L21" s="339">
        <f>'ANA-PATH 2'!G19</f>
        <v>15</v>
      </c>
      <c r="M21" s="88">
        <f>CLINIQUE!H21</f>
        <v>40.5</v>
      </c>
      <c r="N21" s="88">
        <f t="shared" si="0"/>
        <v>322.125</v>
      </c>
      <c r="O21" s="88">
        <f t="shared" si="1"/>
        <v>11.504464285714286</v>
      </c>
      <c r="P21" s="89" t="str">
        <f t="shared" si="2"/>
        <v>Admis</v>
      </c>
      <c r="Q21" s="89" t="str">
        <f t="shared" si="3"/>
        <v>juin</v>
      </c>
      <c r="R21" s="72">
        <f t="shared" si="4"/>
        <v>0</v>
      </c>
      <c r="S21" s="72">
        <f t="shared" si="5"/>
        <v>0</v>
      </c>
      <c r="T21" s="72">
        <f t="shared" si="6"/>
        <v>0</v>
      </c>
      <c r="U21" s="72">
        <f t="shared" si="7"/>
        <v>0</v>
      </c>
      <c r="V21" s="72">
        <f t="shared" si="8"/>
        <v>0</v>
      </c>
      <c r="W21" s="72">
        <f t="shared" si="9"/>
        <v>0</v>
      </c>
      <c r="X21" s="72">
        <f t="shared" si="10"/>
        <v>0</v>
      </c>
      <c r="Y21" s="72">
        <f t="shared" si="11"/>
        <v>0</v>
      </c>
      <c r="Z21" s="72">
        <f t="shared" si="12"/>
        <v>0</v>
      </c>
      <c r="AA21" s="72">
        <f t="shared" si="13"/>
        <v>0</v>
      </c>
      <c r="AB21" s="71" t="str">
        <f>'REPRODUCTION 3'!M19</f>
        <v>Juin</v>
      </c>
      <c r="AC21" s="71" t="str">
        <f>'RUMINANTS 3'!M19</f>
        <v>Juin</v>
      </c>
      <c r="AD21" s="71" t="str">
        <f>'PARASITOLOGIE 3'!M19</f>
        <v>Juin</v>
      </c>
      <c r="AE21" s="71" t="str">
        <f>'INFECTIEUX 3'!M19</f>
        <v>Juin</v>
      </c>
      <c r="AF21" s="71" t="str">
        <f>'CARNIVORES 3'!M19</f>
        <v>Juin</v>
      </c>
      <c r="AG21" s="71" t="str">
        <f>'CHIRURGIE 3'!M19</f>
        <v>Juin</v>
      </c>
      <c r="AH21" s="71" t="str">
        <f>'BIOCHIMIE 2'!M19</f>
        <v>Juin</v>
      </c>
      <c r="AI21" s="71" t="str">
        <f>'HIDAOA 3'!M19</f>
        <v>Juin</v>
      </c>
      <c r="AJ21" s="71" t="str">
        <f>'ANA-PATH 2'!M19</f>
        <v>Juin</v>
      </c>
      <c r="AK21" s="73" t="str">
        <f>CLINIQUE!N21</f>
        <v>Juin</v>
      </c>
      <c r="AL21" t="e">
        <f>IF(AND(B21=#REF!,C21=#REF!),"oui","non")</f>
        <v>#REF!</v>
      </c>
    </row>
    <row r="22" spans="1:38" ht="15.75">
      <c r="A22" s="35">
        <v>13</v>
      </c>
      <c r="B22" s="123" t="s">
        <v>170</v>
      </c>
      <c r="C22" s="123" t="s">
        <v>68</v>
      </c>
      <c r="D22" s="339">
        <f>'REPRODUCTION 3'!G20</f>
        <v>49.875</v>
      </c>
      <c r="E22" s="339">
        <f>'RUMINANTS 3'!G20</f>
        <v>54.75</v>
      </c>
      <c r="F22" s="339">
        <f>'PARASITOLOGIE 3'!G20</f>
        <v>56.25</v>
      </c>
      <c r="G22" s="339">
        <f>'INFECTIEUX 3'!G20</f>
        <v>41.25</v>
      </c>
      <c r="H22" s="339">
        <f>'CARNIVORES 3'!G20</f>
        <v>53.625</v>
      </c>
      <c r="I22" s="339">
        <f>'CHIRURGIE 3'!G20</f>
        <v>47.25</v>
      </c>
      <c r="J22" s="339">
        <f>'BIOCHIMIE 2'!G20</f>
        <v>28.5</v>
      </c>
      <c r="K22" s="339">
        <f>'HIDAOA 3'!G20</f>
        <v>51.375</v>
      </c>
      <c r="L22" s="339">
        <f>'ANA-PATH 2'!G20</f>
        <v>29</v>
      </c>
      <c r="M22" s="88">
        <f>CLINIQUE!H22</f>
        <v>43</v>
      </c>
      <c r="N22" s="88">
        <f t="shared" si="0"/>
        <v>454.875</v>
      </c>
      <c r="O22" s="88">
        <f t="shared" si="1"/>
        <v>16.245535714285715</v>
      </c>
      <c r="P22" s="89" t="str">
        <f t="shared" si="2"/>
        <v>Admis</v>
      </c>
      <c r="Q22" s="89" t="str">
        <f t="shared" si="3"/>
        <v>juin</v>
      </c>
      <c r="R22" s="72">
        <f t="shared" si="4"/>
        <v>0</v>
      </c>
      <c r="S22" s="72">
        <f t="shared" si="5"/>
        <v>0</v>
      </c>
      <c r="T22" s="72">
        <f t="shared" si="6"/>
        <v>0</v>
      </c>
      <c r="U22" s="72">
        <f t="shared" si="7"/>
        <v>0</v>
      </c>
      <c r="V22" s="72">
        <f t="shared" si="8"/>
        <v>0</v>
      </c>
      <c r="W22" s="72">
        <f t="shared" si="9"/>
        <v>0</v>
      </c>
      <c r="X22" s="72">
        <f t="shared" si="10"/>
        <v>0</v>
      </c>
      <c r="Y22" s="72">
        <f t="shared" si="11"/>
        <v>0</v>
      </c>
      <c r="Z22" s="72">
        <f t="shared" si="12"/>
        <v>0</v>
      </c>
      <c r="AA22" s="72">
        <f t="shared" si="13"/>
        <v>0</v>
      </c>
      <c r="AB22" s="71" t="str">
        <f>'REPRODUCTION 3'!M20</f>
        <v>Juin</v>
      </c>
      <c r="AC22" s="71" t="str">
        <f>'RUMINANTS 3'!M20</f>
        <v>Juin</v>
      </c>
      <c r="AD22" s="71" t="str">
        <f>'PARASITOLOGIE 3'!M20</f>
        <v>Juin</v>
      </c>
      <c r="AE22" s="71" t="str">
        <f>'INFECTIEUX 3'!M20</f>
        <v>Juin</v>
      </c>
      <c r="AF22" s="71" t="str">
        <f>'CARNIVORES 3'!M20</f>
        <v>Juin</v>
      </c>
      <c r="AG22" s="71" t="str">
        <f>'CHIRURGIE 3'!M20</f>
        <v>Juin</v>
      </c>
      <c r="AH22" s="71" t="str">
        <f>'BIOCHIMIE 2'!M20</f>
        <v>Juin</v>
      </c>
      <c r="AI22" s="71" t="str">
        <f>'HIDAOA 3'!M20</f>
        <v>Juin</v>
      </c>
      <c r="AJ22" s="71" t="str">
        <f>'ANA-PATH 2'!M20</f>
        <v>Juin</v>
      </c>
      <c r="AK22" s="73" t="str">
        <f>CLINIQUE!N22</f>
        <v>Juin</v>
      </c>
      <c r="AL22" t="e">
        <f>IF(AND(B22=#REF!,C22=#REF!),"oui","non")</f>
        <v>#REF!</v>
      </c>
    </row>
    <row r="23" spans="1:38" ht="15.75">
      <c r="A23" s="35">
        <v>14</v>
      </c>
      <c r="B23" s="123" t="s">
        <v>171</v>
      </c>
      <c r="C23" s="123" t="s">
        <v>172</v>
      </c>
      <c r="D23" s="87">
        <f>'REPRODUCTION 3'!G21</f>
        <v>17.25</v>
      </c>
      <c r="E23" s="87">
        <f>'RUMINANTS 3'!G21</f>
        <v>49.5</v>
      </c>
      <c r="F23" s="87">
        <f>'PARASITOLOGIE 3'!G21</f>
        <v>31.5</v>
      </c>
      <c r="G23" s="87">
        <f>'INFECTIEUX 3'!G21</f>
        <v>12</v>
      </c>
      <c r="H23" s="87">
        <f>'CARNIVORES 3'!G21</f>
        <v>37.125</v>
      </c>
      <c r="I23" s="87">
        <f>'CHIRURGIE 3'!G21</f>
        <v>18</v>
      </c>
      <c r="J23" s="87">
        <f>'BIOCHIMIE 2'!G21</f>
        <v>17.75</v>
      </c>
      <c r="K23" s="87">
        <f>'HIDAOA 3'!G21</f>
        <v>33</v>
      </c>
      <c r="L23" s="87">
        <f>'ANA-PATH 2'!G21</f>
        <v>22</v>
      </c>
      <c r="M23" s="88">
        <f>CLINIQUE!H23</f>
        <v>40</v>
      </c>
      <c r="N23" s="88">
        <f t="shared" si="0"/>
        <v>278.125</v>
      </c>
      <c r="O23" s="88">
        <f t="shared" si="1"/>
        <v>9.9330357142857135</v>
      </c>
      <c r="P23" s="89" t="str">
        <f t="shared" si="2"/>
        <v>Ajournee</v>
      </c>
      <c r="Q23" s="89" t="str">
        <f t="shared" si="3"/>
        <v>Synthèse</v>
      </c>
      <c r="R23" s="72">
        <f t="shared" si="4"/>
        <v>0</v>
      </c>
      <c r="S23" s="72">
        <f t="shared" si="5"/>
        <v>0</v>
      </c>
      <c r="T23" s="72">
        <f t="shared" si="6"/>
        <v>0</v>
      </c>
      <c r="U23" s="72">
        <f t="shared" si="7"/>
        <v>1</v>
      </c>
      <c r="V23" s="72">
        <f t="shared" si="8"/>
        <v>0</v>
      </c>
      <c r="W23" s="72">
        <f t="shared" si="9"/>
        <v>0</v>
      </c>
      <c r="X23" s="72">
        <f t="shared" si="10"/>
        <v>0</v>
      </c>
      <c r="Y23" s="72">
        <f t="shared" si="11"/>
        <v>0</v>
      </c>
      <c r="Z23" s="72">
        <f t="shared" si="12"/>
        <v>0</v>
      </c>
      <c r="AA23" s="72">
        <f t="shared" si="13"/>
        <v>0</v>
      </c>
      <c r="AB23" s="71" t="str">
        <f>'REPRODUCTION 3'!M21</f>
        <v>Synthèse</v>
      </c>
      <c r="AC23" s="71" t="str">
        <f>'RUMINANTS 3'!M21</f>
        <v>Juin</v>
      </c>
      <c r="AD23" s="71" t="str">
        <f>'PARASITOLOGIE 3'!M21</f>
        <v>Juin</v>
      </c>
      <c r="AE23" s="71" t="str">
        <f>'INFECTIEUX 3'!M21</f>
        <v>Synthèse</v>
      </c>
      <c r="AF23" s="71" t="str">
        <f>'CARNIVORES 3'!M21</f>
        <v>Juin</v>
      </c>
      <c r="AG23" s="71" t="str">
        <f>'CHIRURGIE 3'!M21</f>
        <v>Synthèse</v>
      </c>
      <c r="AH23" s="71" t="str">
        <f>'BIOCHIMIE 2'!M21</f>
        <v>Synthèse</v>
      </c>
      <c r="AI23" s="71" t="str">
        <f>'HIDAOA 3'!M21</f>
        <v>Juin</v>
      </c>
      <c r="AJ23" s="71" t="str">
        <f>'ANA-PATH 2'!M21</f>
        <v>Juin</v>
      </c>
      <c r="AK23" s="73" t="str">
        <f>CLINIQUE!N23</f>
        <v>Juin</v>
      </c>
    </row>
    <row r="24" spans="1:38" ht="15.75">
      <c r="A24" s="35">
        <v>15</v>
      </c>
      <c r="B24" s="123" t="s">
        <v>173</v>
      </c>
      <c r="C24" s="123" t="s">
        <v>174</v>
      </c>
      <c r="D24" s="87">
        <f>'REPRODUCTION 3'!G22</f>
        <v>7.5</v>
      </c>
      <c r="E24" s="87">
        <f>'RUMINANTS 3'!G22</f>
        <v>27.75</v>
      </c>
      <c r="F24" s="87">
        <f>'PARASITOLOGIE 3'!G22</f>
        <v>25.5</v>
      </c>
      <c r="G24" s="87">
        <f>'INFECTIEUX 3'!G22</f>
        <v>4.5</v>
      </c>
      <c r="H24" s="87">
        <f>'CARNIVORES 3'!G22</f>
        <v>22.5</v>
      </c>
      <c r="I24" s="87">
        <f>'CHIRURGIE 3'!G22</f>
        <v>15</v>
      </c>
      <c r="J24" s="87">
        <f>'BIOCHIMIE 2'!G22</f>
        <v>13.5</v>
      </c>
      <c r="K24" s="87">
        <f>'HIDAOA 3'!G22</f>
        <v>27</v>
      </c>
      <c r="L24" s="87">
        <f>'ANA-PATH 2'!G22</f>
        <v>21</v>
      </c>
      <c r="M24" s="88">
        <f>CLINIQUE!H24</f>
        <v>42</v>
      </c>
      <c r="N24" s="88">
        <f t="shared" si="0"/>
        <v>206.25</v>
      </c>
      <c r="O24" s="88">
        <f t="shared" si="1"/>
        <v>7.3660714285714288</v>
      </c>
      <c r="P24" s="89" t="str">
        <f t="shared" si="2"/>
        <v>Ajournee</v>
      </c>
      <c r="Q24" s="89" t="str">
        <f t="shared" si="3"/>
        <v>Synthèse</v>
      </c>
      <c r="R24" s="72">
        <f t="shared" si="4"/>
        <v>1</v>
      </c>
      <c r="S24" s="72">
        <f t="shared" si="5"/>
        <v>0</v>
      </c>
      <c r="T24" s="72">
        <f t="shared" si="6"/>
        <v>0</v>
      </c>
      <c r="U24" s="72">
        <f t="shared" si="7"/>
        <v>1</v>
      </c>
      <c r="V24" s="72">
        <f t="shared" si="8"/>
        <v>0</v>
      </c>
      <c r="W24" s="72">
        <f t="shared" si="9"/>
        <v>0</v>
      </c>
      <c r="X24" s="72">
        <f t="shared" si="10"/>
        <v>0</v>
      </c>
      <c r="Y24" s="72">
        <f t="shared" si="11"/>
        <v>0</v>
      </c>
      <c r="Z24" s="72">
        <f t="shared" si="12"/>
        <v>0</v>
      </c>
      <c r="AA24" s="72">
        <f t="shared" si="13"/>
        <v>0</v>
      </c>
      <c r="AB24" s="71" t="str">
        <f>'REPRODUCTION 3'!M22</f>
        <v>Synthèse</v>
      </c>
      <c r="AC24" s="71" t="str">
        <f>'RUMINANTS 3'!M22</f>
        <v>Synthèse</v>
      </c>
      <c r="AD24" s="71" t="str">
        <f>'PARASITOLOGIE 3'!M22</f>
        <v>Synthèse</v>
      </c>
      <c r="AE24" s="71" t="str">
        <f>'INFECTIEUX 3'!M22</f>
        <v>Synthèse</v>
      </c>
      <c r="AF24" s="71" t="str">
        <f>'CARNIVORES 3'!M22</f>
        <v>Synthèse</v>
      </c>
      <c r="AG24" s="71" t="str">
        <f>'CHIRURGIE 3'!M22</f>
        <v>Synthèse</v>
      </c>
      <c r="AH24" s="71" t="str">
        <f>'BIOCHIMIE 2'!M22</f>
        <v>Synthèse</v>
      </c>
      <c r="AI24" s="71" t="str">
        <f>'HIDAOA 3'!M22</f>
        <v>Synthèse</v>
      </c>
      <c r="AJ24" s="71" t="str">
        <f>'ANA-PATH 2'!M22</f>
        <v>Juin</v>
      </c>
      <c r="AK24" s="73" t="str">
        <f>CLINIQUE!N24</f>
        <v>Juin</v>
      </c>
    </row>
    <row r="25" spans="1:38" ht="15.75">
      <c r="A25" s="35">
        <v>16</v>
      </c>
      <c r="B25" s="123" t="s">
        <v>175</v>
      </c>
      <c r="C25" s="123" t="s">
        <v>176</v>
      </c>
      <c r="D25" s="87">
        <f>'REPRODUCTION 3'!G23</f>
        <v>10.875</v>
      </c>
      <c r="E25" s="87">
        <f>'RUMINANTS 3'!G23</f>
        <v>34.5</v>
      </c>
      <c r="F25" s="87">
        <f>'PARASITOLOGIE 3'!G23</f>
        <v>22.125</v>
      </c>
      <c r="G25" s="87">
        <f>'INFECTIEUX 3'!G23</f>
        <v>12</v>
      </c>
      <c r="H25" s="87">
        <f>'CARNIVORES 3'!G23</f>
        <v>18.375</v>
      </c>
      <c r="I25" s="87">
        <f>'CHIRURGIE 3'!G23</f>
        <v>16.5</v>
      </c>
      <c r="J25" s="87">
        <f>'BIOCHIMIE 2'!G23</f>
        <v>10.25</v>
      </c>
      <c r="K25" s="87">
        <f>'HIDAOA 3'!G23</f>
        <v>20.625</v>
      </c>
      <c r="L25" s="87">
        <f>'ANA-PATH 2'!G23</f>
        <v>14.5</v>
      </c>
      <c r="M25" s="88">
        <f>CLINIQUE!H25</f>
        <v>40.75</v>
      </c>
      <c r="N25" s="88">
        <f t="shared" si="0"/>
        <v>200.5</v>
      </c>
      <c r="O25" s="88">
        <f t="shared" si="1"/>
        <v>7.1607142857142856</v>
      </c>
      <c r="P25" s="89" t="str">
        <f t="shared" si="2"/>
        <v>Ajournee</v>
      </c>
      <c r="Q25" s="89" t="str">
        <f t="shared" si="3"/>
        <v>Synthèse</v>
      </c>
      <c r="R25" s="72">
        <f t="shared" si="4"/>
        <v>1</v>
      </c>
      <c r="S25" s="72">
        <f t="shared" si="5"/>
        <v>0</v>
      </c>
      <c r="T25" s="72">
        <f t="shared" si="6"/>
        <v>0</v>
      </c>
      <c r="U25" s="72">
        <f t="shared" si="7"/>
        <v>1</v>
      </c>
      <c r="V25" s="72">
        <f t="shared" si="8"/>
        <v>0</v>
      </c>
      <c r="W25" s="72">
        <f t="shared" si="9"/>
        <v>0</v>
      </c>
      <c r="X25" s="72">
        <f t="shared" si="10"/>
        <v>0</v>
      </c>
      <c r="Y25" s="72">
        <f t="shared" si="11"/>
        <v>0</v>
      </c>
      <c r="Z25" s="72">
        <f t="shared" si="12"/>
        <v>0</v>
      </c>
      <c r="AA25" s="72">
        <f t="shared" si="13"/>
        <v>0</v>
      </c>
      <c r="AB25" s="71" t="str">
        <f>'REPRODUCTION 3'!M23</f>
        <v>Synthèse</v>
      </c>
      <c r="AC25" s="71" t="str">
        <f>'RUMINANTS 3'!M23</f>
        <v>Juin</v>
      </c>
      <c r="AD25" s="71" t="str">
        <f>'PARASITOLOGIE 3'!M23</f>
        <v>Synthèse</v>
      </c>
      <c r="AE25" s="71" t="str">
        <f>'INFECTIEUX 3'!M23</f>
        <v>Synthèse</v>
      </c>
      <c r="AF25" s="71" t="str">
        <f>'CARNIVORES 3'!M23</f>
        <v>Synthèse</v>
      </c>
      <c r="AG25" s="71" t="str">
        <f>'CHIRURGIE 3'!M23</f>
        <v>Synthèse</v>
      </c>
      <c r="AH25" s="71" t="str">
        <f>'BIOCHIMIE 2'!M23</f>
        <v>Synthèse</v>
      </c>
      <c r="AI25" s="71" t="str">
        <f>'HIDAOA 3'!M23</f>
        <v>Synthèse</v>
      </c>
      <c r="AJ25" s="71" t="str">
        <f>'ANA-PATH 2'!M23</f>
        <v>Synthèse</v>
      </c>
      <c r="AK25" s="73" t="str">
        <f>CLINIQUE!N25</f>
        <v>Juin</v>
      </c>
    </row>
    <row r="26" spans="1:38" ht="15.75">
      <c r="A26" s="35">
        <v>17</v>
      </c>
      <c r="B26" s="123" t="s">
        <v>177</v>
      </c>
      <c r="C26" s="123" t="s">
        <v>178</v>
      </c>
      <c r="D26" s="87">
        <f>'REPRODUCTION 3'!G24</f>
        <v>8.625</v>
      </c>
      <c r="E26" s="87">
        <f>'RUMINANTS 3'!G24</f>
        <v>19.5</v>
      </c>
      <c r="F26" s="87">
        <f>'PARASITOLOGIE 3'!G24</f>
        <v>22.125</v>
      </c>
      <c r="G26" s="87">
        <f>'INFECTIEUX 3'!G24</f>
        <v>6.375</v>
      </c>
      <c r="H26" s="87">
        <f>'CARNIVORES 3'!G24</f>
        <v>34.5</v>
      </c>
      <c r="I26" s="87">
        <f>'CHIRURGIE 3'!G24</f>
        <v>12</v>
      </c>
      <c r="J26" s="87">
        <f>'BIOCHIMIE 2'!G24</f>
        <v>13.5</v>
      </c>
      <c r="K26" s="87">
        <f>'HIDAOA 3'!G24</f>
        <v>22.5</v>
      </c>
      <c r="L26" s="87">
        <f>'ANA-PATH 2'!G24</f>
        <v>7</v>
      </c>
      <c r="M26" s="88">
        <f>CLINIQUE!H26</f>
        <v>37.75</v>
      </c>
      <c r="N26" s="88">
        <f t="shared" si="0"/>
        <v>183.875</v>
      </c>
      <c r="O26" s="88">
        <f t="shared" si="1"/>
        <v>6.5669642857142856</v>
      </c>
      <c r="P26" s="89" t="str">
        <f t="shared" si="2"/>
        <v>Ajournee</v>
      </c>
      <c r="Q26" s="89" t="str">
        <f t="shared" si="3"/>
        <v>Synthèse</v>
      </c>
      <c r="R26" s="72">
        <f t="shared" si="4"/>
        <v>1</v>
      </c>
      <c r="S26" s="72">
        <f t="shared" si="5"/>
        <v>0</v>
      </c>
      <c r="T26" s="72">
        <f t="shared" si="6"/>
        <v>0</v>
      </c>
      <c r="U26" s="72">
        <f t="shared" si="7"/>
        <v>1</v>
      </c>
      <c r="V26" s="72">
        <f t="shared" si="8"/>
        <v>0</v>
      </c>
      <c r="W26" s="72">
        <f t="shared" si="9"/>
        <v>1</v>
      </c>
      <c r="X26" s="72">
        <f t="shared" si="10"/>
        <v>0</v>
      </c>
      <c r="Y26" s="72">
        <f t="shared" si="11"/>
        <v>0</v>
      </c>
      <c r="Z26" s="72">
        <f t="shared" si="12"/>
        <v>1</v>
      </c>
      <c r="AA26" s="72">
        <f t="shared" si="13"/>
        <v>0</v>
      </c>
      <c r="AB26" s="71" t="str">
        <f>'REPRODUCTION 3'!M24</f>
        <v>Synthèse</v>
      </c>
      <c r="AC26" s="71" t="str">
        <f>'RUMINANTS 3'!M24</f>
        <v>Synthèse</v>
      </c>
      <c r="AD26" s="71" t="str">
        <f>'PARASITOLOGIE 3'!M24</f>
        <v>Synthèse</v>
      </c>
      <c r="AE26" s="71" t="str">
        <f>'INFECTIEUX 3'!M24</f>
        <v>Synthèse</v>
      </c>
      <c r="AF26" s="71" t="str">
        <f>'CARNIVORES 3'!M24</f>
        <v>Juin</v>
      </c>
      <c r="AG26" s="71" t="str">
        <f>'CHIRURGIE 3'!M24</f>
        <v>Synthèse</v>
      </c>
      <c r="AH26" s="71" t="str">
        <f>'BIOCHIMIE 2'!M24</f>
        <v>Synthèse</v>
      </c>
      <c r="AI26" s="71" t="str">
        <f>'HIDAOA 3'!M24</f>
        <v>Synthèse</v>
      </c>
      <c r="AJ26" s="71" t="str">
        <f>'ANA-PATH 2'!M24</f>
        <v>Synthèse</v>
      </c>
      <c r="AK26" s="73" t="str">
        <f>CLINIQUE!N26</f>
        <v>Juin</v>
      </c>
    </row>
    <row r="27" spans="1:38" ht="15.75">
      <c r="A27" s="35">
        <v>18</v>
      </c>
      <c r="B27" s="123" t="s">
        <v>45</v>
      </c>
      <c r="C27" s="123" t="s">
        <v>50</v>
      </c>
      <c r="D27" s="87">
        <f>'REPRODUCTION 3'!G25</f>
        <v>8.25</v>
      </c>
      <c r="E27" s="87">
        <f>'RUMINANTS 3'!G25</f>
        <v>42.75</v>
      </c>
      <c r="F27" s="87">
        <f>'PARASITOLOGIE 3'!G25</f>
        <v>28.5</v>
      </c>
      <c r="G27" s="87">
        <f>'INFECTIEUX 3'!G25</f>
        <v>9.375</v>
      </c>
      <c r="H27" s="87">
        <f>'CARNIVORES 3'!G25</f>
        <v>33.375</v>
      </c>
      <c r="I27" s="87">
        <f>'CHIRURGIE 3'!G25</f>
        <v>27.75</v>
      </c>
      <c r="J27" s="87">
        <f>'BIOCHIMIE 2'!G25</f>
        <v>12.75</v>
      </c>
      <c r="K27" s="87">
        <f>'HIDAOA 3'!G25</f>
        <v>33.75</v>
      </c>
      <c r="L27" s="87">
        <f>'ANA-PATH 2'!G25</f>
        <v>25</v>
      </c>
      <c r="M27" s="88">
        <f>CLINIQUE!H27</f>
        <v>40.5</v>
      </c>
      <c r="N27" s="88">
        <f t="shared" si="0"/>
        <v>262</v>
      </c>
      <c r="O27" s="88">
        <f t="shared" si="1"/>
        <v>9.3571428571428577</v>
      </c>
      <c r="P27" s="89" t="str">
        <f t="shared" si="2"/>
        <v>Ajournee</v>
      </c>
      <c r="Q27" s="89" t="str">
        <f t="shared" si="3"/>
        <v>Synthèse</v>
      </c>
      <c r="R27" s="72">
        <f t="shared" si="4"/>
        <v>1</v>
      </c>
      <c r="S27" s="72">
        <f t="shared" si="5"/>
        <v>0</v>
      </c>
      <c r="T27" s="72">
        <f t="shared" si="6"/>
        <v>0</v>
      </c>
      <c r="U27" s="72">
        <f t="shared" si="7"/>
        <v>1</v>
      </c>
      <c r="V27" s="72">
        <f t="shared" si="8"/>
        <v>0</v>
      </c>
      <c r="W27" s="72">
        <f t="shared" si="9"/>
        <v>0</v>
      </c>
      <c r="X27" s="72">
        <f t="shared" si="10"/>
        <v>0</v>
      </c>
      <c r="Y27" s="72">
        <f t="shared" si="11"/>
        <v>0</v>
      </c>
      <c r="Z27" s="72">
        <f t="shared" si="12"/>
        <v>0</v>
      </c>
      <c r="AA27" s="72">
        <f t="shared" si="13"/>
        <v>0</v>
      </c>
      <c r="AB27" s="71" t="str">
        <f>'REPRODUCTION 3'!M25</f>
        <v>Synthèse</v>
      </c>
      <c r="AC27" s="71" t="str">
        <f>'RUMINANTS 3'!M25</f>
        <v>Juin</v>
      </c>
      <c r="AD27" s="71" t="str">
        <f>'PARASITOLOGIE 3'!M25</f>
        <v>Juin</v>
      </c>
      <c r="AE27" s="71" t="str">
        <f>'INFECTIEUX 3'!M25</f>
        <v>Synthèse</v>
      </c>
      <c r="AF27" s="71" t="str">
        <f>'CARNIVORES 3'!M25</f>
        <v>Juin</v>
      </c>
      <c r="AG27" s="71" t="str">
        <f>'CHIRURGIE 3'!M25</f>
        <v>Juin</v>
      </c>
      <c r="AH27" s="71" t="str">
        <f>'BIOCHIMIE 2'!M25</f>
        <v>Juin</v>
      </c>
      <c r="AI27" s="71" t="str">
        <f>'HIDAOA 3'!M25</f>
        <v>Juin</v>
      </c>
      <c r="AJ27" s="71" t="str">
        <f>'ANA-PATH 2'!M25</f>
        <v>Juin</v>
      </c>
      <c r="AK27" s="73" t="str">
        <f>CLINIQUE!N27</f>
        <v>Juin</v>
      </c>
    </row>
    <row r="28" spans="1:38" ht="15.75">
      <c r="A28" s="35">
        <v>19</v>
      </c>
      <c r="B28" s="123" t="s">
        <v>179</v>
      </c>
      <c r="C28" s="123" t="s">
        <v>180</v>
      </c>
      <c r="D28" s="339">
        <f>'REPRODUCTION 3'!G26</f>
        <v>22.875</v>
      </c>
      <c r="E28" s="339">
        <f>'RUMINANTS 3'!G26</f>
        <v>46.5</v>
      </c>
      <c r="F28" s="339">
        <f>'PARASITOLOGIE 3'!G26</f>
        <v>39.375</v>
      </c>
      <c r="G28" s="339">
        <f>'INFECTIEUX 3'!G26</f>
        <v>19.5</v>
      </c>
      <c r="H28" s="339">
        <f>'CARNIVORES 3'!G26</f>
        <v>40.875</v>
      </c>
      <c r="I28" s="339">
        <f>'CHIRURGIE 3'!G26</f>
        <v>27.375</v>
      </c>
      <c r="J28" s="339">
        <f>'BIOCHIMIE 2'!G26</f>
        <v>20.5</v>
      </c>
      <c r="K28" s="339">
        <f>'HIDAOA 3'!G26</f>
        <v>34.875</v>
      </c>
      <c r="L28" s="339">
        <f>'ANA-PATH 2'!G26</f>
        <v>10</v>
      </c>
      <c r="M28" s="88">
        <f>CLINIQUE!H28</f>
        <v>42.25</v>
      </c>
      <c r="N28" s="88">
        <f t="shared" si="0"/>
        <v>304.125</v>
      </c>
      <c r="O28" s="88">
        <f t="shared" si="1"/>
        <v>10.861607142857142</v>
      </c>
      <c r="P28" s="89" t="str">
        <f t="shared" si="2"/>
        <v>Admis</v>
      </c>
      <c r="Q28" s="89" t="str">
        <f t="shared" si="3"/>
        <v>juin</v>
      </c>
      <c r="R28" s="72">
        <f t="shared" si="4"/>
        <v>0</v>
      </c>
      <c r="S28" s="72">
        <f t="shared" si="5"/>
        <v>0</v>
      </c>
      <c r="T28" s="72">
        <f t="shared" si="6"/>
        <v>0</v>
      </c>
      <c r="U28" s="72">
        <f t="shared" si="7"/>
        <v>0</v>
      </c>
      <c r="V28" s="72">
        <f t="shared" si="8"/>
        <v>0</v>
      </c>
      <c r="W28" s="72">
        <f t="shared" si="9"/>
        <v>0</v>
      </c>
      <c r="X28" s="72">
        <f t="shared" si="10"/>
        <v>0</v>
      </c>
      <c r="Y28" s="72">
        <f t="shared" si="11"/>
        <v>0</v>
      </c>
      <c r="Z28" s="72">
        <f t="shared" si="12"/>
        <v>0</v>
      </c>
      <c r="AA28" s="72">
        <f t="shared" si="13"/>
        <v>0</v>
      </c>
      <c r="AB28" s="71" t="str">
        <f>'REPRODUCTION 3'!M26</f>
        <v>Juin</v>
      </c>
      <c r="AC28" s="71" t="str">
        <f>'RUMINANTS 3'!M26</f>
        <v>Juin</v>
      </c>
      <c r="AD28" s="71" t="str">
        <f>'PARASITOLOGIE 3'!M26</f>
        <v>Juin</v>
      </c>
      <c r="AE28" s="71" t="str">
        <f>'INFECTIEUX 3'!M26</f>
        <v>Juin</v>
      </c>
      <c r="AF28" s="71" t="str">
        <f>'CARNIVORES 3'!M26</f>
        <v>Juin</v>
      </c>
      <c r="AG28" s="71" t="str">
        <f>'CHIRURGIE 3'!M26</f>
        <v>Juin</v>
      </c>
      <c r="AH28" s="71" t="str">
        <f>'BIOCHIMIE 2'!M26</f>
        <v>Juin</v>
      </c>
      <c r="AI28" s="71" t="str">
        <f>'HIDAOA 3'!M26</f>
        <v>Juin</v>
      </c>
      <c r="AJ28" s="71" t="str">
        <f>'ANA-PATH 2'!M26</f>
        <v>Juin</v>
      </c>
      <c r="AK28" s="73" t="str">
        <f>CLINIQUE!N28</f>
        <v>Juin</v>
      </c>
      <c r="AL28" t="e">
        <f>IF(AND(B28=#REF!,C28=#REF!),"oui","non")</f>
        <v>#REF!</v>
      </c>
    </row>
    <row r="29" spans="1:38" ht="15.75">
      <c r="A29" s="35">
        <v>20</v>
      </c>
      <c r="B29" s="123" t="s">
        <v>181</v>
      </c>
      <c r="C29" s="123" t="s">
        <v>182</v>
      </c>
      <c r="D29" s="87">
        <f>'REPRODUCTION 3'!G27</f>
        <v>16.875</v>
      </c>
      <c r="E29" s="87">
        <f>'RUMINANTS 3'!G27</f>
        <v>37.5</v>
      </c>
      <c r="F29" s="87">
        <f>'PARASITOLOGIE 3'!G27</f>
        <v>31.125</v>
      </c>
      <c r="G29" s="87">
        <f>'INFECTIEUX 3'!G27</f>
        <v>6.75</v>
      </c>
      <c r="H29" s="87">
        <f>'CARNIVORES 3'!G27</f>
        <v>37.875</v>
      </c>
      <c r="I29" s="87">
        <f>'CHIRURGIE 3'!G27</f>
        <v>13.5</v>
      </c>
      <c r="J29" s="87">
        <f>'BIOCHIMIE 2'!G27</f>
        <v>13.25</v>
      </c>
      <c r="K29" s="87">
        <f>'HIDAOA 3'!G27</f>
        <v>33.375</v>
      </c>
      <c r="L29" s="87">
        <f>'ANA-PATH 2'!G27</f>
        <v>6</v>
      </c>
      <c r="M29" s="88">
        <f>CLINIQUE!H29</f>
        <v>40.75</v>
      </c>
      <c r="N29" s="88">
        <f t="shared" si="0"/>
        <v>237</v>
      </c>
      <c r="O29" s="88">
        <f t="shared" si="1"/>
        <v>8.4642857142857135</v>
      </c>
      <c r="P29" s="89" t="str">
        <f t="shared" si="2"/>
        <v>Ajournee</v>
      </c>
      <c r="Q29" s="89" t="str">
        <f t="shared" si="3"/>
        <v>Synthèse</v>
      </c>
      <c r="R29" s="72">
        <f t="shared" si="4"/>
        <v>0</v>
      </c>
      <c r="S29" s="72">
        <f t="shared" si="5"/>
        <v>0</v>
      </c>
      <c r="T29" s="72">
        <f t="shared" si="6"/>
        <v>0</v>
      </c>
      <c r="U29" s="72">
        <f t="shared" si="7"/>
        <v>1</v>
      </c>
      <c r="V29" s="72">
        <f t="shared" si="8"/>
        <v>0</v>
      </c>
      <c r="W29" s="72">
        <f t="shared" si="9"/>
        <v>1</v>
      </c>
      <c r="X29" s="72">
        <f t="shared" si="10"/>
        <v>0</v>
      </c>
      <c r="Y29" s="72">
        <f t="shared" si="11"/>
        <v>0</v>
      </c>
      <c r="Z29" s="72">
        <f t="shared" si="12"/>
        <v>1</v>
      </c>
      <c r="AA29" s="72">
        <f t="shared" si="13"/>
        <v>0</v>
      </c>
      <c r="AB29" s="71" t="str">
        <f>'REPRODUCTION 3'!M27</f>
        <v>Synthèse</v>
      </c>
      <c r="AC29" s="71" t="str">
        <f>'RUMINANTS 3'!M27</f>
        <v>Juin</v>
      </c>
      <c r="AD29" s="71" t="str">
        <f>'PARASITOLOGIE 3'!M27</f>
        <v>Juin</v>
      </c>
      <c r="AE29" s="71" t="str">
        <f>'INFECTIEUX 3'!M27</f>
        <v>Synthèse</v>
      </c>
      <c r="AF29" s="71" t="str">
        <f>'CARNIVORES 3'!M27</f>
        <v>Juin</v>
      </c>
      <c r="AG29" s="71" t="str">
        <f>'CHIRURGIE 3'!M27</f>
        <v>Synthèse</v>
      </c>
      <c r="AH29" s="71" t="str">
        <f>'BIOCHIMIE 2'!M27</f>
        <v>Synthèse</v>
      </c>
      <c r="AI29" s="71" t="str">
        <f>'HIDAOA 3'!M27</f>
        <v>Juin</v>
      </c>
      <c r="AJ29" s="71" t="str">
        <f>'ANA-PATH 2'!M27</f>
        <v>Synthèse</v>
      </c>
      <c r="AK29" s="73" t="str">
        <f>CLINIQUE!N29</f>
        <v>Juin</v>
      </c>
    </row>
    <row r="30" spans="1:38" ht="15.75">
      <c r="A30" s="35">
        <v>21</v>
      </c>
      <c r="B30" s="123" t="s">
        <v>183</v>
      </c>
      <c r="C30" s="123" t="s">
        <v>184</v>
      </c>
      <c r="D30" s="87">
        <f>'REPRODUCTION 3'!G28</f>
        <v>9.75</v>
      </c>
      <c r="E30" s="87">
        <f>'RUMINANTS 3'!G28</f>
        <v>42</v>
      </c>
      <c r="F30" s="87">
        <f>'PARASITOLOGIE 3'!G28</f>
        <v>31.125</v>
      </c>
      <c r="G30" s="87">
        <f>'INFECTIEUX 3'!G28</f>
        <v>14.25</v>
      </c>
      <c r="H30" s="87">
        <f>'CARNIVORES 3'!G28</f>
        <v>37.875</v>
      </c>
      <c r="I30" s="87">
        <f>'CHIRURGIE 3'!G28</f>
        <v>28.5</v>
      </c>
      <c r="J30" s="87">
        <f>'BIOCHIMIE 2'!G28</f>
        <v>22</v>
      </c>
      <c r="K30" s="87">
        <f>'HIDAOA 3'!G28</f>
        <v>37.875</v>
      </c>
      <c r="L30" s="87">
        <f>'ANA-PATH 2'!G28</f>
        <v>9</v>
      </c>
      <c r="M30" s="88">
        <f>CLINIQUE!H30</f>
        <v>42.25</v>
      </c>
      <c r="N30" s="88">
        <f t="shared" si="0"/>
        <v>274.625</v>
      </c>
      <c r="O30" s="88">
        <f t="shared" si="1"/>
        <v>9.8080357142857135</v>
      </c>
      <c r="P30" s="89" t="str">
        <f t="shared" si="2"/>
        <v>Ajournee</v>
      </c>
      <c r="Q30" s="89" t="str">
        <f t="shared" si="3"/>
        <v>Synthèse</v>
      </c>
      <c r="R30" s="72">
        <f t="shared" si="4"/>
        <v>1</v>
      </c>
      <c r="S30" s="72">
        <f t="shared" si="5"/>
        <v>0</v>
      </c>
      <c r="T30" s="72">
        <f t="shared" si="6"/>
        <v>0</v>
      </c>
      <c r="U30" s="72">
        <f t="shared" si="7"/>
        <v>1</v>
      </c>
      <c r="V30" s="72">
        <f t="shared" si="8"/>
        <v>0</v>
      </c>
      <c r="W30" s="72">
        <f t="shared" si="9"/>
        <v>0</v>
      </c>
      <c r="X30" s="72">
        <f t="shared" si="10"/>
        <v>0</v>
      </c>
      <c r="Y30" s="72">
        <f t="shared" si="11"/>
        <v>0</v>
      </c>
      <c r="Z30" s="72">
        <f t="shared" si="12"/>
        <v>1</v>
      </c>
      <c r="AA30" s="72">
        <f t="shared" si="13"/>
        <v>0</v>
      </c>
      <c r="AB30" s="71" t="str">
        <f>'REPRODUCTION 3'!M28</f>
        <v>Synthèse</v>
      </c>
      <c r="AC30" s="71" t="str">
        <f>'RUMINANTS 3'!M28</f>
        <v>Juin</v>
      </c>
      <c r="AD30" s="71" t="str">
        <f>'PARASITOLOGIE 3'!M28</f>
        <v>Juin</v>
      </c>
      <c r="AE30" s="71" t="str">
        <f>'INFECTIEUX 3'!M28</f>
        <v>Synthèse</v>
      </c>
      <c r="AF30" s="71" t="str">
        <f>'CARNIVORES 3'!M28</f>
        <v>Juin</v>
      </c>
      <c r="AG30" s="71" t="str">
        <f>'CHIRURGIE 3'!M28</f>
        <v>Juin</v>
      </c>
      <c r="AH30" s="71" t="str">
        <f>'BIOCHIMIE 2'!M28</f>
        <v>Juin</v>
      </c>
      <c r="AI30" s="71" t="str">
        <f>'HIDAOA 3'!M28</f>
        <v>Juin</v>
      </c>
      <c r="AJ30" s="71" t="str">
        <f>'ANA-PATH 2'!M28</f>
        <v>Synthèse</v>
      </c>
      <c r="AK30" s="73" t="str">
        <f>CLINIQUE!N30</f>
        <v>Juin</v>
      </c>
    </row>
    <row r="31" spans="1:38" ht="15.75">
      <c r="A31" s="35">
        <v>22</v>
      </c>
      <c r="B31" s="123" t="s">
        <v>185</v>
      </c>
      <c r="C31" s="123" t="s">
        <v>78</v>
      </c>
      <c r="D31" s="339">
        <f>'REPRODUCTION 3'!G29</f>
        <v>33.75</v>
      </c>
      <c r="E31" s="339">
        <f>'RUMINANTS 3'!G29</f>
        <v>51.75</v>
      </c>
      <c r="F31" s="339">
        <f>'PARASITOLOGIE 3'!G29</f>
        <v>30.375</v>
      </c>
      <c r="G31" s="339">
        <f>'INFECTIEUX 3'!G29</f>
        <v>20.25</v>
      </c>
      <c r="H31" s="339">
        <f>'CARNIVORES 3'!G29</f>
        <v>44.25</v>
      </c>
      <c r="I31" s="339">
        <f>'CHIRURGIE 3'!G29</f>
        <v>42.75</v>
      </c>
      <c r="J31" s="339">
        <f>'BIOCHIMIE 2'!G29</f>
        <v>22.75</v>
      </c>
      <c r="K31" s="339">
        <f>'HIDAOA 3'!G29</f>
        <v>50.25</v>
      </c>
      <c r="L31" s="339">
        <f>'ANA-PATH 2'!G29</f>
        <v>18.5</v>
      </c>
      <c r="M31" s="88">
        <f>CLINIQUE!H31</f>
        <v>39.25</v>
      </c>
      <c r="N31" s="88">
        <f t="shared" si="0"/>
        <v>353.875</v>
      </c>
      <c r="O31" s="88">
        <f t="shared" si="1"/>
        <v>12.638392857142858</v>
      </c>
      <c r="P31" s="89" t="str">
        <f t="shared" si="2"/>
        <v>Admis</v>
      </c>
      <c r="Q31" s="89" t="str">
        <f t="shared" si="3"/>
        <v>juin</v>
      </c>
      <c r="R31" s="72">
        <f t="shared" si="4"/>
        <v>0</v>
      </c>
      <c r="S31" s="72">
        <f t="shared" si="5"/>
        <v>0</v>
      </c>
      <c r="T31" s="72">
        <f t="shared" si="6"/>
        <v>0</v>
      </c>
      <c r="U31" s="72">
        <f t="shared" si="7"/>
        <v>0</v>
      </c>
      <c r="V31" s="72">
        <f t="shared" si="8"/>
        <v>0</v>
      </c>
      <c r="W31" s="72">
        <f t="shared" si="9"/>
        <v>0</v>
      </c>
      <c r="X31" s="72">
        <f t="shared" si="10"/>
        <v>0</v>
      </c>
      <c r="Y31" s="72">
        <f t="shared" si="11"/>
        <v>0</v>
      </c>
      <c r="Z31" s="72">
        <f t="shared" si="12"/>
        <v>0</v>
      </c>
      <c r="AA31" s="72">
        <f t="shared" si="13"/>
        <v>0</v>
      </c>
      <c r="AB31" s="71" t="str">
        <f>'REPRODUCTION 3'!M29</f>
        <v>Juin</v>
      </c>
      <c r="AC31" s="71" t="str">
        <f>'RUMINANTS 3'!M29</f>
        <v>Juin</v>
      </c>
      <c r="AD31" s="71" t="str">
        <f>'PARASITOLOGIE 3'!M29</f>
        <v>Juin</v>
      </c>
      <c r="AE31" s="71" t="str">
        <f>'INFECTIEUX 3'!M29</f>
        <v>Juin</v>
      </c>
      <c r="AF31" s="71" t="str">
        <f>'CARNIVORES 3'!M29</f>
        <v>Juin</v>
      </c>
      <c r="AG31" s="71" t="str">
        <f>'CHIRURGIE 3'!M29</f>
        <v>Juin</v>
      </c>
      <c r="AH31" s="71" t="str">
        <f>'BIOCHIMIE 2'!M29</f>
        <v>Juin</v>
      </c>
      <c r="AI31" s="71" t="str">
        <f>'HIDAOA 3'!M29</f>
        <v>Juin</v>
      </c>
      <c r="AJ31" s="71" t="str">
        <f>'ANA-PATH 2'!M29</f>
        <v>Juin</v>
      </c>
      <c r="AK31" s="73" t="str">
        <f>CLINIQUE!N31</f>
        <v>Juin</v>
      </c>
      <c r="AL31" t="e">
        <f>IF(AND(B31=#REF!,C31=#REF!),"oui","non")</f>
        <v>#REF!</v>
      </c>
    </row>
    <row r="32" spans="1:38" ht="15.75">
      <c r="A32" s="35">
        <v>23</v>
      </c>
      <c r="B32" s="123" t="s">
        <v>186</v>
      </c>
      <c r="C32" s="123" t="s">
        <v>187</v>
      </c>
      <c r="D32" s="87">
        <f>'REPRODUCTION 3'!G30</f>
        <v>4.125</v>
      </c>
      <c r="E32" s="87">
        <f>'RUMINANTS 3'!G30</f>
        <v>42.75</v>
      </c>
      <c r="F32" s="87">
        <f>'PARASITOLOGIE 3'!G30</f>
        <v>30</v>
      </c>
      <c r="G32" s="87">
        <f>'INFECTIEUX 3'!G30</f>
        <v>6.75</v>
      </c>
      <c r="H32" s="87">
        <f>'CARNIVORES 3'!G30</f>
        <v>21</v>
      </c>
      <c r="I32" s="87">
        <f>'CHIRURGIE 3'!G30</f>
        <v>15.75</v>
      </c>
      <c r="J32" s="87">
        <f>'BIOCHIMIE 2'!G30</f>
        <v>6.5</v>
      </c>
      <c r="K32" s="87">
        <f>'HIDAOA 3'!G30</f>
        <v>32.625</v>
      </c>
      <c r="L32" s="87">
        <f>'ANA-PATH 2'!G30</f>
        <v>19</v>
      </c>
      <c r="M32" s="88">
        <f>CLINIQUE!H32</f>
        <v>40</v>
      </c>
      <c r="N32" s="88">
        <f t="shared" si="0"/>
        <v>218.5</v>
      </c>
      <c r="O32" s="88">
        <f t="shared" si="1"/>
        <v>7.8035714285714288</v>
      </c>
      <c r="P32" s="89" t="str">
        <f t="shared" si="2"/>
        <v>Ajournee</v>
      </c>
      <c r="Q32" s="89" t="str">
        <f t="shared" si="3"/>
        <v>Synthèse</v>
      </c>
      <c r="R32" s="72">
        <f t="shared" si="4"/>
        <v>1</v>
      </c>
      <c r="S32" s="72">
        <f t="shared" si="5"/>
        <v>0</v>
      </c>
      <c r="T32" s="72">
        <f t="shared" si="6"/>
        <v>0</v>
      </c>
      <c r="U32" s="72">
        <f t="shared" si="7"/>
        <v>1</v>
      </c>
      <c r="V32" s="72">
        <f t="shared" si="8"/>
        <v>0</v>
      </c>
      <c r="W32" s="72">
        <f t="shared" si="9"/>
        <v>0</v>
      </c>
      <c r="X32" s="72">
        <f t="shared" si="10"/>
        <v>1</v>
      </c>
      <c r="Y32" s="72">
        <f t="shared" si="11"/>
        <v>0</v>
      </c>
      <c r="Z32" s="72">
        <f t="shared" si="12"/>
        <v>0</v>
      </c>
      <c r="AA32" s="72">
        <f t="shared" si="13"/>
        <v>0</v>
      </c>
      <c r="AB32" s="71" t="str">
        <f>'REPRODUCTION 3'!M30</f>
        <v>Synthèse</v>
      </c>
      <c r="AC32" s="71" t="str">
        <f>'RUMINANTS 3'!M30</f>
        <v>Juin</v>
      </c>
      <c r="AD32" s="71" t="str">
        <f>'PARASITOLOGIE 3'!M30</f>
        <v>Juin</v>
      </c>
      <c r="AE32" s="71" t="str">
        <f>'INFECTIEUX 3'!M30</f>
        <v>Synthèse</v>
      </c>
      <c r="AF32" s="71" t="str">
        <f>'CARNIVORES 3'!M30</f>
        <v>Synthèse</v>
      </c>
      <c r="AG32" s="71" t="str">
        <f>'CHIRURGIE 3'!M30</f>
        <v>Synthèse</v>
      </c>
      <c r="AH32" s="71" t="str">
        <f>'BIOCHIMIE 2'!M30</f>
        <v>Synthèse</v>
      </c>
      <c r="AI32" s="71" t="str">
        <f>'HIDAOA 3'!M30</f>
        <v>Juin</v>
      </c>
      <c r="AJ32" s="71" t="str">
        <f>'ANA-PATH 2'!M30</f>
        <v>Synthèse</v>
      </c>
      <c r="AK32" s="73" t="str">
        <f>CLINIQUE!N32</f>
        <v>Juin</v>
      </c>
    </row>
    <row r="33" spans="1:38" ht="15.75">
      <c r="A33" s="35">
        <v>24</v>
      </c>
      <c r="B33" s="123" t="s">
        <v>188</v>
      </c>
      <c r="C33" s="123" t="s">
        <v>189</v>
      </c>
      <c r="D33" s="87">
        <f>'REPRODUCTION 3'!G31</f>
        <v>19.5</v>
      </c>
      <c r="E33" s="87">
        <f>'RUMINANTS 3'!G31</f>
        <v>36</v>
      </c>
      <c r="F33" s="87">
        <f>'PARASITOLOGIE 3'!G31</f>
        <v>27.75</v>
      </c>
      <c r="G33" s="87">
        <f>'INFECTIEUX 3'!G31</f>
        <v>10.5</v>
      </c>
      <c r="H33" s="87">
        <f>'CARNIVORES 3'!G31</f>
        <v>22.5</v>
      </c>
      <c r="I33" s="87">
        <f>'CHIRURGIE 3'!G31</f>
        <v>21</v>
      </c>
      <c r="J33" s="87">
        <f>'BIOCHIMIE 2'!G31</f>
        <v>8.25</v>
      </c>
      <c r="K33" s="87">
        <f>'HIDAOA 3'!G31</f>
        <v>28.875</v>
      </c>
      <c r="L33" s="87">
        <f>'ANA-PATH 2'!G31</f>
        <v>8</v>
      </c>
      <c r="M33" s="88">
        <f>CLINIQUE!H33</f>
        <v>38.25</v>
      </c>
      <c r="N33" s="88">
        <f t="shared" si="0"/>
        <v>220.625</v>
      </c>
      <c r="O33" s="88">
        <f t="shared" si="1"/>
        <v>7.8794642857142856</v>
      </c>
      <c r="P33" s="89" t="str">
        <f t="shared" si="2"/>
        <v>Ajournee</v>
      </c>
      <c r="Q33" s="89" t="str">
        <f t="shared" si="3"/>
        <v>Synthèse</v>
      </c>
      <c r="R33" s="72">
        <f t="shared" si="4"/>
        <v>0</v>
      </c>
      <c r="S33" s="72">
        <f t="shared" si="5"/>
        <v>0</v>
      </c>
      <c r="T33" s="72">
        <f t="shared" si="6"/>
        <v>0</v>
      </c>
      <c r="U33" s="72">
        <f t="shared" si="7"/>
        <v>1</v>
      </c>
      <c r="V33" s="72">
        <f t="shared" si="8"/>
        <v>0</v>
      </c>
      <c r="W33" s="72">
        <f t="shared" si="9"/>
        <v>0</v>
      </c>
      <c r="X33" s="72">
        <f t="shared" si="10"/>
        <v>1</v>
      </c>
      <c r="Y33" s="72">
        <f t="shared" si="11"/>
        <v>0</v>
      </c>
      <c r="Z33" s="72">
        <f t="shared" si="12"/>
        <v>1</v>
      </c>
      <c r="AA33" s="72">
        <f t="shared" si="13"/>
        <v>0</v>
      </c>
      <c r="AB33" s="71" t="str">
        <f>'REPRODUCTION 3'!M31</f>
        <v>Synthèse</v>
      </c>
      <c r="AC33" s="71" t="str">
        <f>'RUMINANTS 3'!M31</f>
        <v>Juin</v>
      </c>
      <c r="AD33" s="71" t="str">
        <f>'PARASITOLOGIE 3'!M31</f>
        <v>Synthèse</v>
      </c>
      <c r="AE33" s="71" t="str">
        <f>'INFECTIEUX 3'!M31</f>
        <v>Synthèse</v>
      </c>
      <c r="AF33" s="71" t="str">
        <f>'CARNIVORES 3'!M31</f>
        <v>Synthèse</v>
      </c>
      <c r="AG33" s="71" t="str">
        <f>'CHIRURGIE 3'!M31</f>
        <v>Synthèse</v>
      </c>
      <c r="AH33" s="71" t="str">
        <f>'BIOCHIMIE 2'!M31</f>
        <v>Synthèse</v>
      </c>
      <c r="AI33" s="71" t="str">
        <f>'HIDAOA 3'!M31</f>
        <v>Synthèse</v>
      </c>
      <c r="AJ33" s="71" t="str">
        <f>'ANA-PATH 2'!M31</f>
        <v>Synthèse</v>
      </c>
      <c r="AK33" s="73" t="str">
        <f>CLINIQUE!N33</f>
        <v>Juin</v>
      </c>
    </row>
    <row r="34" spans="1:38" ht="15.75">
      <c r="A34" s="35">
        <v>25</v>
      </c>
      <c r="B34" s="123" t="s">
        <v>190</v>
      </c>
      <c r="C34" s="123" t="s">
        <v>191</v>
      </c>
      <c r="D34" s="87">
        <f>'REPRODUCTION 3'!G32</f>
        <v>7.125</v>
      </c>
      <c r="E34" s="87">
        <f>'RUMINANTS 3'!G32</f>
        <v>36</v>
      </c>
      <c r="F34" s="87">
        <f>'PARASITOLOGIE 3'!G32</f>
        <v>20.25</v>
      </c>
      <c r="G34" s="87">
        <f>'INFECTIEUX 3'!G32</f>
        <v>6.75</v>
      </c>
      <c r="H34" s="87">
        <f>'CARNIVORES 3'!G32</f>
        <v>23.625</v>
      </c>
      <c r="I34" s="87">
        <f>'CHIRURGIE 3'!G32</f>
        <v>18</v>
      </c>
      <c r="J34" s="87">
        <f>'BIOCHIMIE 2'!G32</f>
        <v>9.5</v>
      </c>
      <c r="K34" s="87">
        <f>'HIDAOA 3'!G32</f>
        <v>19.5</v>
      </c>
      <c r="L34" s="87">
        <f>'ANA-PATH 2'!G32</f>
        <v>19</v>
      </c>
      <c r="M34" s="88">
        <f>CLINIQUE!H34</f>
        <v>41.75</v>
      </c>
      <c r="N34" s="88">
        <f t="shared" si="0"/>
        <v>201.5</v>
      </c>
      <c r="O34" s="88">
        <f t="shared" si="1"/>
        <v>7.1964285714285712</v>
      </c>
      <c r="P34" s="89" t="str">
        <f t="shared" si="2"/>
        <v>Ajournee</v>
      </c>
      <c r="Q34" s="89" t="str">
        <f t="shared" si="3"/>
        <v>Synthèse</v>
      </c>
      <c r="R34" s="72">
        <f t="shared" si="4"/>
        <v>1</v>
      </c>
      <c r="S34" s="72">
        <f t="shared" si="5"/>
        <v>0</v>
      </c>
      <c r="T34" s="72">
        <f t="shared" si="6"/>
        <v>0</v>
      </c>
      <c r="U34" s="72">
        <f t="shared" si="7"/>
        <v>1</v>
      </c>
      <c r="V34" s="72">
        <f t="shared" si="8"/>
        <v>0</v>
      </c>
      <c r="W34" s="72">
        <f t="shared" si="9"/>
        <v>0</v>
      </c>
      <c r="X34" s="72">
        <f t="shared" si="10"/>
        <v>1</v>
      </c>
      <c r="Y34" s="72">
        <f t="shared" si="11"/>
        <v>0</v>
      </c>
      <c r="Z34" s="72">
        <f t="shared" si="12"/>
        <v>0</v>
      </c>
      <c r="AA34" s="72">
        <f t="shared" si="13"/>
        <v>0</v>
      </c>
      <c r="AB34" s="71" t="str">
        <f>'REPRODUCTION 3'!M32</f>
        <v>Synthèse</v>
      </c>
      <c r="AC34" s="71" t="str">
        <f>'RUMINANTS 3'!M32</f>
        <v>Juin</v>
      </c>
      <c r="AD34" s="71" t="str">
        <f>'PARASITOLOGIE 3'!M32</f>
        <v>Synthèse</v>
      </c>
      <c r="AE34" s="71" t="str">
        <f>'INFECTIEUX 3'!M32</f>
        <v>Synthèse</v>
      </c>
      <c r="AF34" s="71" t="str">
        <f>'CARNIVORES 3'!M32</f>
        <v>Synthèse</v>
      </c>
      <c r="AG34" s="71" t="str">
        <f>'CHIRURGIE 3'!M32</f>
        <v>Synthèse</v>
      </c>
      <c r="AH34" s="71" t="str">
        <f>'BIOCHIMIE 2'!M32</f>
        <v>Synthèse</v>
      </c>
      <c r="AI34" s="71" t="str">
        <f>'HIDAOA 3'!M32</f>
        <v>Synthèse</v>
      </c>
      <c r="AJ34" s="71" t="str">
        <f>'ANA-PATH 2'!M32</f>
        <v>Synthèse</v>
      </c>
      <c r="AK34" s="73" t="str">
        <f>CLINIQUE!N34</f>
        <v>Juin</v>
      </c>
    </row>
    <row r="35" spans="1:38" ht="15.75">
      <c r="A35" s="35">
        <v>26</v>
      </c>
      <c r="B35" s="123" t="s">
        <v>192</v>
      </c>
      <c r="C35" s="123" t="s">
        <v>193</v>
      </c>
      <c r="D35" s="87">
        <f>'REPRODUCTION 3'!G33</f>
        <v>9.375</v>
      </c>
      <c r="E35" s="87">
        <f>'RUMINANTS 3'!G33</f>
        <v>30</v>
      </c>
      <c r="F35" s="87">
        <f>'PARASITOLOGIE 3'!G33</f>
        <v>23.25</v>
      </c>
      <c r="G35" s="87">
        <f>'INFECTIEUX 3'!G33</f>
        <v>10.5</v>
      </c>
      <c r="H35" s="87">
        <f>'CARNIVORES 3'!G33</f>
        <v>27</v>
      </c>
      <c r="I35" s="87">
        <f>'CHIRURGIE 3'!G33</f>
        <v>15.75</v>
      </c>
      <c r="J35" s="87">
        <f>'BIOCHIMIE 2'!G33</f>
        <v>7.25</v>
      </c>
      <c r="K35" s="87">
        <f>'HIDAOA 3'!G33</f>
        <v>21.75</v>
      </c>
      <c r="L35" s="87">
        <f>'ANA-PATH 2'!G33</f>
        <v>8</v>
      </c>
      <c r="M35" s="88">
        <f>CLINIQUE!H35</f>
        <v>41</v>
      </c>
      <c r="N35" s="88">
        <f t="shared" si="0"/>
        <v>193.875</v>
      </c>
      <c r="O35" s="88">
        <f t="shared" si="1"/>
        <v>6.9241071428571432</v>
      </c>
      <c r="P35" s="89" t="str">
        <f t="shared" si="2"/>
        <v>Ajournee</v>
      </c>
      <c r="Q35" s="89" t="str">
        <f t="shared" si="3"/>
        <v>Synthèse</v>
      </c>
      <c r="R35" s="72">
        <f t="shared" si="4"/>
        <v>1</v>
      </c>
      <c r="S35" s="72">
        <f t="shared" si="5"/>
        <v>0</v>
      </c>
      <c r="T35" s="72">
        <f t="shared" si="6"/>
        <v>0</v>
      </c>
      <c r="U35" s="72">
        <f t="shared" si="7"/>
        <v>1</v>
      </c>
      <c r="V35" s="72">
        <f t="shared" si="8"/>
        <v>0</v>
      </c>
      <c r="W35" s="72">
        <f t="shared" si="9"/>
        <v>0</v>
      </c>
      <c r="X35" s="72">
        <f t="shared" si="10"/>
        <v>1</v>
      </c>
      <c r="Y35" s="72">
        <f t="shared" si="11"/>
        <v>0</v>
      </c>
      <c r="Z35" s="72">
        <f t="shared" si="12"/>
        <v>1</v>
      </c>
      <c r="AA35" s="72">
        <f t="shared" si="13"/>
        <v>0</v>
      </c>
      <c r="AB35" s="71" t="str">
        <f>'REPRODUCTION 3'!M33</f>
        <v>Synthèse</v>
      </c>
      <c r="AC35" s="71" t="str">
        <f>'RUMINANTS 3'!M33</f>
        <v>Juin</v>
      </c>
      <c r="AD35" s="71" t="str">
        <f>'PARASITOLOGIE 3'!M33</f>
        <v>Synthèse</v>
      </c>
      <c r="AE35" s="71" t="str">
        <f>'INFECTIEUX 3'!M33</f>
        <v>Synthèse</v>
      </c>
      <c r="AF35" s="71" t="str">
        <f>'CARNIVORES 3'!M33</f>
        <v>Synthèse</v>
      </c>
      <c r="AG35" s="71" t="str">
        <f>'CHIRURGIE 3'!M33</f>
        <v>Synthèse</v>
      </c>
      <c r="AH35" s="71" t="str">
        <f>'BIOCHIMIE 2'!M33</f>
        <v>Synthèse</v>
      </c>
      <c r="AI35" s="71" t="str">
        <f>'HIDAOA 3'!M33</f>
        <v>Synthèse</v>
      </c>
      <c r="AJ35" s="71" t="str">
        <f>'ANA-PATH 2'!M33</f>
        <v>Synthèse</v>
      </c>
      <c r="AK35" s="73" t="str">
        <f>CLINIQUE!N35</f>
        <v>Juin</v>
      </c>
    </row>
    <row r="36" spans="1:38" ht="15.75">
      <c r="A36" s="35">
        <v>27</v>
      </c>
      <c r="B36" s="123" t="s">
        <v>102</v>
      </c>
      <c r="C36" s="123" t="s">
        <v>194</v>
      </c>
      <c r="D36" s="87">
        <f>'REPRODUCTION 3'!G34</f>
        <v>10.125</v>
      </c>
      <c r="E36" s="87">
        <f>'RUMINANTS 3'!G34</f>
        <v>27</v>
      </c>
      <c r="F36" s="87">
        <f>'PARASITOLOGIE 3'!G34</f>
        <v>26.25</v>
      </c>
      <c r="G36" s="87">
        <f>'INFECTIEUX 3'!G34</f>
        <v>4.125</v>
      </c>
      <c r="H36" s="87">
        <f>'CARNIVORES 3'!G34</f>
        <v>20.625</v>
      </c>
      <c r="I36" s="87">
        <f>'CHIRURGIE 3'!G34</f>
        <v>18</v>
      </c>
      <c r="J36" s="87">
        <f>'BIOCHIMIE 2'!G34</f>
        <v>6.75</v>
      </c>
      <c r="K36" s="87">
        <f>'HIDAOA 3'!G34</f>
        <v>24</v>
      </c>
      <c r="L36" s="87">
        <f>'ANA-PATH 2'!G34</f>
        <v>14</v>
      </c>
      <c r="M36" s="88">
        <f>CLINIQUE!H36</f>
        <v>39</v>
      </c>
      <c r="N36" s="88">
        <f t="shared" si="0"/>
        <v>189.875</v>
      </c>
      <c r="O36" s="88">
        <f t="shared" si="1"/>
        <v>6.78125</v>
      </c>
      <c r="P36" s="89" t="str">
        <f t="shared" si="2"/>
        <v>Ajournee</v>
      </c>
      <c r="Q36" s="89" t="str">
        <f t="shared" si="3"/>
        <v>Synthèse</v>
      </c>
      <c r="R36" s="72">
        <f t="shared" si="4"/>
        <v>1</v>
      </c>
      <c r="S36" s="72">
        <f t="shared" si="5"/>
        <v>0</v>
      </c>
      <c r="T36" s="72">
        <f t="shared" si="6"/>
        <v>0</v>
      </c>
      <c r="U36" s="72">
        <f t="shared" si="7"/>
        <v>1</v>
      </c>
      <c r="V36" s="72">
        <f t="shared" si="8"/>
        <v>0</v>
      </c>
      <c r="W36" s="72">
        <f t="shared" si="9"/>
        <v>0</v>
      </c>
      <c r="X36" s="72">
        <f t="shared" si="10"/>
        <v>1</v>
      </c>
      <c r="Y36" s="72">
        <f t="shared" si="11"/>
        <v>0</v>
      </c>
      <c r="Z36" s="72">
        <f t="shared" si="12"/>
        <v>0</v>
      </c>
      <c r="AA36" s="72">
        <f t="shared" si="13"/>
        <v>0</v>
      </c>
      <c r="AB36" s="71" t="str">
        <f>'REPRODUCTION 3'!M34</f>
        <v>Synthèse</v>
      </c>
      <c r="AC36" s="71" t="str">
        <f>'RUMINANTS 3'!M34</f>
        <v>Synthèse</v>
      </c>
      <c r="AD36" s="71" t="str">
        <f>'PARASITOLOGIE 3'!M34</f>
        <v>Synthèse</v>
      </c>
      <c r="AE36" s="71" t="str">
        <f>'INFECTIEUX 3'!M34</f>
        <v>Synthèse</v>
      </c>
      <c r="AF36" s="71" t="str">
        <f>'CARNIVORES 3'!M34</f>
        <v>Synthèse</v>
      </c>
      <c r="AG36" s="71" t="str">
        <f>'CHIRURGIE 3'!M34</f>
        <v>Synthèse</v>
      </c>
      <c r="AH36" s="71" t="str">
        <f>'BIOCHIMIE 2'!M34</f>
        <v>Synthèse</v>
      </c>
      <c r="AI36" s="71" t="str">
        <f>'HIDAOA 3'!M34</f>
        <v>Synthèse</v>
      </c>
      <c r="AJ36" s="71" t="str">
        <f>'ANA-PATH 2'!M34</f>
        <v>Synthèse</v>
      </c>
      <c r="AK36" s="73" t="str">
        <f>CLINIQUE!N36</f>
        <v>Juin</v>
      </c>
    </row>
    <row r="37" spans="1:38" ht="15.75">
      <c r="A37" s="35">
        <v>28</v>
      </c>
      <c r="B37" s="123" t="s">
        <v>195</v>
      </c>
      <c r="C37" s="123" t="s">
        <v>196</v>
      </c>
      <c r="D37" s="87">
        <f>'REPRODUCTION 3'!G35</f>
        <v>10.875</v>
      </c>
      <c r="E37" s="87">
        <f>'RUMINANTS 3'!G35</f>
        <v>33</v>
      </c>
      <c r="F37" s="87">
        <f>'PARASITOLOGIE 3'!G35</f>
        <v>31.5</v>
      </c>
      <c r="G37" s="87">
        <f>'INFECTIEUX 3'!G35</f>
        <v>9.375</v>
      </c>
      <c r="H37" s="87">
        <f>'CARNIVORES 3'!G35</f>
        <v>27.75</v>
      </c>
      <c r="I37" s="87">
        <f>'CHIRURGIE 3'!G35</f>
        <v>18</v>
      </c>
      <c r="J37" s="87">
        <f>'BIOCHIMIE 2'!G35</f>
        <v>7.5</v>
      </c>
      <c r="K37" s="87">
        <f>'HIDAOA 3'!G35</f>
        <v>30</v>
      </c>
      <c r="L37" s="87">
        <f>'ANA-PATH 2'!G35</f>
        <v>16</v>
      </c>
      <c r="M37" s="88">
        <f>CLINIQUE!H37</f>
        <v>41.25</v>
      </c>
      <c r="N37" s="88">
        <f t="shared" si="0"/>
        <v>225.25</v>
      </c>
      <c r="O37" s="88">
        <f t="shared" si="1"/>
        <v>8.0446428571428577</v>
      </c>
      <c r="P37" s="89" t="str">
        <f t="shared" si="2"/>
        <v>Ajournee</v>
      </c>
      <c r="Q37" s="89" t="str">
        <f t="shared" si="3"/>
        <v>Synthèse</v>
      </c>
      <c r="R37" s="72">
        <f t="shared" si="4"/>
        <v>1</v>
      </c>
      <c r="S37" s="72">
        <f t="shared" si="5"/>
        <v>0</v>
      </c>
      <c r="T37" s="72">
        <f t="shared" si="6"/>
        <v>0</v>
      </c>
      <c r="U37" s="72">
        <f t="shared" si="7"/>
        <v>1</v>
      </c>
      <c r="V37" s="72">
        <f t="shared" si="8"/>
        <v>0</v>
      </c>
      <c r="W37" s="72">
        <f t="shared" si="9"/>
        <v>0</v>
      </c>
      <c r="X37" s="72">
        <f t="shared" si="10"/>
        <v>1</v>
      </c>
      <c r="Y37" s="72">
        <f t="shared" si="11"/>
        <v>0</v>
      </c>
      <c r="Z37" s="72">
        <f t="shared" si="12"/>
        <v>0</v>
      </c>
      <c r="AA37" s="72">
        <f t="shared" si="13"/>
        <v>0</v>
      </c>
      <c r="AB37" s="71" t="str">
        <f>'REPRODUCTION 3'!M35</f>
        <v>Synthèse</v>
      </c>
      <c r="AC37" s="71" t="str">
        <f>'RUMINANTS 3'!M35</f>
        <v>Juin</v>
      </c>
      <c r="AD37" s="71" t="str">
        <f>'PARASITOLOGIE 3'!M35</f>
        <v>Juin</v>
      </c>
      <c r="AE37" s="71" t="str">
        <f>'INFECTIEUX 3'!M35</f>
        <v>Synthèse</v>
      </c>
      <c r="AF37" s="71" t="str">
        <f>'CARNIVORES 3'!M35</f>
        <v>Synthèse</v>
      </c>
      <c r="AG37" s="71" t="str">
        <f>'CHIRURGIE 3'!M35</f>
        <v>Synthèse</v>
      </c>
      <c r="AH37" s="71" t="str">
        <f>'BIOCHIMIE 2'!M35</f>
        <v>Synthèse</v>
      </c>
      <c r="AI37" s="71" t="str">
        <f>'HIDAOA 3'!M35</f>
        <v>Juin</v>
      </c>
      <c r="AJ37" s="71" t="str">
        <f>'ANA-PATH 2'!M35</f>
        <v>Synthèse</v>
      </c>
      <c r="AK37" s="73" t="str">
        <f>CLINIQUE!N37</f>
        <v>Juin</v>
      </c>
    </row>
    <row r="38" spans="1:38" ht="15.75">
      <c r="A38" s="35">
        <v>29</v>
      </c>
      <c r="B38" s="123" t="s">
        <v>197</v>
      </c>
      <c r="C38" s="123" t="s">
        <v>760</v>
      </c>
      <c r="D38" s="87">
        <f>'REPRODUCTION 3'!G36</f>
        <v>9</v>
      </c>
      <c r="E38" s="87">
        <f>'RUMINANTS 3'!G36</f>
        <v>33</v>
      </c>
      <c r="F38" s="87">
        <f>'PARASITOLOGIE 3'!G36</f>
        <v>24</v>
      </c>
      <c r="G38" s="87">
        <f>'INFECTIEUX 3'!G36</f>
        <v>9</v>
      </c>
      <c r="H38" s="87">
        <f>'CARNIVORES 3'!G36</f>
        <v>25.875</v>
      </c>
      <c r="I38" s="87">
        <f>'CHIRURGIE 3'!G36</f>
        <v>15</v>
      </c>
      <c r="J38" s="87">
        <f>'BIOCHIMIE 2'!G36</f>
        <v>13.5</v>
      </c>
      <c r="K38" s="87">
        <f>'HIDAOA 3'!G36</f>
        <v>27.75</v>
      </c>
      <c r="L38" s="87">
        <f>'ANA-PATH 2'!G36</f>
        <v>14</v>
      </c>
      <c r="M38" s="88">
        <f>CLINIQUE!H38</f>
        <v>40</v>
      </c>
      <c r="N38" s="88">
        <f t="shared" si="0"/>
        <v>211.125</v>
      </c>
      <c r="O38" s="88">
        <f t="shared" si="1"/>
        <v>7.5401785714285712</v>
      </c>
      <c r="P38" s="89" t="str">
        <f t="shared" si="2"/>
        <v>Ajournee</v>
      </c>
      <c r="Q38" s="89" t="str">
        <f t="shared" si="3"/>
        <v>Synthèse</v>
      </c>
      <c r="R38" s="72">
        <f t="shared" si="4"/>
        <v>1</v>
      </c>
      <c r="S38" s="72">
        <f t="shared" si="5"/>
        <v>0</v>
      </c>
      <c r="T38" s="72">
        <f t="shared" si="6"/>
        <v>0</v>
      </c>
      <c r="U38" s="72">
        <f t="shared" si="7"/>
        <v>1</v>
      </c>
      <c r="V38" s="72">
        <f t="shared" si="8"/>
        <v>0</v>
      </c>
      <c r="W38" s="72">
        <f t="shared" si="9"/>
        <v>0</v>
      </c>
      <c r="X38" s="72">
        <f t="shared" si="10"/>
        <v>0</v>
      </c>
      <c r="Y38" s="72">
        <f t="shared" si="11"/>
        <v>0</v>
      </c>
      <c r="Z38" s="72">
        <f t="shared" si="12"/>
        <v>0</v>
      </c>
      <c r="AA38" s="72">
        <f t="shared" si="13"/>
        <v>0</v>
      </c>
      <c r="AB38" s="71" t="str">
        <f>'REPRODUCTION 3'!M36</f>
        <v>Synthèse</v>
      </c>
      <c r="AC38" s="71" t="str">
        <f>'RUMINANTS 3'!M36</f>
        <v>Juin</v>
      </c>
      <c r="AD38" s="71" t="str">
        <f>'PARASITOLOGIE 3'!M36</f>
        <v>Synthèse</v>
      </c>
      <c r="AE38" s="71" t="str">
        <f>'INFECTIEUX 3'!M36</f>
        <v>Synthèse</v>
      </c>
      <c r="AF38" s="71" t="str">
        <f>'CARNIVORES 3'!M36</f>
        <v>Synthèse</v>
      </c>
      <c r="AG38" s="71" t="str">
        <f>'CHIRURGIE 3'!M36</f>
        <v>Synthèse</v>
      </c>
      <c r="AH38" s="71" t="str">
        <f>'BIOCHIMIE 2'!M36</f>
        <v>Synthèse</v>
      </c>
      <c r="AI38" s="71" t="str">
        <f>'HIDAOA 3'!M36</f>
        <v>Synthèse</v>
      </c>
      <c r="AJ38" s="71" t="str">
        <f>'ANA-PATH 2'!M36</f>
        <v>Synthèse</v>
      </c>
      <c r="AK38" s="73" t="str">
        <f>CLINIQUE!N38</f>
        <v>Juin</v>
      </c>
    </row>
    <row r="39" spans="1:38" ht="15.75">
      <c r="A39" s="35">
        <v>30</v>
      </c>
      <c r="B39" s="123" t="s">
        <v>199</v>
      </c>
      <c r="C39" s="123" t="s">
        <v>761</v>
      </c>
      <c r="D39" s="87">
        <f>'REPRODUCTION 3'!G37</f>
        <v>7.125</v>
      </c>
      <c r="E39" s="87">
        <f>'RUMINANTS 3'!G37</f>
        <v>36.75</v>
      </c>
      <c r="F39" s="87">
        <f>'PARASITOLOGIE 3'!G37</f>
        <v>24.375</v>
      </c>
      <c r="G39" s="87">
        <f>'INFECTIEUX 3'!G37</f>
        <v>3.375</v>
      </c>
      <c r="H39" s="87">
        <f>'CARNIVORES 3'!G37</f>
        <v>16.125</v>
      </c>
      <c r="I39" s="87">
        <f>'CHIRURGIE 3'!G37</f>
        <v>11.25</v>
      </c>
      <c r="J39" s="87">
        <f>'BIOCHIMIE 2'!G37</f>
        <v>10</v>
      </c>
      <c r="K39" s="87">
        <f>'HIDAOA 3'!G37</f>
        <v>30.375</v>
      </c>
      <c r="L39" s="87">
        <f>'ANA-PATH 2'!G37</f>
        <v>14</v>
      </c>
      <c r="M39" s="88">
        <f>CLINIQUE!H39</f>
        <v>41</v>
      </c>
      <c r="N39" s="88">
        <f t="shared" si="0"/>
        <v>194.375</v>
      </c>
      <c r="O39" s="88">
        <f t="shared" si="1"/>
        <v>6.9419642857142856</v>
      </c>
      <c r="P39" s="89" t="str">
        <f t="shared" si="2"/>
        <v>Ajournee</v>
      </c>
      <c r="Q39" s="89" t="str">
        <f t="shared" si="3"/>
        <v>Synthèse</v>
      </c>
      <c r="R39" s="72">
        <f t="shared" si="4"/>
        <v>1</v>
      </c>
      <c r="S39" s="72">
        <f t="shared" si="5"/>
        <v>0</v>
      </c>
      <c r="T39" s="72">
        <f t="shared" si="6"/>
        <v>0</v>
      </c>
      <c r="U39" s="72">
        <f t="shared" si="7"/>
        <v>1</v>
      </c>
      <c r="V39" s="72">
        <f t="shared" si="8"/>
        <v>0</v>
      </c>
      <c r="W39" s="72">
        <f t="shared" si="9"/>
        <v>1</v>
      </c>
      <c r="X39" s="72">
        <f t="shared" si="10"/>
        <v>0</v>
      </c>
      <c r="Y39" s="72">
        <f t="shared" si="11"/>
        <v>0</v>
      </c>
      <c r="Z39" s="72">
        <f t="shared" si="12"/>
        <v>0</v>
      </c>
      <c r="AA39" s="72">
        <f t="shared" si="13"/>
        <v>0</v>
      </c>
      <c r="AB39" s="71" t="str">
        <f>'REPRODUCTION 3'!M37</f>
        <v>Synthèse</v>
      </c>
      <c r="AC39" s="71" t="str">
        <f>'RUMINANTS 3'!M37</f>
        <v>Juin</v>
      </c>
      <c r="AD39" s="71" t="str">
        <f>'PARASITOLOGIE 3'!M37</f>
        <v>Synthèse</v>
      </c>
      <c r="AE39" s="71" t="str">
        <f>'INFECTIEUX 3'!M37</f>
        <v>Synthèse</v>
      </c>
      <c r="AF39" s="71" t="str">
        <f>'CARNIVORES 3'!M37</f>
        <v>Synthèse</v>
      </c>
      <c r="AG39" s="71" t="str">
        <f>'CHIRURGIE 3'!M37</f>
        <v>Synthèse</v>
      </c>
      <c r="AH39" s="71" t="str">
        <f>'BIOCHIMIE 2'!M37</f>
        <v>Synthèse</v>
      </c>
      <c r="AI39" s="71" t="str">
        <f>'HIDAOA 3'!M37</f>
        <v>Juin</v>
      </c>
      <c r="AJ39" s="71" t="str">
        <f>'ANA-PATH 2'!M37</f>
        <v>Synthèse</v>
      </c>
      <c r="AK39" s="73" t="str">
        <f>CLINIQUE!N39</f>
        <v>Juin</v>
      </c>
    </row>
    <row r="40" spans="1:38" ht="15.75">
      <c r="A40" s="35">
        <v>31</v>
      </c>
      <c r="B40" s="123" t="s">
        <v>201</v>
      </c>
      <c r="C40" s="123" t="s">
        <v>202</v>
      </c>
      <c r="D40" s="339">
        <f>'REPRODUCTION 3'!G38</f>
        <v>15</v>
      </c>
      <c r="E40" s="339">
        <f>'RUMINANTS 3'!G38</f>
        <v>44.25</v>
      </c>
      <c r="F40" s="339">
        <f>'PARASITOLOGIE 3'!G38</f>
        <v>31.5</v>
      </c>
      <c r="G40" s="339">
        <f>'INFECTIEUX 3'!G38</f>
        <v>24</v>
      </c>
      <c r="H40" s="339">
        <f>'CARNIVORES 3'!G38</f>
        <v>38.625</v>
      </c>
      <c r="I40" s="339">
        <f>'CHIRURGIE 3'!G38</f>
        <v>30</v>
      </c>
      <c r="J40" s="339">
        <f>'BIOCHIMIE 2'!G38</f>
        <v>16.75</v>
      </c>
      <c r="K40" s="339">
        <f>'HIDAOA 3'!G38</f>
        <v>39</v>
      </c>
      <c r="L40" s="339">
        <f>'ANA-PATH 2'!G38</f>
        <v>16</v>
      </c>
      <c r="M40" s="88">
        <f>CLINIQUE!H40</f>
        <v>42.5</v>
      </c>
      <c r="N40" s="88">
        <f t="shared" si="0"/>
        <v>297.625</v>
      </c>
      <c r="O40" s="88">
        <f t="shared" si="1"/>
        <v>10.629464285714286</v>
      </c>
      <c r="P40" s="89" t="str">
        <f t="shared" si="2"/>
        <v>Admis</v>
      </c>
      <c r="Q40" s="89" t="str">
        <f t="shared" si="3"/>
        <v>juin</v>
      </c>
      <c r="R40" s="72">
        <f t="shared" si="4"/>
        <v>0</v>
      </c>
      <c r="S40" s="72">
        <f t="shared" si="5"/>
        <v>0</v>
      </c>
      <c r="T40" s="72">
        <f t="shared" si="6"/>
        <v>0</v>
      </c>
      <c r="U40" s="72">
        <f t="shared" si="7"/>
        <v>0</v>
      </c>
      <c r="V40" s="72">
        <f t="shared" si="8"/>
        <v>0</v>
      </c>
      <c r="W40" s="72">
        <f t="shared" si="9"/>
        <v>0</v>
      </c>
      <c r="X40" s="72">
        <f t="shared" si="10"/>
        <v>0</v>
      </c>
      <c r="Y40" s="72">
        <f t="shared" si="11"/>
        <v>0</v>
      </c>
      <c r="Z40" s="72">
        <f t="shared" si="12"/>
        <v>0</v>
      </c>
      <c r="AA40" s="72">
        <f t="shared" si="13"/>
        <v>0</v>
      </c>
      <c r="AB40" s="71" t="str">
        <f>'REPRODUCTION 3'!M38</f>
        <v>Juin</v>
      </c>
      <c r="AC40" s="71" t="str">
        <f>'RUMINANTS 3'!M38</f>
        <v>Juin</v>
      </c>
      <c r="AD40" s="71" t="str">
        <f>'PARASITOLOGIE 3'!M38</f>
        <v>Juin</v>
      </c>
      <c r="AE40" s="71" t="str">
        <f>'INFECTIEUX 3'!M38</f>
        <v>Juin</v>
      </c>
      <c r="AF40" s="71" t="str">
        <f>'CARNIVORES 3'!M38</f>
        <v>Juin</v>
      </c>
      <c r="AG40" s="71" t="str">
        <f>'CHIRURGIE 3'!M38</f>
        <v>Juin</v>
      </c>
      <c r="AH40" s="71" t="str">
        <f>'BIOCHIMIE 2'!M38</f>
        <v>Juin</v>
      </c>
      <c r="AI40" s="71" t="str">
        <f>'HIDAOA 3'!M38</f>
        <v>Juin</v>
      </c>
      <c r="AJ40" s="71" t="str">
        <f>'ANA-PATH 2'!M38</f>
        <v>Juin</v>
      </c>
      <c r="AK40" s="73" t="str">
        <f>CLINIQUE!N40</f>
        <v>Juin</v>
      </c>
      <c r="AL40" t="e">
        <f>IF(AND(B40=#REF!,C40=#REF!),"oui","non")</f>
        <v>#REF!</v>
      </c>
    </row>
    <row r="41" spans="1:38" s="105" customFormat="1" ht="15.75">
      <c r="A41" s="35">
        <v>32</v>
      </c>
      <c r="B41" s="123" t="s">
        <v>203</v>
      </c>
      <c r="C41" s="123" t="s">
        <v>204</v>
      </c>
      <c r="D41" s="87">
        <f>'REPRODUCTION 3'!G39</f>
        <v>15.375</v>
      </c>
      <c r="E41" s="87">
        <f>'RUMINANTS 3'!G39</f>
        <v>36.75</v>
      </c>
      <c r="F41" s="87">
        <f>'PARASITOLOGIE 3'!G39</f>
        <v>35.625</v>
      </c>
      <c r="G41" s="87">
        <f>'INFECTIEUX 3'!G39</f>
        <v>17.25</v>
      </c>
      <c r="H41" s="87">
        <f>'CARNIVORES 3'!G39</f>
        <v>31.875</v>
      </c>
      <c r="I41" s="87">
        <f>'CHIRURGIE 3'!G39</f>
        <v>30</v>
      </c>
      <c r="J41" s="87">
        <f>'BIOCHIMIE 2'!G39</f>
        <v>16.75</v>
      </c>
      <c r="K41" s="87">
        <f>'HIDAOA 3'!G39</f>
        <v>24</v>
      </c>
      <c r="L41" s="87">
        <f>'ANA-PATH 2'!G39</f>
        <v>20</v>
      </c>
      <c r="M41" s="88">
        <f>CLINIQUE!H41</f>
        <v>40</v>
      </c>
      <c r="N41" s="88">
        <f t="shared" si="0"/>
        <v>267.625</v>
      </c>
      <c r="O41" s="88">
        <f t="shared" si="1"/>
        <v>9.5580357142857135</v>
      </c>
      <c r="P41" s="89" t="str">
        <f t="shared" si="2"/>
        <v>Ajournee</v>
      </c>
      <c r="Q41" s="89" t="str">
        <f t="shared" si="3"/>
        <v>Synthèse</v>
      </c>
      <c r="R41" s="72">
        <f t="shared" si="4"/>
        <v>0</v>
      </c>
      <c r="S41" s="72">
        <f t="shared" si="5"/>
        <v>0</v>
      </c>
      <c r="T41" s="72">
        <f t="shared" si="6"/>
        <v>0</v>
      </c>
      <c r="U41" s="72">
        <f t="shared" si="7"/>
        <v>0</v>
      </c>
      <c r="V41" s="72">
        <f t="shared" si="8"/>
        <v>0</v>
      </c>
      <c r="W41" s="72">
        <f t="shared" si="9"/>
        <v>0</v>
      </c>
      <c r="X41" s="72">
        <f t="shared" si="10"/>
        <v>0</v>
      </c>
      <c r="Y41" s="72">
        <f t="shared" si="11"/>
        <v>0</v>
      </c>
      <c r="Z41" s="72">
        <f t="shared" si="12"/>
        <v>0</v>
      </c>
      <c r="AA41" s="72">
        <f t="shared" si="13"/>
        <v>0</v>
      </c>
      <c r="AB41" s="71" t="str">
        <f>'REPRODUCTION 3'!M39</f>
        <v>Synthèse</v>
      </c>
      <c r="AC41" s="71" t="str">
        <f>'RUMINANTS 3'!M39</f>
        <v>Juin</v>
      </c>
      <c r="AD41" s="71" t="str">
        <f>'PARASITOLOGIE 3'!M39</f>
        <v>Juin</v>
      </c>
      <c r="AE41" s="71" t="str">
        <f>'INFECTIEUX 3'!M39</f>
        <v>Synthèse</v>
      </c>
      <c r="AF41" s="71" t="str">
        <f>'CARNIVORES 3'!M39</f>
        <v>Juin</v>
      </c>
      <c r="AG41" s="71" t="str">
        <f>'CHIRURGIE 3'!M39</f>
        <v>Juin</v>
      </c>
      <c r="AH41" s="71" t="str">
        <f>'BIOCHIMIE 2'!M39</f>
        <v>Synthèse</v>
      </c>
      <c r="AI41" s="71" t="str">
        <f>'HIDAOA 3'!M39</f>
        <v>Synthèse</v>
      </c>
      <c r="AJ41" s="71" t="str">
        <f>'ANA-PATH 2'!M39</f>
        <v>Juin</v>
      </c>
      <c r="AK41" s="73" t="str">
        <f>CLINIQUE!N41</f>
        <v>Juin</v>
      </c>
    </row>
    <row r="42" spans="1:38" ht="15.75">
      <c r="A42" s="35">
        <v>33</v>
      </c>
      <c r="B42" s="123" t="s">
        <v>205</v>
      </c>
      <c r="C42" s="123" t="s">
        <v>206</v>
      </c>
      <c r="D42" s="87">
        <f>'REPRODUCTION 3'!G40</f>
        <v>6.75</v>
      </c>
      <c r="E42" s="87">
        <f>'RUMINANTS 3'!G40</f>
        <v>30.75</v>
      </c>
      <c r="F42" s="87">
        <f>'PARASITOLOGIE 3'!G40</f>
        <v>20.625</v>
      </c>
      <c r="G42" s="87">
        <f>'INFECTIEUX 3'!G40</f>
        <v>7.5</v>
      </c>
      <c r="H42" s="87">
        <f>'CARNIVORES 3'!G40</f>
        <v>21.75</v>
      </c>
      <c r="I42" s="87">
        <f>'CHIRURGIE 3'!G40</f>
        <v>12.75</v>
      </c>
      <c r="J42" s="87">
        <f>'BIOCHIMIE 2'!G40</f>
        <v>8.5</v>
      </c>
      <c r="K42" s="87">
        <f>'HIDAOA 3'!G40</f>
        <v>27</v>
      </c>
      <c r="L42" s="87">
        <f>'ANA-PATH 2'!G40</f>
        <v>11</v>
      </c>
      <c r="M42" s="88">
        <f>CLINIQUE!H42</f>
        <v>37.700000000000003</v>
      </c>
      <c r="N42" s="88">
        <f t="shared" si="0"/>
        <v>184.32499999999999</v>
      </c>
      <c r="O42" s="88">
        <f t="shared" si="1"/>
        <v>6.5830357142857139</v>
      </c>
      <c r="P42" s="89" t="str">
        <f t="shared" si="2"/>
        <v>Ajournee</v>
      </c>
      <c r="Q42" s="89" t="str">
        <f t="shared" si="3"/>
        <v>Synthèse</v>
      </c>
      <c r="R42" s="72">
        <f t="shared" si="4"/>
        <v>1</v>
      </c>
      <c r="S42" s="72">
        <f t="shared" si="5"/>
        <v>0</v>
      </c>
      <c r="T42" s="72">
        <f t="shared" si="6"/>
        <v>0</v>
      </c>
      <c r="U42" s="72">
        <f t="shared" si="7"/>
        <v>1</v>
      </c>
      <c r="V42" s="72">
        <f t="shared" si="8"/>
        <v>0</v>
      </c>
      <c r="W42" s="72">
        <f t="shared" si="9"/>
        <v>1</v>
      </c>
      <c r="X42" s="72">
        <f t="shared" si="10"/>
        <v>1</v>
      </c>
      <c r="Y42" s="72">
        <f t="shared" si="11"/>
        <v>0</v>
      </c>
      <c r="Z42" s="72">
        <f t="shared" si="12"/>
        <v>0</v>
      </c>
      <c r="AA42" s="72">
        <f t="shared" si="13"/>
        <v>0</v>
      </c>
      <c r="AB42" s="71" t="str">
        <f>'REPRODUCTION 3'!M40</f>
        <v>Synthèse</v>
      </c>
      <c r="AC42" s="71" t="str">
        <f>'RUMINANTS 3'!M40</f>
        <v>Juin</v>
      </c>
      <c r="AD42" s="71" t="str">
        <f>'PARASITOLOGIE 3'!M40</f>
        <v>Synthèse</v>
      </c>
      <c r="AE42" s="71" t="str">
        <f>'INFECTIEUX 3'!M40</f>
        <v>Synthèse</v>
      </c>
      <c r="AF42" s="71" t="str">
        <f>'CARNIVORES 3'!M40</f>
        <v>Synthèse</v>
      </c>
      <c r="AG42" s="71" t="str">
        <f>'CHIRURGIE 3'!M40</f>
        <v>Synthèse</v>
      </c>
      <c r="AH42" s="71" t="str">
        <f>'BIOCHIMIE 2'!M40</f>
        <v>Synthèse</v>
      </c>
      <c r="AI42" s="71" t="str">
        <f>'HIDAOA 3'!M40</f>
        <v>Synthèse</v>
      </c>
      <c r="AJ42" s="71" t="str">
        <f>'ANA-PATH 2'!M40</f>
        <v>Synthèse</v>
      </c>
      <c r="AK42" s="73" t="str">
        <f>CLINIQUE!N42</f>
        <v>Juin</v>
      </c>
    </row>
    <row r="43" spans="1:38" ht="15.75">
      <c r="A43" s="35">
        <v>34</v>
      </c>
      <c r="B43" s="123" t="s">
        <v>207</v>
      </c>
      <c r="C43" s="123" t="s">
        <v>208</v>
      </c>
      <c r="D43" s="87">
        <f>'REPRODUCTION 3'!G41</f>
        <v>12.375</v>
      </c>
      <c r="E43" s="87">
        <f>'RUMINANTS 3'!G41</f>
        <v>27.75</v>
      </c>
      <c r="F43" s="87">
        <f>'PARASITOLOGIE 3'!G41</f>
        <v>25.125</v>
      </c>
      <c r="G43" s="87">
        <f>'INFECTIEUX 3'!G41</f>
        <v>8.25</v>
      </c>
      <c r="H43" s="87">
        <f>'CARNIVORES 3'!G41</f>
        <v>16.5</v>
      </c>
      <c r="I43" s="87">
        <f>'CHIRURGIE 3'!G41</f>
        <v>18.75</v>
      </c>
      <c r="J43" s="87">
        <f>'BIOCHIMIE 2'!G41</f>
        <v>8.25</v>
      </c>
      <c r="K43" s="87">
        <f>'HIDAOA 3'!G41</f>
        <v>23.625</v>
      </c>
      <c r="L43" s="87">
        <f>'ANA-PATH 2'!G41</f>
        <v>15</v>
      </c>
      <c r="M43" s="88">
        <f>CLINIQUE!H43</f>
        <v>39.5</v>
      </c>
      <c r="N43" s="88">
        <f t="shared" si="0"/>
        <v>195.125</v>
      </c>
      <c r="O43" s="88">
        <f t="shared" si="1"/>
        <v>6.96875</v>
      </c>
      <c r="P43" s="89" t="str">
        <f t="shared" si="2"/>
        <v>Ajournee</v>
      </c>
      <c r="Q43" s="89" t="str">
        <f t="shared" si="3"/>
        <v>Synthèse</v>
      </c>
      <c r="R43" s="72">
        <f t="shared" si="4"/>
        <v>1</v>
      </c>
      <c r="S43" s="72">
        <f t="shared" si="5"/>
        <v>0</v>
      </c>
      <c r="T43" s="72">
        <f t="shared" si="6"/>
        <v>0</v>
      </c>
      <c r="U43" s="72">
        <f t="shared" si="7"/>
        <v>1</v>
      </c>
      <c r="V43" s="72">
        <f t="shared" si="8"/>
        <v>0</v>
      </c>
      <c r="W43" s="72">
        <f t="shared" si="9"/>
        <v>0</v>
      </c>
      <c r="X43" s="72">
        <f t="shared" si="10"/>
        <v>1</v>
      </c>
      <c r="Y43" s="72">
        <f t="shared" si="11"/>
        <v>0</v>
      </c>
      <c r="Z43" s="72">
        <f t="shared" si="12"/>
        <v>0</v>
      </c>
      <c r="AA43" s="72">
        <f t="shared" si="13"/>
        <v>0</v>
      </c>
      <c r="AB43" s="71" t="str">
        <f>'REPRODUCTION 3'!M41</f>
        <v>Synthèse</v>
      </c>
      <c r="AC43" s="71" t="str">
        <f>'RUMINANTS 3'!M41</f>
        <v>Synthèse</v>
      </c>
      <c r="AD43" s="71" t="str">
        <f>'PARASITOLOGIE 3'!M41</f>
        <v>Synthèse</v>
      </c>
      <c r="AE43" s="71" t="str">
        <f>'INFECTIEUX 3'!M41</f>
        <v>Synthèse</v>
      </c>
      <c r="AF43" s="71" t="str">
        <f>'CARNIVORES 3'!M41</f>
        <v>Synthèse</v>
      </c>
      <c r="AG43" s="71" t="str">
        <f>'CHIRURGIE 3'!M41</f>
        <v>Synthèse</v>
      </c>
      <c r="AH43" s="71" t="str">
        <f>'BIOCHIMIE 2'!M41</f>
        <v>Synthèse</v>
      </c>
      <c r="AI43" s="71" t="str">
        <f>'HIDAOA 3'!M41</f>
        <v>Synthèse</v>
      </c>
      <c r="AJ43" s="71" t="str">
        <f>'ANA-PATH 2'!M41</f>
        <v>Synthèse</v>
      </c>
      <c r="AK43" s="73" t="str">
        <f>CLINIQUE!N43</f>
        <v>Juin</v>
      </c>
    </row>
    <row r="44" spans="1:38" ht="15.75">
      <c r="A44" s="35">
        <v>35</v>
      </c>
      <c r="B44" s="123" t="s">
        <v>209</v>
      </c>
      <c r="C44" s="123" t="s">
        <v>210</v>
      </c>
      <c r="D44" s="87">
        <f>'REPRODUCTION 3'!G42</f>
        <v>9.75</v>
      </c>
      <c r="E44" s="87">
        <f>'RUMINANTS 3'!G42</f>
        <v>25.5</v>
      </c>
      <c r="F44" s="87">
        <f>'PARASITOLOGIE 3'!G42</f>
        <v>23.625</v>
      </c>
      <c r="G44" s="87">
        <f>'INFECTIEUX 3'!G42</f>
        <v>3.75</v>
      </c>
      <c r="H44" s="87">
        <f>'CARNIVORES 3'!G42</f>
        <v>30.375</v>
      </c>
      <c r="I44" s="87">
        <f>'CHIRURGIE 3'!G42</f>
        <v>11.25</v>
      </c>
      <c r="J44" s="87">
        <f>'BIOCHIMIE 2'!G42</f>
        <v>7</v>
      </c>
      <c r="K44" s="87">
        <f>'HIDAOA 3'!G42</f>
        <v>31.125</v>
      </c>
      <c r="L44" s="87">
        <f>'ANA-PATH 2'!G42</f>
        <v>9</v>
      </c>
      <c r="M44" s="88">
        <f>CLINIQUE!H44</f>
        <v>40.5</v>
      </c>
      <c r="N44" s="88">
        <f t="shared" si="0"/>
        <v>191.875</v>
      </c>
      <c r="O44" s="88">
        <f t="shared" si="1"/>
        <v>6.8526785714285712</v>
      </c>
      <c r="P44" s="89" t="str">
        <f t="shared" si="2"/>
        <v>Ajournee</v>
      </c>
      <c r="Q44" s="89" t="str">
        <f t="shared" si="3"/>
        <v>Synthèse</v>
      </c>
      <c r="R44" s="72">
        <f t="shared" si="4"/>
        <v>1</v>
      </c>
      <c r="S44" s="72">
        <f t="shared" si="5"/>
        <v>0</v>
      </c>
      <c r="T44" s="72">
        <f t="shared" si="6"/>
        <v>0</v>
      </c>
      <c r="U44" s="72">
        <f t="shared" si="7"/>
        <v>1</v>
      </c>
      <c r="V44" s="72">
        <f t="shared" si="8"/>
        <v>0</v>
      </c>
      <c r="W44" s="72">
        <f t="shared" si="9"/>
        <v>1</v>
      </c>
      <c r="X44" s="72">
        <f t="shared" si="10"/>
        <v>1</v>
      </c>
      <c r="Y44" s="72">
        <f t="shared" si="11"/>
        <v>0</v>
      </c>
      <c r="Z44" s="72">
        <f t="shared" si="12"/>
        <v>1</v>
      </c>
      <c r="AA44" s="72">
        <f t="shared" si="13"/>
        <v>0</v>
      </c>
      <c r="AB44" s="71" t="str">
        <f>'REPRODUCTION 3'!M42</f>
        <v>Synthèse</v>
      </c>
      <c r="AC44" s="71" t="str">
        <f>'RUMINANTS 3'!M42</f>
        <v>Synthèse</v>
      </c>
      <c r="AD44" s="71" t="str">
        <f>'PARASITOLOGIE 3'!M42</f>
        <v>Synthèse</v>
      </c>
      <c r="AE44" s="71" t="str">
        <f>'INFECTIEUX 3'!M42</f>
        <v>Synthèse</v>
      </c>
      <c r="AF44" s="71" t="str">
        <f>'CARNIVORES 3'!M42</f>
        <v>Juin</v>
      </c>
      <c r="AG44" s="71" t="str">
        <f>'CHIRURGIE 3'!M42</f>
        <v>Synthèse</v>
      </c>
      <c r="AH44" s="71" t="str">
        <f>'BIOCHIMIE 2'!M42</f>
        <v>Synthèse</v>
      </c>
      <c r="AI44" s="71" t="str">
        <f>'HIDAOA 3'!M42</f>
        <v>Juin</v>
      </c>
      <c r="AJ44" s="71" t="str">
        <f>'ANA-PATH 2'!M42</f>
        <v>Synthèse</v>
      </c>
      <c r="AK44" s="73" t="str">
        <f>CLINIQUE!N44</f>
        <v>Juin</v>
      </c>
    </row>
    <row r="45" spans="1:38" ht="15.75">
      <c r="A45" s="35">
        <v>36</v>
      </c>
      <c r="B45" s="123" t="s">
        <v>762</v>
      </c>
      <c r="C45" s="123" t="s">
        <v>763</v>
      </c>
      <c r="D45" s="87">
        <f>'REPRODUCTION 3'!G43</f>
        <v>10.5</v>
      </c>
      <c r="E45" s="87">
        <f>'RUMINANTS 3'!G43</f>
        <v>45.019499999999994</v>
      </c>
      <c r="F45" s="87">
        <f>'PARASITOLOGIE 3'!G43</f>
        <v>32.625</v>
      </c>
      <c r="G45" s="87">
        <f>'INFECTIEUX 3'!G43</f>
        <v>14.25</v>
      </c>
      <c r="H45" s="87">
        <f>'CARNIVORES 3'!G43</f>
        <v>33.75</v>
      </c>
      <c r="I45" s="87">
        <f>'CHIRURGIE 3'!G43</f>
        <v>35.25</v>
      </c>
      <c r="J45" s="87">
        <f>'BIOCHIMIE 2'!G43</f>
        <v>16.25</v>
      </c>
      <c r="K45" s="87">
        <f>'HIDAOA 3'!G43</f>
        <v>34.875</v>
      </c>
      <c r="L45" s="87">
        <f>'ANA-PATH 2'!G43</f>
        <v>22</v>
      </c>
      <c r="M45" s="88">
        <f>CLINIQUE!H45</f>
        <v>41.5</v>
      </c>
      <c r="N45" s="88">
        <f t="shared" si="0"/>
        <v>286.01949999999999</v>
      </c>
      <c r="O45" s="88">
        <f t="shared" si="1"/>
        <v>10.214982142857142</v>
      </c>
      <c r="P45" s="89" t="str">
        <f t="shared" si="2"/>
        <v>Ajournee</v>
      </c>
      <c r="Q45" s="89" t="str">
        <f t="shared" si="3"/>
        <v>Synthèse</v>
      </c>
      <c r="R45" s="72">
        <f t="shared" si="4"/>
        <v>1</v>
      </c>
      <c r="S45" s="72">
        <f t="shared" si="5"/>
        <v>0</v>
      </c>
      <c r="T45" s="72">
        <f t="shared" si="6"/>
        <v>0</v>
      </c>
      <c r="U45" s="72">
        <f t="shared" si="7"/>
        <v>1</v>
      </c>
      <c r="V45" s="72">
        <f t="shared" si="8"/>
        <v>0</v>
      </c>
      <c r="W45" s="72">
        <f t="shared" si="9"/>
        <v>0</v>
      </c>
      <c r="X45" s="72">
        <f t="shared" si="10"/>
        <v>0</v>
      </c>
      <c r="Y45" s="72">
        <f t="shared" si="11"/>
        <v>0</v>
      </c>
      <c r="Z45" s="72">
        <f t="shared" si="12"/>
        <v>0</v>
      </c>
      <c r="AA45" s="72">
        <f t="shared" si="13"/>
        <v>0</v>
      </c>
      <c r="AB45" s="71" t="str">
        <f>'REPRODUCTION 3'!M43</f>
        <v>Synthèse</v>
      </c>
      <c r="AC45" s="71" t="str">
        <f>'RUMINANTS 3'!M43</f>
        <v>Juin</v>
      </c>
      <c r="AD45" s="71" t="str">
        <f>'PARASITOLOGIE 3'!M43</f>
        <v>Juin</v>
      </c>
      <c r="AE45" s="71" t="str">
        <f>'INFECTIEUX 3'!M43</f>
        <v>Synthèse</v>
      </c>
      <c r="AF45" s="71" t="str">
        <f>'CARNIVORES 3'!M43</f>
        <v>Juin</v>
      </c>
      <c r="AG45" s="71" t="str">
        <f>'CHIRURGIE 3'!M43</f>
        <v>Juin</v>
      </c>
      <c r="AH45" s="71" t="str">
        <f>'BIOCHIMIE 2'!M43</f>
        <v>Juin</v>
      </c>
      <c r="AI45" s="71" t="str">
        <f>'HIDAOA 3'!M43</f>
        <v>Juin</v>
      </c>
      <c r="AJ45" s="71" t="str">
        <f>'ANA-PATH 2'!M43</f>
        <v>Juin</v>
      </c>
      <c r="AK45" s="73" t="str">
        <f>CLINIQUE!N45</f>
        <v>Juin</v>
      </c>
    </row>
    <row r="46" spans="1:38" ht="15.75">
      <c r="A46" s="35">
        <v>37</v>
      </c>
      <c r="B46" s="123" t="s">
        <v>211</v>
      </c>
      <c r="C46" s="123" t="s">
        <v>212</v>
      </c>
      <c r="D46" s="87">
        <f>'REPRODUCTION 3'!G44</f>
        <v>7.875</v>
      </c>
      <c r="E46" s="87">
        <f>'RUMINANTS 3'!G44</f>
        <v>26.25</v>
      </c>
      <c r="F46" s="87">
        <f>'PARASITOLOGIE 3'!G44</f>
        <v>21.75</v>
      </c>
      <c r="G46" s="87">
        <f>'INFECTIEUX 3'!G44</f>
        <v>8.625</v>
      </c>
      <c r="H46" s="87">
        <f>'CARNIVORES 3'!G44</f>
        <v>30</v>
      </c>
      <c r="I46" s="87">
        <f>'CHIRURGIE 3'!G44</f>
        <v>16.5</v>
      </c>
      <c r="J46" s="87">
        <f>'BIOCHIMIE 2'!G44</f>
        <v>11.5</v>
      </c>
      <c r="K46" s="87">
        <f>'HIDAOA 3'!G44</f>
        <v>26.625</v>
      </c>
      <c r="L46" s="87">
        <f>'ANA-PATH 2'!G44</f>
        <v>12</v>
      </c>
      <c r="M46" s="88">
        <f>CLINIQUE!H46</f>
        <v>40</v>
      </c>
      <c r="N46" s="88">
        <f t="shared" si="0"/>
        <v>201.125</v>
      </c>
      <c r="O46" s="88">
        <f t="shared" si="1"/>
        <v>7.1830357142857144</v>
      </c>
      <c r="P46" s="89" t="str">
        <f t="shared" si="2"/>
        <v>Ajournee</v>
      </c>
      <c r="Q46" s="89" t="str">
        <f t="shared" si="3"/>
        <v>Synthèse</v>
      </c>
      <c r="R46" s="72">
        <f t="shared" si="4"/>
        <v>1</v>
      </c>
      <c r="S46" s="72">
        <f t="shared" si="5"/>
        <v>0</v>
      </c>
      <c r="T46" s="72">
        <f t="shared" si="6"/>
        <v>0</v>
      </c>
      <c r="U46" s="72">
        <f t="shared" si="7"/>
        <v>1</v>
      </c>
      <c r="V46" s="72">
        <f t="shared" si="8"/>
        <v>0</v>
      </c>
      <c r="W46" s="72">
        <f t="shared" si="9"/>
        <v>0</v>
      </c>
      <c r="X46" s="72">
        <f t="shared" si="10"/>
        <v>0</v>
      </c>
      <c r="Y46" s="72">
        <f t="shared" si="11"/>
        <v>0</v>
      </c>
      <c r="Z46" s="72">
        <f t="shared" si="12"/>
        <v>0</v>
      </c>
      <c r="AA46" s="72">
        <f t="shared" si="13"/>
        <v>0</v>
      </c>
      <c r="AB46" s="71" t="str">
        <f>'REPRODUCTION 3'!M44</f>
        <v>Synthèse</v>
      </c>
      <c r="AC46" s="71" t="str">
        <f>'RUMINANTS 3'!M44</f>
        <v>Synthèse</v>
      </c>
      <c r="AD46" s="71" t="str">
        <f>'PARASITOLOGIE 3'!M44</f>
        <v>Synthèse</v>
      </c>
      <c r="AE46" s="71" t="str">
        <f>'INFECTIEUX 3'!M44</f>
        <v>Synthèse</v>
      </c>
      <c r="AF46" s="71" t="str">
        <f>'CARNIVORES 3'!M44</f>
        <v>Juin</v>
      </c>
      <c r="AG46" s="71" t="str">
        <f>'CHIRURGIE 3'!M44</f>
        <v>Synthèse</v>
      </c>
      <c r="AH46" s="71" t="str">
        <f>'BIOCHIMIE 2'!M44</f>
        <v>Synthèse</v>
      </c>
      <c r="AI46" s="71" t="str">
        <f>'HIDAOA 3'!M44</f>
        <v>Synthèse</v>
      </c>
      <c r="AJ46" s="71" t="str">
        <f>'ANA-PATH 2'!M44</f>
        <v>Synthèse</v>
      </c>
      <c r="AK46" s="73" t="str">
        <f>CLINIQUE!N46</f>
        <v>Juin</v>
      </c>
    </row>
    <row r="47" spans="1:38" ht="15.75">
      <c r="A47" s="35">
        <v>38</v>
      </c>
      <c r="B47" s="123" t="s">
        <v>213</v>
      </c>
      <c r="C47" s="123" t="s">
        <v>58</v>
      </c>
      <c r="D47" s="87">
        <f>'REPRODUCTION 3'!G45</f>
        <v>12</v>
      </c>
      <c r="E47" s="87">
        <f>'RUMINANTS 3'!G45</f>
        <v>35.25</v>
      </c>
      <c r="F47" s="87">
        <f>'PARASITOLOGIE 3'!G45</f>
        <v>34.125</v>
      </c>
      <c r="G47" s="87">
        <f>'INFECTIEUX 3'!G45</f>
        <v>15.75</v>
      </c>
      <c r="H47" s="87">
        <f>'CARNIVORES 3'!G45</f>
        <v>25.125</v>
      </c>
      <c r="I47" s="87">
        <f>'CHIRURGIE 3'!G45</f>
        <v>21.75</v>
      </c>
      <c r="J47" s="87">
        <f>'BIOCHIMIE 2'!G45</f>
        <v>15.5</v>
      </c>
      <c r="K47" s="87">
        <f>'HIDAOA 3'!G45</f>
        <v>29.625</v>
      </c>
      <c r="L47" s="87">
        <f>'ANA-PATH 2'!G45</f>
        <v>14</v>
      </c>
      <c r="M47" s="88">
        <f>CLINIQUE!H47</f>
        <v>41.25</v>
      </c>
      <c r="N47" s="88">
        <f t="shared" si="0"/>
        <v>244.375</v>
      </c>
      <c r="O47" s="88">
        <f t="shared" si="1"/>
        <v>8.7276785714285712</v>
      </c>
      <c r="P47" s="89" t="str">
        <f t="shared" si="2"/>
        <v>Ajournee</v>
      </c>
      <c r="Q47" s="89" t="str">
        <f t="shared" si="3"/>
        <v>Synthèse</v>
      </c>
      <c r="R47" s="72">
        <f t="shared" si="4"/>
        <v>1</v>
      </c>
      <c r="S47" s="72">
        <f t="shared" si="5"/>
        <v>0</v>
      </c>
      <c r="T47" s="72">
        <f t="shared" si="6"/>
        <v>0</v>
      </c>
      <c r="U47" s="72">
        <f t="shared" si="7"/>
        <v>0</v>
      </c>
      <c r="V47" s="72">
        <f t="shared" si="8"/>
        <v>0</v>
      </c>
      <c r="W47" s="72">
        <f t="shared" si="9"/>
        <v>0</v>
      </c>
      <c r="X47" s="72">
        <f t="shared" si="10"/>
        <v>0</v>
      </c>
      <c r="Y47" s="72">
        <f t="shared" si="11"/>
        <v>0</v>
      </c>
      <c r="Z47" s="72">
        <f t="shared" si="12"/>
        <v>0</v>
      </c>
      <c r="AA47" s="72">
        <f t="shared" si="13"/>
        <v>0</v>
      </c>
      <c r="AB47" s="71" t="str">
        <f>'REPRODUCTION 3'!M45</f>
        <v>Synthèse</v>
      </c>
      <c r="AC47" s="71" t="str">
        <f>'RUMINANTS 3'!M45</f>
        <v>Juin</v>
      </c>
      <c r="AD47" s="71" t="str">
        <f>'PARASITOLOGIE 3'!M45</f>
        <v>Juin</v>
      </c>
      <c r="AE47" s="71" t="str">
        <f>'INFECTIEUX 3'!M45</f>
        <v>Juin</v>
      </c>
      <c r="AF47" s="71" t="str">
        <f>'CARNIVORES 3'!M45</f>
        <v>Synthèse</v>
      </c>
      <c r="AG47" s="71" t="str">
        <f>'CHIRURGIE 3'!M45</f>
        <v>Synthèse</v>
      </c>
      <c r="AH47" s="71" t="str">
        <f>'BIOCHIMIE 2'!M45</f>
        <v>Juin</v>
      </c>
      <c r="AI47" s="71" t="str">
        <f>'HIDAOA 3'!M45</f>
        <v>Synthèse</v>
      </c>
      <c r="AJ47" s="71" t="str">
        <f>'ANA-PATH 2'!M45</f>
        <v>Juin</v>
      </c>
      <c r="AK47" s="73" t="str">
        <f>CLINIQUE!N47</f>
        <v>Juin</v>
      </c>
    </row>
    <row r="48" spans="1:38" ht="15.75">
      <c r="A48" s="35">
        <v>39</v>
      </c>
      <c r="B48" s="123" t="s">
        <v>214</v>
      </c>
      <c r="C48" s="123" t="s">
        <v>215</v>
      </c>
      <c r="D48" s="87">
        <f>'REPRODUCTION 3'!G46</f>
        <v>16.125</v>
      </c>
      <c r="E48" s="87">
        <f>'RUMINANTS 3'!G46</f>
        <v>40.5</v>
      </c>
      <c r="F48" s="87">
        <f>'PARASITOLOGIE 3'!G46</f>
        <v>28.875</v>
      </c>
      <c r="G48" s="87">
        <f>'INFECTIEUX 3'!G46</f>
        <v>10.5</v>
      </c>
      <c r="H48" s="87">
        <f>'CARNIVORES 3'!G46</f>
        <v>31.5</v>
      </c>
      <c r="I48" s="87">
        <f>'CHIRURGIE 3'!G46</f>
        <v>27</v>
      </c>
      <c r="J48" s="87">
        <f>'BIOCHIMIE 2'!G46</f>
        <v>15.75</v>
      </c>
      <c r="K48" s="87">
        <f>'HIDAOA 3'!G46</f>
        <v>25.875</v>
      </c>
      <c r="L48" s="87">
        <f>'ANA-PATH 2'!G46</f>
        <v>15</v>
      </c>
      <c r="M48" s="88">
        <f>CLINIQUE!H48</f>
        <v>40.5</v>
      </c>
      <c r="N48" s="88">
        <f t="shared" si="0"/>
        <v>251.625</v>
      </c>
      <c r="O48" s="88">
        <f t="shared" si="1"/>
        <v>8.9866071428571423</v>
      </c>
      <c r="P48" s="89" t="str">
        <f t="shared" si="2"/>
        <v>Ajournee</v>
      </c>
      <c r="Q48" s="89" t="str">
        <f t="shared" si="3"/>
        <v>Synthèse</v>
      </c>
      <c r="R48" s="72">
        <f t="shared" si="4"/>
        <v>0</v>
      </c>
      <c r="S48" s="72">
        <f t="shared" si="5"/>
        <v>0</v>
      </c>
      <c r="T48" s="72">
        <f t="shared" si="6"/>
        <v>0</v>
      </c>
      <c r="U48" s="72">
        <f t="shared" si="7"/>
        <v>1</v>
      </c>
      <c r="V48" s="72">
        <f t="shared" si="8"/>
        <v>0</v>
      </c>
      <c r="W48" s="72">
        <f t="shared" si="9"/>
        <v>0</v>
      </c>
      <c r="X48" s="72">
        <f t="shared" si="10"/>
        <v>0</v>
      </c>
      <c r="Y48" s="72">
        <f t="shared" si="11"/>
        <v>0</v>
      </c>
      <c r="Z48" s="72">
        <f t="shared" si="12"/>
        <v>0</v>
      </c>
      <c r="AA48" s="72">
        <f t="shared" si="13"/>
        <v>0</v>
      </c>
      <c r="AB48" s="71" t="str">
        <f>'REPRODUCTION 3'!M46</f>
        <v>Synthèse</v>
      </c>
      <c r="AC48" s="71" t="str">
        <f>'RUMINANTS 3'!M46</f>
        <v>Juin</v>
      </c>
      <c r="AD48" s="71" t="str">
        <f>'PARASITOLOGIE 3'!M46</f>
        <v>Synthèse</v>
      </c>
      <c r="AE48" s="71" t="str">
        <f>'INFECTIEUX 3'!M46</f>
        <v>Synthèse</v>
      </c>
      <c r="AF48" s="71" t="str">
        <f>'CARNIVORES 3'!M46</f>
        <v>Juin</v>
      </c>
      <c r="AG48" s="71" t="str">
        <f>'CHIRURGIE 3'!M46</f>
        <v>Synthèse</v>
      </c>
      <c r="AH48" s="71" t="str">
        <f>'BIOCHIMIE 2'!M46</f>
        <v>Synthèse</v>
      </c>
      <c r="AI48" s="71" t="str">
        <f>'HIDAOA 3'!M46</f>
        <v>Synthèse</v>
      </c>
      <c r="AJ48" s="71" t="str">
        <f>'ANA-PATH 2'!M46</f>
        <v>Synthèse</v>
      </c>
      <c r="AK48" s="73" t="str">
        <f>CLINIQUE!N48</f>
        <v>Juin</v>
      </c>
    </row>
    <row r="49" spans="1:38" ht="15.75">
      <c r="A49" s="35">
        <v>40</v>
      </c>
      <c r="B49" s="123" t="s">
        <v>216</v>
      </c>
      <c r="C49" s="123" t="s">
        <v>217</v>
      </c>
      <c r="D49" s="87">
        <f>'REPRODUCTION 3'!G47</f>
        <v>8.25</v>
      </c>
      <c r="E49" s="87">
        <f>'RUMINANTS 3'!G47</f>
        <v>40.5</v>
      </c>
      <c r="F49" s="87">
        <f>'PARASITOLOGIE 3'!G47</f>
        <v>28.125</v>
      </c>
      <c r="G49" s="87">
        <f>'INFECTIEUX 3'!G47</f>
        <v>15.375</v>
      </c>
      <c r="H49" s="87">
        <f>'CARNIVORES 3'!G47</f>
        <v>32.625</v>
      </c>
      <c r="I49" s="87">
        <f>'CHIRURGIE 3'!G47</f>
        <v>27.75</v>
      </c>
      <c r="J49" s="87">
        <f>'BIOCHIMIE 2'!G47</f>
        <v>16</v>
      </c>
      <c r="K49" s="87">
        <f>'HIDAOA 3'!G47</f>
        <v>33.375</v>
      </c>
      <c r="L49" s="87">
        <f>'ANA-PATH 2'!G47</f>
        <v>10.5</v>
      </c>
      <c r="M49" s="88">
        <f>CLINIQUE!H49</f>
        <v>40.75</v>
      </c>
      <c r="N49" s="88">
        <f t="shared" si="0"/>
        <v>253.25</v>
      </c>
      <c r="O49" s="88">
        <f t="shared" si="1"/>
        <v>9.0446428571428577</v>
      </c>
      <c r="P49" s="89" t="str">
        <f t="shared" si="2"/>
        <v>Ajournee</v>
      </c>
      <c r="Q49" s="89" t="str">
        <f t="shared" si="3"/>
        <v>Synthèse</v>
      </c>
      <c r="R49" s="72">
        <f t="shared" si="4"/>
        <v>1</v>
      </c>
      <c r="S49" s="72">
        <f t="shared" si="5"/>
        <v>0</v>
      </c>
      <c r="T49" s="72">
        <f t="shared" si="6"/>
        <v>0</v>
      </c>
      <c r="U49" s="72">
        <f t="shared" si="7"/>
        <v>0</v>
      </c>
      <c r="V49" s="72">
        <f t="shared" si="8"/>
        <v>0</v>
      </c>
      <c r="W49" s="72">
        <f t="shared" si="9"/>
        <v>0</v>
      </c>
      <c r="X49" s="72">
        <f t="shared" si="10"/>
        <v>0</v>
      </c>
      <c r="Y49" s="72">
        <f t="shared" si="11"/>
        <v>0</v>
      </c>
      <c r="Z49" s="72">
        <f t="shared" si="12"/>
        <v>0</v>
      </c>
      <c r="AA49" s="72">
        <f t="shared" si="13"/>
        <v>0</v>
      </c>
      <c r="AB49" s="71" t="str">
        <f>'REPRODUCTION 3'!M47</f>
        <v>Synthèse</v>
      </c>
      <c r="AC49" s="71" t="str">
        <f>'RUMINANTS 3'!M47</f>
        <v>Juin</v>
      </c>
      <c r="AD49" s="71" t="str">
        <f>'PARASITOLOGIE 3'!M47</f>
        <v>Synthèse</v>
      </c>
      <c r="AE49" s="71" t="str">
        <f>'INFECTIEUX 3'!M47</f>
        <v>Synthèse</v>
      </c>
      <c r="AF49" s="71" t="str">
        <f>'CARNIVORES 3'!M47</f>
        <v>Juin</v>
      </c>
      <c r="AG49" s="71" t="str">
        <f>'CHIRURGIE 3'!M47</f>
        <v>Synthèse</v>
      </c>
      <c r="AH49" s="71" t="str">
        <f>'BIOCHIMIE 2'!M47</f>
        <v>Synthèse</v>
      </c>
      <c r="AI49" s="71" t="str">
        <f>'HIDAOA 3'!M47</f>
        <v>Juin</v>
      </c>
      <c r="AJ49" s="71" t="str">
        <f>'ANA-PATH 2'!M47</f>
        <v>Synthèse</v>
      </c>
      <c r="AK49" s="73" t="str">
        <f>CLINIQUE!N49</f>
        <v>Juin</v>
      </c>
    </row>
    <row r="50" spans="1:38" ht="15.75">
      <c r="A50" s="35">
        <v>41</v>
      </c>
      <c r="B50" s="123" t="s">
        <v>218</v>
      </c>
      <c r="C50" s="123" t="s">
        <v>219</v>
      </c>
      <c r="D50" s="339">
        <f>'REPRODUCTION 3'!G48</f>
        <v>31.875</v>
      </c>
      <c r="E50" s="339">
        <f>'RUMINANTS 3'!G48</f>
        <v>51</v>
      </c>
      <c r="F50" s="339">
        <f>'PARASITOLOGIE 3'!G48</f>
        <v>33.375</v>
      </c>
      <c r="G50" s="339">
        <f>'INFECTIEUX 3'!G48</f>
        <v>15.75</v>
      </c>
      <c r="H50" s="339">
        <f>'CARNIVORES 3'!G48</f>
        <v>36</v>
      </c>
      <c r="I50" s="339">
        <f>'CHIRURGIE 3'!G48</f>
        <v>37.5</v>
      </c>
      <c r="J50" s="339">
        <f>'BIOCHIMIE 2'!G48</f>
        <v>22.75</v>
      </c>
      <c r="K50" s="339">
        <f>'HIDAOA 3'!G48</f>
        <v>50.25</v>
      </c>
      <c r="L50" s="339">
        <f>'ANA-PATH 2'!G48</f>
        <v>24</v>
      </c>
      <c r="M50" s="88">
        <f>CLINIQUE!H50</f>
        <v>41</v>
      </c>
      <c r="N50" s="88">
        <f t="shared" si="0"/>
        <v>343.5</v>
      </c>
      <c r="O50" s="88">
        <f t="shared" si="1"/>
        <v>12.267857142857142</v>
      </c>
      <c r="P50" s="89" t="str">
        <f t="shared" si="2"/>
        <v>Admis</v>
      </c>
      <c r="Q50" s="89" t="str">
        <f t="shared" si="3"/>
        <v>juin</v>
      </c>
      <c r="R50" s="72">
        <f t="shared" si="4"/>
        <v>0</v>
      </c>
      <c r="S50" s="72">
        <f t="shared" si="5"/>
        <v>0</v>
      </c>
      <c r="T50" s="72">
        <f t="shared" si="6"/>
        <v>0</v>
      </c>
      <c r="U50" s="72">
        <f t="shared" si="7"/>
        <v>0</v>
      </c>
      <c r="V50" s="72">
        <f t="shared" si="8"/>
        <v>0</v>
      </c>
      <c r="W50" s="72">
        <f t="shared" si="9"/>
        <v>0</v>
      </c>
      <c r="X50" s="72">
        <f t="shared" si="10"/>
        <v>0</v>
      </c>
      <c r="Y50" s="72">
        <f t="shared" si="11"/>
        <v>0</v>
      </c>
      <c r="Z50" s="72">
        <f t="shared" si="12"/>
        <v>0</v>
      </c>
      <c r="AA50" s="72">
        <f t="shared" si="13"/>
        <v>0</v>
      </c>
      <c r="AB50" s="71" t="str">
        <f>'REPRODUCTION 3'!M48</f>
        <v>Juin</v>
      </c>
      <c r="AC50" s="71" t="str">
        <f>'RUMINANTS 3'!M48</f>
        <v>Juin</v>
      </c>
      <c r="AD50" s="71" t="str">
        <f>'PARASITOLOGIE 3'!M48</f>
        <v>Juin</v>
      </c>
      <c r="AE50" s="71" t="str">
        <f>'INFECTIEUX 3'!M48</f>
        <v>Juin</v>
      </c>
      <c r="AF50" s="71" t="str">
        <f>'CARNIVORES 3'!M48</f>
        <v>Juin</v>
      </c>
      <c r="AG50" s="71" t="str">
        <f>'CHIRURGIE 3'!M48</f>
        <v>Juin</v>
      </c>
      <c r="AH50" s="71" t="str">
        <f>'BIOCHIMIE 2'!M48</f>
        <v>Juin</v>
      </c>
      <c r="AI50" s="71" t="str">
        <f>'HIDAOA 3'!M48</f>
        <v>Juin</v>
      </c>
      <c r="AJ50" s="71" t="str">
        <f>'ANA-PATH 2'!M48</f>
        <v>Juin</v>
      </c>
      <c r="AK50" s="73" t="str">
        <f>CLINIQUE!N50</f>
        <v>Juin</v>
      </c>
      <c r="AL50" t="e">
        <f>IF(AND(B50=#REF!,C50=#REF!),"oui","non")</f>
        <v>#REF!</v>
      </c>
    </row>
    <row r="51" spans="1:38" ht="15.75">
      <c r="A51" s="35">
        <v>42</v>
      </c>
      <c r="B51" s="123" t="s">
        <v>220</v>
      </c>
      <c r="C51" s="123" t="s">
        <v>44</v>
      </c>
      <c r="D51" s="87">
        <f>'REPRODUCTION 3'!G49</f>
        <v>17.625</v>
      </c>
      <c r="E51" s="87">
        <f>'RUMINANTS 3'!G49</f>
        <v>51.75</v>
      </c>
      <c r="F51" s="87">
        <f>'PARASITOLOGIE 3'!G49</f>
        <v>31.875</v>
      </c>
      <c r="G51" s="87">
        <f>'INFECTIEUX 3'!G49</f>
        <v>13.5</v>
      </c>
      <c r="H51" s="87">
        <f>'CARNIVORES 3'!G49</f>
        <v>29.25</v>
      </c>
      <c r="I51" s="87">
        <f>'CHIRURGIE 3'!G49</f>
        <v>21.75</v>
      </c>
      <c r="J51" s="87">
        <f>'BIOCHIMIE 2'!G49</f>
        <v>13.5</v>
      </c>
      <c r="K51" s="87">
        <f>'HIDAOA 3'!G49</f>
        <v>36</v>
      </c>
      <c r="L51" s="87">
        <f>'ANA-PATH 2'!G49</f>
        <v>19.5</v>
      </c>
      <c r="M51" s="88">
        <f>CLINIQUE!H51</f>
        <v>40.25</v>
      </c>
      <c r="N51" s="88">
        <f t="shared" si="0"/>
        <v>275</v>
      </c>
      <c r="O51" s="88">
        <f t="shared" si="1"/>
        <v>9.8214285714285712</v>
      </c>
      <c r="P51" s="89" t="str">
        <f t="shared" si="2"/>
        <v>Ajournee</v>
      </c>
      <c r="Q51" s="89" t="str">
        <f t="shared" si="3"/>
        <v>Synthèse</v>
      </c>
      <c r="R51" s="72">
        <f t="shared" si="4"/>
        <v>0</v>
      </c>
      <c r="S51" s="72">
        <f t="shared" si="5"/>
        <v>0</v>
      </c>
      <c r="T51" s="72">
        <f t="shared" si="6"/>
        <v>0</v>
      </c>
      <c r="U51" s="72">
        <f t="shared" si="7"/>
        <v>1</v>
      </c>
      <c r="V51" s="72">
        <f t="shared" si="8"/>
        <v>0</v>
      </c>
      <c r="W51" s="72">
        <f t="shared" si="9"/>
        <v>0</v>
      </c>
      <c r="X51" s="72">
        <f t="shared" si="10"/>
        <v>0</v>
      </c>
      <c r="Y51" s="72">
        <f t="shared" si="11"/>
        <v>0</v>
      </c>
      <c r="Z51" s="72">
        <f t="shared" si="12"/>
        <v>0</v>
      </c>
      <c r="AA51" s="72">
        <f t="shared" si="13"/>
        <v>0</v>
      </c>
      <c r="AB51" s="71" t="str">
        <f>'REPRODUCTION 3'!M49</f>
        <v>Synthèse</v>
      </c>
      <c r="AC51" s="71" t="str">
        <f>'RUMINANTS 3'!M49</f>
        <v>Juin</v>
      </c>
      <c r="AD51" s="71" t="str">
        <f>'PARASITOLOGIE 3'!M49</f>
        <v>Juin</v>
      </c>
      <c r="AE51" s="71" t="str">
        <f>'INFECTIEUX 3'!M49</f>
        <v>Synthèse</v>
      </c>
      <c r="AF51" s="71" t="str">
        <f>'CARNIVORES 3'!M49</f>
        <v>Juin</v>
      </c>
      <c r="AG51" s="71" t="str">
        <f>'CHIRURGIE 3'!M49</f>
        <v>Synthèse</v>
      </c>
      <c r="AH51" s="71" t="str">
        <f>'BIOCHIMIE 2'!M49</f>
        <v>Synthèse</v>
      </c>
      <c r="AI51" s="71" t="str">
        <f>'HIDAOA 3'!M49</f>
        <v>Juin</v>
      </c>
      <c r="AJ51" s="71" t="str">
        <f>'ANA-PATH 2'!M49</f>
        <v>Synthèse</v>
      </c>
      <c r="AK51" s="73" t="str">
        <f>CLINIQUE!N51</f>
        <v>Juin</v>
      </c>
    </row>
    <row r="52" spans="1:38" ht="15.75">
      <c r="A52" s="35">
        <v>43</v>
      </c>
      <c r="B52" s="123" t="s">
        <v>221</v>
      </c>
      <c r="C52" s="123" t="s">
        <v>222</v>
      </c>
      <c r="D52" s="87">
        <f>'REPRODUCTION 3'!G50</f>
        <v>3.375</v>
      </c>
      <c r="E52" s="87">
        <f>'RUMINANTS 3'!G50</f>
        <v>37.5</v>
      </c>
      <c r="F52" s="87">
        <f>'PARASITOLOGIE 3'!G50</f>
        <v>23.625</v>
      </c>
      <c r="G52" s="87">
        <f>'INFECTIEUX 3'!G50</f>
        <v>3.75</v>
      </c>
      <c r="H52" s="87">
        <f>'CARNIVORES 3'!G50</f>
        <v>33</v>
      </c>
      <c r="I52" s="87">
        <f>'CHIRURGIE 3'!G50</f>
        <v>11.25</v>
      </c>
      <c r="J52" s="87">
        <f>'BIOCHIMIE 2'!G50</f>
        <v>9.75</v>
      </c>
      <c r="K52" s="87">
        <f>'HIDAOA 3'!G50</f>
        <v>31.875</v>
      </c>
      <c r="L52" s="87">
        <f>'ANA-PATH 2'!G50</f>
        <v>11</v>
      </c>
      <c r="M52" s="88">
        <f>CLINIQUE!H52</f>
        <v>40.75</v>
      </c>
      <c r="N52" s="88">
        <f t="shared" si="0"/>
        <v>205.875</v>
      </c>
      <c r="O52" s="88">
        <f t="shared" si="1"/>
        <v>7.3526785714285712</v>
      </c>
      <c r="P52" s="89" t="str">
        <f t="shared" si="2"/>
        <v>Ajournee</v>
      </c>
      <c r="Q52" s="89" t="str">
        <f t="shared" si="3"/>
        <v>Synthèse</v>
      </c>
      <c r="R52" s="72">
        <f t="shared" si="4"/>
        <v>1</v>
      </c>
      <c r="S52" s="72">
        <f t="shared" si="5"/>
        <v>0</v>
      </c>
      <c r="T52" s="72">
        <f t="shared" si="6"/>
        <v>0</v>
      </c>
      <c r="U52" s="72">
        <f t="shared" si="7"/>
        <v>1</v>
      </c>
      <c r="V52" s="72">
        <f t="shared" si="8"/>
        <v>0</v>
      </c>
      <c r="W52" s="72">
        <f t="shared" si="9"/>
        <v>1</v>
      </c>
      <c r="X52" s="72">
        <f t="shared" si="10"/>
        <v>1</v>
      </c>
      <c r="Y52" s="72">
        <f t="shared" si="11"/>
        <v>0</v>
      </c>
      <c r="Z52" s="72">
        <f t="shared" si="12"/>
        <v>0</v>
      </c>
      <c r="AA52" s="72">
        <f t="shared" si="13"/>
        <v>0</v>
      </c>
      <c r="AB52" s="71" t="str">
        <f>'REPRODUCTION 3'!M50</f>
        <v>Synthèse</v>
      </c>
      <c r="AC52" s="71" t="str">
        <f>'RUMINANTS 3'!M50</f>
        <v>Juin</v>
      </c>
      <c r="AD52" s="71" t="str">
        <f>'PARASITOLOGIE 3'!M50</f>
        <v>Synthèse</v>
      </c>
      <c r="AE52" s="71" t="str">
        <f>'INFECTIEUX 3'!M50</f>
        <v>Synthèse</v>
      </c>
      <c r="AF52" s="71" t="str">
        <f>'CARNIVORES 3'!M50</f>
        <v>Juin</v>
      </c>
      <c r="AG52" s="71" t="str">
        <f>'CHIRURGIE 3'!M50</f>
        <v>Synthèse</v>
      </c>
      <c r="AH52" s="71" t="str">
        <f>'BIOCHIMIE 2'!M50</f>
        <v>Synthèse</v>
      </c>
      <c r="AI52" s="71" t="str">
        <f>'HIDAOA 3'!M50</f>
        <v>Juin</v>
      </c>
      <c r="AJ52" s="71" t="str">
        <f>'ANA-PATH 2'!M50</f>
        <v>Synthèse</v>
      </c>
      <c r="AK52" s="73" t="str">
        <f>CLINIQUE!N52</f>
        <v>Juin</v>
      </c>
    </row>
    <row r="53" spans="1:38" ht="15.75">
      <c r="A53" s="35">
        <v>44</v>
      </c>
      <c r="B53" s="123" t="s">
        <v>223</v>
      </c>
      <c r="C53" s="123" t="s">
        <v>764</v>
      </c>
      <c r="D53" s="87">
        <f>'REPRODUCTION 3'!G51</f>
        <v>9.375</v>
      </c>
      <c r="E53" s="87">
        <f>'RUMINANTS 3'!G51</f>
        <v>32.25</v>
      </c>
      <c r="F53" s="87">
        <f>'PARASITOLOGIE 3'!G51</f>
        <v>25.875</v>
      </c>
      <c r="G53" s="87">
        <f>'INFECTIEUX 3'!G51</f>
        <v>3.75</v>
      </c>
      <c r="H53" s="87">
        <f>'CARNIVORES 3'!G51</f>
        <v>25.125</v>
      </c>
      <c r="I53" s="87">
        <f>'CHIRURGIE 3'!G51</f>
        <v>4.5</v>
      </c>
      <c r="J53" s="87">
        <f>'BIOCHIMIE 2'!G51</f>
        <v>10.75</v>
      </c>
      <c r="K53" s="87">
        <f>'HIDAOA 3'!G51</f>
        <v>12.375</v>
      </c>
      <c r="L53" s="87">
        <f>'ANA-PATH 2'!G51</f>
        <v>14</v>
      </c>
      <c r="M53" s="88">
        <f>CLINIQUE!H53</f>
        <v>40.75</v>
      </c>
      <c r="N53" s="88">
        <f t="shared" si="0"/>
        <v>178.75</v>
      </c>
      <c r="O53" s="88">
        <f t="shared" si="1"/>
        <v>6.3839285714285712</v>
      </c>
      <c r="P53" s="89" t="str">
        <f t="shared" si="2"/>
        <v>Ajournee</v>
      </c>
      <c r="Q53" s="89" t="str">
        <f t="shared" si="3"/>
        <v>Synthèse</v>
      </c>
      <c r="R53" s="72">
        <f t="shared" si="4"/>
        <v>1</v>
      </c>
      <c r="S53" s="72">
        <f t="shared" si="5"/>
        <v>0</v>
      </c>
      <c r="T53" s="72">
        <f t="shared" si="6"/>
        <v>0</v>
      </c>
      <c r="U53" s="72">
        <f t="shared" si="7"/>
        <v>1</v>
      </c>
      <c r="V53" s="72">
        <f t="shared" si="8"/>
        <v>0</v>
      </c>
      <c r="W53" s="72">
        <f t="shared" si="9"/>
        <v>1</v>
      </c>
      <c r="X53" s="72">
        <f t="shared" si="10"/>
        <v>0</v>
      </c>
      <c r="Y53" s="72">
        <f t="shared" si="11"/>
        <v>1</v>
      </c>
      <c r="Z53" s="72">
        <f t="shared" si="12"/>
        <v>0</v>
      </c>
      <c r="AA53" s="72">
        <f t="shared" si="13"/>
        <v>0</v>
      </c>
      <c r="AB53" s="71" t="str">
        <f>'REPRODUCTION 3'!M51</f>
        <v>Synthèse</v>
      </c>
      <c r="AC53" s="71" t="str">
        <f>'RUMINANTS 3'!M51</f>
        <v>Juin</v>
      </c>
      <c r="AD53" s="71" t="str">
        <f>'PARASITOLOGIE 3'!M51</f>
        <v>Synthèse</v>
      </c>
      <c r="AE53" s="71" t="str">
        <f>'INFECTIEUX 3'!M51</f>
        <v>Synthèse</v>
      </c>
      <c r="AF53" s="71" t="str">
        <f>'CARNIVORES 3'!M51</f>
        <v>Synthèse</v>
      </c>
      <c r="AG53" s="71" t="str">
        <f>'CHIRURGIE 3'!M51</f>
        <v>Synthèse</v>
      </c>
      <c r="AH53" s="71" t="str">
        <f>'BIOCHIMIE 2'!M51</f>
        <v>Synthèse</v>
      </c>
      <c r="AI53" s="71" t="str">
        <f>'HIDAOA 3'!M51</f>
        <v>Synthèse</v>
      </c>
      <c r="AJ53" s="71" t="str">
        <f>'ANA-PATH 2'!M51</f>
        <v>Juin</v>
      </c>
      <c r="AK53" s="73" t="str">
        <f>CLINIQUE!N53</f>
        <v>Juin</v>
      </c>
    </row>
    <row r="54" spans="1:38" ht="15.75">
      <c r="A54" s="35">
        <v>45</v>
      </c>
      <c r="B54" s="123" t="s">
        <v>225</v>
      </c>
      <c r="C54" s="123" t="s">
        <v>226</v>
      </c>
      <c r="D54" s="87">
        <f>'REPRODUCTION 3'!G52</f>
        <v>14.25</v>
      </c>
      <c r="E54" s="87">
        <f>'RUMINANTS 3'!G52</f>
        <v>32.25</v>
      </c>
      <c r="F54" s="87">
        <f>'PARASITOLOGIE 3'!G52</f>
        <v>27.75</v>
      </c>
      <c r="G54" s="87">
        <f>'INFECTIEUX 3'!G52</f>
        <v>12.75</v>
      </c>
      <c r="H54" s="87">
        <f>'CARNIVORES 3'!G52</f>
        <v>42.375</v>
      </c>
      <c r="I54" s="87">
        <f>'CHIRURGIE 3'!G52</f>
        <v>27.75</v>
      </c>
      <c r="J54" s="87">
        <f>'BIOCHIMIE 2'!G52</f>
        <v>12.5</v>
      </c>
      <c r="K54" s="87">
        <f>'HIDAOA 3'!G52</f>
        <v>23.25</v>
      </c>
      <c r="L54" s="87">
        <f>'ANA-PATH 2'!G52</f>
        <v>17</v>
      </c>
      <c r="M54" s="88">
        <f>CLINIQUE!H54</f>
        <v>40.75</v>
      </c>
      <c r="N54" s="88">
        <f t="shared" si="0"/>
        <v>250.625</v>
      </c>
      <c r="O54" s="88">
        <f t="shared" si="1"/>
        <v>8.9508928571428577</v>
      </c>
      <c r="P54" s="89" t="str">
        <f t="shared" si="2"/>
        <v>Ajournee</v>
      </c>
      <c r="Q54" s="89" t="str">
        <f t="shared" si="3"/>
        <v>Synthèse</v>
      </c>
      <c r="R54" s="72">
        <f t="shared" si="4"/>
        <v>1</v>
      </c>
      <c r="S54" s="72">
        <f t="shared" si="5"/>
        <v>0</v>
      </c>
      <c r="T54" s="72">
        <f t="shared" si="6"/>
        <v>0</v>
      </c>
      <c r="U54" s="72">
        <f t="shared" si="7"/>
        <v>1</v>
      </c>
      <c r="V54" s="72">
        <f t="shared" si="8"/>
        <v>0</v>
      </c>
      <c r="W54" s="72">
        <f t="shared" si="9"/>
        <v>0</v>
      </c>
      <c r="X54" s="72">
        <f t="shared" si="10"/>
        <v>0</v>
      </c>
      <c r="Y54" s="72">
        <f t="shared" si="11"/>
        <v>0</v>
      </c>
      <c r="Z54" s="72">
        <f t="shared" si="12"/>
        <v>0</v>
      </c>
      <c r="AA54" s="72">
        <f t="shared" si="13"/>
        <v>0</v>
      </c>
      <c r="AB54" s="71" t="str">
        <f>'REPRODUCTION 3'!M52</f>
        <v>Synthèse</v>
      </c>
      <c r="AC54" s="71" t="str">
        <f>'RUMINANTS 3'!M52</f>
        <v>Juin</v>
      </c>
      <c r="AD54" s="71" t="str">
        <f>'PARASITOLOGIE 3'!M52</f>
        <v>Synthèse</v>
      </c>
      <c r="AE54" s="71" t="str">
        <f>'INFECTIEUX 3'!M52</f>
        <v>Synthèse</v>
      </c>
      <c r="AF54" s="71" t="str">
        <f>'CARNIVORES 3'!M52</f>
        <v>Juin</v>
      </c>
      <c r="AG54" s="71" t="str">
        <f>'CHIRURGIE 3'!M52</f>
        <v>Synthèse</v>
      </c>
      <c r="AH54" s="71" t="str">
        <f>'BIOCHIMIE 2'!M52</f>
        <v>Synthèse</v>
      </c>
      <c r="AI54" s="71" t="str">
        <f>'HIDAOA 3'!M52</f>
        <v>Synthèse</v>
      </c>
      <c r="AJ54" s="71" t="str">
        <f>'ANA-PATH 2'!M52</f>
        <v>Synthèse</v>
      </c>
      <c r="AK54" s="73" t="str">
        <f>CLINIQUE!N54</f>
        <v>Juin</v>
      </c>
    </row>
    <row r="55" spans="1:38" ht="15.75">
      <c r="A55" s="35">
        <v>46</v>
      </c>
      <c r="B55" s="123" t="s">
        <v>227</v>
      </c>
      <c r="C55" s="123" t="s">
        <v>228</v>
      </c>
      <c r="D55" s="339">
        <f>'REPRODUCTION 3'!G53</f>
        <v>25.125</v>
      </c>
      <c r="E55" s="339">
        <f>'RUMINANTS 3'!G53</f>
        <v>49.5</v>
      </c>
      <c r="F55" s="339">
        <f>'PARASITOLOGIE 3'!G53</f>
        <v>42</v>
      </c>
      <c r="G55" s="339">
        <f>'INFECTIEUX 3'!G53</f>
        <v>18.75</v>
      </c>
      <c r="H55" s="339">
        <f>'CARNIVORES 3'!G53</f>
        <v>40.125</v>
      </c>
      <c r="I55" s="339">
        <f>'CHIRURGIE 3'!G53</f>
        <v>31.5</v>
      </c>
      <c r="J55" s="339">
        <f>'BIOCHIMIE 2'!G53</f>
        <v>19.75</v>
      </c>
      <c r="K55" s="339">
        <f>'HIDAOA 3'!G53</f>
        <v>28.875</v>
      </c>
      <c r="L55" s="339">
        <f>'ANA-PATH 2'!G53</f>
        <v>15.5</v>
      </c>
      <c r="M55" s="88">
        <f>CLINIQUE!H55</f>
        <v>41.75</v>
      </c>
      <c r="N55" s="88">
        <f t="shared" si="0"/>
        <v>312.875</v>
      </c>
      <c r="O55" s="88">
        <f t="shared" si="1"/>
        <v>11.174107142857142</v>
      </c>
      <c r="P55" s="89" t="str">
        <f t="shared" si="2"/>
        <v>Admis</v>
      </c>
      <c r="Q55" s="89" t="str">
        <f t="shared" si="3"/>
        <v>juin</v>
      </c>
      <c r="R55" s="72">
        <f t="shared" si="4"/>
        <v>0</v>
      </c>
      <c r="S55" s="72">
        <f t="shared" si="5"/>
        <v>0</v>
      </c>
      <c r="T55" s="72">
        <f t="shared" si="6"/>
        <v>0</v>
      </c>
      <c r="U55" s="72">
        <f t="shared" si="7"/>
        <v>0</v>
      </c>
      <c r="V55" s="72">
        <f t="shared" si="8"/>
        <v>0</v>
      </c>
      <c r="W55" s="72">
        <f t="shared" si="9"/>
        <v>0</v>
      </c>
      <c r="X55" s="72">
        <f t="shared" si="10"/>
        <v>0</v>
      </c>
      <c r="Y55" s="72">
        <f t="shared" si="11"/>
        <v>0</v>
      </c>
      <c r="Z55" s="72">
        <f t="shared" si="12"/>
        <v>0</v>
      </c>
      <c r="AA55" s="72">
        <f t="shared" si="13"/>
        <v>0</v>
      </c>
      <c r="AB55" s="71" t="str">
        <f>'REPRODUCTION 3'!M53</f>
        <v>Juin</v>
      </c>
      <c r="AC55" s="71" t="str">
        <f>'RUMINANTS 3'!M53</f>
        <v>Juin</v>
      </c>
      <c r="AD55" s="71" t="str">
        <f>'PARASITOLOGIE 3'!M53</f>
        <v>Juin</v>
      </c>
      <c r="AE55" s="71" t="str">
        <f>'INFECTIEUX 3'!M53</f>
        <v>Juin</v>
      </c>
      <c r="AF55" s="71" t="str">
        <f>'CARNIVORES 3'!M53</f>
        <v>Juin</v>
      </c>
      <c r="AG55" s="71" t="str">
        <f>'CHIRURGIE 3'!M53</f>
        <v>Juin</v>
      </c>
      <c r="AH55" s="71" t="str">
        <f>'BIOCHIMIE 2'!M53</f>
        <v>Juin</v>
      </c>
      <c r="AI55" s="71" t="str">
        <f>'HIDAOA 3'!M53</f>
        <v>Juin</v>
      </c>
      <c r="AJ55" s="71" t="str">
        <f>'ANA-PATH 2'!M53</f>
        <v>Juin</v>
      </c>
      <c r="AK55" s="73" t="str">
        <f>CLINIQUE!N55</f>
        <v>Juin</v>
      </c>
      <c r="AL55" t="e">
        <f>IF(AND(B55=#REF!,C55=#REF!),"oui","non")</f>
        <v>#REF!</v>
      </c>
    </row>
    <row r="56" spans="1:38" ht="15.75">
      <c r="A56" s="35">
        <v>47</v>
      </c>
      <c r="B56" s="123" t="s">
        <v>46</v>
      </c>
      <c r="C56" s="123" t="s">
        <v>229</v>
      </c>
      <c r="D56" s="87">
        <f>'REPRODUCTION 3'!G54</f>
        <v>4.125</v>
      </c>
      <c r="E56" s="87">
        <f>'RUMINANTS 3'!G54</f>
        <v>18</v>
      </c>
      <c r="F56" s="87">
        <f>'PARASITOLOGIE 3'!G54</f>
        <v>22.875</v>
      </c>
      <c r="G56" s="87">
        <f>'INFECTIEUX 3'!G54</f>
        <v>3</v>
      </c>
      <c r="H56" s="87">
        <f>'CARNIVORES 3'!G54</f>
        <v>31.125</v>
      </c>
      <c r="I56" s="87">
        <f>'CHIRURGIE 3'!G54</f>
        <v>10.5</v>
      </c>
      <c r="J56" s="87">
        <f>'BIOCHIMIE 2'!G54</f>
        <v>8.5</v>
      </c>
      <c r="K56" s="87">
        <f>'HIDAOA 3'!G54</f>
        <v>27</v>
      </c>
      <c r="L56" s="87">
        <f>'ANA-PATH 2'!G54</f>
        <v>8</v>
      </c>
      <c r="M56" s="88">
        <f>CLINIQUE!H56</f>
        <v>40</v>
      </c>
      <c r="N56" s="88">
        <f t="shared" si="0"/>
        <v>173.125</v>
      </c>
      <c r="O56" s="88">
        <f t="shared" si="1"/>
        <v>6.1830357142857144</v>
      </c>
      <c r="P56" s="89" t="str">
        <f t="shared" si="2"/>
        <v>Ajournee</v>
      </c>
      <c r="Q56" s="89" t="str">
        <f t="shared" si="3"/>
        <v>Synthèse</v>
      </c>
      <c r="R56" s="72">
        <f t="shared" si="4"/>
        <v>1</v>
      </c>
      <c r="S56" s="72">
        <f t="shared" si="5"/>
        <v>0</v>
      </c>
      <c r="T56" s="72">
        <f t="shared" si="6"/>
        <v>0</v>
      </c>
      <c r="U56" s="72">
        <f t="shared" si="7"/>
        <v>1</v>
      </c>
      <c r="V56" s="72">
        <f t="shared" si="8"/>
        <v>0</v>
      </c>
      <c r="W56" s="72">
        <f t="shared" si="9"/>
        <v>1</v>
      </c>
      <c r="X56" s="72">
        <f t="shared" si="10"/>
        <v>1</v>
      </c>
      <c r="Y56" s="72">
        <f t="shared" si="11"/>
        <v>0</v>
      </c>
      <c r="Z56" s="72">
        <f t="shared" si="12"/>
        <v>1</v>
      </c>
      <c r="AA56" s="72">
        <f t="shared" si="13"/>
        <v>0</v>
      </c>
      <c r="AB56" s="71" t="str">
        <f>'REPRODUCTION 3'!M54</f>
        <v>Synthèse</v>
      </c>
      <c r="AC56" s="71" t="str">
        <f>'RUMINANTS 3'!M54</f>
        <v>Synthèse</v>
      </c>
      <c r="AD56" s="71" t="str">
        <f>'PARASITOLOGIE 3'!M54</f>
        <v>Synthèse</v>
      </c>
      <c r="AE56" s="71" t="str">
        <f>'INFECTIEUX 3'!M54</f>
        <v>Synthèse</v>
      </c>
      <c r="AF56" s="71" t="str">
        <f>'CARNIVORES 3'!M54</f>
        <v>Juin</v>
      </c>
      <c r="AG56" s="71" t="str">
        <f>'CHIRURGIE 3'!M54</f>
        <v>Synthèse</v>
      </c>
      <c r="AH56" s="71" t="str">
        <f>'BIOCHIMIE 2'!M54</f>
        <v>Synthèse</v>
      </c>
      <c r="AI56" s="71" t="str">
        <f>'HIDAOA 3'!M54</f>
        <v>Synthèse</v>
      </c>
      <c r="AJ56" s="71" t="str">
        <f>'ANA-PATH 2'!M54</f>
        <v>Synthèse</v>
      </c>
      <c r="AK56" s="73" t="str">
        <f>CLINIQUE!N56</f>
        <v>Juin</v>
      </c>
    </row>
    <row r="57" spans="1:38" ht="15.75">
      <c r="A57" s="35">
        <v>48</v>
      </c>
      <c r="B57" s="123" t="s">
        <v>230</v>
      </c>
      <c r="C57" s="123" t="s">
        <v>226</v>
      </c>
      <c r="D57" s="87">
        <f>'REPRODUCTION 3'!G55</f>
        <v>11.625</v>
      </c>
      <c r="E57" s="87">
        <f>'RUMINANTS 3'!G55</f>
        <v>38.25</v>
      </c>
      <c r="F57" s="87">
        <f>'PARASITOLOGIE 3'!G55</f>
        <v>22.125</v>
      </c>
      <c r="G57" s="87">
        <f>'INFECTIEUX 3'!G55</f>
        <v>23.25</v>
      </c>
      <c r="H57" s="87">
        <f>'CARNIVORES 3'!G55</f>
        <v>38.625</v>
      </c>
      <c r="I57" s="87">
        <f>'CHIRURGIE 3'!G55</f>
        <v>25.5</v>
      </c>
      <c r="J57" s="87">
        <f>'BIOCHIMIE 2'!G55</f>
        <v>13.25</v>
      </c>
      <c r="K57" s="87">
        <f>'HIDAOA 3'!G55</f>
        <v>36.75</v>
      </c>
      <c r="L57" s="87">
        <f>'ANA-PATH 2'!G55</f>
        <v>20</v>
      </c>
      <c r="M57" s="88">
        <f>CLINIQUE!H57</f>
        <v>42.5</v>
      </c>
      <c r="N57" s="88">
        <f t="shared" si="0"/>
        <v>271.875</v>
      </c>
      <c r="O57" s="88">
        <f t="shared" si="1"/>
        <v>9.7098214285714288</v>
      </c>
      <c r="P57" s="89" t="str">
        <f t="shared" si="2"/>
        <v>Ajournee</v>
      </c>
      <c r="Q57" s="89" t="str">
        <f t="shared" si="3"/>
        <v>Synthèse</v>
      </c>
      <c r="R57" s="72">
        <f t="shared" si="4"/>
        <v>1</v>
      </c>
      <c r="S57" s="72">
        <f t="shared" si="5"/>
        <v>0</v>
      </c>
      <c r="T57" s="72">
        <f t="shared" si="6"/>
        <v>0</v>
      </c>
      <c r="U57" s="72">
        <f t="shared" si="7"/>
        <v>0</v>
      </c>
      <c r="V57" s="72">
        <f t="shared" si="8"/>
        <v>0</v>
      </c>
      <c r="W57" s="72">
        <f t="shared" si="9"/>
        <v>0</v>
      </c>
      <c r="X57" s="72">
        <f t="shared" si="10"/>
        <v>0</v>
      </c>
      <c r="Y57" s="72">
        <f t="shared" si="11"/>
        <v>0</v>
      </c>
      <c r="Z57" s="72">
        <f t="shared" si="12"/>
        <v>0</v>
      </c>
      <c r="AA57" s="72">
        <f t="shared" si="13"/>
        <v>0</v>
      </c>
      <c r="AB57" s="71" t="str">
        <f>'REPRODUCTION 3'!M55</f>
        <v>Synthèse</v>
      </c>
      <c r="AC57" s="71" t="str">
        <f>'RUMINANTS 3'!M55</f>
        <v>Juin</v>
      </c>
      <c r="AD57" s="71" t="str">
        <f>'PARASITOLOGIE 3'!M55</f>
        <v>Synthèse</v>
      </c>
      <c r="AE57" s="71" t="str">
        <f>'INFECTIEUX 3'!M55</f>
        <v>Synthèse</v>
      </c>
      <c r="AF57" s="71" t="str">
        <f>'CARNIVORES 3'!M55</f>
        <v>Juin</v>
      </c>
      <c r="AG57" s="71" t="str">
        <f>'CHIRURGIE 3'!M55</f>
        <v>Synthèse</v>
      </c>
      <c r="AH57" s="71" t="str">
        <f>'BIOCHIMIE 2'!M55</f>
        <v>Synthèse</v>
      </c>
      <c r="AI57" s="71" t="str">
        <f>'HIDAOA 3'!M55</f>
        <v>Juin</v>
      </c>
      <c r="AJ57" s="71" t="str">
        <f>'ANA-PATH 2'!M55</f>
        <v>Juin</v>
      </c>
      <c r="AK57" s="73" t="str">
        <f>CLINIQUE!N57</f>
        <v>Juin</v>
      </c>
    </row>
    <row r="58" spans="1:38" ht="15.75">
      <c r="A58" s="35">
        <v>49</v>
      </c>
      <c r="B58" s="123" t="s">
        <v>231</v>
      </c>
      <c r="C58" s="123" t="s">
        <v>212</v>
      </c>
      <c r="D58" s="87">
        <f>'REPRODUCTION 3'!G56</f>
        <v>20.25</v>
      </c>
      <c r="E58" s="87">
        <f>'RUMINANTS 3'!G56</f>
        <v>48.75</v>
      </c>
      <c r="F58" s="87">
        <f>'PARASITOLOGIE 3'!G56</f>
        <v>27</v>
      </c>
      <c r="G58" s="87">
        <f>'INFECTIEUX 3'!G56</f>
        <v>15</v>
      </c>
      <c r="H58" s="87">
        <f>'CARNIVORES 3'!G56</f>
        <v>35.625</v>
      </c>
      <c r="I58" s="87">
        <f>'CHIRURGIE 3'!G56</f>
        <v>30.75</v>
      </c>
      <c r="J58" s="87">
        <f>'BIOCHIMIE 2'!G56</f>
        <v>15.25</v>
      </c>
      <c r="K58" s="87">
        <f>'HIDAOA 3'!G56</f>
        <v>28.125</v>
      </c>
      <c r="L58" s="87">
        <f>'ANA-PATH 2'!G56</f>
        <v>13</v>
      </c>
      <c r="M58" s="88">
        <f>CLINIQUE!H58</f>
        <v>39.25</v>
      </c>
      <c r="N58" s="88">
        <f t="shared" si="0"/>
        <v>273</v>
      </c>
      <c r="O58" s="88">
        <f t="shared" si="1"/>
        <v>9.75</v>
      </c>
      <c r="P58" s="89" t="str">
        <f t="shared" si="2"/>
        <v>Ajournee</v>
      </c>
      <c r="Q58" s="89" t="str">
        <f t="shared" si="3"/>
        <v>Synthèse</v>
      </c>
      <c r="R58" s="72">
        <f t="shared" si="4"/>
        <v>0</v>
      </c>
      <c r="S58" s="72">
        <f t="shared" si="5"/>
        <v>0</v>
      </c>
      <c r="T58" s="72">
        <f t="shared" si="6"/>
        <v>0</v>
      </c>
      <c r="U58" s="72">
        <f t="shared" si="7"/>
        <v>0</v>
      </c>
      <c r="V58" s="72">
        <f t="shared" si="8"/>
        <v>0</v>
      </c>
      <c r="W58" s="72">
        <f t="shared" si="9"/>
        <v>0</v>
      </c>
      <c r="X58" s="72">
        <f t="shared" si="10"/>
        <v>0</v>
      </c>
      <c r="Y58" s="72">
        <f t="shared" si="11"/>
        <v>0</v>
      </c>
      <c r="Z58" s="72">
        <f t="shared" si="12"/>
        <v>0</v>
      </c>
      <c r="AA58" s="72">
        <f t="shared" si="13"/>
        <v>0</v>
      </c>
      <c r="AB58" s="71" t="str">
        <f>'REPRODUCTION 3'!M56</f>
        <v>Synthèse</v>
      </c>
      <c r="AC58" s="71" t="str">
        <f>'RUMINANTS 3'!M56</f>
        <v>Juin</v>
      </c>
      <c r="AD58" s="71" t="str">
        <f>'PARASITOLOGIE 3'!M56</f>
        <v>Synthèse</v>
      </c>
      <c r="AE58" s="71" t="str">
        <f>'INFECTIEUX 3'!M56</f>
        <v>Synthèse</v>
      </c>
      <c r="AF58" s="71" t="str">
        <f>'CARNIVORES 3'!M56</f>
        <v>Juin</v>
      </c>
      <c r="AG58" s="71" t="str">
        <f>'CHIRURGIE 3'!M56</f>
        <v>Juin</v>
      </c>
      <c r="AH58" s="71" t="str">
        <f>'BIOCHIMIE 2'!M56</f>
        <v>Synthèse</v>
      </c>
      <c r="AI58" s="71" t="str">
        <f>'HIDAOA 3'!M56</f>
        <v>Synthèse</v>
      </c>
      <c r="AJ58" s="71" t="str">
        <f>'ANA-PATH 2'!M56</f>
        <v>Synthèse</v>
      </c>
      <c r="AK58" s="73" t="str">
        <f>CLINIQUE!N58</f>
        <v>Juin</v>
      </c>
    </row>
    <row r="59" spans="1:38" ht="15.75">
      <c r="A59" s="35">
        <v>50</v>
      </c>
      <c r="B59" s="123" t="s">
        <v>232</v>
      </c>
      <c r="C59" s="123" t="s">
        <v>233</v>
      </c>
      <c r="D59" s="87">
        <f>'REPRODUCTION 3'!G57</f>
        <v>5.25</v>
      </c>
      <c r="E59" s="87">
        <f>'RUMINANTS 3'!G57</f>
        <v>19.5</v>
      </c>
      <c r="F59" s="87">
        <f>'PARASITOLOGIE 3'!G57</f>
        <v>19.5</v>
      </c>
      <c r="G59" s="87">
        <f>'INFECTIEUX 3'!G57</f>
        <v>9</v>
      </c>
      <c r="H59" s="87">
        <f>'CARNIVORES 3'!G57</f>
        <v>26.625</v>
      </c>
      <c r="I59" s="87">
        <f>'CHIRURGIE 3'!G57</f>
        <v>10.5</v>
      </c>
      <c r="J59" s="87">
        <f>'BIOCHIMIE 2'!G57</f>
        <v>5.5</v>
      </c>
      <c r="K59" s="87">
        <f>'HIDAOA 3'!G57</f>
        <v>17.25</v>
      </c>
      <c r="L59" s="87">
        <f>'ANA-PATH 2'!G57</f>
        <v>14</v>
      </c>
      <c r="M59" s="88">
        <f>CLINIQUE!H59</f>
        <v>41.25</v>
      </c>
      <c r="N59" s="88">
        <f t="shared" si="0"/>
        <v>168.375</v>
      </c>
      <c r="O59" s="88">
        <f t="shared" si="1"/>
        <v>6.0133928571428568</v>
      </c>
      <c r="P59" s="89" t="str">
        <f t="shared" si="2"/>
        <v>Ajournee</v>
      </c>
      <c r="Q59" s="89" t="str">
        <f t="shared" si="3"/>
        <v>Synthèse</v>
      </c>
      <c r="R59" s="72">
        <f t="shared" si="4"/>
        <v>1</v>
      </c>
      <c r="S59" s="72">
        <f t="shared" si="5"/>
        <v>0</v>
      </c>
      <c r="T59" s="72">
        <f t="shared" si="6"/>
        <v>0</v>
      </c>
      <c r="U59" s="72">
        <f t="shared" si="7"/>
        <v>1</v>
      </c>
      <c r="V59" s="72">
        <f t="shared" si="8"/>
        <v>0</v>
      </c>
      <c r="W59" s="72">
        <f t="shared" si="9"/>
        <v>1</v>
      </c>
      <c r="X59" s="72">
        <f t="shared" si="10"/>
        <v>1</v>
      </c>
      <c r="Y59" s="72">
        <f t="shared" si="11"/>
        <v>0</v>
      </c>
      <c r="Z59" s="72">
        <f t="shared" si="12"/>
        <v>0</v>
      </c>
      <c r="AA59" s="72">
        <f t="shared" si="13"/>
        <v>0</v>
      </c>
      <c r="AB59" s="71" t="str">
        <f>'REPRODUCTION 3'!M57</f>
        <v>Synthèse</v>
      </c>
      <c r="AC59" s="71" t="str">
        <f>'RUMINANTS 3'!M57</f>
        <v>Synthèse</v>
      </c>
      <c r="AD59" s="71" t="str">
        <f>'PARASITOLOGIE 3'!M57</f>
        <v>Synthèse</v>
      </c>
      <c r="AE59" s="71" t="str">
        <f>'INFECTIEUX 3'!M57</f>
        <v>Synthèse</v>
      </c>
      <c r="AF59" s="71" t="str">
        <f>'CARNIVORES 3'!M57</f>
        <v>Synthèse</v>
      </c>
      <c r="AG59" s="71" t="str">
        <f>'CHIRURGIE 3'!M57</f>
        <v>Synthèse</v>
      </c>
      <c r="AH59" s="71" t="str">
        <f>'BIOCHIMIE 2'!M57</f>
        <v>Synthèse</v>
      </c>
      <c r="AI59" s="71" t="str">
        <f>'HIDAOA 3'!M57</f>
        <v>Synthèse</v>
      </c>
      <c r="AJ59" s="71" t="str">
        <f>'ANA-PATH 2'!M57</f>
        <v>Synthèse</v>
      </c>
      <c r="AK59" s="73" t="str">
        <f>CLINIQUE!N59</f>
        <v>Juin</v>
      </c>
    </row>
    <row r="60" spans="1:38" ht="15.75">
      <c r="A60" s="35">
        <v>51</v>
      </c>
      <c r="B60" s="123" t="s">
        <v>66</v>
      </c>
      <c r="C60" s="123" t="s">
        <v>234</v>
      </c>
      <c r="D60" s="87">
        <f>'REPRODUCTION 3'!G58</f>
        <v>9.375</v>
      </c>
      <c r="E60" s="87">
        <f>'RUMINANTS 3'!G58</f>
        <v>48</v>
      </c>
      <c r="F60" s="87">
        <f>'PARASITOLOGIE 3'!G58</f>
        <v>28.875</v>
      </c>
      <c r="G60" s="87">
        <f>'INFECTIEUX 3'!G58</f>
        <v>14.625</v>
      </c>
      <c r="H60" s="87">
        <f>'CARNIVORES 3'!G58</f>
        <v>33</v>
      </c>
      <c r="I60" s="87">
        <f>'CHIRURGIE 3'!G58</f>
        <v>31.5</v>
      </c>
      <c r="J60" s="87">
        <f>'BIOCHIMIE 2'!G58</f>
        <v>19.5</v>
      </c>
      <c r="K60" s="87">
        <f>'HIDAOA 3'!G58</f>
        <v>35.25</v>
      </c>
      <c r="L60" s="87">
        <f>'ANA-PATH 2'!G58</f>
        <v>19.5</v>
      </c>
      <c r="M60" s="88">
        <f>CLINIQUE!H60</f>
        <v>40.75</v>
      </c>
      <c r="N60" s="88">
        <f t="shared" si="0"/>
        <v>280.375</v>
      </c>
      <c r="O60" s="88">
        <f t="shared" si="1"/>
        <v>10.013392857142858</v>
      </c>
      <c r="P60" s="89" t="str">
        <f t="shared" si="2"/>
        <v>Ajournee</v>
      </c>
      <c r="Q60" s="89" t="str">
        <f t="shared" si="3"/>
        <v>Synthèse</v>
      </c>
      <c r="R60" s="72">
        <f t="shared" si="4"/>
        <v>1</v>
      </c>
      <c r="S60" s="72">
        <f t="shared" si="5"/>
        <v>0</v>
      </c>
      <c r="T60" s="72">
        <f t="shared" si="6"/>
        <v>0</v>
      </c>
      <c r="U60" s="72">
        <f t="shared" si="7"/>
        <v>1</v>
      </c>
      <c r="V60" s="72">
        <f t="shared" si="8"/>
        <v>0</v>
      </c>
      <c r="W60" s="72">
        <f t="shared" si="9"/>
        <v>0</v>
      </c>
      <c r="X60" s="72">
        <f t="shared" si="10"/>
        <v>0</v>
      </c>
      <c r="Y60" s="72">
        <f t="shared" si="11"/>
        <v>0</v>
      </c>
      <c r="Z60" s="72">
        <f t="shared" si="12"/>
        <v>0</v>
      </c>
      <c r="AA60" s="72">
        <f t="shared" si="13"/>
        <v>0</v>
      </c>
      <c r="AB60" s="71" t="str">
        <f>'REPRODUCTION 3'!M58</f>
        <v>Synthèse</v>
      </c>
      <c r="AC60" s="71" t="str">
        <f>'RUMINANTS 3'!M58</f>
        <v>Juin</v>
      </c>
      <c r="AD60" s="71" t="str">
        <f>'PARASITOLOGIE 3'!M58</f>
        <v>Juin</v>
      </c>
      <c r="AE60" s="71" t="str">
        <f>'INFECTIEUX 3'!M58</f>
        <v>Synthèse</v>
      </c>
      <c r="AF60" s="71" t="str">
        <f>'CARNIVORES 3'!M58</f>
        <v>Juin</v>
      </c>
      <c r="AG60" s="71" t="str">
        <f>'CHIRURGIE 3'!M58</f>
        <v>Juin</v>
      </c>
      <c r="AH60" s="71" t="str">
        <f>'BIOCHIMIE 2'!M58</f>
        <v>Juin</v>
      </c>
      <c r="AI60" s="71" t="str">
        <f>'HIDAOA 3'!M58</f>
        <v>Juin</v>
      </c>
      <c r="AJ60" s="71" t="str">
        <f>'ANA-PATH 2'!M58</f>
        <v>Juin</v>
      </c>
      <c r="AK60" s="73" t="str">
        <f>CLINIQUE!N60</f>
        <v>Juin</v>
      </c>
    </row>
    <row r="61" spans="1:38" ht="15.75">
      <c r="A61" s="35">
        <v>52</v>
      </c>
      <c r="B61" s="123" t="s">
        <v>235</v>
      </c>
      <c r="C61" s="123" t="s">
        <v>236</v>
      </c>
      <c r="D61" s="339">
        <f>'REPRODUCTION 3'!G59</f>
        <v>19.125</v>
      </c>
      <c r="E61" s="339">
        <f>'RUMINANTS 3'!G59</f>
        <v>42.75</v>
      </c>
      <c r="F61" s="339">
        <f>'PARASITOLOGIE 3'!G59</f>
        <v>42.75</v>
      </c>
      <c r="G61" s="339">
        <f>'INFECTIEUX 3'!G59</f>
        <v>15</v>
      </c>
      <c r="H61" s="339">
        <f>'CARNIVORES 3'!G59</f>
        <v>32.625</v>
      </c>
      <c r="I61" s="339">
        <f>'CHIRURGIE 3'!G59</f>
        <v>33.75</v>
      </c>
      <c r="J61" s="339">
        <f>'BIOCHIMIE 2'!G59</f>
        <v>21.75</v>
      </c>
      <c r="K61" s="339">
        <f>'HIDAOA 3'!G59</f>
        <v>33</v>
      </c>
      <c r="L61" s="339">
        <f>'ANA-PATH 2'!G59</f>
        <v>24.5</v>
      </c>
      <c r="M61" s="88">
        <f>CLINIQUE!H61</f>
        <v>43.5</v>
      </c>
      <c r="N61" s="88">
        <f t="shared" si="0"/>
        <v>308.75</v>
      </c>
      <c r="O61" s="88">
        <f t="shared" si="1"/>
        <v>11.026785714285714</v>
      </c>
      <c r="P61" s="89" t="str">
        <f t="shared" si="2"/>
        <v>Admis</v>
      </c>
      <c r="Q61" s="89" t="str">
        <f t="shared" si="3"/>
        <v>juin</v>
      </c>
      <c r="R61" s="72">
        <f t="shared" si="4"/>
        <v>0</v>
      </c>
      <c r="S61" s="72">
        <f t="shared" si="5"/>
        <v>0</v>
      </c>
      <c r="T61" s="72">
        <f t="shared" si="6"/>
        <v>0</v>
      </c>
      <c r="U61" s="72">
        <f t="shared" si="7"/>
        <v>0</v>
      </c>
      <c r="V61" s="72">
        <f t="shared" si="8"/>
        <v>0</v>
      </c>
      <c r="W61" s="72">
        <f t="shared" si="9"/>
        <v>0</v>
      </c>
      <c r="X61" s="72">
        <f t="shared" si="10"/>
        <v>0</v>
      </c>
      <c r="Y61" s="72">
        <f t="shared" si="11"/>
        <v>0</v>
      </c>
      <c r="Z61" s="72">
        <f t="shared" si="12"/>
        <v>0</v>
      </c>
      <c r="AA61" s="72">
        <f t="shared" si="13"/>
        <v>0</v>
      </c>
      <c r="AB61" s="71" t="str">
        <f>'REPRODUCTION 3'!M59</f>
        <v>Juin</v>
      </c>
      <c r="AC61" s="71" t="str">
        <f>'RUMINANTS 3'!M59</f>
        <v>Juin</v>
      </c>
      <c r="AD61" s="71" t="str">
        <f>'PARASITOLOGIE 3'!M59</f>
        <v>Juin</v>
      </c>
      <c r="AE61" s="71" t="str">
        <f>'INFECTIEUX 3'!M59</f>
        <v>Juin</v>
      </c>
      <c r="AF61" s="71" t="str">
        <f>'CARNIVORES 3'!M59</f>
        <v>Juin</v>
      </c>
      <c r="AG61" s="71" t="str">
        <f>'CHIRURGIE 3'!M59</f>
        <v>Juin</v>
      </c>
      <c r="AH61" s="71" t="str">
        <f>'BIOCHIMIE 2'!M59</f>
        <v>Juin</v>
      </c>
      <c r="AI61" s="71" t="str">
        <f>'HIDAOA 3'!M59</f>
        <v>Juin</v>
      </c>
      <c r="AJ61" s="71" t="str">
        <f>'ANA-PATH 2'!M59</f>
        <v>Juin</v>
      </c>
      <c r="AK61" s="73" t="str">
        <f>CLINIQUE!N61</f>
        <v>Juin</v>
      </c>
      <c r="AL61" t="e">
        <f>IF(AND(B61=#REF!,C61=#REF!),"oui","non")</f>
        <v>#REF!</v>
      </c>
    </row>
    <row r="62" spans="1:38" ht="15.75">
      <c r="A62" s="35">
        <v>53</v>
      </c>
      <c r="B62" s="123" t="s">
        <v>237</v>
      </c>
      <c r="C62" s="123" t="s">
        <v>45</v>
      </c>
      <c r="D62" s="339">
        <f>'REPRODUCTION 3'!G60</f>
        <v>15</v>
      </c>
      <c r="E62" s="339">
        <f>'RUMINANTS 3'!G60</f>
        <v>46.5</v>
      </c>
      <c r="F62" s="339">
        <f>'PARASITOLOGIE 3'!G60</f>
        <v>29.25</v>
      </c>
      <c r="G62" s="339">
        <f>'INFECTIEUX 3'!G60</f>
        <v>21</v>
      </c>
      <c r="H62" s="339">
        <f>'CARNIVORES 3'!G60</f>
        <v>30.375</v>
      </c>
      <c r="I62" s="339">
        <f>'CHIRURGIE 3'!G60</f>
        <v>32.25</v>
      </c>
      <c r="J62" s="339">
        <f>'BIOCHIMIE 2'!G60</f>
        <v>17.5</v>
      </c>
      <c r="K62" s="339">
        <f>'HIDAOA 3'!G60</f>
        <v>39.75</v>
      </c>
      <c r="L62" s="339">
        <f>'ANA-PATH 2'!G60</f>
        <v>20.5</v>
      </c>
      <c r="M62" s="88">
        <f>CLINIQUE!H62</f>
        <v>42.25</v>
      </c>
      <c r="N62" s="88">
        <f t="shared" si="0"/>
        <v>294.375</v>
      </c>
      <c r="O62" s="88">
        <f t="shared" si="1"/>
        <v>10.513392857142858</v>
      </c>
      <c r="P62" s="89" t="str">
        <f t="shared" si="2"/>
        <v>Admis</v>
      </c>
      <c r="Q62" s="89" t="str">
        <f t="shared" si="3"/>
        <v>juin</v>
      </c>
      <c r="R62" s="72">
        <f t="shared" si="4"/>
        <v>0</v>
      </c>
      <c r="S62" s="72">
        <f t="shared" si="5"/>
        <v>0</v>
      </c>
      <c r="T62" s="72">
        <f t="shared" si="6"/>
        <v>0</v>
      </c>
      <c r="U62" s="72">
        <f t="shared" si="7"/>
        <v>0</v>
      </c>
      <c r="V62" s="72">
        <f t="shared" si="8"/>
        <v>0</v>
      </c>
      <c r="W62" s="72">
        <f t="shared" si="9"/>
        <v>0</v>
      </c>
      <c r="X62" s="72">
        <f t="shared" si="10"/>
        <v>0</v>
      </c>
      <c r="Y62" s="72">
        <f t="shared" si="11"/>
        <v>0</v>
      </c>
      <c r="Z62" s="72">
        <f t="shared" si="12"/>
        <v>0</v>
      </c>
      <c r="AA62" s="72">
        <f t="shared" si="13"/>
        <v>0</v>
      </c>
      <c r="AB62" s="71" t="str">
        <f>'REPRODUCTION 3'!M60</f>
        <v>Juin</v>
      </c>
      <c r="AC62" s="71" t="str">
        <f>'RUMINANTS 3'!M60</f>
        <v>Juin</v>
      </c>
      <c r="AD62" s="71" t="str">
        <f>'PARASITOLOGIE 3'!M60</f>
        <v>Juin</v>
      </c>
      <c r="AE62" s="71" t="str">
        <f>'INFECTIEUX 3'!M60</f>
        <v>Juin</v>
      </c>
      <c r="AF62" s="71" t="str">
        <f>'CARNIVORES 3'!M60</f>
        <v>Juin</v>
      </c>
      <c r="AG62" s="71" t="str">
        <f>'CHIRURGIE 3'!M60</f>
        <v>Juin</v>
      </c>
      <c r="AH62" s="71" t="str">
        <f>'BIOCHIMIE 2'!M60</f>
        <v>Juin</v>
      </c>
      <c r="AI62" s="71" t="str">
        <f>'HIDAOA 3'!M60</f>
        <v>Juin</v>
      </c>
      <c r="AJ62" s="71" t="str">
        <f>'ANA-PATH 2'!M60</f>
        <v>Juin</v>
      </c>
      <c r="AK62" s="73" t="str">
        <f>CLINIQUE!N62</f>
        <v>Juin</v>
      </c>
      <c r="AL62" t="e">
        <f>IF(AND(B62=#REF!,C62=#REF!),"oui","non")</f>
        <v>#REF!</v>
      </c>
    </row>
    <row r="63" spans="1:38" ht="15.75">
      <c r="A63" s="35">
        <v>54</v>
      </c>
      <c r="B63" s="123" t="s">
        <v>765</v>
      </c>
      <c r="C63" s="123" t="s">
        <v>766</v>
      </c>
      <c r="D63" s="87">
        <f>'REPRODUCTION 3'!G61</f>
        <v>13.5</v>
      </c>
      <c r="E63" s="87">
        <f>'RUMINANTS 3'!G61</f>
        <v>40.5</v>
      </c>
      <c r="F63" s="87">
        <f>'PARASITOLOGIE 3'!G61</f>
        <v>31.125</v>
      </c>
      <c r="G63" s="87">
        <f>'INFECTIEUX 3'!G61</f>
        <v>17.25</v>
      </c>
      <c r="H63" s="87">
        <f>'CARNIVORES 3'!G61</f>
        <v>31.875</v>
      </c>
      <c r="I63" s="87">
        <f>'CHIRURGIE 3'!G61</f>
        <v>30</v>
      </c>
      <c r="J63" s="87">
        <f>'BIOCHIMIE 2'!G61</f>
        <v>15.25</v>
      </c>
      <c r="K63" s="87">
        <f>'HIDAOA 3'!G61</f>
        <v>36</v>
      </c>
      <c r="L63" s="87">
        <f>'ANA-PATH 2'!G61</f>
        <v>16</v>
      </c>
      <c r="M63" s="88">
        <f>CLINIQUE!H63</f>
        <v>42</v>
      </c>
      <c r="N63" s="88">
        <f t="shared" si="0"/>
        <v>273.5</v>
      </c>
      <c r="O63" s="88">
        <f t="shared" si="1"/>
        <v>9.7678571428571423</v>
      </c>
      <c r="P63" s="89" t="str">
        <f t="shared" si="2"/>
        <v>Ajournee</v>
      </c>
      <c r="Q63" s="89" t="str">
        <f t="shared" si="3"/>
        <v>Synthèse</v>
      </c>
      <c r="R63" s="72">
        <f t="shared" si="4"/>
        <v>1</v>
      </c>
      <c r="S63" s="72">
        <f t="shared" si="5"/>
        <v>0</v>
      </c>
      <c r="T63" s="72">
        <f t="shared" si="6"/>
        <v>0</v>
      </c>
      <c r="U63" s="72">
        <f t="shared" si="7"/>
        <v>0</v>
      </c>
      <c r="V63" s="72">
        <f t="shared" si="8"/>
        <v>0</v>
      </c>
      <c r="W63" s="72">
        <f t="shared" si="9"/>
        <v>0</v>
      </c>
      <c r="X63" s="72">
        <f t="shared" si="10"/>
        <v>0</v>
      </c>
      <c r="Y63" s="72">
        <f t="shared" si="11"/>
        <v>0</v>
      </c>
      <c r="Z63" s="72">
        <f t="shared" si="12"/>
        <v>0</v>
      </c>
      <c r="AA63" s="72">
        <f t="shared" si="13"/>
        <v>0</v>
      </c>
      <c r="AB63" s="71" t="str">
        <f>'REPRODUCTION 3'!M61</f>
        <v>Synthèse</v>
      </c>
      <c r="AC63" s="71" t="str">
        <f>'RUMINANTS 3'!M61</f>
        <v>Juin</v>
      </c>
      <c r="AD63" s="71" t="str">
        <f>'PARASITOLOGIE 3'!M61</f>
        <v>Juin</v>
      </c>
      <c r="AE63" s="71" t="str">
        <f>'INFECTIEUX 3'!M61</f>
        <v>Synthèse</v>
      </c>
      <c r="AF63" s="71" t="str">
        <f>'CARNIVORES 3'!M61</f>
        <v>Juin</v>
      </c>
      <c r="AG63" s="71" t="str">
        <f>'CHIRURGIE 3'!M61</f>
        <v>Juin</v>
      </c>
      <c r="AH63" s="71" t="str">
        <f>'BIOCHIMIE 2'!M61</f>
        <v>Synthèse</v>
      </c>
      <c r="AI63" s="71" t="str">
        <f>'HIDAOA 3'!M61</f>
        <v>Juin</v>
      </c>
      <c r="AJ63" s="71" t="str">
        <f>'ANA-PATH 2'!M61</f>
        <v>Synthèse</v>
      </c>
      <c r="AK63" s="73" t="str">
        <f>CLINIQUE!N63</f>
        <v>Juin</v>
      </c>
    </row>
    <row r="64" spans="1:38" ht="15.75">
      <c r="A64" s="35">
        <v>55</v>
      </c>
      <c r="B64" s="123" t="s">
        <v>238</v>
      </c>
      <c r="C64" s="123" t="s">
        <v>84</v>
      </c>
      <c r="D64" s="339">
        <f>'REPRODUCTION 3'!G62</f>
        <v>15</v>
      </c>
      <c r="E64" s="339">
        <f>'RUMINANTS 3'!G62</f>
        <v>41.25</v>
      </c>
      <c r="F64" s="339">
        <f>'PARASITOLOGIE 3'!G62</f>
        <v>37.875</v>
      </c>
      <c r="G64" s="339">
        <f>'INFECTIEUX 3'!G62</f>
        <v>20.25</v>
      </c>
      <c r="H64" s="339">
        <f>'CARNIVORES 3'!G62</f>
        <v>36.75</v>
      </c>
      <c r="I64" s="339">
        <f>'CHIRURGIE 3'!G62</f>
        <v>38.25</v>
      </c>
      <c r="J64" s="339">
        <f>'BIOCHIMIE 2'!G62</f>
        <v>19.75</v>
      </c>
      <c r="K64" s="339">
        <f>'HIDAOA 3'!G62</f>
        <v>45.375</v>
      </c>
      <c r="L64" s="339">
        <f>'ANA-PATH 2'!G62</f>
        <v>23</v>
      </c>
      <c r="M64" s="88">
        <f>CLINIQUE!H64</f>
        <v>40.75</v>
      </c>
      <c r="N64" s="88">
        <f t="shared" si="0"/>
        <v>318.25</v>
      </c>
      <c r="O64" s="88">
        <f t="shared" si="1"/>
        <v>11.366071428571429</v>
      </c>
      <c r="P64" s="89" t="str">
        <f t="shared" si="2"/>
        <v>Admis</v>
      </c>
      <c r="Q64" s="89" t="str">
        <f t="shared" si="3"/>
        <v>juin</v>
      </c>
      <c r="R64" s="72">
        <f t="shared" si="4"/>
        <v>0</v>
      </c>
      <c r="S64" s="72">
        <f t="shared" si="5"/>
        <v>0</v>
      </c>
      <c r="T64" s="72">
        <f t="shared" si="6"/>
        <v>0</v>
      </c>
      <c r="U64" s="72">
        <f t="shared" si="7"/>
        <v>0</v>
      </c>
      <c r="V64" s="72">
        <f t="shared" si="8"/>
        <v>0</v>
      </c>
      <c r="W64" s="72">
        <f t="shared" si="9"/>
        <v>0</v>
      </c>
      <c r="X64" s="72">
        <f t="shared" si="10"/>
        <v>0</v>
      </c>
      <c r="Y64" s="72">
        <f t="shared" si="11"/>
        <v>0</v>
      </c>
      <c r="Z64" s="72">
        <f t="shared" si="12"/>
        <v>0</v>
      </c>
      <c r="AA64" s="72">
        <f t="shared" si="13"/>
        <v>0</v>
      </c>
      <c r="AB64" s="71" t="str">
        <f>'REPRODUCTION 3'!M62</f>
        <v>Juin</v>
      </c>
      <c r="AC64" s="71" t="str">
        <f>'RUMINANTS 3'!M62</f>
        <v>Juin</v>
      </c>
      <c r="AD64" s="71" t="str">
        <f>'PARASITOLOGIE 3'!M62</f>
        <v>Juin</v>
      </c>
      <c r="AE64" s="71" t="str">
        <f>'INFECTIEUX 3'!M62</f>
        <v>Juin</v>
      </c>
      <c r="AF64" s="71" t="str">
        <f>'CARNIVORES 3'!M62</f>
        <v>Juin</v>
      </c>
      <c r="AG64" s="71" t="str">
        <f>'CHIRURGIE 3'!M62</f>
        <v>Juin</v>
      </c>
      <c r="AH64" s="71" t="str">
        <f>'BIOCHIMIE 2'!M62</f>
        <v>Juin</v>
      </c>
      <c r="AI64" s="71" t="str">
        <f>'HIDAOA 3'!M62</f>
        <v>Juin</v>
      </c>
      <c r="AJ64" s="71" t="str">
        <f>'ANA-PATH 2'!M62</f>
        <v>Juin</v>
      </c>
      <c r="AK64" s="73" t="str">
        <f>CLINIQUE!N64</f>
        <v>Juin</v>
      </c>
      <c r="AL64" t="e">
        <f>IF(AND(B64=#REF!,C64=#REF!),"oui","non")</f>
        <v>#REF!</v>
      </c>
    </row>
    <row r="65" spans="1:38" ht="15.75">
      <c r="A65" s="35">
        <v>56</v>
      </c>
      <c r="B65" s="123" t="s">
        <v>239</v>
      </c>
      <c r="C65" s="123" t="s">
        <v>83</v>
      </c>
      <c r="D65" s="87">
        <f>'REPRODUCTION 3'!G63</f>
        <v>13.5</v>
      </c>
      <c r="E65" s="87">
        <f>'RUMINANTS 3'!G63</f>
        <v>45.75</v>
      </c>
      <c r="F65" s="87">
        <f>'PARASITOLOGIE 3'!G63</f>
        <v>42.75</v>
      </c>
      <c r="G65" s="87">
        <f>'INFECTIEUX 3'!G63</f>
        <v>12.75</v>
      </c>
      <c r="H65" s="87">
        <f>'CARNIVORES 3'!G63</f>
        <v>26.25</v>
      </c>
      <c r="I65" s="87">
        <f>'CHIRURGIE 3'!G63</f>
        <v>39.75</v>
      </c>
      <c r="J65" s="87">
        <f>'BIOCHIMIE 2'!G63</f>
        <v>14.75</v>
      </c>
      <c r="K65" s="87">
        <f>'HIDAOA 3'!G63</f>
        <v>25.875</v>
      </c>
      <c r="L65" s="87">
        <f>'ANA-PATH 2'!G63</f>
        <v>19</v>
      </c>
      <c r="M65" s="88">
        <f>CLINIQUE!H65</f>
        <v>43.5</v>
      </c>
      <c r="N65" s="88">
        <f t="shared" si="0"/>
        <v>283.875</v>
      </c>
      <c r="O65" s="88">
        <f t="shared" si="1"/>
        <v>10.138392857142858</v>
      </c>
      <c r="P65" s="89" t="str">
        <f t="shared" si="2"/>
        <v>Ajournee</v>
      </c>
      <c r="Q65" s="89" t="str">
        <f t="shared" si="3"/>
        <v>Synthèse</v>
      </c>
      <c r="R65" s="72">
        <f t="shared" si="4"/>
        <v>1</v>
      </c>
      <c r="S65" s="72">
        <f t="shared" si="5"/>
        <v>0</v>
      </c>
      <c r="T65" s="72">
        <f t="shared" si="6"/>
        <v>0</v>
      </c>
      <c r="U65" s="72">
        <f t="shared" si="7"/>
        <v>1</v>
      </c>
      <c r="V65" s="72">
        <f t="shared" si="8"/>
        <v>0</v>
      </c>
      <c r="W65" s="72">
        <f t="shared" si="9"/>
        <v>0</v>
      </c>
      <c r="X65" s="72">
        <f t="shared" si="10"/>
        <v>0</v>
      </c>
      <c r="Y65" s="72">
        <f t="shared" si="11"/>
        <v>0</v>
      </c>
      <c r="Z65" s="72">
        <f t="shared" si="12"/>
        <v>0</v>
      </c>
      <c r="AA65" s="72">
        <f t="shared" si="13"/>
        <v>0</v>
      </c>
      <c r="AB65" s="71" t="str">
        <f>'REPRODUCTION 3'!M63</f>
        <v>Synthèse</v>
      </c>
      <c r="AC65" s="71" t="str">
        <f>'RUMINANTS 3'!M63</f>
        <v>Juin</v>
      </c>
      <c r="AD65" s="71" t="str">
        <f>'PARASITOLOGIE 3'!M63</f>
        <v>Juin</v>
      </c>
      <c r="AE65" s="71" t="str">
        <f>'INFECTIEUX 3'!M63</f>
        <v>Synthèse</v>
      </c>
      <c r="AF65" s="71" t="str">
        <f>'CARNIVORES 3'!M63</f>
        <v>Juin</v>
      </c>
      <c r="AG65" s="71" t="str">
        <f>'CHIRURGIE 3'!M63</f>
        <v>Juin</v>
      </c>
      <c r="AH65" s="71" t="str">
        <f>'BIOCHIMIE 2'!M63</f>
        <v>Juin</v>
      </c>
      <c r="AI65" s="71" t="str">
        <f>'HIDAOA 3'!M63</f>
        <v>Juin</v>
      </c>
      <c r="AJ65" s="71" t="str">
        <f>'ANA-PATH 2'!M63</f>
        <v>Juin</v>
      </c>
      <c r="AK65" s="73" t="str">
        <f>CLINIQUE!N65</f>
        <v>Juin</v>
      </c>
    </row>
    <row r="66" spans="1:38" ht="15.75">
      <c r="A66" s="35">
        <v>57</v>
      </c>
      <c r="B66" s="123" t="s">
        <v>240</v>
      </c>
      <c r="C66" s="123" t="s">
        <v>241</v>
      </c>
      <c r="D66" s="87">
        <f>'REPRODUCTION 3'!G64</f>
        <v>6.75</v>
      </c>
      <c r="E66" s="87">
        <f>'RUMINANTS 3'!G64</f>
        <v>21.75</v>
      </c>
      <c r="F66" s="87">
        <f>'PARASITOLOGIE 3'!G64</f>
        <v>23.25</v>
      </c>
      <c r="G66" s="87">
        <f>'INFECTIEUX 3'!G64</f>
        <v>3.75</v>
      </c>
      <c r="H66" s="87">
        <f>'CARNIVORES 3'!G64</f>
        <v>27.75</v>
      </c>
      <c r="I66" s="87">
        <f>'CHIRURGIE 3'!G64</f>
        <v>13.5</v>
      </c>
      <c r="J66" s="87">
        <f>'BIOCHIMIE 2'!G64</f>
        <v>5.75</v>
      </c>
      <c r="K66" s="87">
        <f>'HIDAOA 3'!G64</f>
        <v>26.625</v>
      </c>
      <c r="L66" s="87">
        <f>'ANA-PATH 2'!G64</f>
        <v>9</v>
      </c>
      <c r="M66" s="88">
        <f>CLINIQUE!H66</f>
        <v>38.75</v>
      </c>
      <c r="N66" s="88">
        <f t="shared" si="0"/>
        <v>176.875</v>
      </c>
      <c r="O66" s="88">
        <f t="shared" si="1"/>
        <v>6.3169642857142856</v>
      </c>
      <c r="P66" s="89" t="str">
        <f t="shared" si="2"/>
        <v>Ajournee</v>
      </c>
      <c r="Q66" s="89" t="str">
        <f t="shared" si="3"/>
        <v>Synthèse</v>
      </c>
      <c r="R66" s="72">
        <f t="shared" si="4"/>
        <v>1</v>
      </c>
      <c r="S66" s="72">
        <f t="shared" si="5"/>
        <v>0</v>
      </c>
      <c r="T66" s="72">
        <f t="shared" si="6"/>
        <v>0</v>
      </c>
      <c r="U66" s="72">
        <f t="shared" si="7"/>
        <v>1</v>
      </c>
      <c r="V66" s="72">
        <f t="shared" si="8"/>
        <v>0</v>
      </c>
      <c r="W66" s="72">
        <f t="shared" si="9"/>
        <v>1</v>
      </c>
      <c r="X66" s="72">
        <f t="shared" si="10"/>
        <v>1</v>
      </c>
      <c r="Y66" s="72">
        <f t="shared" si="11"/>
        <v>0</v>
      </c>
      <c r="Z66" s="72">
        <f t="shared" si="12"/>
        <v>1</v>
      </c>
      <c r="AA66" s="72">
        <f t="shared" si="13"/>
        <v>0</v>
      </c>
      <c r="AB66" s="71" t="str">
        <f>'REPRODUCTION 3'!M64</f>
        <v>Synthèse</v>
      </c>
      <c r="AC66" s="71" t="str">
        <f>'RUMINANTS 3'!M64</f>
        <v>Synthèse</v>
      </c>
      <c r="AD66" s="71" t="str">
        <f>'PARASITOLOGIE 3'!M64</f>
        <v>Synthèse</v>
      </c>
      <c r="AE66" s="71" t="str">
        <f>'INFECTIEUX 3'!M64</f>
        <v>Synthèse</v>
      </c>
      <c r="AF66" s="71" t="str">
        <f>'CARNIVORES 3'!M64</f>
        <v>Synthèse</v>
      </c>
      <c r="AG66" s="71" t="str">
        <f>'CHIRURGIE 3'!M64</f>
        <v>Synthèse</v>
      </c>
      <c r="AH66" s="71" t="str">
        <f>'BIOCHIMIE 2'!M64</f>
        <v>Synthèse</v>
      </c>
      <c r="AI66" s="71" t="str">
        <f>'HIDAOA 3'!M64</f>
        <v>Synthèse</v>
      </c>
      <c r="AJ66" s="71" t="str">
        <f>'ANA-PATH 2'!M64</f>
        <v>Synthèse</v>
      </c>
      <c r="AK66" s="73" t="str">
        <f>CLINIQUE!N66</f>
        <v>Juin</v>
      </c>
    </row>
    <row r="67" spans="1:38" ht="15.75">
      <c r="A67" s="35">
        <v>58</v>
      </c>
      <c r="B67" s="123" t="s">
        <v>103</v>
      </c>
      <c r="C67" s="123" t="s">
        <v>242</v>
      </c>
      <c r="D67" s="339">
        <f>'REPRODUCTION 3'!G65</f>
        <v>20.625</v>
      </c>
      <c r="E67" s="339">
        <f>'RUMINANTS 3'!G65</f>
        <v>52.5</v>
      </c>
      <c r="F67" s="339">
        <f>'PARASITOLOGIE 3'!G65</f>
        <v>35.625</v>
      </c>
      <c r="G67" s="339">
        <f>'INFECTIEUX 3'!G65</f>
        <v>15</v>
      </c>
      <c r="H67" s="339">
        <f>'CARNIVORES 3'!G65</f>
        <v>31.125</v>
      </c>
      <c r="I67" s="339">
        <f>'CHIRURGIE 3'!G65</f>
        <v>27</v>
      </c>
      <c r="J67" s="339">
        <f>'BIOCHIMIE 2'!G65</f>
        <v>16.75</v>
      </c>
      <c r="K67" s="339">
        <f>'HIDAOA 3'!G65</f>
        <v>33</v>
      </c>
      <c r="L67" s="339">
        <f>'ANA-PATH 2'!G65</f>
        <v>10</v>
      </c>
      <c r="M67" s="88">
        <f>CLINIQUE!H67</f>
        <v>39.75</v>
      </c>
      <c r="N67" s="88">
        <f t="shared" si="0"/>
        <v>281.375</v>
      </c>
      <c r="O67" s="88">
        <f t="shared" si="1"/>
        <v>10.049107142857142</v>
      </c>
      <c r="P67" s="89" t="str">
        <f t="shared" si="2"/>
        <v>Admis</v>
      </c>
      <c r="Q67" s="89" t="str">
        <f t="shared" si="3"/>
        <v>juin</v>
      </c>
      <c r="R67" s="72">
        <f t="shared" si="4"/>
        <v>0</v>
      </c>
      <c r="S67" s="72">
        <f t="shared" si="5"/>
        <v>0</v>
      </c>
      <c r="T67" s="72">
        <f t="shared" si="6"/>
        <v>0</v>
      </c>
      <c r="U67" s="72">
        <f t="shared" si="7"/>
        <v>0</v>
      </c>
      <c r="V67" s="72">
        <f t="shared" si="8"/>
        <v>0</v>
      </c>
      <c r="W67" s="72">
        <f t="shared" si="9"/>
        <v>0</v>
      </c>
      <c r="X67" s="72">
        <f t="shared" si="10"/>
        <v>0</v>
      </c>
      <c r="Y67" s="72">
        <f t="shared" si="11"/>
        <v>0</v>
      </c>
      <c r="Z67" s="72">
        <f t="shared" si="12"/>
        <v>0</v>
      </c>
      <c r="AA67" s="72">
        <f t="shared" si="13"/>
        <v>0</v>
      </c>
      <c r="AB67" s="71" t="str">
        <f>'REPRODUCTION 3'!M65</f>
        <v>Juin</v>
      </c>
      <c r="AC67" s="71" t="str">
        <f>'RUMINANTS 3'!M65</f>
        <v>Juin</v>
      </c>
      <c r="AD67" s="71" t="str">
        <f>'PARASITOLOGIE 3'!M65</f>
        <v>Juin</v>
      </c>
      <c r="AE67" s="71" t="str">
        <f>'INFECTIEUX 3'!M65</f>
        <v>Juin</v>
      </c>
      <c r="AF67" s="71" t="str">
        <f>'CARNIVORES 3'!M65</f>
        <v>Juin</v>
      </c>
      <c r="AG67" s="71" t="str">
        <f>'CHIRURGIE 3'!M65</f>
        <v>Juin</v>
      </c>
      <c r="AH67" s="71" t="str">
        <f>'BIOCHIMIE 2'!M65</f>
        <v>Juin</v>
      </c>
      <c r="AI67" s="71" t="str">
        <f>'HIDAOA 3'!M65</f>
        <v>Juin</v>
      </c>
      <c r="AJ67" s="71" t="str">
        <f>'ANA-PATH 2'!M65</f>
        <v>Juin</v>
      </c>
      <c r="AK67" s="73" t="str">
        <f>CLINIQUE!N67</f>
        <v>Juin</v>
      </c>
      <c r="AL67" t="e">
        <f>IF(AND(B67=#REF!,C67=#REF!),"oui","non")</f>
        <v>#REF!</v>
      </c>
    </row>
    <row r="68" spans="1:38" ht="15.75">
      <c r="A68" s="35">
        <v>59</v>
      </c>
      <c r="B68" s="123" t="s">
        <v>243</v>
      </c>
      <c r="C68" s="123" t="s">
        <v>244</v>
      </c>
      <c r="D68" s="87">
        <f>'REPRODUCTION 3'!G66</f>
        <v>15</v>
      </c>
      <c r="E68" s="87">
        <f>'RUMINANTS 3'!G66</f>
        <v>43.5</v>
      </c>
      <c r="F68" s="87">
        <f>'PARASITOLOGIE 3'!G66</f>
        <v>24.75</v>
      </c>
      <c r="G68" s="87">
        <f>'INFECTIEUX 3'!G66</f>
        <v>15.75</v>
      </c>
      <c r="H68" s="87">
        <f>'CARNIVORES 3'!G66</f>
        <v>37.5</v>
      </c>
      <c r="I68" s="87">
        <f>'CHIRURGIE 3'!G66</f>
        <v>28.5</v>
      </c>
      <c r="J68" s="87">
        <f>'BIOCHIMIE 2'!G66</f>
        <v>13</v>
      </c>
      <c r="K68" s="87">
        <f>'HIDAOA 3'!G66</f>
        <v>33.375</v>
      </c>
      <c r="L68" s="87">
        <f>'ANA-PATH 2'!G66</f>
        <v>15.5</v>
      </c>
      <c r="M68" s="88">
        <f>CLINIQUE!H68</f>
        <v>43.25</v>
      </c>
      <c r="N68" s="88">
        <f t="shared" si="0"/>
        <v>270.125</v>
      </c>
      <c r="O68" s="88">
        <f t="shared" si="1"/>
        <v>9.6473214285714288</v>
      </c>
      <c r="P68" s="89" t="str">
        <f t="shared" si="2"/>
        <v>Ajournee</v>
      </c>
      <c r="Q68" s="89" t="str">
        <f t="shared" si="3"/>
        <v>Synthèse</v>
      </c>
      <c r="R68" s="72">
        <f t="shared" si="4"/>
        <v>0</v>
      </c>
      <c r="S68" s="72">
        <f t="shared" si="5"/>
        <v>0</v>
      </c>
      <c r="T68" s="72">
        <f t="shared" si="6"/>
        <v>0</v>
      </c>
      <c r="U68" s="72">
        <f t="shared" si="7"/>
        <v>0</v>
      </c>
      <c r="V68" s="72">
        <f t="shared" si="8"/>
        <v>0</v>
      </c>
      <c r="W68" s="72">
        <f t="shared" si="9"/>
        <v>0</v>
      </c>
      <c r="X68" s="72">
        <f t="shared" si="10"/>
        <v>0</v>
      </c>
      <c r="Y68" s="72">
        <f t="shared" si="11"/>
        <v>0</v>
      </c>
      <c r="Z68" s="72">
        <f t="shared" si="12"/>
        <v>0</v>
      </c>
      <c r="AA68" s="72">
        <f t="shared" si="13"/>
        <v>0</v>
      </c>
      <c r="AB68" s="71" t="str">
        <f>'REPRODUCTION 3'!M66</f>
        <v>Synthèse</v>
      </c>
      <c r="AC68" s="71" t="str">
        <f>'RUMINANTS 3'!M66</f>
        <v>Juin</v>
      </c>
      <c r="AD68" s="71" t="str">
        <f>'PARASITOLOGIE 3'!M66</f>
        <v>Juin</v>
      </c>
      <c r="AE68" s="71" t="str">
        <f>'INFECTIEUX 3'!M66</f>
        <v>Synthèse</v>
      </c>
      <c r="AF68" s="71" t="str">
        <f>'CARNIVORES 3'!M66</f>
        <v>Juin</v>
      </c>
      <c r="AG68" s="71" t="str">
        <f>'CHIRURGIE 3'!M66</f>
        <v>Juin</v>
      </c>
      <c r="AH68" s="71" t="str">
        <f>'BIOCHIMIE 2'!M66</f>
        <v>Synthèse</v>
      </c>
      <c r="AI68" s="71" t="str">
        <f>'HIDAOA 3'!M66</f>
        <v>Juin</v>
      </c>
      <c r="AJ68" s="71" t="str">
        <f>'ANA-PATH 2'!M66</f>
        <v>Juin</v>
      </c>
      <c r="AK68" s="73" t="str">
        <f>CLINIQUE!N68</f>
        <v>Juin</v>
      </c>
    </row>
    <row r="69" spans="1:38" ht="15.75">
      <c r="A69" s="35">
        <v>60</v>
      </c>
      <c r="B69" s="123" t="s">
        <v>245</v>
      </c>
      <c r="C69" s="123" t="s">
        <v>246</v>
      </c>
      <c r="D69" s="87">
        <f>'REPRODUCTION 3'!G67</f>
        <v>3.75</v>
      </c>
      <c r="E69" s="87">
        <f>'RUMINANTS 3'!G67</f>
        <v>29.25</v>
      </c>
      <c r="F69" s="87">
        <f>'PARASITOLOGIE 3'!G67</f>
        <v>22.125</v>
      </c>
      <c r="G69" s="87">
        <f>'INFECTIEUX 3'!G67</f>
        <v>8.25</v>
      </c>
      <c r="H69" s="87">
        <f>'CARNIVORES 3'!G67</f>
        <v>26.625</v>
      </c>
      <c r="I69" s="87">
        <f>'CHIRURGIE 3'!G67</f>
        <v>10.5</v>
      </c>
      <c r="J69" s="87">
        <f>'BIOCHIMIE 2'!G67</f>
        <v>10</v>
      </c>
      <c r="K69" s="87">
        <f>'HIDAOA 3'!G67</f>
        <v>19.5</v>
      </c>
      <c r="L69" s="87">
        <f>'ANA-PATH 2'!G67</f>
        <v>16</v>
      </c>
      <c r="M69" s="88">
        <f>CLINIQUE!H69</f>
        <v>41.25</v>
      </c>
      <c r="N69" s="88">
        <f t="shared" si="0"/>
        <v>187.25</v>
      </c>
      <c r="O69" s="88">
        <f t="shared" si="1"/>
        <v>6.6875</v>
      </c>
      <c r="P69" s="89" t="str">
        <f t="shared" si="2"/>
        <v>Ajournee</v>
      </c>
      <c r="Q69" s="89" t="str">
        <f t="shared" si="3"/>
        <v>Synthèse</v>
      </c>
      <c r="R69" s="72">
        <f t="shared" si="4"/>
        <v>1</v>
      </c>
      <c r="S69" s="72">
        <f t="shared" si="5"/>
        <v>0</v>
      </c>
      <c r="T69" s="72">
        <f t="shared" si="6"/>
        <v>0</v>
      </c>
      <c r="U69" s="72">
        <f t="shared" si="7"/>
        <v>1</v>
      </c>
      <c r="V69" s="72">
        <f t="shared" si="8"/>
        <v>0</v>
      </c>
      <c r="W69" s="72">
        <f t="shared" si="9"/>
        <v>1</v>
      </c>
      <c r="X69" s="72">
        <f t="shared" si="10"/>
        <v>0</v>
      </c>
      <c r="Y69" s="72">
        <f t="shared" si="11"/>
        <v>0</v>
      </c>
      <c r="Z69" s="72">
        <f t="shared" si="12"/>
        <v>0</v>
      </c>
      <c r="AA69" s="72">
        <f t="shared" si="13"/>
        <v>0</v>
      </c>
      <c r="AB69" s="71" t="str">
        <f>'REPRODUCTION 3'!M67</f>
        <v>Synthèse</v>
      </c>
      <c r="AC69" s="71" t="str">
        <f>'RUMINANTS 3'!M67</f>
        <v>Synthèse</v>
      </c>
      <c r="AD69" s="71" t="str">
        <f>'PARASITOLOGIE 3'!M67</f>
        <v>Synthèse</v>
      </c>
      <c r="AE69" s="71" t="str">
        <f>'INFECTIEUX 3'!M67</f>
        <v>Synthèse</v>
      </c>
      <c r="AF69" s="71" t="str">
        <f>'CARNIVORES 3'!M67</f>
        <v>Synthèse</v>
      </c>
      <c r="AG69" s="71" t="str">
        <f>'CHIRURGIE 3'!M67</f>
        <v>Synthèse</v>
      </c>
      <c r="AH69" s="71" t="str">
        <f>'BIOCHIMIE 2'!M67</f>
        <v>Synthèse</v>
      </c>
      <c r="AI69" s="71" t="str">
        <f>'HIDAOA 3'!M67</f>
        <v>Synthèse</v>
      </c>
      <c r="AJ69" s="71" t="str">
        <f>'ANA-PATH 2'!M67</f>
        <v>Synthèse</v>
      </c>
      <c r="AK69" s="73" t="str">
        <f>CLINIQUE!N69</f>
        <v>Juin</v>
      </c>
    </row>
    <row r="70" spans="1:38" ht="15.75">
      <c r="A70" s="35">
        <v>61</v>
      </c>
      <c r="B70" s="123" t="s">
        <v>247</v>
      </c>
      <c r="C70" s="123" t="s">
        <v>172</v>
      </c>
      <c r="D70" s="87">
        <f>'REPRODUCTION 3'!G68</f>
        <v>10.125</v>
      </c>
      <c r="E70" s="87">
        <f>'RUMINANTS 3'!G68</f>
        <v>45</v>
      </c>
      <c r="F70" s="87">
        <f>'PARASITOLOGIE 3'!G68</f>
        <v>25.875</v>
      </c>
      <c r="G70" s="87">
        <f>'INFECTIEUX 3'!G68</f>
        <v>13.5</v>
      </c>
      <c r="H70" s="87">
        <f>'CARNIVORES 3'!G68</f>
        <v>29.25</v>
      </c>
      <c r="I70" s="87">
        <f>'CHIRURGIE 3'!G68</f>
        <v>21</v>
      </c>
      <c r="J70" s="87">
        <f>'BIOCHIMIE 2'!G68</f>
        <v>17.25</v>
      </c>
      <c r="K70" s="87">
        <f>'HIDAOA 3'!G68</f>
        <v>37.875</v>
      </c>
      <c r="L70" s="87">
        <f>'ANA-PATH 2'!G68</f>
        <v>21.5</v>
      </c>
      <c r="M70" s="88">
        <f>CLINIQUE!H70</f>
        <v>42.5</v>
      </c>
      <c r="N70" s="88">
        <f t="shared" si="0"/>
        <v>263.875</v>
      </c>
      <c r="O70" s="88">
        <f t="shared" si="1"/>
        <v>9.4241071428571423</v>
      </c>
      <c r="P70" s="89" t="str">
        <f t="shared" si="2"/>
        <v>Ajournee</v>
      </c>
      <c r="Q70" s="89" t="str">
        <f t="shared" si="3"/>
        <v>juin</v>
      </c>
      <c r="R70" s="72">
        <f t="shared" si="4"/>
        <v>1</v>
      </c>
      <c r="S70" s="72">
        <f t="shared" si="5"/>
        <v>0</v>
      </c>
      <c r="T70" s="72">
        <f t="shared" si="6"/>
        <v>0</v>
      </c>
      <c r="U70" s="72">
        <f t="shared" si="7"/>
        <v>1</v>
      </c>
      <c r="V70" s="72">
        <f t="shared" si="8"/>
        <v>0</v>
      </c>
      <c r="W70" s="72">
        <f t="shared" si="9"/>
        <v>0</v>
      </c>
      <c r="X70" s="72">
        <f t="shared" si="10"/>
        <v>0</v>
      </c>
      <c r="Y70" s="72">
        <f t="shared" si="11"/>
        <v>0</v>
      </c>
      <c r="Z70" s="72">
        <f t="shared" si="12"/>
        <v>0</v>
      </c>
      <c r="AA70" s="72">
        <f t="shared" si="13"/>
        <v>0</v>
      </c>
      <c r="AB70" s="71" t="str">
        <f>'REPRODUCTION 3'!M68</f>
        <v>Juin</v>
      </c>
      <c r="AC70" s="71" t="str">
        <f>'RUMINANTS 3'!M68</f>
        <v>Juin</v>
      </c>
      <c r="AD70" s="71" t="str">
        <f>'PARASITOLOGIE 3'!M68</f>
        <v>Juin</v>
      </c>
      <c r="AE70" s="71" t="str">
        <f>'INFECTIEUX 3'!M68</f>
        <v>Juin</v>
      </c>
      <c r="AF70" s="71" t="str">
        <f>'CARNIVORES 3'!M68</f>
        <v>Juin</v>
      </c>
      <c r="AG70" s="71" t="str">
        <f>'CHIRURGIE 3'!M68</f>
        <v>Juin</v>
      </c>
      <c r="AH70" s="71" t="str">
        <f>'BIOCHIMIE 2'!M68</f>
        <v>Juin</v>
      </c>
      <c r="AI70" s="71" t="str">
        <f>'HIDAOA 3'!M68</f>
        <v>Juin</v>
      </c>
      <c r="AJ70" s="71" t="str">
        <f>'ANA-PATH 2'!M68</f>
        <v>Juin</v>
      </c>
      <c r="AK70" s="73" t="str">
        <f>CLINIQUE!N70</f>
        <v>Juin</v>
      </c>
    </row>
    <row r="71" spans="1:38" ht="15.75">
      <c r="A71" s="35">
        <v>62</v>
      </c>
      <c r="B71" s="123" t="s">
        <v>248</v>
      </c>
      <c r="C71" s="123" t="s">
        <v>249</v>
      </c>
      <c r="D71" s="87">
        <f>'REPRODUCTION 3'!G69</f>
        <v>3.375</v>
      </c>
      <c r="E71" s="87">
        <f>'RUMINANTS 3'!G69</f>
        <v>30.75</v>
      </c>
      <c r="F71" s="87">
        <f>'PARASITOLOGIE 3'!G69</f>
        <v>21.75</v>
      </c>
      <c r="G71" s="87">
        <f>'INFECTIEUX 3'!G69</f>
        <v>6.375</v>
      </c>
      <c r="H71" s="87">
        <f>'CARNIVORES 3'!G69</f>
        <v>22.125</v>
      </c>
      <c r="I71" s="87">
        <f>'CHIRURGIE 3'!G69</f>
        <v>12.375</v>
      </c>
      <c r="J71" s="87">
        <f>'BIOCHIMIE 2'!G69</f>
        <v>12.75</v>
      </c>
      <c r="K71" s="87">
        <f>'HIDAOA 3'!G69</f>
        <v>19.125</v>
      </c>
      <c r="L71" s="87">
        <f>'ANA-PATH 2'!G69</f>
        <v>7</v>
      </c>
      <c r="M71" s="88">
        <f>CLINIQUE!H71</f>
        <v>41</v>
      </c>
      <c r="N71" s="88">
        <f t="shared" si="0"/>
        <v>176.625</v>
      </c>
      <c r="O71" s="88">
        <f t="shared" si="1"/>
        <v>6.3080357142857144</v>
      </c>
      <c r="P71" s="89" t="str">
        <f t="shared" si="2"/>
        <v>Ajournee</v>
      </c>
      <c r="Q71" s="89" t="str">
        <f t="shared" si="3"/>
        <v>Synthèse</v>
      </c>
      <c r="R71" s="72">
        <f t="shared" si="4"/>
        <v>1</v>
      </c>
      <c r="S71" s="72">
        <f t="shared" si="5"/>
        <v>0</v>
      </c>
      <c r="T71" s="72">
        <f t="shared" si="6"/>
        <v>0</v>
      </c>
      <c r="U71" s="72">
        <f t="shared" si="7"/>
        <v>1</v>
      </c>
      <c r="V71" s="72">
        <f t="shared" si="8"/>
        <v>0</v>
      </c>
      <c r="W71" s="72">
        <f t="shared" si="9"/>
        <v>1</v>
      </c>
      <c r="X71" s="72">
        <f t="shared" si="10"/>
        <v>0</v>
      </c>
      <c r="Y71" s="72">
        <f t="shared" si="11"/>
        <v>0</v>
      </c>
      <c r="Z71" s="72">
        <f t="shared" si="12"/>
        <v>1</v>
      </c>
      <c r="AA71" s="72">
        <f t="shared" si="13"/>
        <v>0</v>
      </c>
      <c r="AB71" s="71" t="str">
        <f>'REPRODUCTION 3'!M69</f>
        <v>Synthèse</v>
      </c>
      <c r="AC71" s="71" t="str">
        <f>'RUMINANTS 3'!M69</f>
        <v>Juin</v>
      </c>
      <c r="AD71" s="71" t="str">
        <f>'PARASITOLOGIE 3'!M69</f>
        <v>Juin</v>
      </c>
      <c r="AE71" s="71" t="str">
        <f>'INFECTIEUX 3'!M69</f>
        <v>Synthèse</v>
      </c>
      <c r="AF71" s="71" t="str">
        <f>'CARNIVORES 3'!M69</f>
        <v>Juin</v>
      </c>
      <c r="AG71" s="71" t="str">
        <f>'CHIRURGIE 3'!M69</f>
        <v>Synthèse</v>
      </c>
      <c r="AH71" s="71" t="str">
        <f>'BIOCHIMIE 2'!M69</f>
        <v>Juin</v>
      </c>
      <c r="AI71" s="71" t="str">
        <f>'HIDAOA 3'!M69</f>
        <v>Juin</v>
      </c>
      <c r="AJ71" s="71" t="str">
        <f>'ANA-PATH 2'!M69</f>
        <v>Synthèse</v>
      </c>
      <c r="AK71" s="73" t="str">
        <f>CLINIQUE!N71</f>
        <v>Juin</v>
      </c>
    </row>
    <row r="72" spans="1:38" ht="15.75">
      <c r="A72" s="35">
        <v>63</v>
      </c>
      <c r="B72" s="123" t="s">
        <v>250</v>
      </c>
      <c r="C72" s="123" t="s">
        <v>251</v>
      </c>
      <c r="D72" s="339">
        <f>'REPRODUCTION 3'!G70</f>
        <v>25.125</v>
      </c>
      <c r="E72" s="339">
        <f>'RUMINANTS 3'!G70</f>
        <v>48</v>
      </c>
      <c r="F72" s="339">
        <f>'PARASITOLOGIE 3'!G70</f>
        <v>31.125</v>
      </c>
      <c r="G72" s="339">
        <f>'INFECTIEUX 3'!G70</f>
        <v>21</v>
      </c>
      <c r="H72" s="339">
        <f>'CARNIVORES 3'!G70</f>
        <v>42.75</v>
      </c>
      <c r="I72" s="339">
        <f>'CHIRURGIE 3'!G70</f>
        <v>27.75</v>
      </c>
      <c r="J72" s="339">
        <f>'BIOCHIMIE 2'!G70</f>
        <v>23.5</v>
      </c>
      <c r="K72" s="339">
        <f>'HIDAOA 3'!G70</f>
        <v>15</v>
      </c>
      <c r="L72" s="339">
        <f>'ANA-PATH 2'!G70</f>
        <v>17</v>
      </c>
      <c r="M72" s="88">
        <f>CLINIQUE!H72</f>
        <v>42.25</v>
      </c>
      <c r="N72" s="88">
        <f t="shared" si="0"/>
        <v>293.5</v>
      </c>
      <c r="O72" s="88">
        <f t="shared" si="1"/>
        <v>10.482142857142858</v>
      </c>
      <c r="P72" s="89" t="str">
        <f t="shared" si="2"/>
        <v>Admis</v>
      </c>
      <c r="Q72" s="89" t="str">
        <f t="shared" si="3"/>
        <v>juin</v>
      </c>
      <c r="R72" s="72">
        <f t="shared" si="4"/>
        <v>0</v>
      </c>
      <c r="S72" s="72">
        <f t="shared" si="5"/>
        <v>0</v>
      </c>
      <c r="T72" s="72">
        <f t="shared" si="6"/>
        <v>0</v>
      </c>
      <c r="U72" s="72">
        <f t="shared" si="7"/>
        <v>0</v>
      </c>
      <c r="V72" s="72">
        <f t="shared" si="8"/>
        <v>0</v>
      </c>
      <c r="W72" s="72">
        <f t="shared" si="9"/>
        <v>0</v>
      </c>
      <c r="X72" s="72">
        <f t="shared" si="10"/>
        <v>0</v>
      </c>
      <c r="Y72" s="72">
        <f t="shared" si="11"/>
        <v>0</v>
      </c>
      <c r="Z72" s="72">
        <f t="shared" si="12"/>
        <v>0</v>
      </c>
      <c r="AA72" s="72">
        <f t="shared" si="13"/>
        <v>0</v>
      </c>
      <c r="AB72" s="71" t="str">
        <f>'REPRODUCTION 3'!M70</f>
        <v>Juin</v>
      </c>
      <c r="AC72" s="71" t="str">
        <f>'RUMINANTS 3'!M70</f>
        <v>Juin</v>
      </c>
      <c r="AD72" s="71" t="str">
        <f>'PARASITOLOGIE 3'!M70</f>
        <v>Juin</v>
      </c>
      <c r="AE72" s="71" t="str">
        <f>'INFECTIEUX 3'!M70</f>
        <v>Juin</v>
      </c>
      <c r="AF72" s="71" t="str">
        <f>'CARNIVORES 3'!M70</f>
        <v>Juin</v>
      </c>
      <c r="AG72" s="71" t="str">
        <f>'CHIRURGIE 3'!M70</f>
        <v>Juin</v>
      </c>
      <c r="AH72" s="71" t="str">
        <f>'BIOCHIMIE 2'!M70</f>
        <v>Juin</v>
      </c>
      <c r="AI72" s="71" t="str">
        <f>'HIDAOA 3'!M70</f>
        <v>Juin</v>
      </c>
      <c r="AJ72" s="71" t="str">
        <f>'ANA-PATH 2'!M70</f>
        <v>Juin</v>
      </c>
      <c r="AK72" s="73" t="str">
        <f>CLINIQUE!N72</f>
        <v>Juin</v>
      </c>
      <c r="AL72" t="e">
        <f>IF(AND(B72=#REF!,C72=#REF!),"oui","non")</f>
        <v>#REF!</v>
      </c>
    </row>
    <row r="73" spans="1:38" ht="15.75">
      <c r="A73" s="35">
        <v>64</v>
      </c>
      <c r="B73" s="123" t="s">
        <v>252</v>
      </c>
      <c r="C73" s="123" t="s">
        <v>63</v>
      </c>
      <c r="D73" s="339">
        <f>'REPRODUCTION 3'!G71</f>
        <v>15</v>
      </c>
      <c r="E73" s="339">
        <f>'RUMINANTS 3'!G71</f>
        <v>41.25</v>
      </c>
      <c r="F73" s="339">
        <f>'PARASITOLOGIE 3'!G71</f>
        <v>42.375</v>
      </c>
      <c r="G73" s="339">
        <f>'INFECTIEUX 3'!G71</f>
        <v>17.25</v>
      </c>
      <c r="H73" s="339">
        <f>'CARNIVORES 3'!G71</f>
        <v>31.875</v>
      </c>
      <c r="I73" s="339">
        <f>'CHIRURGIE 3'!G71</f>
        <v>31.5</v>
      </c>
      <c r="J73" s="339">
        <f>'BIOCHIMIE 2'!G71</f>
        <v>18.5</v>
      </c>
      <c r="K73" s="339">
        <f>'HIDAOA 3'!G71</f>
        <v>38.625</v>
      </c>
      <c r="L73" s="339">
        <f>'ANA-PATH 2'!G71</f>
        <v>14.75</v>
      </c>
      <c r="M73" s="88">
        <f>CLINIQUE!H73</f>
        <v>41</v>
      </c>
      <c r="N73" s="88">
        <f t="shared" si="0"/>
        <v>292.125</v>
      </c>
      <c r="O73" s="88">
        <f t="shared" si="1"/>
        <v>10.433035714285714</v>
      </c>
      <c r="P73" s="89" t="str">
        <f t="shared" si="2"/>
        <v>Admis</v>
      </c>
      <c r="Q73" s="89" t="str">
        <f t="shared" si="3"/>
        <v>juin</v>
      </c>
      <c r="R73" s="72">
        <f t="shared" si="4"/>
        <v>0</v>
      </c>
      <c r="S73" s="72">
        <f t="shared" si="5"/>
        <v>0</v>
      </c>
      <c r="T73" s="72">
        <f t="shared" si="6"/>
        <v>0</v>
      </c>
      <c r="U73" s="72">
        <f t="shared" si="7"/>
        <v>0</v>
      </c>
      <c r="V73" s="72">
        <f t="shared" si="8"/>
        <v>0</v>
      </c>
      <c r="W73" s="72">
        <f t="shared" si="9"/>
        <v>0</v>
      </c>
      <c r="X73" s="72">
        <f t="shared" si="10"/>
        <v>0</v>
      </c>
      <c r="Y73" s="72">
        <f t="shared" si="11"/>
        <v>0</v>
      </c>
      <c r="Z73" s="72">
        <f t="shared" si="12"/>
        <v>0</v>
      </c>
      <c r="AA73" s="72">
        <f t="shared" si="13"/>
        <v>0</v>
      </c>
      <c r="AB73" s="71" t="str">
        <f>'REPRODUCTION 3'!M71</f>
        <v>Juin</v>
      </c>
      <c r="AC73" s="71" t="str">
        <f>'RUMINANTS 3'!M71</f>
        <v>Juin</v>
      </c>
      <c r="AD73" s="71" t="str">
        <f>'PARASITOLOGIE 3'!M71</f>
        <v>Juin</v>
      </c>
      <c r="AE73" s="71" t="str">
        <f>'INFECTIEUX 3'!M71</f>
        <v>Juin</v>
      </c>
      <c r="AF73" s="71" t="str">
        <f>'CARNIVORES 3'!M71</f>
        <v>Juin</v>
      </c>
      <c r="AG73" s="71" t="str">
        <f>'CHIRURGIE 3'!M71</f>
        <v>Juin</v>
      </c>
      <c r="AH73" s="71" t="str">
        <f>'BIOCHIMIE 2'!M71</f>
        <v>Juin</v>
      </c>
      <c r="AI73" s="71" t="str">
        <f>'HIDAOA 3'!M71</f>
        <v>Juin</v>
      </c>
      <c r="AJ73" s="71" t="str">
        <f>'ANA-PATH 2'!M71</f>
        <v>Juin</v>
      </c>
      <c r="AK73" s="73" t="str">
        <f>CLINIQUE!N73</f>
        <v>Juin</v>
      </c>
      <c r="AL73" t="e">
        <f>IF(AND(B73=#REF!,C73=#REF!),"oui","non")</f>
        <v>#REF!</v>
      </c>
    </row>
    <row r="74" spans="1:38" ht="15.75">
      <c r="A74" s="35">
        <v>65</v>
      </c>
      <c r="B74" s="123" t="s">
        <v>253</v>
      </c>
      <c r="C74" s="123" t="s">
        <v>254</v>
      </c>
      <c r="D74" s="87">
        <f>'REPRODUCTION 3'!G72</f>
        <v>17.625</v>
      </c>
      <c r="E74" s="87">
        <f>'RUMINANTS 3'!G72</f>
        <v>49.5</v>
      </c>
      <c r="F74" s="87">
        <f>'PARASITOLOGIE 3'!G72</f>
        <v>27</v>
      </c>
      <c r="G74" s="87">
        <f>'INFECTIEUX 3'!G72</f>
        <v>13.5</v>
      </c>
      <c r="H74" s="87">
        <f>'CARNIVORES 3'!G72</f>
        <v>45.375</v>
      </c>
      <c r="I74" s="87">
        <f>'CHIRURGIE 3'!G72</f>
        <v>24</v>
      </c>
      <c r="J74" s="87">
        <f>'BIOCHIMIE 2'!G72</f>
        <v>18.25</v>
      </c>
      <c r="K74" s="87">
        <f>'HIDAOA 3'!G72</f>
        <v>31.875</v>
      </c>
      <c r="L74" s="87">
        <f>'ANA-PATH 2'!G72</f>
        <v>9</v>
      </c>
      <c r="M74" s="88">
        <f>CLINIQUE!H74</f>
        <v>41.5</v>
      </c>
      <c r="N74" s="88">
        <f t="shared" ref="N74:N137" si="14">SUM(D74:M74)</f>
        <v>277.625</v>
      </c>
      <c r="O74" s="88">
        <f t="shared" ref="O74:O137" si="15">N74/28</f>
        <v>9.9151785714285712</v>
      </c>
      <c r="P74" s="89" t="str">
        <f t="shared" ref="P74:P137" si="16">IF(OR(D74="exclus",E74="exclus",F74="exclus",G74="exclus",H74="exclus",I74="exclus",J74="exclus",K74="exclus",L74="exclus",M74="exclus"),"exclus",IF(AND(SUM(R74:AA74)=0,ROUND(O74,3)&gt;=10),"Admis","Ajournee"))</f>
        <v>Ajournee</v>
      </c>
      <c r="Q74" s="89" t="str">
        <f t="shared" ref="Q74:Q137" si="17">IF(COUNTIF(AB74:AK74,"=Rattrapage")&gt;0,"Rattrapage",IF(COUNTIF(AB74:AK74,"=Synthèse")&gt;0,"Synthèse","juin"))</f>
        <v>Synthèse</v>
      </c>
      <c r="R74" s="72">
        <f t="shared" ref="R74:R137" si="18">IF(D74&lt;15,1,0)</f>
        <v>0</v>
      </c>
      <c r="S74" s="72">
        <f t="shared" ref="S74:S137" si="19">IF(E74&lt;15,1,0)</f>
        <v>0</v>
      </c>
      <c r="T74" s="72">
        <f t="shared" ref="T74:T137" si="20">IF(F74&lt;15,1,0)</f>
        <v>0</v>
      </c>
      <c r="U74" s="72">
        <f t="shared" ref="U74:U137" si="21">IF(G74&lt;15,1,0)</f>
        <v>1</v>
      </c>
      <c r="V74" s="72">
        <f t="shared" ref="V74:V137" si="22">IF(H74&lt;15,1,0)</f>
        <v>0</v>
      </c>
      <c r="W74" s="72">
        <f t="shared" ref="W74:W137" si="23">IF(I74&lt;15,1,0)</f>
        <v>0</v>
      </c>
      <c r="X74" s="72">
        <f t="shared" ref="X74:X137" si="24">IF(J74&lt;10,1,0)</f>
        <v>0</v>
      </c>
      <c r="Y74" s="72">
        <f t="shared" ref="Y74:Y137" si="25">IF(K74&lt;15,1,0)</f>
        <v>0</v>
      </c>
      <c r="Z74" s="72">
        <f t="shared" ref="Z74:Z137" si="26">IF(L74&lt;10,1,0)</f>
        <v>1</v>
      </c>
      <c r="AA74" s="72">
        <f t="shared" ref="AA74:AA137" si="27">IF(M74&lt;15,1,0)</f>
        <v>0</v>
      </c>
      <c r="AB74" s="71" t="str">
        <f>'REPRODUCTION 3'!M72</f>
        <v>Synthèse</v>
      </c>
      <c r="AC74" s="71" t="str">
        <f>'RUMINANTS 3'!M72</f>
        <v>Juin</v>
      </c>
      <c r="AD74" s="71" t="str">
        <f>'PARASITOLOGIE 3'!M72</f>
        <v>Synthèse</v>
      </c>
      <c r="AE74" s="71" t="str">
        <f>'INFECTIEUX 3'!M72</f>
        <v>Synthèse</v>
      </c>
      <c r="AF74" s="71" t="str">
        <f>'CARNIVORES 3'!M72</f>
        <v>Juin</v>
      </c>
      <c r="AG74" s="71" t="str">
        <f>'CHIRURGIE 3'!M72</f>
        <v>Synthèse</v>
      </c>
      <c r="AH74" s="71" t="str">
        <f>'BIOCHIMIE 2'!M72</f>
        <v>Synthèse</v>
      </c>
      <c r="AI74" s="71" t="str">
        <f>'HIDAOA 3'!M72</f>
        <v>Juin</v>
      </c>
      <c r="AJ74" s="71" t="str">
        <f>'ANA-PATH 2'!M72</f>
        <v>Synthèse</v>
      </c>
      <c r="AK74" s="73" t="str">
        <f>CLINIQUE!N74</f>
        <v>Juin</v>
      </c>
    </row>
    <row r="75" spans="1:38" ht="15.75">
      <c r="A75" s="35">
        <v>66</v>
      </c>
      <c r="B75" s="123" t="s">
        <v>253</v>
      </c>
      <c r="C75" s="123" t="s">
        <v>255</v>
      </c>
      <c r="D75" s="339">
        <f>'REPRODUCTION 3'!G73</f>
        <v>20.625</v>
      </c>
      <c r="E75" s="339">
        <f>'RUMINANTS 3'!G73</f>
        <v>51</v>
      </c>
      <c r="F75" s="339">
        <f>'PARASITOLOGIE 3'!G73</f>
        <v>33</v>
      </c>
      <c r="G75" s="339">
        <f>'INFECTIEUX 3'!G73</f>
        <v>27.75</v>
      </c>
      <c r="H75" s="339">
        <f>'CARNIVORES 3'!G73</f>
        <v>39</v>
      </c>
      <c r="I75" s="339">
        <f>'CHIRURGIE 3'!G73</f>
        <v>30</v>
      </c>
      <c r="J75" s="339">
        <f>'BIOCHIMIE 2'!G73</f>
        <v>17.5</v>
      </c>
      <c r="K75" s="339">
        <f>'HIDAOA 3'!G73</f>
        <v>36</v>
      </c>
      <c r="L75" s="339">
        <f>'ANA-PATH 2'!G73</f>
        <v>21.5</v>
      </c>
      <c r="M75" s="88">
        <f>CLINIQUE!H75</f>
        <v>43.5</v>
      </c>
      <c r="N75" s="88">
        <f t="shared" si="14"/>
        <v>319.875</v>
      </c>
      <c r="O75" s="88">
        <f t="shared" si="15"/>
        <v>11.424107142857142</v>
      </c>
      <c r="P75" s="89" t="str">
        <f t="shared" si="16"/>
        <v>Admis</v>
      </c>
      <c r="Q75" s="89" t="str">
        <f t="shared" si="17"/>
        <v>juin</v>
      </c>
      <c r="R75" s="72">
        <f t="shared" si="18"/>
        <v>0</v>
      </c>
      <c r="S75" s="72">
        <f t="shared" si="19"/>
        <v>0</v>
      </c>
      <c r="T75" s="72">
        <f t="shared" si="20"/>
        <v>0</v>
      </c>
      <c r="U75" s="72">
        <f t="shared" si="21"/>
        <v>0</v>
      </c>
      <c r="V75" s="72">
        <f t="shared" si="22"/>
        <v>0</v>
      </c>
      <c r="W75" s="72">
        <f t="shared" si="23"/>
        <v>0</v>
      </c>
      <c r="X75" s="72">
        <f t="shared" si="24"/>
        <v>0</v>
      </c>
      <c r="Y75" s="72">
        <f t="shared" si="25"/>
        <v>0</v>
      </c>
      <c r="Z75" s="72">
        <f t="shared" si="26"/>
        <v>0</v>
      </c>
      <c r="AA75" s="72">
        <f t="shared" si="27"/>
        <v>0</v>
      </c>
      <c r="AB75" s="71" t="str">
        <f>'REPRODUCTION 3'!M73</f>
        <v>Juin</v>
      </c>
      <c r="AC75" s="71" t="str">
        <f>'RUMINANTS 3'!M73</f>
        <v>Juin</v>
      </c>
      <c r="AD75" s="71" t="str">
        <f>'PARASITOLOGIE 3'!M73</f>
        <v>Juin</v>
      </c>
      <c r="AE75" s="71" t="str">
        <f>'INFECTIEUX 3'!M73</f>
        <v>Juin</v>
      </c>
      <c r="AF75" s="71" t="str">
        <f>'CARNIVORES 3'!M73</f>
        <v>Juin</v>
      </c>
      <c r="AG75" s="71" t="str">
        <f>'CHIRURGIE 3'!M73</f>
        <v>Juin</v>
      </c>
      <c r="AH75" s="71" t="str">
        <f>'BIOCHIMIE 2'!M73</f>
        <v>Juin</v>
      </c>
      <c r="AI75" s="71" t="str">
        <f>'HIDAOA 3'!M73</f>
        <v>Juin</v>
      </c>
      <c r="AJ75" s="71" t="str">
        <f>'ANA-PATH 2'!M73</f>
        <v>Juin</v>
      </c>
      <c r="AK75" s="73" t="str">
        <f>CLINIQUE!N75</f>
        <v>Juin</v>
      </c>
      <c r="AL75" t="e">
        <f>IF(AND(B75=#REF!,C75=#REF!),"oui","non")</f>
        <v>#REF!</v>
      </c>
    </row>
    <row r="76" spans="1:38" ht="15.75">
      <c r="A76" s="35">
        <v>67</v>
      </c>
      <c r="B76" s="123" t="s">
        <v>253</v>
      </c>
      <c r="C76" s="123" t="s">
        <v>256</v>
      </c>
      <c r="D76" s="339">
        <f>'REPRODUCTION 3'!G74</f>
        <v>23.625</v>
      </c>
      <c r="E76" s="339">
        <f>'RUMINANTS 3'!G74</f>
        <v>50.25</v>
      </c>
      <c r="F76" s="339">
        <f>'PARASITOLOGIE 3'!G74</f>
        <v>31.125</v>
      </c>
      <c r="G76" s="339">
        <f>'INFECTIEUX 3'!G74</f>
        <v>18</v>
      </c>
      <c r="H76" s="339">
        <f>'CARNIVORES 3'!G74</f>
        <v>34.875</v>
      </c>
      <c r="I76" s="339">
        <f>'CHIRURGIE 3'!G74</f>
        <v>27.75</v>
      </c>
      <c r="J76" s="339">
        <f>'BIOCHIMIE 2'!G74</f>
        <v>17</v>
      </c>
      <c r="K76" s="339">
        <f>'HIDAOA 3'!G74</f>
        <v>34.5</v>
      </c>
      <c r="L76" s="339">
        <f>'ANA-PATH 2'!G74</f>
        <v>13.5</v>
      </c>
      <c r="M76" s="88">
        <f>CLINIQUE!H76</f>
        <v>43.75</v>
      </c>
      <c r="N76" s="88">
        <f t="shared" si="14"/>
        <v>294.375</v>
      </c>
      <c r="O76" s="88">
        <f t="shared" si="15"/>
        <v>10.513392857142858</v>
      </c>
      <c r="P76" s="89" t="str">
        <f t="shared" si="16"/>
        <v>Admis</v>
      </c>
      <c r="Q76" s="89" t="str">
        <f t="shared" si="17"/>
        <v>juin</v>
      </c>
      <c r="R76" s="72">
        <f t="shared" si="18"/>
        <v>0</v>
      </c>
      <c r="S76" s="72">
        <f t="shared" si="19"/>
        <v>0</v>
      </c>
      <c r="T76" s="72">
        <f t="shared" si="20"/>
        <v>0</v>
      </c>
      <c r="U76" s="72">
        <f t="shared" si="21"/>
        <v>0</v>
      </c>
      <c r="V76" s="72">
        <f t="shared" si="22"/>
        <v>0</v>
      </c>
      <c r="W76" s="72">
        <f t="shared" si="23"/>
        <v>0</v>
      </c>
      <c r="X76" s="72">
        <f t="shared" si="24"/>
        <v>0</v>
      </c>
      <c r="Y76" s="72">
        <f t="shared" si="25"/>
        <v>0</v>
      </c>
      <c r="Z76" s="72">
        <f t="shared" si="26"/>
        <v>0</v>
      </c>
      <c r="AA76" s="72">
        <f t="shared" si="27"/>
        <v>0</v>
      </c>
      <c r="AB76" s="71" t="str">
        <f>'REPRODUCTION 3'!M74</f>
        <v>Juin</v>
      </c>
      <c r="AC76" s="71" t="str">
        <f>'RUMINANTS 3'!M74</f>
        <v>Juin</v>
      </c>
      <c r="AD76" s="71" t="str">
        <f>'PARASITOLOGIE 3'!M74</f>
        <v>Juin</v>
      </c>
      <c r="AE76" s="71" t="str">
        <f>'INFECTIEUX 3'!M74</f>
        <v>Juin</v>
      </c>
      <c r="AF76" s="71" t="str">
        <f>'CARNIVORES 3'!M74</f>
        <v>Juin</v>
      </c>
      <c r="AG76" s="71" t="str">
        <f>'CHIRURGIE 3'!M74</f>
        <v>Juin</v>
      </c>
      <c r="AH76" s="71" t="str">
        <f>'BIOCHIMIE 2'!M74</f>
        <v>Juin</v>
      </c>
      <c r="AI76" s="71" t="str">
        <f>'HIDAOA 3'!M74</f>
        <v>Juin</v>
      </c>
      <c r="AJ76" s="71" t="str">
        <f>'ANA-PATH 2'!M74</f>
        <v>Juin</v>
      </c>
      <c r="AK76" s="73" t="str">
        <f>CLINIQUE!N76</f>
        <v>Juin</v>
      </c>
      <c r="AL76" t="e">
        <f>IF(AND(B76=#REF!,C76=#REF!),"oui","non")</f>
        <v>#REF!</v>
      </c>
    </row>
    <row r="77" spans="1:38" ht="15.75">
      <c r="A77" s="35">
        <v>68</v>
      </c>
      <c r="B77" s="123" t="s">
        <v>767</v>
      </c>
      <c r="C77" s="123" t="s">
        <v>113</v>
      </c>
      <c r="D77" s="87">
        <f>'REPRODUCTION 3'!G75</f>
        <v>7.125</v>
      </c>
      <c r="E77" s="87">
        <f>'RUMINANTS 3'!G75</f>
        <v>22.5</v>
      </c>
      <c r="F77" s="87">
        <f>'PARASITOLOGIE 3'!G75</f>
        <v>22.5</v>
      </c>
      <c r="G77" s="87">
        <f>'INFECTIEUX 3'!G75</f>
        <v>3.75</v>
      </c>
      <c r="H77" s="87">
        <f>'CARNIVORES 3'!G75</f>
        <v>33</v>
      </c>
      <c r="I77" s="87">
        <f>'CHIRURGIE 3'!G75</f>
        <v>22.5</v>
      </c>
      <c r="J77" s="87">
        <f>'BIOCHIMIE 2'!G75</f>
        <v>6</v>
      </c>
      <c r="K77" s="87">
        <f>'HIDAOA 3'!G75</f>
        <v>21</v>
      </c>
      <c r="L77" s="87">
        <f>'ANA-PATH 2'!G75</f>
        <v>12</v>
      </c>
      <c r="M77" s="88">
        <f>CLINIQUE!H77</f>
        <v>41.5</v>
      </c>
      <c r="N77" s="88">
        <f t="shared" si="14"/>
        <v>191.875</v>
      </c>
      <c r="O77" s="88">
        <f t="shared" si="15"/>
        <v>6.8526785714285712</v>
      </c>
      <c r="P77" s="89" t="str">
        <f t="shared" si="16"/>
        <v>Ajournee</v>
      </c>
      <c r="Q77" s="89" t="str">
        <f t="shared" si="17"/>
        <v>Synthèse</v>
      </c>
      <c r="R77" s="72">
        <f t="shared" si="18"/>
        <v>1</v>
      </c>
      <c r="S77" s="72">
        <f t="shared" si="19"/>
        <v>0</v>
      </c>
      <c r="T77" s="72">
        <f t="shared" si="20"/>
        <v>0</v>
      </c>
      <c r="U77" s="72">
        <f t="shared" si="21"/>
        <v>1</v>
      </c>
      <c r="V77" s="72">
        <f t="shared" si="22"/>
        <v>0</v>
      </c>
      <c r="W77" s="72">
        <f t="shared" si="23"/>
        <v>0</v>
      </c>
      <c r="X77" s="72">
        <f t="shared" si="24"/>
        <v>1</v>
      </c>
      <c r="Y77" s="72">
        <f t="shared" si="25"/>
        <v>0</v>
      </c>
      <c r="Z77" s="72">
        <f t="shared" si="26"/>
        <v>0</v>
      </c>
      <c r="AA77" s="72">
        <f t="shared" si="27"/>
        <v>0</v>
      </c>
      <c r="AB77" s="71" t="str">
        <f>'REPRODUCTION 3'!M75</f>
        <v>Synthèse</v>
      </c>
      <c r="AC77" s="71" t="str">
        <f>'RUMINANTS 3'!M75</f>
        <v>Synthèse</v>
      </c>
      <c r="AD77" s="71" t="str">
        <f>'PARASITOLOGIE 3'!M75</f>
        <v>Synthèse</v>
      </c>
      <c r="AE77" s="71" t="str">
        <f>'INFECTIEUX 3'!M75</f>
        <v>Synthèse</v>
      </c>
      <c r="AF77" s="71" t="str">
        <f>'CARNIVORES 3'!M75</f>
        <v>Juin</v>
      </c>
      <c r="AG77" s="71" t="str">
        <f>'CHIRURGIE 3'!M75</f>
        <v>Synthèse</v>
      </c>
      <c r="AH77" s="71" t="str">
        <f>'BIOCHIMIE 2'!M75</f>
        <v>Synthèse</v>
      </c>
      <c r="AI77" s="71" t="str">
        <f>'HIDAOA 3'!M75</f>
        <v>Synthèse</v>
      </c>
      <c r="AJ77" s="71" t="str">
        <f>'ANA-PATH 2'!M75</f>
        <v>Synthèse</v>
      </c>
      <c r="AK77" s="73" t="str">
        <f>CLINIQUE!N77</f>
        <v>Juin</v>
      </c>
    </row>
    <row r="78" spans="1:38" ht="15.75">
      <c r="A78" s="35">
        <v>69</v>
      </c>
      <c r="B78" s="123" t="s">
        <v>257</v>
      </c>
      <c r="C78" s="123" t="s">
        <v>79</v>
      </c>
      <c r="D78" s="339">
        <f>'REPRODUCTION 3'!G76</f>
        <v>26.25</v>
      </c>
      <c r="E78" s="339">
        <f>'RUMINANTS 3'!G76</f>
        <v>56.25</v>
      </c>
      <c r="F78" s="339">
        <f>'PARASITOLOGIE 3'!G76</f>
        <v>31.875</v>
      </c>
      <c r="G78" s="339">
        <f>'INFECTIEUX 3'!G76</f>
        <v>34.125</v>
      </c>
      <c r="H78" s="339">
        <f>'CARNIVORES 3'!G76</f>
        <v>53.25</v>
      </c>
      <c r="I78" s="339">
        <f>'CHIRURGIE 3'!G76</f>
        <v>25.125</v>
      </c>
      <c r="J78" s="339">
        <f>'BIOCHIMIE 2'!G76</f>
        <v>21</v>
      </c>
      <c r="K78" s="339">
        <f>'HIDAOA 3'!G76</f>
        <v>46.875</v>
      </c>
      <c r="L78" s="339">
        <f>'ANA-PATH 2'!G76</f>
        <v>21</v>
      </c>
      <c r="M78" s="88">
        <f>CLINIQUE!H78</f>
        <v>44</v>
      </c>
      <c r="N78" s="88">
        <f t="shared" si="14"/>
        <v>359.75</v>
      </c>
      <c r="O78" s="88">
        <f t="shared" si="15"/>
        <v>12.848214285714286</v>
      </c>
      <c r="P78" s="89" t="str">
        <f t="shared" si="16"/>
        <v>Admis</v>
      </c>
      <c r="Q78" s="89" t="str">
        <f t="shared" si="17"/>
        <v>juin</v>
      </c>
      <c r="R78" s="72">
        <f t="shared" si="18"/>
        <v>0</v>
      </c>
      <c r="S78" s="72">
        <f t="shared" si="19"/>
        <v>0</v>
      </c>
      <c r="T78" s="72">
        <f t="shared" si="20"/>
        <v>0</v>
      </c>
      <c r="U78" s="72">
        <f t="shared" si="21"/>
        <v>0</v>
      </c>
      <c r="V78" s="72">
        <f t="shared" si="22"/>
        <v>0</v>
      </c>
      <c r="W78" s="72">
        <f t="shared" si="23"/>
        <v>0</v>
      </c>
      <c r="X78" s="72">
        <f t="shared" si="24"/>
        <v>0</v>
      </c>
      <c r="Y78" s="72">
        <f t="shared" si="25"/>
        <v>0</v>
      </c>
      <c r="Z78" s="72">
        <f t="shared" si="26"/>
        <v>0</v>
      </c>
      <c r="AA78" s="72">
        <f t="shared" si="27"/>
        <v>0</v>
      </c>
      <c r="AB78" s="71" t="str">
        <f>'REPRODUCTION 3'!M76</f>
        <v>Juin</v>
      </c>
      <c r="AC78" s="71" t="str">
        <f>'RUMINANTS 3'!M76</f>
        <v>Juin</v>
      </c>
      <c r="AD78" s="71" t="str">
        <f>'PARASITOLOGIE 3'!M76</f>
        <v>Juin</v>
      </c>
      <c r="AE78" s="71" t="str">
        <f>'INFECTIEUX 3'!M76</f>
        <v>Juin</v>
      </c>
      <c r="AF78" s="71" t="str">
        <f>'CARNIVORES 3'!M76</f>
        <v>Juin</v>
      </c>
      <c r="AG78" s="71" t="str">
        <f>'CHIRURGIE 3'!M76</f>
        <v>Juin</v>
      </c>
      <c r="AH78" s="71" t="str">
        <f>'BIOCHIMIE 2'!M76</f>
        <v>Juin</v>
      </c>
      <c r="AI78" s="71" t="str">
        <f>'HIDAOA 3'!M76</f>
        <v>Juin</v>
      </c>
      <c r="AJ78" s="71" t="str">
        <f>'ANA-PATH 2'!M76</f>
        <v>Juin</v>
      </c>
      <c r="AK78" s="73" t="str">
        <f>CLINIQUE!N78</f>
        <v>Juin</v>
      </c>
      <c r="AL78" t="e">
        <f>IF(AND(B78=#REF!,C78=#REF!),"oui","non")</f>
        <v>#REF!</v>
      </c>
    </row>
    <row r="79" spans="1:38" ht="15.75">
      <c r="A79" s="35">
        <v>70</v>
      </c>
      <c r="B79" s="123" t="s">
        <v>104</v>
      </c>
      <c r="C79" s="123" t="s">
        <v>768</v>
      </c>
      <c r="D79" s="339">
        <f>'REPRODUCTION 3'!G77</f>
        <v>29.25</v>
      </c>
      <c r="E79" s="339">
        <f>'RUMINANTS 3'!G77</f>
        <v>47.25</v>
      </c>
      <c r="F79" s="339">
        <f>'PARASITOLOGIE 3'!G77</f>
        <v>34.125</v>
      </c>
      <c r="G79" s="339">
        <f>'INFECTIEUX 3'!G77</f>
        <v>19.5</v>
      </c>
      <c r="H79" s="339">
        <f>'CARNIVORES 3'!G77</f>
        <v>39.75</v>
      </c>
      <c r="I79" s="339">
        <f>'CHIRURGIE 3'!G77</f>
        <v>30.75</v>
      </c>
      <c r="J79" s="339">
        <f>'BIOCHIMIE 2'!G77</f>
        <v>23.25</v>
      </c>
      <c r="K79" s="339">
        <f>'HIDAOA 3'!G77</f>
        <v>49.125</v>
      </c>
      <c r="L79" s="339">
        <f>'ANA-PATH 2'!G77</f>
        <v>17.5</v>
      </c>
      <c r="M79" s="88">
        <f>CLINIQUE!H79</f>
        <v>40.5</v>
      </c>
      <c r="N79" s="88">
        <f t="shared" si="14"/>
        <v>331</v>
      </c>
      <c r="O79" s="88">
        <f t="shared" si="15"/>
        <v>11.821428571428571</v>
      </c>
      <c r="P79" s="89" t="str">
        <f t="shared" si="16"/>
        <v>Admis</v>
      </c>
      <c r="Q79" s="89" t="str">
        <f t="shared" si="17"/>
        <v>juin</v>
      </c>
      <c r="R79" s="72">
        <f t="shared" si="18"/>
        <v>0</v>
      </c>
      <c r="S79" s="72">
        <f t="shared" si="19"/>
        <v>0</v>
      </c>
      <c r="T79" s="72">
        <f t="shared" si="20"/>
        <v>0</v>
      </c>
      <c r="U79" s="72">
        <f t="shared" si="21"/>
        <v>0</v>
      </c>
      <c r="V79" s="72">
        <f t="shared" si="22"/>
        <v>0</v>
      </c>
      <c r="W79" s="72">
        <f t="shared" si="23"/>
        <v>0</v>
      </c>
      <c r="X79" s="72">
        <f t="shared" si="24"/>
        <v>0</v>
      </c>
      <c r="Y79" s="72">
        <f t="shared" si="25"/>
        <v>0</v>
      </c>
      <c r="Z79" s="72">
        <f t="shared" si="26"/>
        <v>0</v>
      </c>
      <c r="AA79" s="72">
        <f t="shared" si="27"/>
        <v>0</v>
      </c>
      <c r="AB79" s="71" t="str">
        <f>'REPRODUCTION 3'!M77</f>
        <v>Juin</v>
      </c>
      <c r="AC79" s="71" t="str">
        <f>'RUMINANTS 3'!M77</f>
        <v>Juin</v>
      </c>
      <c r="AD79" s="71" t="str">
        <f>'PARASITOLOGIE 3'!M77</f>
        <v>Juin</v>
      </c>
      <c r="AE79" s="71" t="str">
        <f>'INFECTIEUX 3'!M77</f>
        <v>Juin</v>
      </c>
      <c r="AF79" s="71" t="str">
        <f>'CARNIVORES 3'!M77</f>
        <v>Juin</v>
      </c>
      <c r="AG79" s="71" t="str">
        <f>'CHIRURGIE 3'!M77</f>
        <v>Juin</v>
      </c>
      <c r="AH79" s="71" t="str">
        <f>'BIOCHIMIE 2'!M77</f>
        <v>Juin</v>
      </c>
      <c r="AI79" s="71" t="str">
        <f>'HIDAOA 3'!M77</f>
        <v>Juin</v>
      </c>
      <c r="AJ79" s="71" t="str">
        <f>'ANA-PATH 2'!M77</f>
        <v>Juin</v>
      </c>
      <c r="AK79" s="73" t="str">
        <f>CLINIQUE!N79</f>
        <v>Juin</v>
      </c>
      <c r="AL79" t="e">
        <f>IF(AND(B79=#REF!,C79=#REF!),"oui","non")</f>
        <v>#REF!</v>
      </c>
    </row>
    <row r="80" spans="1:38" ht="15.75">
      <c r="A80" s="35">
        <v>71</v>
      </c>
      <c r="B80" s="123" t="s">
        <v>104</v>
      </c>
      <c r="C80" s="123" t="s">
        <v>258</v>
      </c>
      <c r="D80" s="339">
        <f>'REPRODUCTION 3'!G78</f>
        <v>24</v>
      </c>
      <c r="E80" s="339">
        <f>'RUMINANTS 3'!G78</f>
        <v>51</v>
      </c>
      <c r="F80" s="339">
        <f>'PARASITOLOGIE 3'!G78</f>
        <v>39.75</v>
      </c>
      <c r="G80" s="339">
        <f>'INFECTIEUX 3'!G78</f>
        <v>21</v>
      </c>
      <c r="H80" s="339">
        <f>'CARNIVORES 3'!G78</f>
        <v>34.5</v>
      </c>
      <c r="I80" s="339">
        <f>'CHIRURGIE 3'!G78</f>
        <v>32.25</v>
      </c>
      <c r="J80" s="339">
        <f>'BIOCHIMIE 2'!G78</f>
        <v>16.75</v>
      </c>
      <c r="K80" s="339">
        <f>'HIDAOA 3'!G78</f>
        <v>37.875</v>
      </c>
      <c r="L80" s="339">
        <f>'ANA-PATH 2'!G78</f>
        <v>16.75</v>
      </c>
      <c r="M80" s="88">
        <f>CLINIQUE!H80</f>
        <v>43.5</v>
      </c>
      <c r="N80" s="88">
        <f t="shared" si="14"/>
        <v>317.375</v>
      </c>
      <c r="O80" s="88">
        <f t="shared" si="15"/>
        <v>11.334821428571429</v>
      </c>
      <c r="P80" s="89" t="str">
        <f t="shared" si="16"/>
        <v>Admis</v>
      </c>
      <c r="Q80" s="89" t="str">
        <f t="shared" si="17"/>
        <v>juin</v>
      </c>
      <c r="R80" s="72">
        <f t="shared" si="18"/>
        <v>0</v>
      </c>
      <c r="S80" s="72">
        <f t="shared" si="19"/>
        <v>0</v>
      </c>
      <c r="T80" s="72">
        <f t="shared" si="20"/>
        <v>0</v>
      </c>
      <c r="U80" s="72">
        <f t="shared" si="21"/>
        <v>0</v>
      </c>
      <c r="V80" s="72">
        <f t="shared" si="22"/>
        <v>0</v>
      </c>
      <c r="W80" s="72">
        <f t="shared" si="23"/>
        <v>0</v>
      </c>
      <c r="X80" s="72">
        <f t="shared" si="24"/>
        <v>0</v>
      </c>
      <c r="Y80" s="72">
        <f t="shared" si="25"/>
        <v>0</v>
      </c>
      <c r="Z80" s="72">
        <f t="shared" si="26"/>
        <v>0</v>
      </c>
      <c r="AA80" s="72">
        <f t="shared" si="27"/>
        <v>0</v>
      </c>
      <c r="AB80" s="71" t="str">
        <f>'REPRODUCTION 3'!M78</f>
        <v>Juin</v>
      </c>
      <c r="AC80" s="71" t="str">
        <f>'RUMINANTS 3'!M78</f>
        <v>Juin</v>
      </c>
      <c r="AD80" s="71" t="str">
        <f>'PARASITOLOGIE 3'!M78</f>
        <v>Juin</v>
      </c>
      <c r="AE80" s="71" t="str">
        <f>'INFECTIEUX 3'!M78</f>
        <v>Juin</v>
      </c>
      <c r="AF80" s="71" t="str">
        <f>'CARNIVORES 3'!M78</f>
        <v>Juin</v>
      </c>
      <c r="AG80" s="71" t="str">
        <f>'CHIRURGIE 3'!M78</f>
        <v>Juin</v>
      </c>
      <c r="AH80" s="71" t="str">
        <f>'BIOCHIMIE 2'!M78</f>
        <v>Juin</v>
      </c>
      <c r="AI80" s="71" t="str">
        <f>'HIDAOA 3'!M78</f>
        <v>Juin</v>
      </c>
      <c r="AJ80" s="71" t="str">
        <f>'ANA-PATH 2'!M78</f>
        <v>Juin</v>
      </c>
      <c r="AK80" s="73" t="str">
        <f>CLINIQUE!N80</f>
        <v>Juin</v>
      </c>
      <c r="AL80" t="e">
        <f>IF(AND(B80=#REF!,C80=#REF!),"oui","non")</f>
        <v>#REF!</v>
      </c>
    </row>
    <row r="81" spans="1:38" ht="15.75">
      <c r="A81" s="35">
        <v>72</v>
      </c>
      <c r="B81" s="123" t="s">
        <v>259</v>
      </c>
      <c r="C81" s="123" t="s">
        <v>260</v>
      </c>
      <c r="D81" s="87">
        <f>'REPRODUCTION 3'!G79</f>
        <v>4.125</v>
      </c>
      <c r="E81" s="87">
        <f>'RUMINANTS 3'!G79</f>
        <v>36</v>
      </c>
      <c r="F81" s="87">
        <f>'PARASITOLOGIE 3'!G79</f>
        <v>24.75</v>
      </c>
      <c r="G81" s="87">
        <f>'INFECTIEUX 3'!G79</f>
        <v>11.25</v>
      </c>
      <c r="H81" s="87">
        <f>'CARNIVORES 3'!G79</f>
        <v>22.125</v>
      </c>
      <c r="I81" s="87">
        <f>'CHIRURGIE 3'!G79</f>
        <v>10.5</v>
      </c>
      <c r="J81" s="87">
        <f>'BIOCHIMIE 2'!G79</f>
        <v>16</v>
      </c>
      <c r="K81" s="87">
        <f>'HIDAOA 3'!G79</f>
        <v>22.125</v>
      </c>
      <c r="L81" s="87">
        <f>'ANA-PATH 2'!G79</f>
        <v>17.5</v>
      </c>
      <c r="M81" s="88">
        <f>CLINIQUE!H81</f>
        <v>0</v>
      </c>
      <c r="N81" s="88">
        <f t="shared" si="14"/>
        <v>164.375</v>
      </c>
      <c r="O81" s="88">
        <f t="shared" si="15"/>
        <v>5.8705357142857144</v>
      </c>
      <c r="P81" s="89" t="str">
        <f t="shared" si="16"/>
        <v>Ajournee</v>
      </c>
      <c r="Q81" s="89" t="str">
        <f t="shared" si="17"/>
        <v>Synthèse</v>
      </c>
      <c r="R81" s="72">
        <f t="shared" si="18"/>
        <v>1</v>
      </c>
      <c r="S81" s="72">
        <f t="shared" si="19"/>
        <v>0</v>
      </c>
      <c r="T81" s="72">
        <f t="shared" si="20"/>
        <v>0</v>
      </c>
      <c r="U81" s="72">
        <f t="shared" si="21"/>
        <v>1</v>
      </c>
      <c r="V81" s="72">
        <f t="shared" si="22"/>
        <v>0</v>
      </c>
      <c r="W81" s="72">
        <f t="shared" si="23"/>
        <v>1</v>
      </c>
      <c r="X81" s="72">
        <f t="shared" si="24"/>
        <v>0</v>
      </c>
      <c r="Y81" s="72">
        <f t="shared" si="25"/>
        <v>0</v>
      </c>
      <c r="Z81" s="72">
        <f t="shared" si="26"/>
        <v>0</v>
      </c>
      <c r="AA81" s="72">
        <f t="shared" si="27"/>
        <v>1</v>
      </c>
      <c r="AB81" s="71" t="str">
        <f>'REPRODUCTION 3'!M79</f>
        <v>Synthèse</v>
      </c>
      <c r="AC81" s="71" t="str">
        <f>'RUMINANTS 3'!M79</f>
        <v>Juin</v>
      </c>
      <c r="AD81" s="71" t="str">
        <f>'PARASITOLOGIE 3'!M79</f>
        <v>Synthèse</v>
      </c>
      <c r="AE81" s="71" t="str">
        <f>'INFECTIEUX 3'!M79</f>
        <v>Synthèse</v>
      </c>
      <c r="AF81" s="71" t="str">
        <f>'CARNIVORES 3'!M79</f>
        <v>Synthèse</v>
      </c>
      <c r="AG81" s="71" t="str">
        <f>'CHIRURGIE 3'!M79</f>
        <v>Synthèse</v>
      </c>
      <c r="AH81" s="71" t="str">
        <f>'BIOCHIMIE 2'!M79</f>
        <v>Synthèse</v>
      </c>
      <c r="AI81" s="71" t="str">
        <f>'HIDAOA 3'!M79</f>
        <v>Synthèse</v>
      </c>
      <c r="AJ81" s="71" t="str">
        <f>'ANA-PATH 2'!M79</f>
        <v>Synthèse</v>
      </c>
      <c r="AK81" s="73" t="str">
        <f>CLINIQUE!N81</f>
        <v>Juin</v>
      </c>
    </row>
    <row r="82" spans="1:38" ht="15.75">
      <c r="A82" s="35">
        <v>73</v>
      </c>
      <c r="B82" s="123" t="s">
        <v>261</v>
      </c>
      <c r="C82" s="123" t="s">
        <v>262</v>
      </c>
      <c r="D82" s="339">
        <f>'REPRODUCTION 3'!G80</f>
        <v>18</v>
      </c>
      <c r="E82" s="339">
        <f>'RUMINANTS 3'!G80</f>
        <v>51</v>
      </c>
      <c r="F82" s="339">
        <f>'PARASITOLOGIE 3'!G80</f>
        <v>28.5</v>
      </c>
      <c r="G82" s="339">
        <f>'INFECTIEUX 3'!G80</f>
        <v>18.375</v>
      </c>
      <c r="H82" s="339">
        <f>'CARNIVORES 3'!G80</f>
        <v>41.25</v>
      </c>
      <c r="I82" s="339">
        <f>'CHIRURGIE 3'!G80</f>
        <v>36</v>
      </c>
      <c r="J82" s="339">
        <f>'BIOCHIMIE 2'!G80</f>
        <v>18.5</v>
      </c>
      <c r="K82" s="339">
        <f>'HIDAOA 3'!G80</f>
        <v>41.625</v>
      </c>
      <c r="L82" s="339">
        <f>'ANA-PATH 2'!G80</f>
        <v>21.5</v>
      </c>
      <c r="M82" s="88">
        <f>CLINIQUE!H82</f>
        <v>40</v>
      </c>
      <c r="N82" s="88">
        <f t="shared" si="14"/>
        <v>314.75</v>
      </c>
      <c r="O82" s="88">
        <f t="shared" si="15"/>
        <v>11.241071428571429</v>
      </c>
      <c r="P82" s="89" t="str">
        <f t="shared" si="16"/>
        <v>Admis</v>
      </c>
      <c r="Q82" s="89" t="str">
        <f t="shared" si="17"/>
        <v>juin</v>
      </c>
      <c r="R82" s="72">
        <f t="shared" si="18"/>
        <v>0</v>
      </c>
      <c r="S82" s="72">
        <f t="shared" si="19"/>
        <v>0</v>
      </c>
      <c r="T82" s="72">
        <f t="shared" si="20"/>
        <v>0</v>
      </c>
      <c r="U82" s="72">
        <f t="shared" si="21"/>
        <v>0</v>
      </c>
      <c r="V82" s="72">
        <f t="shared" si="22"/>
        <v>0</v>
      </c>
      <c r="W82" s="72">
        <f t="shared" si="23"/>
        <v>0</v>
      </c>
      <c r="X82" s="72">
        <f t="shared" si="24"/>
        <v>0</v>
      </c>
      <c r="Y82" s="72">
        <f t="shared" si="25"/>
        <v>0</v>
      </c>
      <c r="Z82" s="72">
        <f t="shared" si="26"/>
        <v>0</v>
      </c>
      <c r="AA82" s="72">
        <f t="shared" si="27"/>
        <v>0</v>
      </c>
      <c r="AB82" s="71" t="str">
        <f>'REPRODUCTION 3'!M80</f>
        <v>Juin</v>
      </c>
      <c r="AC82" s="71" t="str">
        <f>'RUMINANTS 3'!M80</f>
        <v>Juin</v>
      </c>
      <c r="AD82" s="71" t="str">
        <f>'PARASITOLOGIE 3'!M80</f>
        <v>Juin</v>
      </c>
      <c r="AE82" s="71" t="str">
        <f>'INFECTIEUX 3'!M80</f>
        <v>Juin</v>
      </c>
      <c r="AF82" s="71" t="str">
        <f>'CARNIVORES 3'!M80</f>
        <v>Juin</v>
      </c>
      <c r="AG82" s="71" t="str">
        <f>'CHIRURGIE 3'!M80</f>
        <v>Juin</v>
      </c>
      <c r="AH82" s="71" t="str">
        <f>'BIOCHIMIE 2'!M80</f>
        <v>Juin</v>
      </c>
      <c r="AI82" s="71" t="str">
        <f>'HIDAOA 3'!M80</f>
        <v>Juin</v>
      </c>
      <c r="AJ82" s="71" t="str">
        <f>'ANA-PATH 2'!M80</f>
        <v>Juin</v>
      </c>
      <c r="AK82" s="73" t="str">
        <f>CLINIQUE!N82</f>
        <v>Juin</v>
      </c>
      <c r="AL82" t="e">
        <f>IF(AND(B82=#REF!,C82=#REF!),"oui","non")</f>
        <v>#REF!</v>
      </c>
    </row>
    <row r="83" spans="1:38" ht="15.75">
      <c r="A83" s="35">
        <v>74</v>
      </c>
      <c r="B83" s="123" t="s">
        <v>261</v>
      </c>
      <c r="C83" s="123" t="s">
        <v>263</v>
      </c>
      <c r="D83" s="339">
        <f>'REPRODUCTION 3'!G81</f>
        <v>15</v>
      </c>
      <c r="E83" s="339">
        <f>'RUMINANTS 3'!G81</f>
        <v>48.75</v>
      </c>
      <c r="F83" s="339">
        <f>'PARASITOLOGIE 3'!G81</f>
        <v>30.75</v>
      </c>
      <c r="G83" s="339">
        <f>'INFECTIEUX 3'!G81</f>
        <v>15</v>
      </c>
      <c r="H83" s="339">
        <f>'CARNIVORES 3'!G81</f>
        <v>43.125</v>
      </c>
      <c r="I83" s="339">
        <f>'CHIRURGIE 3'!G81</f>
        <v>26.625</v>
      </c>
      <c r="J83" s="339">
        <f>'BIOCHIMIE 2'!G81</f>
        <v>19.5</v>
      </c>
      <c r="K83" s="339">
        <f>'HIDAOA 3'!G81</f>
        <v>33.375</v>
      </c>
      <c r="L83" s="339">
        <f>'ANA-PATH 2'!G81</f>
        <v>15.25</v>
      </c>
      <c r="M83" s="88">
        <f>CLINIQUE!H83</f>
        <v>43.5</v>
      </c>
      <c r="N83" s="88">
        <f t="shared" si="14"/>
        <v>290.875</v>
      </c>
      <c r="O83" s="88">
        <f t="shared" si="15"/>
        <v>10.388392857142858</v>
      </c>
      <c r="P83" s="89" t="str">
        <f t="shared" si="16"/>
        <v>Admis</v>
      </c>
      <c r="Q83" s="89" t="str">
        <f t="shared" si="17"/>
        <v>juin</v>
      </c>
      <c r="R83" s="72">
        <f t="shared" si="18"/>
        <v>0</v>
      </c>
      <c r="S83" s="72">
        <f t="shared" si="19"/>
        <v>0</v>
      </c>
      <c r="T83" s="72">
        <f t="shared" si="20"/>
        <v>0</v>
      </c>
      <c r="U83" s="72">
        <f t="shared" si="21"/>
        <v>0</v>
      </c>
      <c r="V83" s="72">
        <f t="shared" si="22"/>
        <v>0</v>
      </c>
      <c r="W83" s="72">
        <f t="shared" si="23"/>
        <v>0</v>
      </c>
      <c r="X83" s="72">
        <f t="shared" si="24"/>
        <v>0</v>
      </c>
      <c r="Y83" s="72">
        <f t="shared" si="25"/>
        <v>0</v>
      </c>
      <c r="Z83" s="72">
        <f t="shared" si="26"/>
        <v>0</v>
      </c>
      <c r="AA83" s="72">
        <f t="shared" si="27"/>
        <v>0</v>
      </c>
      <c r="AB83" s="71" t="str">
        <f>'REPRODUCTION 3'!M81</f>
        <v>Juin</v>
      </c>
      <c r="AC83" s="71" t="str">
        <f>'RUMINANTS 3'!M81</f>
        <v>Juin</v>
      </c>
      <c r="AD83" s="71" t="str">
        <f>'PARASITOLOGIE 3'!M81</f>
        <v>Juin</v>
      </c>
      <c r="AE83" s="71" t="str">
        <f>'INFECTIEUX 3'!M81</f>
        <v>Juin</v>
      </c>
      <c r="AF83" s="71" t="str">
        <f>'CARNIVORES 3'!M81</f>
        <v>Juin</v>
      </c>
      <c r="AG83" s="71" t="str">
        <f>'CHIRURGIE 3'!M81</f>
        <v>Juin</v>
      </c>
      <c r="AH83" s="71" t="str">
        <f>'BIOCHIMIE 2'!M81</f>
        <v>Juin</v>
      </c>
      <c r="AI83" s="71" t="str">
        <f>'HIDAOA 3'!M81</f>
        <v>Juin</v>
      </c>
      <c r="AJ83" s="71" t="str">
        <f>'ANA-PATH 2'!M81</f>
        <v>Juin</v>
      </c>
      <c r="AK83" s="73" t="str">
        <f>CLINIQUE!N83</f>
        <v>Juin</v>
      </c>
      <c r="AL83" t="e">
        <f>IF(AND(B83=#REF!,C83=#REF!),"oui","non")</f>
        <v>#REF!</v>
      </c>
    </row>
    <row r="84" spans="1:38" ht="15.75">
      <c r="A84" s="35">
        <v>75</v>
      </c>
      <c r="B84" s="123" t="s">
        <v>264</v>
      </c>
      <c r="C84" s="123" t="s">
        <v>265</v>
      </c>
      <c r="D84" s="87">
        <f>'REPRODUCTION 3'!G82</f>
        <v>10.5</v>
      </c>
      <c r="E84" s="87">
        <f>'RUMINANTS 3'!G82</f>
        <v>27.75</v>
      </c>
      <c r="F84" s="87">
        <f>'PARASITOLOGIE 3'!G82</f>
        <v>28.875</v>
      </c>
      <c r="G84" s="87">
        <f>'INFECTIEUX 3'!G82</f>
        <v>11.25</v>
      </c>
      <c r="H84" s="87">
        <f>'CARNIVORES 3'!G82</f>
        <v>22.125</v>
      </c>
      <c r="I84" s="87">
        <f>'CHIRURGIE 3'!G82</f>
        <v>15</v>
      </c>
      <c r="J84" s="87">
        <f>'BIOCHIMIE 2'!G82</f>
        <v>8.25</v>
      </c>
      <c r="K84" s="87">
        <f>'HIDAOA 3'!G82</f>
        <v>27</v>
      </c>
      <c r="L84" s="87">
        <f>'ANA-PATH 2'!G82</f>
        <v>9.25</v>
      </c>
      <c r="M84" s="88">
        <f>CLINIQUE!H84</f>
        <v>41.75</v>
      </c>
      <c r="N84" s="88">
        <f t="shared" si="14"/>
        <v>201.75</v>
      </c>
      <c r="O84" s="88">
        <f t="shared" si="15"/>
        <v>7.2053571428571432</v>
      </c>
      <c r="P84" s="89" t="str">
        <f t="shared" si="16"/>
        <v>Ajournee</v>
      </c>
      <c r="Q84" s="89" t="str">
        <f t="shared" si="17"/>
        <v>Synthèse</v>
      </c>
      <c r="R84" s="72">
        <f t="shared" si="18"/>
        <v>1</v>
      </c>
      <c r="S84" s="72">
        <f t="shared" si="19"/>
        <v>0</v>
      </c>
      <c r="T84" s="72">
        <f t="shared" si="20"/>
        <v>0</v>
      </c>
      <c r="U84" s="72">
        <f t="shared" si="21"/>
        <v>1</v>
      </c>
      <c r="V84" s="72">
        <f t="shared" si="22"/>
        <v>0</v>
      </c>
      <c r="W84" s="72">
        <f t="shared" si="23"/>
        <v>0</v>
      </c>
      <c r="X84" s="72">
        <f t="shared" si="24"/>
        <v>1</v>
      </c>
      <c r="Y84" s="72">
        <f t="shared" si="25"/>
        <v>0</v>
      </c>
      <c r="Z84" s="72">
        <f t="shared" si="26"/>
        <v>1</v>
      </c>
      <c r="AA84" s="72">
        <f t="shared" si="27"/>
        <v>0</v>
      </c>
      <c r="AB84" s="71" t="str">
        <f>'REPRODUCTION 3'!M82</f>
        <v>Synthèse</v>
      </c>
      <c r="AC84" s="71" t="str">
        <f>'RUMINANTS 3'!M82</f>
        <v>Synthèse</v>
      </c>
      <c r="AD84" s="71" t="str">
        <f>'PARASITOLOGIE 3'!M82</f>
        <v>Synthèse</v>
      </c>
      <c r="AE84" s="71" t="str">
        <f>'INFECTIEUX 3'!M82</f>
        <v>Synthèse</v>
      </c>
      <c r="AF84" s="71" t="str">
        <f>'CARNIVORES 3'!M82</f>
        <v>Synthèse</v>
      </c>
      <c r="AG84" s="71" t="str">
        <f>'CHIRURGIE 3'!M82</f>
        <v>Synthèse</v>
      </c>
      <c r="AH84" s="71" t="str">
        <f>'BIOCHIMIE 2'!M82</f>
        <v>Synthèse</v>
      </c>
      <c r="AI84" s="71" t="str">
        <f>'HIDAOA 3'!M82</f>
        <v>Synthèse</v>
      </c>
      <c r="AJ84" s="71" t="str">
        <f>'ANA-PATH 2'!M82</f>
        <v>Synthèse</v>
      </c>
      <c r="AK84" s="73" t="str">
        <f>CLINIQUE!N84</f>
        <v>Juin</v>
      </c>
    </row>
    <row r="85" spans="1:38" ht="15.75">
      <c r="A85" s="35">
        <v>76</v>
      </c>
      <c r="B85" s="123" t="s">
        <v>769</v>
      </c>
      <c r="C85" s="123" t="s">
        <v>770</v>
      </c>
      <c r="D85" s="87">
        <f>'REPRODUCTION 3'!G83</f>
        <v>3.75</v>
      </c>
      <c r="E85" s="87">
        <f>'RUMINANTS 3'!G83</f>
        <v>26.25</v>
      </c>
      <c r="F85" s="87">
        <f>'PARASITOLOGIE 3'!G83</f>
        <v>24</v>
      </c>
      <c r="G85" s="87">
        <f>'INFECTIEUX 3'!G83</f>
        <v>7.125</v>
      </c>
      <c r="H85" s="87">
        <f>'CARNIVORES 3'!G83</f>
        <v>16.125</v>
      </c>
      <c r="I85" s="87">
        <f>'CHIRURGIE 3'!G83</f>
        <v>15.75</v>
      </c>
      <c r="J85" s="87">
        <f>'BIOCHIMIE 2'!G83</f>
        <v>13.5</v>
      </c>
      <c r="K85" s="87">
        <f>'HIDAOA 3'!G83</f>
        <v>29.625</v>
      </c>
      <c r="L85" s="87">
        <f>'ANA-PATH 2'!G83</f>
        <v>9.5</v>
      </c>
      <c r="M85" s="88">
        <f>CLINIQUE!H85</f>
        <v>42</v>
      </c>
      <c r="N85" s="88">
        <f t="shared" si="14"/>
        <v>187.625</v>
      </c>
      <c r="O85" s="88">
        <f t="shared" si="15"/>
        <v>6.7008928571428568</v>
      </c>
      <c r="P85" s="89" t="str">
        <f t="shared" si="16"/>
        <v>Ajournee</v>
      </c>
      <c r="Q85" s="89" t="str">
        <f t="shared" si="17"/>
        <v>Synthèse</v>
      </c>
      <c r="R85" s="72">
        <f t="shared" si="18"/>
        <v>1</v>
      </c>
      <c r="S85" s="72">
        <f t="shared" si="19"/>
        <v>0</v>
      </c>
      <c r="T85" s="72">
        <f t="shared" si="20"/>
        <v>0</v>
      </c>
      <c r="U85" s="72">
        <f t="shared" si="21"/>
        <v>1</v>
      </c>
      <c r="V85" s="72">
        <f t="shared" si="22"/>
        <v>0</v>
      </c>
      <c r="W85" s="72">
        <f t="shared" si="23"/>
        <v>0</v>
      </c>
      <c r="X85" s="72">
        <f t="shared" si="24"/>
        <v>0</v>
      </c>
      <c r="Y85" s="72">
        <f t="shared" si="25"/>
        <v>0</v>
      </c>
      <c r="Z85" s="72">
        <f t="shared" si="26"/>
        <v>1</v>
      </c>
      <c r="AA85" s="72">
        <f t="shared" si="27"/>
        <v>0</v>
      </c>
      <c r="AB85" s="71" t="str">
        <f>'REPRODUCTION 3'!M83</f>
        <v>Synthèse</v>
      </c>
      <c r="AC85" s="71" t="str">
        <f>'RUMINANTS 3'!M83</f>
        <v>Synthèse</v>
      </c>
      <c r="AD85" s="71" t="str">
        <f>'PARASITOLOGIE 3'!M83</f>
        <v>Synthèse</v>
      </c>
      <c r="AE85" s="71" t="str">
        <f>'INFECTIEUX 3'!M83</f>
        <v>Synthèse</v>
      </c>
      <c r="AF85" s="71" t="str">
        <f>'CARNIVORES 3'!M83</f>
        <v>Synthèse</v>
      </c>
      <c r="AG85" s="71" t="str">
        <f>'CHIRURGIE 3'!M83</f>
        <v>Synthèse</v>
      </c>
      <c r="AH85" s="71" t="str">
        <f>'BIOCHIMIE 2'!M83</f>
        <v>Synthèse</v>
      </c>
      <c r="AI85" s="71" t="str">
        <f>'HIDAOA 3'!M83</f>
        <v>Synthèse</v>
      </c>
      <c r="AJ85" s="71" t="str">
        <f>'ANA-PATH 2'!M83</f>
        <v>Synthèse</v>
      </c>
      <c r="AK85" s="73" t="str">
        <f>CLINIQUE!N85</f>
        <v>Juin</v>
      </c>
    </row>
    <row r="86" spans="1:38" ht="15.75">
      <c r="A86" s="35">
        <v>77</v>
      </c>
      <c r="B86" s="123" t="s">
        <v>266</v>
      </c>
      <c r="C86" s="123" t="s">
        <v>204</v>
      </c>
      <c r="D86" s="87">
        <f>'REPRODUCTION 3'!G84</f>
        <v>7.5</v>
      </c>
      <c r="E86" s="87">
        <f>'RUMINANTS 3'!G84</f>
        <v>30</v>
      </c>
      <c r="F86" s="87">
        <f>'PARASITOLOGIE 3'!G84</f>
        <v>20.25</v>
      </c>
      <c r="G86" s="87">
        <f>'INFECTIEUX 3'!G84</f>
        <v>6</v>
      </c>
      <c r="H86" s="87">
        <f>'CARNIVORES 3'!G84</f>
        <v>22.125</v>
      </c>
      <c r="I86" s="87">
        <f>'CHIRURGIE 3'!G84</f>
        <v>15</v>
      </c>
      <c r="J86" s="87">
        <f>'BIOCHIMIE 2'!G84</f>
        <v>8</v>
      </c>
      <c r="K86" s="87">
        <f>'HIDAOA 3'!G84</f>
        <v>21.375</v>
      </c>
      <c r="L86" s="87">
        <f>'ANA-PATH 2'!G84</f>
        <v>9</v>
      </c>
      <c r="M86" s="88">
        <f>CLINIQUE!H86</f>
        <v>42.5</v>
      </c>
      <c r="N86" s="88">
        <f t="shared" si="14"/>
        <v>181.75</v>
      </c>
      <c r="O86" s="88">
        <f t="shared" si="15"/>
        <v>6.4910714285714288</v>
      </c>
      <c r="P86" s="89" t="str">
        <f t="shared" si="16"/>
        <v>Ajournee</v>
      </c>
      <c r="Q86" s="89" t="str">
        <f t="shared" si="17"/>
        <v>Synthèse</v>
      </c>
      <c r="R86" s="72">
        <f t="shared" si="18"/>
        <v>1</v>
      </c>
      <c r="S86" s="72">
        <f t="shared" si="19"/>
        <v>0</v>
      </c>
      <c r="T86" s="72">
        <f t="shared" si="20"/>
        <v>0</v>
      </c>
      <c r="U86" s="72">
        <f t="shared" si="21"/>
        <v>1</v>
      </c>
      <c r="V86" s="72">
        <f t="shared" si="22"/>
        <v>0</v>
      </c>
      <c r="W86" s="72">
        <f t="shared" si="23"/>
        <v>0</v>
      </c>
      <c r="X86" s="72">
        <f t="shared" si="24"/>
        <v>1</v>
      </c>
      <c r="Y86" s="72">
        <f t="shared" si="25"/>
        <v>0</v>
      </c>
      <c r="Z86" s="72">
        <f t="shared" si="26"/>
        <v>1</v>
      </c>
      <c r="AA86" s="72">
        <f t="shared" si="27"/>
        <v>0</v>
      </c>
      <c r="AB86" s="71" t="str">
        <f>'REPRODUCTION 3'!M84</f>
        <v>Synthèse</v>
      </c>
      <c r="AC86" s="71" t="str">
        <f>'RUMINANTS 3'!M84</f>
        <v>Juin</v>
      </c>
      <c r="AD86" s="71" t="str">
        <f>'PARASITOLOGIE 3'!M84</f>
        <v>Synthèse</v>
      </c>
      <c r="AE86" s="71" t="str">
        <f>'INFECTIEUX 3'!M84</f>
        <v>Synthèse</v>
      </c>
      <c r="AF86" s="71" t="str">
        <f>'CARNIVORES 3'!M84</f>
        <v>Synthèse</v>
      </c>
      <c r="AG86" s="71" t="str">
        <f>'CHIRURGIE 3'!M84</f>
        <v>Juin</v>
      </c>
      <c r="AH86" s="71" t="str">
        <f>'BIOCHIMIE 2'!M84</f>
        <v>Synthèse</v>
      </c>
      <c r="AI86" s="71" t="str">
        <f>'HIDAOA 3'!M84</f>
        <v>Synthèse</v>
      </c>
      <c r="AJ86" s="71" t="str">
        <f>'ANA-PATH 2'!M84</f>
        <v>Synthèse</v>
      </c>
      <c r="AK86" s="73" t="str">
        <f>CLINIQUE!N86</f>
        <v>Juin</v>
      </c>
    </row>
    <row r="87" spans="1:38" ht="15.75">
      <c r="A87" s="35">
        <v>78</v>
      </c>
      <c r="B87" s="123" t="s">
        <v>70</v>
      </c>
      <c r="C87" s="123" t="s">
        <v>267</v>
      </c>
      <c r="D87" s="339">
        <f>'REPRODUCTION 3'!G85</f>
        <v>31.125</v>
      </c>
      <c r="E87" s="339">
        <f>'RUMINANTS 3'!G85</f>
        <v>53.25</v>
      </c>
      <c r="F87" s="339">
        <f>'PARASITOLOGIE 3'!G85</f>
        <v>36</v>
      </c>
      <c r="G87" s="339">
        <f>'INFECTIEUX 3'!G85</f>
        <v>17.25</v>
      </c>
      <c r="H87" s="339">
        <f>'CARNIVORES 3'!G85</f>
        <v>38.625</v>
      </c>
      <c r="I87" s="339">
        <f>'CHIRURGIE 3'!G85</f>
        <v>34.125</v>
      </c>
      <c r="J87" s="339">
        <f>'BIOCHIMIE 2'!G85</f>
        <v>22</v>
      </c>
      <c r="K87" s="339">
        <f>'HIDAOA 3'!G85</f>
        <v>46.5</v>
      </c>
      <c r="L87" s="339">
        <f>'ANA-PATH 2'!G85</f>
        <v>20.5</v>
      </c>
      <c r="M87" s="88">
        <f>CLINIQUE!H87</f>
        <v>41.75</v>
      </c>
      <c r="N87" s="88">
        <f t="shared" si="14"/>
        <v>341.125</v>
      </c>
      <c r="O87" s="88">
        <f t="shared" si="15"/>
        <v>12.183035714285714</v>
      </c>
      <c r="P87" s="89" t="str">
        <f t="shared" si="16"/>
        <v>Admis</v>
      </c>
      <c r="Q87" s="89" t="str">
        <f t="shared" si="17"/>
        <v>juin</v>
      </c>
      <c r="R87" s="72">
        <f t="shared" si="18"/>
        <v>0</v>
      </c>
      <c r="S87" s="72">
        <f t="shared" si="19"/>
        <v>0</v>
      </c>
      <c r="T87" s="72">
        <f t="shared" si="20"/>
        <v>0</v>
      </c>
      <c r="U87" s="72">
        <f t="shared" si="21"/>
        <v>0</v>
      </c>
      <c r="V87" s="72">
        <f t="shared" si="22"/>
        <v>0</v>
      </c>
      <c r="W87" s="72">
        <f t="shared" si="23"/>
        <v>0</v>
      </c>
      <c r="X87" s="72">
        <f t="shared" si="24"/>
        <v>0</v>
      </c>
      <c r="Y87" s="72">
        <f t="shared" si="25"/>
        <v>0</v>
      </c>
      <c r="Z87" s="72">
        <f t="shared" si="26"/>
        <v>0</v>
      </c>
      <c r="AA87" s="72">
        <f t="shared" si="27"/>
        <v>0</v>
      </c>
      <c r="AB87" s="71" t="str">
        <f>'REPRODUCTION 3'!M85</f>
        <v>Juin</v>
      </c>
      <c r="AC87" s="71" t="str">
        <f>'RUMINANTS 3'!M85</f>
        <v>Juin</v>
      </c>
      <c r="AD87" s="71" t="str">
        <f>'PARASITOLOGIE 3'!M85</f>
        <v>Juin</v>
      </c>
      <c r="AE87" s="71" t="str">
        <f>'INFECTIEUX 3'!M85</f>
        <v>Juin</v>
      </c>
      <c r="AF87" s="71" t="str">
        <f>'CARNIVORES 3'!M85</f>
        <v>Juin</v>
      </c>
      <c r="AG87" s="71" t="str">
        <f>'CHIRURGIE 3'!M85</f>
        <v>Juin</v>
      </c>
      <c r="AH87" s="71" t="str">
        <f>'BIOCHIMIE 2'!M85</f>
        <v>Juin</v>
      </c>
      <c r="AI87" s="71" t="str">
        <f>'HIDAOA 3'!M85</f>
        <v>Juin</v>
      </c>
      <c r="AJ87" s="71" t="str">
        <f>'ANA-PATH 2'!M85</f>
        <v>Juin</v>
      </c>
      <c r="AK87" s="73" t="str">
        <f>CLINIQUE!N87</f>
        <v>Juin</v>
      </c>
      <c r="AL87" t="e">
        <f>IF(AND(B87=#REF!,C87=#REF!),"oui","non")</f>
        <v>#REF!</v>
      </c>
    </row>
    <row r="88" spans="1:38" ht="15.75">
      <c r="A88" s="35">
        <v>79</v>
      </c>
      <c r="B88" s="123" t="s">
        <v>268</v>
      </c>
      <c r="C88" s="123" t="s">
        <v>269</v>
      </c>
      <c r="D88" s="339">
        <f>'REPRODUCTION 3'!G86</f>
        <v>19.875</v>
      </c>
      <c r="E88" s="339">
        <f>'RUMINANTS 3'!G86</f>
        <v>51.75</v>
      </c>
      <c r="F88" s="339">
        <f>'PARASITOLOGIE 3'!G86</f>
        <v>35.25</v>
      </c>
      <c r="G88" s="339">
        <f>'INFECTIEUX 3'!G86</f>
        <v>28.125</v>
      </c>
      <c r="H88" s="339">
        <f>'CARNIVORES 3'!G86</f>
        <v>49.125</v>
      </c>
      <c r="I88" s="339">
        <f>'CHIRURGIE 3'!G86</f>
        <v>35.25</v>
      </c>
      <c r="J88" s="339">
        <f>'BIOCHIMIE 2'!G86</f>
        <v>21.25</v>
      </c>
      <c r="K88" s="339">
        <f>'HIDAOA 3'!G86</f>
        <v>45.375</v>
      </c>
      <c r="L88" s="339">
        <f>'ANA-PATH 2'!G86</f>
        <v>20</v>
      </c>
      <c r="M88" s="88">
        <f>CLINIQUE!H88</f>
        <v>41</v>
      </c>
      <c r="N88" s="88">
        <f t="shared" si="14"/>
        <v>347</v>
      </c>
      <c r="O88" s="88">
        <f t="shared" si="15"/>
        <v>12.392857142857142</v>
      </c>
      <c r="P88" s="89" t="str">
        <f t="shared" si="16"/>
        <v>Admis</v>
      </c>
      <c r="Q88" s="89" t="str">
        <f t="shared" si="17"/>
        <v>juin</v>
      </c>
      <c r="R88" s="72">
        <f t="shared" si="18"/>
        <v>0</v>
      </c>
      <c r="S88" s="72">
        <f t="shared" si="19"/>
        <v>0</v>
      </c>
      <c r="T88" s="72">
        <f t="shared" si="20"/>
        <v>0</v>
      </c>
      <c r="U88" s="72">
        <f t="shared" si="21"/>
        <v>0</v>
      </c>
      <c r="V88" s="72">
        <f t="shared" si="22"/>
        <v>0</v>
      </c>
      <c r="W88" s="72">
        <f t="shared" si="23"/>
        <v>0</v>
      </c>
      <c r="X88" s="72">
        <f t="shared" si="24"/>
        <v>0</v>
      </c>
      <c r="Y88" s="72">
        <f t="shared" si="25"/>
        <v>0</v>
      </c>
      <c r="Z88" s="72">
        <f t="shared" si="26"/>
        <v>0</v>
      </c>
      <c r="AA88" s="72">
        <f t="shared" si="27"/>
        <v>0</v>
      </c>
      <c r="AB88" s="71" t="str">
        <f>'REPRODUCTION 3'!M86</f>
        <v>Juin</v>
      </c>
      <c r="AC88" s="71" t="str">
        <f>'RUMINANTS 3'!M86</f>
        <v>Juin</v>
      </c>
      <c r="AD88" s="71" t="str">
        <f>'PARASITOLOGIE 3'!M86</f>
        <v>Juin</v>
      </c>
      <c r="AE88" s="71" t="str">
        <f>'INFECTIEUX 3'!M86</f>
        <v>Juin</v>
      </c>
      <c r="AF88" s="71" t="str">
        <f>'CARNIVORES 3'!M86</f>
        <v>Juin</v>
      </c>
      <c r="AG88" s="71" t="str">
        <f>'CHIRURGIE 3'!M86</f>
        <v>Juin</v>
      </c>
      <c r="AH88" s="71" t="str">
        <f>'BIOCHIMIE 2'!M86</f>
        <v>Juin</v>
      </c>
      <c r="AI88" s="71" t="str">
        <f>'HIDAOA 3'!M86</f>
        <v>Juin</v>
      </c>
      <c r="AJ88" s="71" t="str">
        <f>'ANA-PATH 2'!M86</f>
        <v>Juin</v>
      </c>
      <c r="AK88" s="73" t="str">
        <f>CLINIQUE!N88</f>
        <v>Juin</v>
      </c>
      <c r="AL88" t="e">
        <f>IF(AND(B88=#REF!,C88=#REF!),"oui","non")</f>
        <v>#REF!</v>
      </c>
    </row>
    <row r="89" spans="1:38" ht="15.75">
      <c r="A89" s="35">
        <v>80</v>
      </c>
      <c r="B89" s="123" t="s">
        <v>270</v>
      </c>
      <c r="C89" s="123" t="s">
        <v>75</v>
      </c>
      <c r="D89" s="87">
        <f>'REPRODUCTION 3'!G87</f>
        <v>12</v>
      </c>
      <c r="E89" s="87">
        <f>'RUMINANTS 3'!G87</f>
        <v>42</v>
      </c>
      <c r="F89" s="87">
        <f>'PARASITOLOGIE 3'!G87</f>
        <v>26.25</v>
      </c>
      <c r="G89" s="87">
        <f>'INFECTIEUX 3'!G87</f>
        <v>11.25</v>
      </c>
      <c r="H89" s="87">
        <f>'CARNIVORES 3'!G87</f>
        <v>40.125</v>
      </c>
      <c r="I89" s="87">
        <f>'CHIRURGIE 3'!G87</f>
        <v>22.5</v>
      </c>
      <c r="J89" s="87">
        <f>'BIOCHIMIE 2'!G87</f>
        <v>12.75</v>
      </c>
      <c r="K89" s="87">
        <f>'HIDAOA 3'!G87</f>
        <v>28.5</v>
      </c>
      <c r="L89" s="87">
        <f>'ANA-PATH 2'!G87</f>
        <v>12</v>
      </c>
      <c r="M89" s="88">
        <f>CLINIQUE!H89</f>
        <v>41.5</v>
      </c>
      <c r="N89" s="88">
        <f t="shared" si="14"/>
        <v>248.875</v>
      </c>
      <c r="O89" s="88">
        <f t="shared" si="15"/>
        <v>8.8883928571428577</v>
      </c>
      <c r="P89" s="89" t="str">
        <f t="shared" si="16"/>
        <v>Ajournee</v>
      </c>
      <c r="Q89" s="89" t="str">
        <f t="shared" si="17"/>
        <v>Synthèse</v>
      </c>
      <c r="R89" s="72">
        <f t="shared" si="18"/>
        <v>1</v>
      </c>
      <c r="S89" s="72">
        <f t="shared" si="19"/>
        <v>0</v>
      </c>
      <c r="T89" s="72">
        <f t="shared" si="20"/>
        <v>0</v>
      </c>
      <c r="U89" s="72">
        <f t="shared" si="21"/>
        <v>1</v>
      </c>
      <c r="V89" s="72">
        <f t="shared" si="22"/>
        <v>0</v>
      </c>
      <c r="W89" s="72">
        <f t="shared" si="23"/>
        <v>0</v>
      </c>
      <c r="X89" s="72">
        <f t="shared" si="24"/>
        <v>0</v>
      </c>
      <c r="Y89" s="72">
        <f t="shared" si="25"/>
        <v>0</v>
      </c>
      <c r="Z89" s="72">
        <f t="shared" si="26"/>
        <v>0</v>
      </c>
      <c r="AA89" s="72">
        <f t="shared" si="27"/>
        <v>0</v>
      </c>
      <c r="AB89" s="71" t="str">
        <f>'REPRODUCTION 3'!M87</f>
        <v>Synthèse</v>
      </c>
      <c r="AC89" s="71" t="str">
        <f>'RUMINANTS 3'!M87</f>
        <v>Juin</v>
      </c>
      <c r="AD89" s="71" t="str">
        <f>'PARASITOLOGIE 3'!M87</f>
        <v>Synthèse</v>
      </c>
      <c r="AE89" s="71" t="str">
        <f>'INFECTIEUX 3'!M87</f>
        <v>Synthèse</v>
      </c>
      <c r="AF89" s="71" t="str">
        <f>'CARNIVORES 3'!M87</f>
        <v>Juin</v>
      </c>
      <c r="AG89" s="71" t="str">
        <f>'CHIRURGIE 3'!M87</f>
        <v>Synthèse</v>
      </c>
      <c r="AH89" s="71" t="str">
        <f>'BIOCHIMIE 2'!M87</f>
        <v>Synthèse</v>
      </c>
      <c r="AI89" s="71" t="str">
        <f>'HIDAOA 3'!M87</f>
        <v>Synthèse</v>
      </c>
      <c r="AJ89" s="71" t="str">
        <f>'ANA-PATH 2'!M87</f>
        <v>Synthèse</v>
      </c>
      <c r="AK89" s="73" t="str">
        <f>CLINIQUE!N89</f>
        <v>Juin</v>
      </c>
    </row>
    <row r="90" spans="1:38" ht="15.75">
      <c r="A90" s="35">
        <v>81</v>
      </c>
      <c r="B90" s="123" t="s">
        <v>271</v>
      </c>
      <c r="C90" s="123" t="s">
        <v>272</v>
      </c>
      <c r="D90" s="87">
        <f>'REPRODUCTION 3'!G88</f>
        <v>15.75</v>
      </c>
      <c r="E90" s="87">
        <f>'RUMINANTS 3'!G88</f>
        <v>48</v>
      </c>
      <c r="F90" s="87">
        <f>'PARASITOLOGIE 3'!G88</f>
        <v>30.375</v>
      </c>
      <c r="G90" s="87">
        <f>'INFECTIEUX 3'!G88</f>
        <v>12.75</v>
      </c>
      <c r="H90" s="87">
        <f>'CARNIVORES 3'!G88</f>
        <v>42.375</v>
      </c>
      <c r="I90" s="87">
        <f>'CHIRURGIE 3'!G88</f>
        <v>35.25</v>
      </c>
      <c r="J90" s="87">
        <f>'BIOCHIMIE 2'!G88</f>
        <v>18.5</v>
      </c>
      <c r="K90" s="87">
        <f>'HIDAOA 3'!G88</f>
        <v>44.625</v>
      </c>
      <c r="L90" s="87">
        <f>'ANA-PATH 2'!G88</f>
        <v>20.5</v>
      </c>
      <c r="M90" s="88">
        <f>CLINIQUE!H90</f>
        <v>41</v>
      </c>
      <c r="N90" s="88">
        <f t="shared" si="14"/>
        <v>309.125</v>
      </c>
      <c r="O90" s="88">
        <f t="shared" si="15"/>
        <v>11.040178571428571</v>
      </c>
      <c r="P90" s="89" t="str">
        <f t="shared" si="16"/>
        <v>Ajournee</v>
      </c>
      <c r="Q90" s="89" t="str">
        <f t="shared" si="17"/>
        <v>Synthèse</v>
      </c>
      <c r="R90" s="72">
        <f t="shared" si="18"/>
        <v>0</v>
      </c>
      <c r="S90" s="72">
        <f t="shared" si="19"/>
        <v>0</v>
      </c>
      <c r="T90" s="72">
        <f t="shared" si="20"/>
        <v>0</v>
      </c>
      <c r="U90" s="72">
        <f t="shared" si="21"/>
        <v>1</v>
      </c>
      <c r="V90" s="72">
        <f t="shared" si="22"/>
        <v>0</v>
      </c>
      <c r="W90" s="72">
        <f t="shared" si="23"/>
        <v>0</v>
      </c>
      <c r="X90" s="72">
        <f t="shared" si="24"/>
        <v>0</v>
      </c>
      <c r="Y90" s="72">
        <f t="shared" si="25"/>
        <v>0</v>
      </c>
      <c r="Z90" s="72">
        <f t="shared" si="26"/>
        <v>0</v>
      </c>
      <c r="AA90" s="72">
        <f t="shared" si="27"/>
        <v>0</v>
      </c>
      <c r="AB90" s="71" t="str">
        <f>'REPRODUCTION 3'!M88</f>
        <v>Juin</v>
      </c>
      <c r="AC90" s="71" t="str">
        <f>'RUMINANTS 3'!M88</f>
        <v>Juin</v>
      </c>
      <c r="AD90" s="71" t="str">
        <f>'PARASITOLOGIE 3'!M88</f>
        <v>Juin</v>
      </c>
      <c r="AE90" s="71" t="str">
        <f>'INFECTIEUX 3'!M88</f>
        <v>Synthèse</v>
      </c>
      <c r="AF90" s="71" t="str">
        <f>'CARNIVORES 3'!M88</f>
        <v>Juin</v>
      </c>
      <c r="AG90" s="71" t="str">
        <f>'CHIRURGIE 3'!M88</f>
        <v>Juin</v>
      </c>
      <c r="AH90" s="71" t="str">
        <f>'BIOCHIMIE 2'!M88</f>
        <v>Juin</v>
      </c>
      <c r="AI90" s="71" t="str">
        <f>'HIDAOA 3'!M88</f>
        <v>Juin</v>
      </c>
      <c r="AJ90" s="71" t="str">
        <f>'ANA-PATH 2'!M88</f>
        <v>Juin</v>
      </c>
      <c r="AK90" s="73" t="str">
        <f>CLINIQUE!N90</f>
        <v>Juin</v>
      </c>
    </row>
    <row r="91" spans="1:38" ht="15.75">
      <c r="A91" s="35">
        <v>82</v>
      </c>
      <c r="B91" s="123" t="s">
        <v>273</v>
      </c>
      <c r="C91" s="123" t="s">
        <v>77</v>
      </c>
      <c r="D91" s="87">
        <f>'REPRODUCTION 3'!G89</f>
        <v>17.25</v>
      </c>
      <c r="E91" s="87">
        <f>'RUMINANTS 3'!G89</f>
        <v>49.5</v>
      </c>
      <c r="F91" s="87">
        <f>'PARASITOLOGIE 3'!G89</f>
        <v>33.375</v>
      </c>
      <c r="G91" s="87">
        <f>'INFECTIEUX 3'!G89</f>
        <v>10.5</v>
      </c>
      <c r="H91" s="87">
        <f>'CARNIVORES 3'!G89</f>
        <v>28.125</v>
      </c>
      <c r="I91" s="87">
        <f>'CHIRURGIE 3'!G89</f>
        <v>31.5</v>
      </c>
      <c r="J91" s="87">
        <f>'BIOCHIMIE 2'!G89</f>
        <v>21.25</v>
      </c>
      <c r="K91" s="87">
        <f>'HIDAOA 3'!G89</f>
        <v>31.5</v>
      </c>
      <c r="L91" s="87">
        <f>'ANA-PATH 2'!G89</f>
        <v>12.5</v>
      </c>
      <c r="M91" s="88">
        <f>CLINIQUE!H91</f>
        <v>40</v>
      </c>
      <c r="N91" s="88">
        <f t="shared" si="14"/>
        <v>275.5</v>
      </c>
      <c r="O91" s="88">
        <f t="shared" si="15"/>
        <v>9.8392857142857135</v>
      </c>
      <c r="P91" s="89" t="str">
        <f t="shared" si="16"/>
        <v>Ajournee</v>
      </c>
      <c r="Q91" s="89" t="str">
        <f t="shared" si="17"/>
        <v>Synthèse</v>
      </c>
      <c r="R91" s="72">
        <f t="shared" si="18"/>
        <v>0</v>
      </c>
      <c r="S91" s="72">
        <f t="shared" si="19"/>
        <v>0</v>
      </c>
      <c r="T91" s="72">
        <f t="shared" si="20"/>
        <v>0</v>
      </c>
      <c r="U91" s="72">
        <f t="shared" si="21"/>
        <v>1</v>
      </c>
      <c r="V91" s="72">
        <f t="shared" si="22"/>
        <v>0</v>
      </c>
      <c r="W91" s="72">
        <f t="shared" si="23"/>
        <v>0</v>
      </c>
      <c r="X91" s="72">
        <f t="shared" si="24"/>
        <v>0</v>
      </c>
      <c r="Y91" s="72">
        <f t="shared" si="25"/>
        <v>0</v>
      </c>
      <c r="Z91" s="72">
        <f t="shared" si="26"/>
        <v>0</v>
      </c>
      <c r="AA91" s="72">
        <f t="shared" si="27"/>
        <v>0</v>
      </c>
      <c r="AB91" s="71" t="str">
        <f>'REPRODUCTION 3'!M89</f>
        <v>Juin</v>
      </c>
      <c r="AC91" s="71" t="str">
        <f>'RUMINANTS 3'!M89</f>
        <v>Juin</v>
      </c>
      <c r="AD91" s="71" t="str">
        <f>'PARASITOLOGIE 3'!M89</f>
        <v>Juin</v>
      </c>
      <c r="AE91" s="71" t="str">
        <f>'INFECTIEUX 3'!M89</f>
        <v>Synthèse</v>
      </c>
      <c r="AF91" s="71" t="str">
        <f>'CARNIVORES 3'!M89</f>
        <v>Synthèse</v>
      </c>
      <c r="AG91" s="71" t="str">
        <f>'CHIRURGIE 3'!M89</f>
        <v>Juin</v>
      </c>
      <c r="AH91" s="71" t="str">
        <f>'BIOCHIMIE 2'!M89</f>
        <v>Juin</v>
      </c>
      <c r="AI91" s="71" t="str">
        <f>'HIDAOA 3'!M89</f>
        <v>Juin</v>
      </c>
      <c r="AJ91" s="71" t="str">
        <f>'ANA-PATH 2'!M89</f>
        <v>Juin</v>
      </c>
      <c r="AK91" s="73" t="str">
        <f>CLINIQUE!N91</f>
        <v>Juin</v>
      </c>
    </row>
    <row r="92" spans="1:38" ht="20.25" customHeight="1">
      <c r="A92" s="35">
        <v>83</v>
      </c>
      <c r="B92" s="123" t="s">
        <v>274</v>
      </c>
      <c r="C92" s="123" t="s">
        <v>275</v>
      </c>
      <c r="D92" s="87">
        <f>'REPRODUCTION 3'!G90</f>
        <v>9</v>
      </c>
      <c r="E92" s="87">
        <f>'RUMINANTS 3'!G90</f>
        <v>24</v>
      </c>
      <c r="F92" s="87">
        <f>'PARASITOLOGIE 3'!G90</f>
        <v>21.75</v>
      </c>
      <c r="G92" s="87">
        <f>'INFECTIEUX 3'!G90</f>
        <v>4.5</v>
      </c>
      <c r="H92" s="87">
        <f>'CARNIVORES 3'!G90</f>
        <v>29.25</v>
      </c>
      <c r="I92" s="87">
        <f>'CHIRURGIE 3'!G90</f>
        <v>13.125</v>
      </c>
      <c r="J92" s="87">
        <f>'BIOCHIMIE 2'!G90</f>
        <v>4.5</v>
      </c>
      <c r="K92" s="87">
        <f>'HIDAOA 3'!G90</f>
        <v>22.125</v>
      </c>
      <c r="L92" s="87">
        <f>'ANA-PATH 2'!G90</f>
        <v>10</v>
      </c>
      <c r="M92" s="88">
        <f>CLINIQUE!H92</f>
        <v>38</v>
      </c>
      <c r="N92" s="88">
        <f t="shared" si="14"/>
        <v>176.25</v>
      </c>
      <c r="O92" s="88">
        <f t="shared" si="15"/>
        <v>6.2946428571428568</v>
      </c>
      <c r="P92" s="89" t="str">
        <f t="shared" si="16"/>
        <v>Ajournee</v>
      </c>
      <c r="Q92" s="89" t="str">
        <f t="shared" si="17"/>
        <v>Synthèse</v>
      </c>
      <c r="R92" s="72">
        <f t="shared" si="18"/>
        <v>1</v>
      </c>
      <c r="S92" s="72">
        <f t="shared" si="19"/>
        <v>0</v>
      </c>
      <c r="T92" s="72">
        <f t="shared" si="20"/>
        <v>0</v>
      </c>
      <c r="U92" s="72">
        <f t="shared" si="21"/>
        <v>1</v>
      </c>
      <c r="V92" s="72">
        <f t="shared" si="22"/>
        <v>0</v>
      </c>
      <c r="W92" s="72">
        <f t="shared" si="23"/>
        <v>1</v>
      </c>
      <c r="X92" s="72">
        <f t="shared" si="24"/>
        <v>1</v>
      </c>
      <c r="Y92" s="72">
        <f t="shared" si="25"/>
        <v>0</v>
      </c>
      <c r="Z92" s="72">
        <f t="shared" si="26"/>
        <v>0</v>
      </c>
      <c r="AA92" s="72">
        <f t="shared" si="27"/>
        <v>0</v>
      </c>
      <c r="AB92" s="71" t="str">
        <f>'REPRODUCTION 3'!M90</f>
        <v>Synthèse</v>
      </c>
      <c r="AC92" s="71" t="str">
        <f>'RUMINANTS 3'!M90</f>
        <v>Synthèse</v>
      </c>
      <c r="AD92" s="71" t="str">
        <f>'PARASITOLOGIE 3'!M90</f>
        <v>Synthèse</v>
      </c>
      <c r="AE92" s="71" t="str">
        <f>'INFECTIEUX 3'!M90</f>
        <v>Synthèse</v>
      </c>
      <c r="AF92" s="71" t="str">
        <f>'CARNIVORES 3'!M90</f>
        <v>Synthèse</v>
      </c>
      <c r="AG92" s="71" t="str">
        <f>'CHIRURGIE 3'!M90</f>
        <v>Synthèse</v>
      </c>
      <c r="AH92" s="71" t="str">
        <f>'BIOCHIMIE 2'!M90</f>
        <v>Synthèse</v>
      </c>
      <c r="AI92" s="71" t="str">
        <f>'HIDAOA 3'!M90</f>
        <v>Synthèse</v>
      </c>
      <c r="AJ92" s="71" t="str">
        <f>'ANA-PATH 2'!M90</f>
        <v>Synthèse</v>
      </c>
      <c r="AK92" s="73" t="str">
        <f>CLINIQUE!N92</f>
        <v>Juin</v>
      </c>
    </row>
    <row r="93" spans="1:38" ht="15.75">
      <c r="A93" s="35">
        <v>84</v>
      </c>
      <c r="B93" s="123" t="s">
        <v>96</v>
      </c>
      <c r="C93" s="123" t="s">
        <v>276</v>
      </c>
      <c r="D93" s="87">
        <f>'REPRODUCTION 3'!G91</f>
        <v>28.125</v>
      </c>
      <c r="E93" s="87">
        <f>'RUMINANTS 3'!G91</f>
        <v>47.25</v>
      </c>
      <c r="F93" s="87">
        <f>'PARASITOLOGIE 3'!G91</f>
        <v>30</v>
      </c>
      <c r="G93" s="87">
        <f>'INFECTIEUX 3'!G91</f>
        <v>17.25</v>
      </c>
      <c r="H93" s="87">
        <f>'CARNIVORES 3'!G91</f>
        <v>32.25</v>
      </c>
      <c r="I93" s="87">
        <f>'CHIRURGIE 3'!G91</f>
        <v>24.375</v>
      </c>
      <c r="J93" s="87">
        <f>'BIOCHIMIE 2'!G91</f>
        <v>17.5</v>
      </c>
      <c r="K93" s="87">
        <f>'HIDAOA 3'!G91</f>
        <v>34.5</v>
      </c>
      <c r="L93" s="87">
        <f>'ANA-PATH 2'!G91</f>
        <v>20.5</v>
      </c>
      <c r="M93" s="88">
        <f>CLINIQUE!H93</f>
        <v>40.75</v>
      </c>
      <c r="N93" s="88">
        <f t="shared" si="14"/>
        <v>292.5</v>
      </c>
      <c r="O93" s="88">
        <f t="shared" si="15"/>
        <v>10.446428571428571</v>
      </c>
      <c r="P93" s="89" t="str">
        <f t="shared" si="16"/>
        <v>Admis</v>
      </c>
      <c r="Q93" s="89" t="str">
        <f t="shared" si="17"/>
        <v>Synthèse</v>
      </c>
      <c r="R93" s="72">
        <f t="shared" si="18"/>
        <v>0</v>
      </c>
      <c r="S93" s="72">
        <f t="shared" si="19"/>
        <v>0</v>
      </c>
      <c r="T93" s="72">
        <f t="shared" si="20"/>
        <v>0</v>
      </c>
      <c r="U93" s="72">
        <f t="shared" si="21"/>
        <v>0</v>
      </c>
      <c r="V93" s="72">
        <f t="shared" si="22"/>
        <v>0</v>
      </c>
      <c r="W93" s="72">
        <f t="shared" si="23"/>
        <v>0</v>
      </c>
      <c r="X93" s="72">
        <f t="shared" si="24"/>
        <v>0</v>
      </c>
      <c r="Y93" s="72">
        <f t="shared" si="25"/>
        <v>0</v>
      </c>
      <c r="Z93" s="72">
        <f t="shared" si="26"/>
        <v>0</v>
      </c>
      <c r="AA93" s="72">
        <f t="shared" si="27"/>
        <v>0</v>
      </c>
      <c r="AB93" s="71" t="str">
        <f>'REPRODUCTION 3'!M91</f>
        <v>Synthèse</v>
      </c>
      <c r="AC93" s="71" t="str">
        <f>'RUMINANTS 3'!M91</f>
        <v>Juin</v>
      </c>
      <c r="AD93" s="71" t="str">
        <f>'PARASITOLOGIE 3'!M91</f>
        <v>Juin</v>
      </c>
      <c r="AE93" s="71" t="str">
        <f>'INFECTIEUX 3'!M91</f>
        <v>Juin</v>
      </c>
      <c r="AF93" s="71" t="str">
        <f>'CARNIVORES 3'!M91</f>
        <v>Juin</v>
      </c>
      <c r="AG93" s="71" t="str">
        <f>'CHIRURGIE 3'!M91</f>
        <v>Juin</v>
      </c>
      <c r="AH93" s="71" t="str">
        <f>'BIOCHIMIE 2'!M91</f>
        <v>Juin</v>
      </c>
      <c r="AI93" s="71" t="str">
        <f>'HIDAOA 3'!M91</f>
        <v>Juin</v>
      </c>
      <c r="AJ93" s="71" t="str">
        <f>'ANA-PATH 2'!M91</f>
        <v>Juin</v>
      </c>
      <c r="AK93" s="73" t="str">
        <f>CLINIQUE!N93</f>
        <v>Juin</v>
      </c>
    </row>
    <row r="94" spans="1:38" ht="15.75">
      <c r="A94" s="35">
        <v>85</v>
      </c>
      <c r="B94" s="123" t="s">
        <v>96</v>
      </c>
      <c r="C94" s="123" t="s">
        <v>771</v>
      </c>
      <c r="D94" s="87">
        <f>'REPRODUCTION 3'!G92</f>
        <v>31.5</v>
      </c>
      <c r="E94" s="87">
        <f>'RUMINANTS 3'!G92</f>
        <v>33</v>
      </c>
      <c r="F94" s="87">
        <f>'PARASITOLOGIE 3'!G92</f>
        <v>33</v>
      </c>
      <c r="G94" s="87">
        <f>'INFECTIEUX 3'!G92</f>
        <v>0</v>
      </c>
      <c r="H94" s="87">
        <f>'CARNIVORES 3'!G92</f>
        <v>36</v>
      </c>
      <c r="I94" s="87">
        <f>'CHIRURGIE 3'!G92</f>
        <v>36</v>
      </c>
      <c r="J94" s="87">
        <f>'BIOCHIMIE 2'!G92</f>
        <v>0</v>
      </c>
      <c r="K94" s="87">
        <f>'HIDAOA 3'!G92</f>
        <v>0</v>
      </c>
      <c r="L94" s="87">
        <f>'ANA-PATH 2'!G92</f>
        <v>0</v>
      </c>
      <c r="M94" s="88">
        <f>CLINIQUE!H94</f>
        <v>41.01</v>
      </c>
      <c r="N94" s="88">
        <f t="shared" si="14"/>
        <v>210.51</v>
      </c>
      <c r="O94" s="88">
        <f t="shared" si="15"/>
        <v>7.5182142857142855</v>
      </c>
      <c r="P94" s="89" t="str">
        <f t="shared" si="16"/>
        <v>Ajournee</v>
      </c>
      <c r="Q94" s="89" t="str">
        <f t="shared" si="17"/>
        <v>juin</v>
      </c>
      <c r="R94" s="72">
        <f t="shared" si="18"/>
        <v>0</v>
      </c>
      <c r="S94" s="72">
        <f t="shared" si="19"/>
        <v>0</v>
      </c>
      <c r="T94" s="72">
        <f t="shared" si="20"/>
        <v>0</v>
      </c>
      <c r="U94" s="72">
        <f t="shared" si="21"/>
        <v>1</v>
      </c>
      <c r="V94" s="72">
        <f t="shared" si="22"/>
        <v>0</v>
      </c>
      <c r="W94" s="72">
        <f t="shared" si="23"/>
        <v>0</v>
      </c>
      <c r="X94" s="72">
        <f t="shared" si="24"/>
        <v>1</v>
      </c>
      <c r="Y94" s="72">
        <f t="shared" si="25"/>
        <v>1</v>
      </c>
      <c r="Z94" s="72">
        <f t="shared" si="26"/>
        <v>1</v>
      </c>
      <c r="AA94" s="72">
        <f t="shared" si="27"/>
        <v>0</v>
      </c>
      <c r="AB94" s="71" t="str">
        <f>'REPRODUCTION 3'!M92</f>
        <v>Juin</v>
      </c>
      <c r="AC94" s="71" t="str">
        <f>'RUMINANTS 3'!M92</f>
        <v>Juin</v>
      </c>
      <c r="AD94" s="71" t="str">
        <f>'PARASITOLOGIE 3'!M92</f>
        <v>Juin</v>
      </c>
      <c r="AE94" s="71" t="str">
        <f>'INFECTIEUX 3'!M92</f>
        <v>Juin</v>
      </c>
      <c r="AF94" s="71" t="str">
        <f>'CARNIVORES 3'!M92</f>
        <v>Juin</v>
      </c>
      <c r="AG94" s="71" t="str">
        <f>'CHIRURGIE 3'!M92</f>
        <v>Juin</v>
      </c>
      <c r="AH94" s="71" t="str">
        <f>'BIOCHIMIE 2'!M92</f>
        <v>Juin</v>
      </c>
      <c r="AI94" s="71" t="str">
        <f>'HIDAOA 3'!M92</f>
        <v>Juin</v>
      </c>
      <c r="AJ94" s="71" t="str">
        <f>'ANA-PATH 2'!M92</f>
        <v>Juin</v>
      </c>
      <c r="AK94" s="73" t="str">
        <f>CLINIQUE!N94</f>
        <v>Juin</v>
      </c>
    </row>
    <row r="95" spans="1:38" ht="15.75">
      <c r="A95" s="35">
        <v>86</v>
      </c>
      <c r="B95" s="123" t="s">
        <v>96</v>
      </c>
      <c r="C95" s="123" t="s">
        <v>204</v>
      </c>
      <c r="D95" s="87">
        <f>'REPRODUCTION 3'!G93</f>
        <v>23.625</v>
      </c>
      <c r="E95" s="87">
        <f>'RUMINANTS 3'!G93</f>
        <v>42.75</v>
      </c>
      <c r="F95" s="87">
        <f>'PARASITOLOGIE 3'!G93</f>
        <v>32.25</v>
      </c>
      <c r="G95" s="87">
        <f>'INFECTIEUX 3'!G93</f>
        <v>10.5</v>
      </c>
      <c r="H95" s="87">
        <f>'CARNIVORES 3'!G93</f>
        <v>34.125</v>
      </c>
      <c r="I95" s="87">
        <f>'CHIRURGIE 3'!G93</f>
        <v>23.25</v>
      </c>
      <c r="J95" s="87">
        <f>'BIOCHIMIE 2'!G93</f>
        <v>20.5</v>
      </c>
      <c r="K95" s="87">
        <f>'HIDAOA 3'!G93</f>
        <v>30.375</v>
      </c>
      <c r="L95" s="87">
        <f>'ANA-PATH 2'!G93</f>
        <v>20.5</v>
      </c>
      <c r="M95" s="88">
        <f>CLINIQUE!H95</f>
        <v>41.25</v>
      </c>
      <c r="N95" s="88">
        <f t="shared" si="14"/>
        <v>279.125</v>
      </c>
      <c r="O95" s="88">
        <f t="shared" si="15"/>
        <v>9.96875</v>
      </c>
      <c r="P95" s="89" t="str">
        <f t="shared" si="16"/>
        <v>Ajournee</v>
      </c>
      <c r="Q95" s="89" t="str">
        <f t="shared" si="17"/>
        <v>Synthèse</v>
      </c>
      <c r="R95" s="72">
        <f t="shared" si="18"/>
        <v>0</v>
      </c>
      <c r="S95" s="72">
        <f t="shared" si="19"/>
        <v>0</v>
      </c>
      <c r="T95" s="72">
        <f t="shared" si="20"/>
        <v>0</v>
      </c>
      <c r="U95" s="72">
        <f t="shared" si="21"/>
        <v>1</v>
      </c>
      <c r="V95" s="72">
        <f t="shared" si="22"/>
        <v>0</v>
      </c>
      <c r="W95" s="72">
        <f t="shared" si="23"/>
        <v>0</v>
      </c>
      <c r="X95" s="72">
        <f t="shared" si="24"/>
        <v>0</v>
      </c>
      <c r="Y95" s="72">
        <f t="shared" si="25"/>
        <v>0</v>
      </c>
      <c r="Z95" s="72">
        <f t="shared" si="26"/>
        <v>0</v>
      </c>
      <c r="AA95" s="72">
        <f t="shared" si="27"/>
        <v>0</v>
      </c>
      <c r="AB95" s="71" t="str">
        <f>'REPRODUCTION 3'!M93</f>
        <v>Juin</v>
      </c>
      <c r="AC95" s="71" t="str">
        <f>'RUMINANTS 3'!M93</f>
        <v>Juin</v>
      </c>
      <c r="AD95" s="71" t="str">
        <f>'PARASITOLOGIE 3'!M93</f>
        <v>Juin</v>
      </c>
      <c r="AE95" s="71" t="str">
        <f>'INFECTIEUX 3'!M93</f>
        <v>Synthèse</v>
      </c>
      <c r="AF95" s="71" t="str">
        <f>'CARNIVORES 3'!M93</f>
        <v>Juin</v>
      </c>
      <c r="AG95" s="71" t="str">
        <f>'CHIRURGIE 3'!M93</f>
        <v>Synthèse</v>
      </c>
      <c r="AH95" s="71" t="str">
        <f>'BIOCHIMIE 2'!M93</f>
        <v>Juin</v>
      </c>
      <c r="AI95" s="71" t="str">
        <f>'HIDAOA 3'!M93</f>
        <v>Juin</v>
      </c>
      <c r="AJ95" s="71" t="str">
        <f>'ANA-PATH 2'!M93</f>
        <v>Juin</v>
      </c>
      <c r="AK95" s="73" t="str">
        <f>CLINIQUE!N95</f>
        <v>Juin</v>
      </c>
    </row>
    <row r="96" spans="1:38" ht="15.75">
      <c r="A96" s="35">
        <v>87</v>
      </c>
      <c r="B96" s="123" t="s">
        <v>277</v>
      </c>
      <c r="C96" s="123" t="s">
        <v>278</v>
      </c>
      <c r="D96" s="87">
        <f>'REPRODUCTION 3'!G94</f>
        <v>9.75</v>
      </c>
      <c r="E96" s="87">
        <f>'RUMINANTS 3'!G94</f>
        <v>33</v>
      </c>
      <c r="F96" s="87">
        <f>'PARASITOLOGIE 3'!G94</f>
        <v>26.625</v>
      </c>
      <c r="G96" s="87">
        <f>'INFECTIEUX 3'!G94</f>
        <v>7.5</v>
      </c>
      <c r="H96" s="87">
        <f>'CARNIVORES 3'!G94</f>
        <v>37.875</v>
      </c>
      <c r="I96" s="87">
        <f>'CHIRURGIE 3'!G94</f>
        <v>15</v>
      </c>
      <c r="J96" s="87">
        <f>'BIOCHIMIE 2'!G94</f>
        <v>11.75</v>
      </c>
      <c r="K96" s="87">
        <f>'HIDAOA 3'!G94</f>
        <v>24.75</v>
      </c>
      <c r="L96" s="87">
        <f>'ANA-PATH 2'!G94</f>
        <v>19</v>
      </c>
      <c r="M96" s="88">
        <f>CLINIQUE!H96</f>
        <v>40</v>
      </c>
      <c r="N96" s="88">
        <f t="shared" si="14"/>
        <v>225.25</v>
      </c>
      <c r="O96" s="88">
        <f t="shared" si="15"/>
        <v>8.0446428571428577</v>
      </c>
      <c r="P96" s="89" t="str">
        <f t="shared" si="16"/>
        <v>Ajournee</v>
      </c>
      <c r="Q96" s="89" t="str">
        <f t="shared" si="17"/>
        <v>Synthèse</v>
      </c>
      <c r="R96" s="72">
        <f t="shared" si="18"/>
        <v>1</v>
      </c>
      <c r="S96" s="72">
        <f t="shared" si="19"/>
        <v>0</v>
      </c>
      <c r="T96" s="72">
        <f t="shared" si="20"/>
        <v>0</v>
      </c>
      <c r="U96" s="72">
        <f t="shared" si="21"/>
        <v>1</v>
      </c>
      <c r="V96" s="72">
        <f t="shared" si="22"/>
        <v>0</v>
      </c>
      <c r="W96" s="72">
        <f t="shared" si="23"/>
        <v>0</v>
      </c>
      <c r="X96" s="72">
        <f t="shared" si="24"/>
        <v>0</v>
      </c>
      <c r="Y96" s="72">
        <f t="shared" si="25"/>
        <v>0</v>
      </c>
      <c r="Z96" s="72">
        <f t="shared" si="26"/>
        <v>0</v>
      </c>
      <c r="AA96" s="72">
        <f t="shared" si="27"/>
        <v>0</v>
      </c>
      <c r="AB96" s="71" t="str">
        <f>'REPRODUCTION 3'!M94</f>
        <v>Synthèse</v>
      </c>
      <c r="AC96" s="71" t="str">
        <f>'RUMINANTS 3'!M94</f>
        <v>Juin</v>
      </c>
      <c r="AD96" s="71" t="str">
        <f>'PARASITOLOGIE 3'!M94</f>
        <v>Synthèse</v>
      </c>
      <c r="AE96" s="71" t="str">
        <f>'INFECTIEUX 3'!M94</f>
        <v>Synthèse</v>
      </c>
      <c r="AF96" s="71" t="str">
        <f>'CARNIVORES 3'!M94</f>
        <v>Juin</v>
      </c>
      <c r="AG96" s="71" t="str">
        <f>'CHIRURGIE 3'!M94</f>
        <v>Synthèse</v>
      </c>
      <c r="AH96" s="71" t="str">
        <f>'BIOCHIMIE 2'!M94</f>
        <v>Synthèse</v>
      </c>
      <c r="AI96" s="71" t="str">
        <f>'HIDAOA 3'!M94</f>
        <v>Synthèse</v>
      </c>
      <c r="AJ96" s="71" t="str">
        <f>'ANA-PATH 2'!M94</f>
        <v>Synthèse</v>
      </c>
      <c r="AK96" s="73" t="str">
        <f>CLINIQUE!N96</f>
        <v>Juin</v>
      </c>
    </row>
    <row r="97" spans="1:38" ht="15.75">
      <c r="A97" s="35">
        <v>88</v>
      </c>
      <c r="B97" s="123" t="s">
        <v>279</v>
      </c>
      <c r="C97" s="123" t="s">
        <v>65</v>
      </c>
      <c r="D97" s="339">
        <f>'REPRODUCTION 3'!G95</f>
        <v>21.375</v>
      </c>
      <c r="E97" s="339">
        <f>'RUMINANTS 3'!G95</f>
        <v>45.75</v>
      </c>
      <c r="F97" s="339">
        <f>'PARASITOLOGIE 3'!G95</f>
        <v>48.75</v>
      </c>
      <c r="G97" s="339">
        <f>'INFECTIEUX 3'!G95</f>
        <v>19.5</v>
      </c>
      <c r="H97" s="339">
        <f>'CARNIVORES 3'!G95</f>
        <v>39.75</v>
      </c>
      <c r="I97" s="339">
        <f>'CHIRURGIE 3'!G95</f>
        <v>38.25</v>
      </c>
      <c r="J97" s="339">
        <f>'BIOCHIMIE 2'!G95</f>
        <v>23.75</v>
      </c>
      <c r="K97" s="339">
        <f>'HIDAOA 3'!G95</f>
        <v>40.5</v>
      </c>
      <c r="L97" s="339">
        <f>'ANA-PATH 2'!G95</f>
        <v>28</v>
      </c>
      <c r="M97" s="88">
        <f>CLINIQUE!H97</f>
        <v>40.25</v>
      </c>
      <c r="N97" s="88">
        <f t="shared" si="14"/>
        <v>345.875</v>
      </c>
      <c r="O97" s="88">
        <f t="shared" si="15"/>
        <v>12.352678571428571</v>
      </c>
      <c r="P97" s="89" t="str">
        <f t="shared" si="16"/>
        <v>Admis</v>
      </c>
      <c r="Q97" s="89" t="str">
        <f t="shared" si="17"/>
        <v>juin</v>
      </c>
      <c r="R97" s="72">
        <f t="shared" si="18"/>
        <v>0</v>
      </c>
      <c r="S97" s="72">
        <f t="shared" si="19"/>
        <v>0</v>
      </c>
      <c r="T97" s="72">
        <f t="shared" si="20"/>
        <v>0</v>
      </c>
      <c r="U97" s="72">
        <f t="shared" si="21"/>
        <v>0</v>
      </c>
      <c r="V97" s="72">
        <f t="shared" si="22"/>
        <v>0</v>
      </c>
      <c r="W97" s="72">
        <f t="shared" si="23"/>
        <v>0</v>
      </c>
      <c r="X97" s="72">
        <f t="shared" si="24"/>
        <v>0</v>
      </c>
      <c r="Y97" s="72">
        <f t="shared" si="25"/>
        <v>0</v>
      </c>
      <c r="Z97" s="72">
        <f t="shared" si="26"/>
        <v>0</v>
      </c>
      <c r="AA97" s="72">
        <f t="shared" si="27"/>
        <v>0</v>
      </c>
      <c r="AB97" s="71" t="str">
        <f>'REPRODUCTION 3'!M95</f>
        <v>Juin</v>
      </c>
      <c r="AC97" s="71" t="str">
        <f>'RUMINANTS 3'!M95</f>
        <v>Juin</v>
      </c>
      <c r="AD97" s="71" t="str">
        <f>'PARASITOLOGIE 3'!M95</f>
        <v>Juin</v>
      </c>
      <c r="AE97" s="71" t="str">
        <f>'INFECTIEUX 3'!M95</f>
        <v>Juin</v>
      </c>
      <c r="AF97" s="71" t="str">
        <f>'CARNIVORES 3'!M95</f>
        <v>Juin</v>
      </c>
      <c r="AG97" s="71" t="str">
        <f>'CHIRURGIE 3'!M95</f>
        <v>Juin</v>
      </c>
      <c r="AH97" s="71" t="str">
        <f>'BIOCHIMIE 2'!M95</f>
        <v>Juin</v>
      </c>
      <c r="AI97" s="71" t="str">
        <f>'HIDAOA 3'!M95</f>
        <v>Juin</v>
      </c>
      <c r="AJ97" s="71" t="str">
        <f>'ANA-PATH 2'!M95</f>
        <v>Juin</v>
      </c>
      <c r="AK97" s="73" t="str">
        <f>CLINIQUE!N97</f>
        <v>Juin</v>
      </c>
      <c r="AL97" t="e">
        <f>IF(AND(B97=#REF!,C97=#REF!),"oui","non")</f>
        <v>#REF!</v>
      </c>
    </row>
    <row r="98" spans="1:38" ht="15.75">
      <c r="A98" s="35">
        <v>89</v>
      </c>
      <c r="B98" s="123" t="s">
        <v>280</v>
      </c>
      <c r="C98" s="123" t="s">
        <v>281</v>
      </c>
      <c r="D98" s="339">
        <f>'REPRODUCTION 3'!G96</f>
        <v>21.375</v>
      </c>
      <c r="E98" s="339">
        <f>'RUMINANTS 3'!G96</f>
        <v>47.25</v>
      </c>
      <c r="F98" s="339">
        <f>'PARASITOLOGIE 3'!G96</f>
        <v>42.75</v>
      </c>
      <c r="G98" s="339">
        <f>'INFECTIEUX 3'!G96</f>
        <v>21</v>
      </c>
      <c r="H98" s="339">
        <f>'CARNIVORES 3'!G96</f>
        <v>37.5</v>
      </c>
      <c r="I98" s="339">
        <f>'CHIRURGIE 3'!G96</f>
        <v>28.125</v>
      </c>
      <c r="J98" s="339">
        <f>'BIOCHIMIE 2'!G96</f>
        <v>15</v>
      </c>
      <c r="K98" s="339">
        <f>'HIDAOA 3'!G96</f>
        <v>37.5</v>
      </c>
      <c r="L98" s="339">
        <f>'ANA-PATH 2'!G96</f>
        <v>25.5</v>
      </c>
      <c r="M98" s="88">
        <f>CLINIQUE!H98</f>
        <v>40.75</v>
      </c>
      <c r="N98" s="88">
        <f t="shared" si="14"/>
        <v>316.75</v>
      </c>
      <c r="O98" s="88">
        <f t="shared" si="15"/>
        <v>11.3125</v>
      </c>
      <c r="P98" s="89" t="str">
        <f t="shared" si="16"/>
        <v>Admis</v>
      </c>
      <c r="Q98" s="89" t="str">
        <f t="shared" si="17"/>
        <v>juin</v>
      </c>
      <c r="R98" s="72">
        <f t="shared" si="18"/>
        <v>0</v>
      </c>
      <c r="S98" s="72">
        <f t="shared" si="19"/>
        <v>0</v>
      </c>
      <c r="T98" s="72">
        <f t="shared" si="20"/>
        <v>0</v>
      </c>
      <c r="U98" s="72">
        <f t="shared" si="21"/>
        <v>0</v>
      </c>
      <c r="V98" s="72">
        <f t="shared" si="22"/>
        <v>0</v>
      </c>
      <c r="W98" s="72">
        <f t="shared" si="23"/>
        <v>0</v>
      </c>
      <c r="X98" s="72">
        <f t="shared" si="24"/>
        <v>0</v>
      </c>
      <c r="Y98" s="72">
        <f t="shared" si="25"/>
        <v>0</v>
      </c>
      <c r="Z98" s="72">
        <f t="shared" si="26"/>
        <v>0</v>
      </c>
      <c r="AA98" s="72">
        <f t="shared" si="27"/>
        <v>0</v>
      </c>
      <c r="AB98" s="71" t="str">
        <f>'REPRODUCTION 3'!M96</f>
        <v>Juin</v>
      </c>
      <c r="AC98" s="71" t="str">
        <f>'RUMINANTS 3'!M96</f>
        <v>Juin</v>
      </c>
      <c r="AD98" s="71" t="str">
        <f>'PARASITOLOGIE 3'!M96</f>
        <v>Juin</v>
      </c>
      <c r="AE98" s="71" t="str">
        <f>'INFECTIEUX 3'!M96</f>
        <v>Juin</v>
      </c>
      <c r="AF98" s="71" t="str">
        <f>'CARNIVORES 3'!M96</f>
        <v>Juin</v>
      </c>
      <c r="AG98" s="71" t="str">
        <f>'CHIRURGIE 3'!M96</f>
        <v>Juin</v>
      </c>
      <c r="AH98" s="71" t="str">
        <f>'BIOCHIMIE 2'!M96</f>
        <v>Juin</v>
      </c>
      <c r="AI98" s="71" t="str">
        <f>'HIDAOA 3'!M96</f>
        <v>Juin</v>
      </c>
      <c r="AJ98" s="71" t="str">
        <f>'ANA-PATH 2'!M96</f>
        <v>Juin</v>
      </c>
      <c r="AK98" s="73" t="str">
        <f>CLINIQUE!N98</f>
        <v>Juin</v>
      </c>
      <c r="AL98" t="e">
        <f>IF(AND(B98=#REF!,C98=#REF!),"oui","non")</f>
        <v>#REF!</v>
      </c>
    </row>
    <row r="99" spans="1:38" ht="15.75">
      <c r="A99" s="35">
        <v>90</v>
      </c>
      <c r="B99" s="123" t="s">
        <v>282</v>
      </c>
      <c r="C99" s="123" t="s">
        <v>283</v>
      </c>
      <c r="D99" s="339">
        <f>'REPRODUCTION 3'!G97</f>
        <v>31.5</v>
      </c>
      <c r="E99" s="339">
        <f>'RUMINANTS 3'!G97</f>
        <v>42</v>
      </c>
      <c r="F99" s="339">
        <f>'PARASITOLOGIE 3'!G97</f>
        <v>34.875</v>
      </c>
      <c r="G99" s="339">
        <f>'INFECTIEUX 3'!G97</f>
        <v>21.375</v>
      </c>
      <c r="H99" s="339">
        <f>'CARNIVORES 3'!G97</f>
        <v>37.875</v>
      </c>
      <c r="I99" s="339">
        <f>'CHIRURGIE 3'!G97</f>
        <v>33</v>
      </c>
      <c r="J99" s="339">
        <f>'BIOCHIMIE 2'!G97</f>
        <v>19</v>
      </c>
      <c r="K99" s="339">
        <f>'HIDAOA 3'!G97</f>
        <v>33</v>
      </c>
      <c r="L99" s="339">
        <f>'ANA-PATH 2'!G97</f>
        <v>18</v>
      </c>
      <c r="M99" s="88">
        <f>CLINIQUE!H99</f>
        <v>42</v>
      </c>
      <c r="N99" s="88">
        <f t="shared" si="14"/>
        <v>312.625</v>
      </c>
      <c r="O99" s="88">
        <f t="shared" si="15"/>
        <v>11.165178571428571</v>
      </c>
      <c r="P99" s="89" t="str">
        <f t="shared" si="16"/>
        <v>Admis</v>
      </c>
      <c r="Q99" s="89" t="str">
        <f t="shared" si="17"/>
        <v>juin</v>
      </c>
      <c r="R99" s="72">
        <f t="shared" si="18"/>
        <v>0</v>
      </c>
      <c r="S99" s="72">
        <f t="shared" si="19"/>
        <v>0</v>
      </c>
      <c r="T99" s="72">
        <f t="shared" si="20"/>
        <v>0</v>
      </c>
      <c r="U99" s="72">
        <f t="shared" si="21"/>
        <v>0</v>
      </c>
      <c r="V99" s="72">
        <f t="shared" si="22"/>
        <v>0</v>
      </c>
      <c r="W99" s="72">
        <f t="shared" si="23"/>
        <v>0</v>
      </c>
      <c r="X99" s="72">
        <f t="shared" si="24"/>
        <v>0</v>
      </c>
      <c r="Y99" s="72">
        <f t="shared" si="25"/>
        <v>0</v>
      </c>
      <c r="Z99" s="72">
        <f t="shared" si="26"/>
        <v>0</v>
      </c>
      <c r="AA99" s="72">
        <f t="shared" si="27"/>
        <v>0</v>
      </c>
      <c r="AB99" s="71" t="str">
        <f>'REPRODUCTION 3'!M97</f>
        <v>Juin</v>
      </c>
      <c r="AC99" s="71" t="str">
        <f>'RUMINANTS 3'!M97</f>
        <v>Juin</v>
      </c>
      <c r="AD99" s="71" t="str">
        <f>'PARASITOLOGIE 3'!M97</f>
        <v>Juin</v>
      </c>
      <c r="AE99" s="71" t="str">
        <f>'INFECTIEUX 3'!M97</f>
        <v>Juin</v>
      </c>
      <c r="AF99" s="71" t="str">
        <f>'CARNIVORES 3'!M97</f>
        <v>Juin</v>
      </c>
      <c r="AG99" s="71" t="str">
        <f>'CHIRURGIE 3'!M97</f>
        <v>Juin</v>
      </c>
      <c r="AH99" s="71" t="str">
        <f>'BIOCHIMIE 2'!M97</f>
        <v>Juin</v>
      </c>
      <c r="AI99" s="71" t="str">
        <f>'HIDAOA 3'!M97</f>
        <v>Juin</v>
      </c>
      <c r="AJ99" s="71" t="str">
        <f>'ANA-PATH 2'!M97</f>
        <v>Juin</v>
      </c>
      <c r="AK99" s="73" t="str">
        <f>CLINIQUE!N99</f>
        <v>Juin</v>
      </c>
      <c r="AL99" t="e">
        <f>IF(AND(B99=#REF!,C99=#REF!),"oui","non")</f>
        <v>#REF!</v>
      </c>
    </row>
    <row r="100" spans="1:38" ht="15.75">
      <c r="A100" s="35">
        <v>91</v>
      </c>
      <c r="B100" s="123" t="s">
        <v>284</v>
      </c>
      <c r="C100" s="123" t="s">
        <v>772</v>
      </c>
      <c r="D100" s="87">
        <f>'REPRODUCTION 3'!G98</f>
        <v>4.5</v>
      </c>
      <c r="E100" s="87">
        <f>'RUMINANTS 3'!G98</f>
        <v>24</v>
      </c>
      <c r="F100" s="87">
        <f>'PARASITOLOGIE 3'!G98</f>
        <v>24.75</v>
      </c>
      <c r="G100" s="87">
        <f>'INFECTIEUX 3'!G98</f>
        <v>4.5</v>
      </c>
      <c r="H100" s="87">
        <f>'CARNIVORES 3'!G98</f>
        <v>23.625</v>
      </c>
      <c r="I100" s="87">
        <f>'CHIRURGIE 3'!G98</f>
        <v>14.25</v>
      </c>
      <c r="J100" s="87">
        <f>'BIOCHIMIE 2'!G98</f>
        <v>9.25</v>
      </c>
      <c r="K100" s="87">
        <f>'HIDAOA 3'!G98</f>
        <v>27.75</v>
      </c>
      <c r="L100" s="87">
        <f>'ANA-PATH 2'!G98</f>
        <v>18.5</v>
      </c>
      <c r="M100" s="88">
        <f>CLINIQUE!H100</f>
        <v>36.75</v>
      </c>
      <c r="N100" s="88">
        <f t="shared" si="14"/>
        <v>187.875</v>
      </c>
      <c r="O100" s="88">
        <f t="shared" si="15"/>
        <v>6.7098214285714288</v>
      </c>
      <c r="P100" s="89" t="str">
        <f t="shared" si="16"/>
        <v>Ajournee</v>
      </c>
      <c r="Q100" s="89" t="str">
        <f t="shared" si="17"/>
        <v>Synthèse</v>
      </c>
      <c r="R100" s="72">
        <f t="shared" si="18"/>
        <v>1</v>
      </c>
      <c r="S100" s="72">
        <f t="shared" si="19"/>
        <v>0</v>
      </c>
      <c r="T100" s="72">
        <f t="shared" si="20"/>
        <v>0</v>
      </c>
      <c r="U100" s="72">
        <f t="shared" si="21"/>
        <v>1</v>
      </c>
      <c r="V100" s="72">
        <f t="shared" si="22"/>
        <v>0</v>
      </c>
      <c r="W100" s="72">
        <f t="shared" si="23"/>
        <v>1</v>
      </c>
      <c r="X100" s="72">
        <f t="shared" si="24"/>
        <v>1</v>
      </c>
      <c r="Y100" s="72">
        <f t="shared" si="25"/>
        <v>0</v>
      </c>
      <c r="Z100" s="72">
        <f t="shared" si="26"/>
        <v>0</v>
      </c>
      <c r="AA100" s="72">
        <f t="shared" si="27"/>
        <v>0</v>
      </c>
      <c r="AB100" s="71" t="str">
        <f>'REPRODUCTION 3'!M98</f>
        <v>Synthèse</v>
      </c>
      <c r="AC100" s="71" t="str">
        <f>'RUMINANTS 3'!M98</f>
        <v>Synthèse</v>
      </c>
      <c r="AD100" s="71" t="str">
        <f>'PARASITOLOGIE 3'!M98</f>
        <v>Synthèse</v>
      </c>
      <c r="AE100" s="71" t="str">
        <f>'INFECTIEUX 3'!M98</f>
        <v>Synthèse</v>
      </c>
      <c r="AF100" s="71" t="str">
        <f>'CARNIVORES 3'!M98</f>
        <v>Synthèse</v>
      </c>
      <c r="AG100" s="71" t="str">
        <f>'CHIRURGIE 3'!M98</f>
        <v>Synthèse</v>
      </c>
      <c r="AH100" s="71" t="str">
        <f>'BIOCHIMIE 2'!M98</f>
        <v>Synthèse</v>
      </c>
      <c r="AI100" s="71" t="str">
        <f>'HIDAOA 3'!M98</f>
        <v>Synthèse</v>
      </c>
      <c r="AJ100" s="71" t="str">
        <f>'ANA-PATH 2'!M98</f>
        <v>Synthèse</v>
      </c>
      <c r="AK100" s="73" t="str">
        <f>CLINIQUE!N100</f>
        <v>Juin</v>
      </c>
    </row>
    <row r="101" spans="1:38" ht="15.75">
      <c r="A101" s="35">
        <v>92</v>
      </c>
      <c r="B101" s="123" t="s">
        <v>285</v>
      </c>
      <c r="C101" s="123" t="s">
        <v>50</v>
      </c>
      <c r="D101" s="339">
        <f>'REPRODUCTION 3'!G99</f>
        <v>34.5</v>
      </c>
      <c r="E101" s="339">
        <f>'RUMINANTS 3'!G99</f>
        <v>53.25</v>
      </c>
      <c r="F101" s="339">
        <f>'PARASITOLOGIE 3'!G99</f>
        <v>36.375</v>
      </c>
      <c r="G101" s="339">
        <f>'INFECTIEUX 3'!G99</f>
        <v>39</v>
      </c>
      <c r="H101" s="339">
        <f>'CARNIVORES 3'!G99</f>
        <v>40.125</v>
      </c>
      <c r="I101" s="339">
        <f>'CHIRURGIE 3'!G99</f>
        <v>34.5</v>
      </c>
      <c r="J101" s="339">
        <f>'BIOCHIMIE 2'!G99</f>
        <v>21.25</v>
      </c>
      <c r="K101" s="339">
        <f>'HIDAOA 3'!G99</f>
        <v>42.375</v>
      </c>
      <c r="L101" s="339">
        <f>'ANA-PATH 2'!G99</f>
        <v>27.5</v>
      </c>
      <c r="M101" s="88">
        <f>CLINIQUE!H101</f>
        <v>42.75</v>
      </c>
      <c r="N101" s="88">
        <f t="shared" si="14"/>
        <v>371.625</v>
      </c>
      <c r="O101" s="88">
        <f t="shared" si="15"/>
        <v>13.272321428571429</v>
      </c>
      <c r="P101" s="89" t="str">
        <f t="shared" si="16"/>
        <v>Admis</v>
      </c>
      <c r="Q101" s="89" t="str">
        <f t="shared" si="17"/>
        <v>juin</v>
      </c>
      <c r="R101" s="72">
        <f t="shared" si="18"/>
        <v>0</v>
      </c>
      <c r="S101" s="72">
        <f t="shared" si="19"/>
        <v>0</v>
      </c>
      <c r="T101" s="72">
        <f t="shared" si="20"/>
        <v>0</v>
      </c>
      <c r="U101" s="72">
        <f t="shared" si="21"/>
        <v>0</v>
      </c>
      <c r="V101" s="72">
        <f t="shared" si="22"/>
        <v>0</v>
      </c>
      <c r="W101" s="72">
        <f t="shared" si="23"/>
        <v>0</v>
      </c>
      <c r="X101" s="72">
        <f t="shared" si="24"/>
        <v>0</v>
      </c>
      <c r="Y101" s="72">
        <f t="shared" si="25"/>
        <v>0</v>
      </c>
      <c r="Z101" s="72">
        <f t="shared" si="26"/>
        <v>0</v>
      </c>
      <c r="AA101" s="72">
        <f t="shared" si="27"/>
        <v>0</v>
      </c>
      <c r="AB101" s="71" t="str">
        <f>'REPRODUCTION 3'!M99</f>
        <v>Juin</v>
      </c>
      <c r="AC101" s="71" t="str">
        <f>'RUMINANTS 3'!M99</f>
        <v>Juin</v>
      </c>
      <c r="AD101" s="71" t="str">
        <f>'PARASITOLOGIE 3'!M99</f>
        <v>Juin</v>
      </c>
      <c r="AE101" s="71" t="str">
        <f>'INFECTIEUX 3'!M99</f>
        <v>Juin</v>
      </c>
      <c r="AF101" s="71" t="str">
        <f>'CARNIVORES 3'!M99</f>
        <v>Juin</v>
      </c>
      <c r="AG101" s="71" t="str">
        <f>'CHIRURGIE 3'!M99</f>
        <v>Juin</v>
      </c>
      <c r="AH101" s="71" t="str">
        <f>'BIOCHIMIE 2'!M99</f>
        <v>Juin</v>
      </c>
      <c r="AI101" s="71" t="str">
        <f>'HIDAOA 3'!M99</f>
        <v>Juin</v>
      </c>
      <c r="AJ101" s="71" t="str">
        <f>'ANA-PATH 2'!M99</f>
        <v>Juin</v>
      </c>
      <c r="AK101" s="73" t="str">
        <f>CLINIQUE!N101</f>
        <v>Juin</v>
      </c>
      <c r="AL101" t="e">
        <f>IF(AND(B101=#REF!,C101=#REF!),"oui","non")</f>
        <v>#REF!</v>
      </c>
    </row>
    <row r="102" spans="1:38" ht="15.75">
      <c r="A102" s="35">
        <v>93</v>
      </c>
      <c r="B102" s="123" t="s">
        <v>105</v>
      </c>
      <c r="C102" s="123" t="s">
        <v>52</v>
      </c>
      <c r="D102" s="87">
        <f>'REPRODUCTION 3'!G100</f>
        <v>12.75</v>
      </c>
      <c r="E102" s="87">
        <f>'RUMINANTS 3'!G100</f>
        <v>46.5</v>
      </c>
      <c r="F102" s="87">
        <f>'PARASITOLOGIE 3'!G100</f>
        <v>25.5</v>
      </c>
      <c r="G102" s="87">
        <f>'INFECTIEUX 3'!G100</f>
        <v>10.5</v>
      </c>
      <c r="H102" s="87">
        <f>'CARNIVORES 3'!G100</f>
        <v>38.25</v>
      </c>
      <c r="I102" s="87">
        <f>'CHIRURGIE 3'!G100</f>
        <v>33.375</v>
      </c>
      <c r="J102" s="87">
        <f>'BIOCHIMIE 2'!G100</f>
        <v>13.25</v>
      </c>
      <c r="K102" s="87">
        <f>'HIDAOA 3'!G100</f>
        <v>26.25</v>
      </c>
      <c r="L102" s="87">
        <f>'ANA-PATH 2'!G100</f>
        <v>13.75</v>
      </c>
      <c r="M102" s="88">
        <f>CLINIQUE!H102</f>
        <v>41.25</v>
      </c>
      <c r="N102" s="88">
        <f t="shared" si="14"/>
        <v>261.375</v>
      </c>
      <c r="O102" s="88">
        <f t="shared" si="15"/>
        <v>9.3348214285714288</v>
      </c>
      <c r="P102" s="89" t="str">
        <f t="shared" si="16"/>
        <v>Ajournee</v>
      </c>
      <c r="Q102" s="89" t="str">
        <f t="shared" si="17"/>
        <v>Synthèse</v>
      </c>
      <c r="R102" s="72">
        <f t="shared" si="18"/>
        <v>1</v>
      </c>
      <c r="S102" s="72">
        <f t="shared" si="19"/>
        <v>0</v>
      </c>
      <c r="T102" s="72">
        <f t="shared" si="20"/>
        <v>0</v>
      </c>
      <c r="U102" s="72">
        <f t="shared" si="21"/>
        <v>1</v>
      </c>
      <c r="V102" s="72">
        <f t="shared" si="22"/>
        <v>0</v>
      </c>
      <c r="W102" s="72">
        <f t="shared" si="23"/>
        <v>0</v>
      </c>
      <c r="X102" s="72">
        <f t="shared" si="24"/>
        <v>0</v>
      </c>
      <c r="Y102" s="72">
        <f t="shared" si="25"/>
        <v>0</v>
      </c>
      <c r="Z102" s="72">
        <f t="shared" si="26"/>
        <v>0</v>
      </c>
      <c r="AA102" s="72">
        <f t="shared" si="27"/>
        <v>0</v>
      </c>
      <c r="AB102" s="71" t="str">
        <f>'REPRODUCTION 3'!M100</f>
        <v>Synthèse</v>
      </c>
      <c r="AC102" s="71" t="str">
        <f>'RUMINANTS 3'!M100</f>
        <v>Juin</v>
      </c>
      <c r="AD102" s="71" t="str">
        <f>'PARASITOLOGIE 3'!M100</f>
        <v>Synthèse</v>
      </c>
      <c r="AE102" s="71" t="str">
        <f>'INFECTIEUX 3'!M100</f>
        <v>Synthèse</v>
      </c>
      <c r="AF102" s="71" t="str">
        <f>'CARNIVORES 3'!M100</f>
        <v>Juin</v>
      </c>
      <c r="AG102" s="71" t="str">
        <f>'CHIRURGIE 3'!M100</f>
        <v>Juin</v>
      </c>
      <c r="AH102" s="71" t="str">
        <f>'BIOCHIMIE 2'!M100</f>
        <v>Synthèse</v>
      </c>
      <c r="AI102" s="71" t="str">
        <f>'HIDAOA 3'!M100</f>
        <v>Synthèse</v>
      </c>
      <c r="AJ102" s="71" t="str">
        <f>'ANA-PATH 2'!M100</f>
        <v>Synthèse</v>
      </c>
      <c r="AK102" s="73" t="str">
        <f>CLINIQUE!N102</f>
        <v>Juin</v>
      </c>
    </row>
    <row r="103" spans="1:38" ht="15.75">
      <c r="A103" s="35">
        <v>94</v>
      </c>
      <c r="B103" s="123" t="s">
        <v>286</v>
      </c>
      <c r="C103" s="123" t="s">
        <v>287</v>
      </c>
      <c r="D103" s="87">
        <f>'REPRODUCTION 3'!G101</f>
        <v>15</v>
      </c>
      <c r="E103" s="87">
        <f>'RUMINANTS 3'!G101</f>
        <v>46.5</v>
      </c>
      <c r="F103" s="87">
        <f>'PARASITOLOGIE 3'!G101</f>
        <v>30.375</v>
      </c>
      <c r="G103" s="87">
        <f>'INFECTIEUX 3'!G101</f>
        <v>12.375</v>
      </c>
      <c r="H103" s="87">
        <f>'CARNIVORES 3'!G101</f>
        <v>43.875</v>
      </c>
      <c r="I103" s="87">
        <f>'CHIRURGIE 3'!G101</f>
        <v>37.5</v>
      </c>
      <c r="J103" s="87">
        <f>'BIOCHIMIE 2'!G101</f>
        <v>14</v>
      </c>
      <c r="K103" s="87">
        <f>'HIDAOA 3'!G101</f>
        <v>45</v>
      </c>
      <c r="L103" s="87">
        <f>'ANA-PATH 2'!G101</f>
        <v>16.25</v>
      </c>
      <c r="M103" s="88">
        <f>CLINIQUE!H103</f>
        <v>41.5</v>
      </c>
      <c r="N103" s="88">
        <f t="shared" si="14"/>
        <v>302.375</v>
      </c>
      <c r="O103" s="88">
        <f t="shared" si="15"/>
        <v>10.799107142857142</v>
      </c>
      <c r="P103" s="89" t="str">
        <f t="shared" si="16"/>
        <v>Ajournee</v>
      </c>
      <c r="Q103" s="89" t="str">
        <f t="shared" si="17"/>
        <v>Synthèse</v>
      </c>
      <c r="R103" s="72">
        <f t="shared" si="18"/>
        <v>0</v>
      </c>
      <c r="S103" s="72">
        <f t="shared" si="19"/>
        <v>0</v>
      </c>
      <c r="T103" s="72">
        <f t="shared" si="20"/>
        <v>0</v>
      </c>
      <c r="U103" s="72">
        <f t="shared" si="21"/>
        <v>1</v>
      </c>
      <c r="V103" s="72">
        <f t="shared" si="22"/>
        <v>0</v>
      </c>
      <c r="W103" s="72">
        <f t="shared" si="23"/>
        <v>0</v>
      </c>
      <c r="X103" s="72">
        <f t="shared" si="24"/>
        <v>0</v>
      </c>
      <c r="Y103" s="72">
        <f t="shared" si="25"/>
        <v>0</v>
      </c>
      <c r="Z103" s="72">
        <f t="shared" si="26"/>
        <v>0</v>
      </c>
      <c r="AA103" s="72">
        <f t="shared" si="27"/>
        <v>0</v>
      </c>
      <c r="AB103" s="71" t="str">
        <f>'REPRODUCTION 3'!M101</f>
        <v>Juin</v>
      </c>
      <c r="AC103" s="71" t="str">
        <f>'RUMINANTS 3'!M101</f>
        <v>Juin</v>
      </c>
      <c r="AD103" s="71" t="str">
        <f>'PARASITOLOGIE 3'!M101</f>
        <v>Juin</v>
      </c>
      <c r="AE103" s="71" t="str">
        <f>'INFECTIEUX 3'!M101</f>
        <v>Synthèse</v>
      </c>
      <c r="AF103" s="71" t="str">
        <f>'CARNIVORES 3'!M101</f>
        <v>Juin</v>
      </c>
      <c r="AG103" s="71" t="str">
        <f>'CHIRURGIE 3'!M101</f>
        <v>Juin</v>
      </c>
      <c r="AH103" s="71" t="str">
        <f>'BIOCHIMIE 2'!M101</f>
        <v>Juin</v>
      </c>
      <c r="AI103" s="71" t="str">
        <f>'HIDAOA 3'!M101</f>
        <v>Juin</v>
      </c>
      <c r="AJ103" s="71" t="str">
        <f>'ANA-PATH 2'!M101</f>
        <v>Juin</v>
      </c>
      <c r="AK103" s="73" t="str">
        <f>CLINIQUE!N103</f>
        <v>Juin</v>
      </c>
    </row>
    <row r="104" spans="1:38" ht="15.75">
      <c r="A104" s="35">
        <v>95</v>
      </c>
      <c r="B104" s="123" t="s">
        <v>288</v>
      </c>
      <c r="C104" s="123" t="s">
        <v>289</v>
      </c>
      <c r="D104" s="87">
        <f>'REPRODUCTION 3'!G102</f>
        <v>8.625</v>
      </c>
      <c r="E104" s="87">
        <f>'RUMINANTS 3'!G102</f>
        <v>39</v>
      </c>
      <c r="F104" s="87">
        <f>'PARASITOLOGIE 3'!G102</f>
        <v>32.625</v>
      </c>
      <c r="G104" s="87">
        <f>'INFECTIEUX 3'!G102</f>
        <v>10.5</v>
      </c>
      <c r="H104" s="87">
        <f>'CARNIVORES 3'!G102</f>
        <v>34.125</v>
      </c>
      <c r="I104" s="87">
        <f>'CHIRURGIE 3'!G102</f>
        <v>21.375</v>
      </c>
      <c r="J104" s="87">
        <f>'BIOCHIMIE 2'!G102</f>
        <v>11</v>
      </c>
      <c r="K104" s="87">
        <f>'HIDAOA 3'!G102</f>
        <v>38.25</v>
      </c>
      <c r="L104" s="87">
        <f>'ANA-PATH 2'!G102</f>
        <v>19</v>
      </c>
      <c r="M104" s="88">
        <f>CLINIQUE!H104</f>
        <v>44</v>
      </c>
      <c r="N104" s="88">
        <f t="shared" si="14"/>
        <v>258.5</v>
      </c>
      <c r="O104" s="88">
        <f t="shared" si="15"/>
        <v>9.2321428571428577</v>
      </c>
      <c r="P104" s="89" t="str">
        <f t="shared" si="16"/>
        <v>Ajournee</v>
      </c>
      <c r="Q104" s="89" t="str">
        <f t="shared" si="17"/>
        <v>Synthèse</v>
      </c>
      <c r="R104" s="72">
        <f t="shared" si="18"/>
        <v>1</v>
      </c>
      <c r="S104" s="72">
        <f t="shared" si="19"/>
        <v>0</v>
      </c>
      <c r="T104" s="72">
        <f t="shared" si="20"/>
        <v>0</v>
      </c>
      <c r="U104" s="72">
        <f t="shared" si="21"/>
        <v>1</v>
      </c>
      <c r="V104" s="72">
        <f t="shared" si="22"/>
        <v>0</v>
      </c>
      <c r="W104" s="72">
        <f t="shared" si="23"/>
        <v>0</v>
      </c>
      <c r="X104" s="72">
        <f t="shared" si="24"/>
        <v>0</v>
      </c>
      <c r="Y104" s="72">
        <f t="shared" si="25"/>
        <v>0</v>
      </c>
      <c r="Z104" s="72">
        <f t="shared" si="26"/>
        <v>0</v>
      </c>
      <c r="AA104" s="72">
        <f t="shared" si="27"/>
        <v>0</v>
      </c>
      <c r="AB104" s="71" t="str">
        <f>'REPRODUCTION 3'!M102</f>
        <v>Synthèse</v>
      </c>
      <c r="AC104" s="71" t="str">
        <f>'RUMINANTS 3'!M102</f>
        <v>Juin</v>
      </c>
      <c r="AD104" s="71" t="str">
        <f>'PARASITOLOGIE 3'!M102</f>
        <v>Juin</v>
      </c>
      <c r="AE104" s="71" t="str">
        <f>'INFECTIEUX 3'!M102</f>
        <v>Synthèse</v>
      </c>
      <c r="AF104" s="71" t="str">
        <f>'CARNIVORES 3'!M102</f>
        <v>Juin</v>
      </c>
      <c r="AG104" s="71" t="str">
        <f>'CHIRURGIE 3'!M102</f>
        <v>Synthèse</v>
      </c>
      <c r="AH104" s="71" t="str">
        <f>'BIOCHIMIE 2'!M102</f>
        <v>Synthèse</v>
      </c>
      <c r="AI104" s="71" t="str">
        <f>'HIDAOA 3'!M102</f>
        <v>Juin</v>
      </c>
      <c r="AJ104" s="71" t="str">
        <f>'ANA-PATH 2'!M102</f>
        <v>Synthèse</v>
      </c>
      <c r="AK104" s="73" t="str">
        <f>CLINIQUE!N104</f>
        <v>Juin</v>
      </c>
    </row>
    <row r="105" spans="1:38" ht="15.75">
      <c r="A105" s="35">
        <v>96</v>
      </c>
      <c r="B105" s="123" t="s">
        <v>290</v>
      </c>
      <c r="C105" s="123" t="s">
        <v>291</v>
      </c>
      <c r="D105" s="339">
        <f>'REPRODUCTION 3'!G103</f>
        <v>31.125</v>
      </c>
      <c r="E105" s="339">
        <f>'RUMINANTS 3'!G103</f>
        <v>44.25</v>
      </c>
      <c r="F105" s="339">
        <f>'PARASITOLOGIE 3'!G103</f>
        <v>52.125</v>
      </c>
      <c r="G105" s="339">
        <f>'INFECTIEUX 3'!G103</f>
        <v>21.75</v>
      </c>
      <c r="H105" s="339">
        <f>'CARNIVORES 3'!G103</f>
        <v>46.5</v>
      </c>
      <c r="I105" s="339">
        <f>'CHIRURGIE 3'!G103</f>
        <v>43.5</v>
      </c>
      <c r="J105" s="339">
        <f>'BIOCHIMIE 2'!G103</f>
        <v>24</v>
      </c>
      <c r="K105" s="339">
        <f>'HIDAOA 3'!G103</f>
        <v>44.25</v>
      </c>
      <c r="L105" s="339">
        <f>'ANA-PATH 2'!G103</f>
        <v>22.75</v>
      </c>
      <c r="M105" s="88">
        <f>CLINIQUE!H105</f>
        <v>40.5</v>
      </c>
      <c r="N105" s="88">
        <f t="shared" si="14"/>
        <v>370.75</v>
      </c>
      <c r="O105" s="88">
        <f t="shared" si="15"/>
        <v>13.241071428571429</v>
      </c>
      <c r="P105" s="89" t="str">
        <f t="shared" si="16"/>
        <v>Admis</v>
      </c>
      <c r="Q105" s="89" t="str">
        <f t="shared" si="17"/>
        <v>juin</v>
      </c>
      <c r="R105" s="72">
        <f t="shared" si="18"/>
        <v>0</v>
      </c>
      <c r="S105" s="72">
        <f t="shared" si="19"/>
        <v>0</v>
      </c>
      <c r="T105" s="72">
        <f t="shared" si="20"/>
        <v>0</v>
      </c>
      <c r="U105" s="72">
        <f t="shared" si="21"/>
        <v>0</v>
      </c>
      <c r="V105" s="72">
        <f t="shared" si="22"/>
        <v>0</v>
      </c>
      <c r="W105" s="72">
        <f t="shared" si="23"/>
        <v>0</v>
      </c>
      <c r="X105" s="72">
        <f t="shared" si="24"/>
        <v>0</v>
      </c>
      <c r="Y105" s="72">
        <f t="shared" si="25"/>
        <v>0</v>
      </c>
      <c r="Z105" s="72">
        <f t="shared" si="26"/>
        <v>0</v>
      </c>
      <c r="AA105" s="72">
        <f t="shared" si="27"/>
        <v>0</v>
      </c>
      <c r="AB105" s="71" t="str">
        <f>'REPRODUCTION 3'!M103</f>
        <v>Juin</v>
      </c>
      <c r="AC105" s="71" t="str">
        <f>'RUMINANTS 3'!M103</f>
        <v>Juin</v>
      </c>
      <c r="AD105" s="71" t="str">
        <f>'PARASITOLOGIE 3'!M103</f>
        <v>Juin</v>
      </c>
      <c r="AE105" s="71" t="str">
        <f>'INFECTIEUX 3'!M103</f>
        <v>Juin</v>
      </c>
      <c r="AF105" s="71" t="str">
        <f>'CARNIVORES 3'!M103</f>
        <v>Juin</v>
      </c>
      <c r="AG105" s="71" t="str">
        <f>'CHIRURGIE 3'!M103</f>
        <v>Juin</v>
      </c>
      <c r="AH105" s="71" t="str">
        <f>'BIOCHIMIE 2'!M103</f>
        <v>Juin</v>
      </c>
      <c r="AI105" s="71" t="str">
        <f>'HIDAOA 3'!M103</f>
        <v>Juin</v>
      </c>
      <c r="AJ105" s="71" t="str">
        <f>'ANA-PATH 2'!M103</f>
        <v>Juin</v>
      </c>
      <c r="AK105" s="73" t="str">
        <f>CLINIQUE!N105</f>
        <v>Juin</v>
      </c>
      <c r="AL105" t="e">
        <f>IF(AND(B105=#REF!,C105=#REF!),"oui","non")</f>
        <v>#REF!</v>
      </c>
    </row>
    <row r="106" spans="1:38" ht="15.75">
      <c r="A106" s="35">
        <v>97</v>
      </c>
      <c r="B106" s="123" t="s">
        <v>292</v>
      </c>
      <c r="C106" s="123" t="s">
        <v>64</v>
      </c>
      <c r="D106" s="87">
        <f>'REPRODUCTION 3'!G104</f>
        <v>11.25</v>
      </c>
      <c r="E106" s="87">
        <f>'RUMINANTS 3'!G104</f>
        <v>42</v>
      </c>
      <c r="F106" s="87">
        <f>'PARASITOLOGIE 3'!G104</f>
        <v>39.375</v>
      </c>
      <c r="G106" s="87">
        <f>'INFECTIEUX 3'!G104</f>
        <v>14.25</v>
      </c>
      <c r="H106" s="87">
        <f>'CARNIVORES 3'!G104</f>
        <v>31.875</v>
      </c>
      <c r="I106" s="87">
        <f>'CHIRURGIE 3'!G104</f>
        <v>30</v>
      </c>
      <c r="J106" s="87">
        <f>'BIOCHIMIE 2'!G104</f>
        <v>13</v>
      </c>
      <c r="K106" s="87">
        <f>'HIDAOA 3'!G104</f>
        <v>37.125</v>
      </c>
      <c r="L106" s="87">
        <f>'ANA-PATH 2'!G104</f>
        <v>17</v>
      </c>
      <c r="M106" s="88">
        <f>CLINIQUE!H106</f>
        <v>40.25</v>
      </c>
      <c r="N106" s="88">
        <f t="shared" si="14"/>
        <v>276.125</v>
      </c>
      <c r="O106" s="88">
        <f t="shared" si="15"/>
        <v>9.8616071428571423</v>
      </c>
      <c r="P106" s="89" t="str">
        <f t="shared" si="16"/>
        <v>Ajournee</v>
      </c>
      <c r="Q106" s="89" t="str">
        <f t="shared" si="17"/>
        <v>Synthèse</v>
      </c>
      <c r="R106" s="72">
        <f t="shared" si="18"/>
        <v>1</v>
      </c>
      <c r="S106" s="72">
        <f t="shared" si="19"/>
        <v>0</v>
      </c>
      <c r="T106" s="72">
        <f t="shared" si="20"/>
        <v>0</v>
      </c>
      <c r="U106" s="72">
        <f t="shared" si="21"/>
        <v>1</v>
      </c>
      <c r="V106" s="72">
        <f t="shared" si="22"/>
        <v>0</v>
      </c>
      <c r="W106" s="72">
        <f t="shared" si="23"/>
        <v>0</v>
      </c>
      <c r="X106" s="72">
        <f t="shared" si="24"/>
        <v>0</v>
      </c>
      <c r="Y106" s="72">
        <f t="shared" si="25"/>
        <v>0</v>
      </c>
      <c r="Z106" s="72">
        <f t="shared" si="26"/>
        <v>0</v>
      </c>
      <c r="AA106" s="72">
        <f t="shared" si="27"/>
        <v>0</v>
      </c>
      <c r="AB106" s="71" t="str">
        <f>'REPRODUCTION 3'!M104</f>
        <v>Synthèse</v>
      </c>
      <c r="AC106" s="71" t="str">
        <f>'RUMINANTS 3'!M104</f>
        <v>Juin</v>
      </c>
      <c r="AD106" s="71" t="str">
        <f>'PARASITOLOGIE 3'!M104</f>
        <v>Juin</v>
      </c>
      <c r="AE106" s="71" t="str">
        <f>'INFECTIEUX 3'!M104</f>
        <v>Synthèse</v>
      </c>
      <c r="AF106" s="71" t="str">
        <f>'CARNIVORES 3'!M104</f>
        <v>Juin</v>
      </c>
      <c r="AG106" s="71" t="str">
        <f>'CHIRURGIE 3'!M104</f>
        <v>Juin</v>
      </c>
      <c r="AH106" s="71" t="str">
        <f>'BIOCHIMIE 2'!M104</f>
        <v>Synthèse</v>
      </c>
      <c r="AI106" s="71" t="str">
        <f>'HIDAOA 3'!M104</f>
        <v>Juin</v>
      </c>
      <c r="AJ106" s="71" t="str">
        <f>'ANA-PATH 2'!M104</f>
        <v>Synthèse</v>
      </c>
      <c r="AK106" s="73" t="str">
        <f>CLINIQUE!N106</f>
        <v>Juin</v>
      </c>
    </row>
    <row r="107" spans="1:38" ht="15.75">
      <c r="A107" s="35">
        <v>98</v>
      </c>
      <c r="B107" s="123" t="s">
        <v>293</v>
      </c>
      <c r="C107" s="123" t="s">
        <v>294</v>
      </c>
      <c r="D107" s="87">
        <f>'REPRODUCTION 3'!G105</f>
        <v>12.75</v>
      </c>
      <c r="E107" s="87">
        <f>'RUMINANTS 3'!G105</f>
        <v>37.5</v>
      </c>
      <c r="F107" s="87">
        <f>'PARASITOLOGIE 3'!G105</f>
        <v>22.5</v>
      </c>
      <c r="G107" s="87">
        <f>'INFECTIEUX 3'!G105</f>
        <v>5.625</v>
      </c>
      <c r="H107" s="87">
        <f>'CARNIVORES 3'!G105</f>
        <v>21</v>
      </c>
      <c r="I107" s="87">
        <f>'CHIRURGIE 3'!G105</f>
        <v>22.5</v>
      </c>
      <c r="J107" s="87">
        <f>'BIOCHIMIE 2'!G105</f>
        <v>12</v>
      </c>
      <c r="K107" s="87">
        <f>'HIDAOA 3'!G105</f>
        <v>30.75</v>
      </c>
      <c r="L107" s="87">
        <f>'ANA-PATH 2'!G105</f>
        <v>16</v>
      </c>
      <c r="M107" s="88">
        <f>CLINIQUE!H107</f>
        <v>42</v>
      </c>
      <c r="N107" s="88">
        <f t="shared" si="14"/>
        <v>222.625</v>
      </c>
      <c r="O107" s="88">
        <f t="shared" si="15"/>
        <v>7.9508928571428568</v>
      </c>
      <c r="P107" s="89" t="str">
        <f t="shared" si="16"/>
        <v>Ajournee</v>
      </c>
      <c r="Q107" s="89" t="str">
        <f t="shared" si="17"/>
        <v>Synthèse</v>
      </c>
      <c r="R107" s="72">
        <f t="shared" si="18"/>
        <v>1</v>
      </c>
      <c r="S107" s="72">
        <f t="shared" si="19"/>
        <v>0</v>
      </c>
      <c r="T107" s="72">
        <f t="shared" si="20"/>
        <v>0</v>
      </c>
      <c r="U107" s="72">
        <f t="shared" si="21"/>
        <v>1</v>
      </c>
      <c r="V107" s="72">
        <f t="shared" si="22"/>
        <v>0</v>
      </c>
      <c r="W107" s="72">
        <f t="shared" si="23"/>
        <v>0</v>
      </c>
      <c r="X107" s="72">
        <f t="shared" si="24"/>
        <v>0</v>
      </c>
      <c r="Y107" s="72">
        <f t="shared" si="25"/>
        <v>0</v>
      </c>
      <c r="Z107" s="72">
        <f t="shared" si="26"/>
        <v>0</v>
      </c>
      <c r="AA107" s="72">
        <f t="shared" si="27"/>
        <v>0</v>
      </c>
      <c r="AB107" s="71" t="str">
        <f>'REPRODUCTION 3'!M105</f>
        <v>Synthèse</v>
      </c>
      <c r="AC107" s="71" t="str">
        <f>'RUMINANTS 3'!M105</f>
        <v>Juin</v>
      </c>
      <c r="AD107" s="71" t="str">
        <f>'PARASITOLOGIE 3'!M105</f>
        <v>Synthèse</v>
      </c>
      <c r="AE107" s="71" t="str">
        <f>'INFECTIEUX 3'!M105</f>
        <v>Synthèse</v>
      </c>
      <c r="AF107" s="71" t="str">
        <f>'CARNIVORES 3'!M105</f>
        <v>Synthèse</v>
      </c>
      <c r="AG107" s="71" t="str">
        <f>'CHIRURGIE 3'!M105</f>
        <v>Synthèse</v>
      </c>
      <c r="AH107" s="71" t="str">
        <f>'BIOCHIMIE 2'!M105</f>
        <v>Synthèse</v>
      </c>
      <c r="AI107" s="71" t="str">
        <f>'HIDAOA 3'!M105</f>
        <v>Juin</v>
      </c>
      <c r="AJ107" s="71" t="str">
        <f>'ANA-PATH 2'!M105</f>
        <v>Synthèse</v>
      </c>
      <c r="AK107" s="73" t="str">
        <f>CLINIQUE!N107</f>
        <v>Juin</v>
      </c>
    </row>
    <row r="108" spans="1:38" ht="15.75">
      <c r="A108" s="35">
        <v>99</v>
      </c>
      <c r="B108" s="123" t="s">
        <v>295</v>
      </c>
      <c r="C108" s="123" t="s">
        <v>296</v>
      </c>
      <c r="D108" s="339">
        <f>'REPRODUCTION 3'!G106</f>
        <v>33.75</v>
      </c>
      <c r="E108" s="339">
        <f>'RUMINANTS 3'!G106</f>
        <v>45</v>
      </c>
      <c r="F108" s="339">
        <f>'PARASITOLOGIE 3'!G106</f>
        <v>45.375</v>
      </c>
      <c r="G108" s="339">
        <f>'INFECTIEUX 3'!G106</f>
        <v>26.625</v>
      </c>
      <c r="H108" s="339">
        <f>'CARNIVORES 3'!G106</f>
        <v>38.625</v>
      </c>
      <c r="I108" s="339">
        <f>'CHIRURGIE 3'!G106</f>
        <v>37.5</v>
      </c>
      <c r="J108" s="339">
        <f>'BIOCHIMIE 2'!G106</f>
        <v>24.5</v>
      </c>
      <c r="K108" s="339">
        <f>'HIDAOA 3'!G106</f>
        <v>48.75</v>
      </c>
      <c r="L108" s="339">
        <f>'ANA-PATH 2'!G106</f>
        <v>21</v>
      </c>
      <c r="M108" s="88">
        <f>CLINIQUE!H108</f>
        <v>44.5</v>
      </c>
      <c r="N108" s="88">
        <f t="shared" si="14"/>
        <v>365.625</v>
      </c>
      <c r="O108" s="88">
        <f t="shared" si="15"/>
        <v>13.058035714285714</v>
      </c>
      <c r="P108" s="89" t="str">
        <f t="shared" si="16"/>
        <v>Admis</v>
      </c>
      <c r="Q108" s="89" t="str">
        <f t="shared" si="17"/>
        <v>juin</v>
      </c>
      <c r="R108" s="72">
        <f t="shared" si="18"/>
        <v>0</v>
      </c>
      <c r="S108" s="72">
        <f t="shared" si="19"/>
        <v>0</v>
      </c>
      <c r="T108" s="72">
        <f t="shared" si="20"/>
        <v>0</v>
      </c>
      <c r="U108" s="72">
        <f t="shared" si="21"/>
        <v>0</v>
      </c>
      <c r="V108" s="72">
        <f t="shared" si="22"/>
        <v>0</v>
      </c>
      <c r="W108" s="72">
        <f t="shared" si="23"/>
        <v>0</v>
      </c>
      <c r="X108" s="72">
        <f t="shared" si="24"/>
        <v>0</v>
      </c>
      <c r="Y108" s="72">
        <f t="shared" si="25"/>
        <v>0</v>
      </c>
      <c r="Z108" s="72">
        <f t="shared" si="26"/>
        <v>0</v>
      </c>
      <c r="AA108" s="72">
        <f t="shared" si="27"/>
        <v>0</v>
      </c>
      <c r="AB108" s="71" t="str">
        <f>'REPRODUCTION 3'!M106</f>
        <v>Juin</v>
      </c>
      <c r="AC108" s="71" t="str">
        <f>'RUMINANTS 3'!M106</f>
        <v>Juin</v>
      </c>
      <c r="AD108" s="71" t="str">
        <f>'PARASITOLOGIE 3'!M106</f>
        <v>Juin</v>
      </c>
      <c r="AE108" s="71" t="str">
        <f>'INFECTIEUX 3'!M106</f>
        <v>Juin</v>
      </c>
      <c r="AF108" s="71" t="str">
        <f>'CARNIVORES 3'!M106</f>
        <v>Juin</v>
      </c>
      <c r="AG108" s="71" t="str">
        <f>'CHIRURGIE 3'!M106</f>
        <v>Juin</v>
      </c>
      <c r="AH108" s="71" t="str">
        <f>'BIOCHIMIE 2'!M106</f>
        <v>Juin</v>
      </c>
      <c r="AI108" s="71" t="str">
        <f>'HIDAOA 3'!M106</f>
        <v>Juin</v>
      </c>
      <c r="AJ108" s="71" t="str">
        <f>'ANA-PATH 2'!M106</f>
        <v>Juin</v>
      </c>
      <c r="AK108" s="73" t="str">
        <f>CLINIQUE!N108</f>
        <v>Juin</v>
      </c>
      <c r="AL108" t="e">
        <f>IF(AND(B108=#REF!,C108=#REF!),"oui","non")</f>
        <v>#REF!</v>
      </c>
    </row>
    <row r="109" spans="1:38" ht="15.75">
      <c r="A109" s="35">
        <v>100</v>
      </c>
      <c r="B109" s="123" t="s">
        <v>297</v>
      </c>
      <c r="C109" s="123" t="s">
        <v>298</v>
      </c>
      <c r="D109" s="87">
        <f>'REPRODUCTION 3'!G107</f>
        <v>10.5</v>
      </c>
      <c r="E109" s="87">
        <f>'RUMINANTS 3'!G107</f>
        <v>51.75</v>
      </c>
      <c r="F109" s="87">
        <f>'PARASITOLOGIE 3'!G107</f>
        <v>24.375</v>
      </c>
      <c r="G109" s="87">
        <f>'INFECTIEUX 3'!G107</f>
        <v>6.375</v>
      </c>
      <c r="H109" s="87">
        <f>'CARNIVORES 3'!G107</f>
        <v>33.375</v>
      </c>
      <c r="I109" s="87">
        <f>'CHIRURGIE 3'!G107</f>
        <v>26.25</v>
      </c>
      <c r="J109" s="87">
        <f>'BIOCHIMIE 2'!G107</f>
        <v>16.5</v>
      </c>
      <c r="K109" s="87">
        <f>'HIDAOA 3'!G107</f>
        <v>37.875</v>
      </c>
      <c r="L109" s="87">
        <f>'ANA-PATH 2'!G107</f>
        <v>20</v>
      </c>
      <c r="M109" s="88">
        <f>CLINIQUE!H109</f>
        <v>42.5</v>
      </c>
      <c r="N109" s="88">
        <f t="shared" si="14"/>
        <v>269.5</v>
      </c>
      <c r="O109" s="88">
        <f t="shared" si="15"/>
        <v>9.625</v>
      </c>
      <c r="P109" s="89" t="str">
        <f t="shared" si="16"/>
        <v>Ajournee</v>
      </c>
      <c r="Q109" s="89" t="str">
        <f t="shared" si="17"/>
        <v>Synthèse</v>
      </c>
      <c r="R109" s="72">
        <f t="shared" si="18"/>
        <v>1</v>
      </c>
      <c r="S109" s="72">
        <f t="shared" si="19"/>
        <v>0</v>
      </c>
      <c r="T109" s="72">
        <f t="shared" si="20"/>
        <v>0</v>
      </c>
      <c r="U109" s="72">
        <f t="shared" si="21"/>
        <v>1</v>
      </c>
      <c r="V109" s="72">
        <f t="shared" si="22"/>
        <v>0</v>
      </c>
      <c r="W109" s="72">
        <f t="shared" si="23"/>
        <v>0</v>
      </c>
      <c r="X109" s="72">
        <f t="shared" si="24"/>
        <v>0</v>
      </c>
      <c r="Y109" s="72">
        <f t="shared" si="25"/>
        <v>0</v>
      </c>
      <c r="Z109" s="72">
        <f t="shared" si="26"/>
        <v>0</v>
      </c>
      <c r="AA109" s="72">
        <f t="shared" si="27"/>
        <v>0</v>
      </c>
      <c r="AB109" s="71" t="str">
        <f>'REPRODUCTION 3'!M107</f>
        <v>Synthèse</v>
      </c>
      <c r="AC109" s="71" t="str">
        <f>'RUMINANTS 3'!M107</f>
        <v>Juin</v>
      </c>
      <c r="AD109" s="71" t="str">
        <f>'PARASITOLOGIE 3'!M107</f>
        <v>Synthèse</v>
      </c>
      <c r="AE109" s="71" t="str">
        <f>'INFECTIEUX 3'!M107</f>
        <v>Synthèse</v>
      </c>
      <c r="AF109" s="71" t="str">
        <f>'CARNIVORES 3'!M107</f>
        <v>Juin</v>
      </c>
      <c r="AG109" s="71" t="str">
        <f>'CHIRURGIE 3'!M107</f>
        <v>Juin</v>
      </c>
      <c r="AH109" s="71" t="str">
        <f>'BIOCHIMIE 2'!M107</f>
        <v>Juin</v>
      </c>
      <c r="AI109" s="71" t="str">
        <f>'HIDAOA 3'!M107</f>
        <v>Juin</v>
      </c>
      <c r="AJ109" s="71" t="str">
        <f>'ANA-PATH 2'!M107</f>
        <v>Juin</v>
      </c>
      <c r="AK109" s="73" t="str">
        <f>CLINIQUE!N109</f>
        <v>Juin</v>
      </c>
    </row>
    <row r="110" spans="1:38" ht="15.75">
      <c r="A110" s="35">
        <v>101</v>
      </c>
      <c r="B110" s="124" t="s">
        <v>299</v>
      </c>
      <c r="C110" s="124" t="s">
        <v>300</v>
      </c>
      <c r="D110" s="87">
        <f>'REPRODUCTION 3'!G108</f>
        <v>0</v>
      </c>
      <c r="E110" s="87">
        <f>'RUMINANTS 3'!G108</f>
        <v>0</v>
      </c>
      <c r="F110" s="87">
        <f>'PARASITOLOGIE 3'!G108</f>
        <v>0</v>
      </c>
      <c r="G110" s="87">
        <f>'INFECTIEUX 3'!G108</f>
        <v>0</v>
      </c>
      <c r="H110" s="87">
        <f>'CARNIVORES 3'!G108</f>
        <v>0</v>
      </c>
      <c r="I110" s="87">
        <f>'CHIRURGIE 3'!G108</f>
        <v>0</v>
      </c>
      <c r="J110" s="87">
        <f>'BIOCHIMIE 2'!G108</f>
        <v>0</v>
      </c>
      <c r="K110" s="87">
        <f>'HIDAOA 3'!G108</f>
        <v>0</v>
      </c>
      <c r="L110" s="87">
        <f>'ANA-PATH 2'!G108</f>
        <v>0</v>
      </c>
      <c r="M110" s="88">
        <f>CLINIQUE!H110</f>
        <v>0</v>
      </c>
      <c r="N110" s="88">
        <f t="shared" si="14"/>
        <v>0</v>
      </c>
      <c r="O110" s="88">
        <f t="shared" si="15"/>
        <v>0</v>
      </c>
      <c r="P110" s="89" t="str">
        <f t="shared" si="16"/>
        <v>Ajournee</v>
      </c>
      <c r="Q110" s="89" t="str">
        <f t="shared" si="17"/>
        <v>juin</v>
      </c>
      <c r="R110" s="72">
        <f t="shared" si="18"/>
        <v>1</v>
      </c>
      <c r="S110" s="72">
        <f t="shared" si="19"/>
        <v>1</v>
      </c>
      <c r="T110" s="72">
        <f t="shared" si="20"/>
        <v>1</v>
      </c>
      <c r="U110" s="72">
        <f t="shared" si="21"/>
        <v>1</v>
      </c>
      <c r="V110" s="72">
        <f t="shared" si="22"/>
        <v>1</v>
      </c>
      <c r="W110" s="72">
        <f t="shared" si="23"/>
        <v>1</v>
      </c>
      <c r="X110" s="72">
        <f t="shared" si="24"/>
        <v>1</v>
      </c>
      <c r="Y110" s="72">
        <f t="shared" si="25"/>
        <v>1</v>
      </c>
      <c r="Z110" s="72">
        <f t="shared" si="26"/>
        <v>1</v>
      </c>
      <c r="AA110" s="72">
        <f t="shared" si="27"/>
        <v>1</v>
      </c>
      <c r="AB110" s="71" t="str">
        <f>'REPRODUCTION 3'!M108</f>
        <v>Juin</v>
      </c>
      <c r="AC110" s="71" t="str">
        <f>'RUMINANTS 3'!M108</f>
        <v>Juin</v>
      </c>
      <c r="AD110" s="71" t="str">
        <f>'PARASITOLOGIE 3'!M108</f>
        <v>Juin</v>
      </c>
      <c r="AE110" s="71" t="str">
        <f>'INFECTIEUX 3'!M108</f>
        <v>Juin</v>
      </c>
      <c r="AF110" s="71" t="str">
        <f>'CARNIVORES 3'!M108</f>
        <v>Juin</v>
      </c>
      <c r="AG110" s="71" t="str">
        <f>'CHIRURGIE 3'!M108</f>
        <v>Juin</v>
      </c>
      <c r="AH110" s="71" t="str">
        <f>'BIOCHIMIE 2'!M108</f>
        <v>Juin</v>
      </c>
      <c r="AI110" s="71" t="str">
        <f>'HIDAOA 3'!M108</f>
        <v>Juin</v>
      </c>
      <c r="AJ110" s="71" t="str">
        <f>'ANA-PATH 2'!M108</f>
        <v>Juin</v>
      </c>
      <c r="AK110" s="73" t="str">
        <f>CLINIQUE!N110</f>
        <v>Juin</v>
      </c>
    </row>
    <row r="111" spans="1:38" ht="15.75">
      <c r="A111" s="35">
        <v>102</v>
      </c>
      <c r="B111" s="123" t="s">
        <v>301</v>
      </c>
      <c r="C111" s="123" t="s">
        <v>302</v>
      </c>
      <c r="D111" s="87">
        <f>'REPRODUCTION 3'!G109</f>
        <v>22.5</v>
      </c>
      <c r="E111" s="87">
        <f>'RUMINANTS 3'!G109</f>
        <v>54</v>
      </c>
      <c r="F111" s="87">
        <f>'PARASITOLOGIE 3'!G109</f>
        <v>39.375</v>
      </c>
      <c r="G111" s="87">
        <f>'INFECTIEUX 3'!G109</f>
        <v>13.875</v>
      </c>
      <c r="H111" s="87">
        <f>'CARNIVORES 3'!G109</f>
        <v>47.25</v>
      </c>
      <c r="I111" s="87">
        <f>'CHIRURGIE 3'!G109</f>
        <v>42</v>
      </c>
      <c r="J111" s="87">
        <f>'BIOCHIMIE 2'!G109</f>
        <v>16.5</v>
      </c>
      <c r="K111" s="87">
        <f>'HIDAOA 3'!G109</f>
        <v>43.125</v>
      </c>
      <c r="L111" s="87">
        <f>'ANA-PATH 2'!G109</f>
        <v>20</v>
      </c>
      <c r="M111" s="88">
        <f>CLINIQUE!H111</f>
        <v>40.5</v>
      </c>
      <c r="N111" s="88">
        <f t="shared" si="14"/>
        <v>339.125</v>
      </c>
      <c r="O111" s="88">
        <f t="shared" si="15"/>
        <v>12.111607142857142</v>
      </c>
      <c r="P111" s="89" t="str">
        <f t="shared" si="16"/>
        <v>Ajournee</v>
      </c>
      <c r="Q111" s="89" t="str">
        <f t="shared" si="17"/>
        <v>Synthèse</v>
      </c>
      <c r="R111" s="72">
        <f t="shared" si="18"/>
        <v>0</v>
      </c>
      <c r="S111" s="72">
        <f t="shared" si="19"/>
        <v>0</v>
      </c>
      <c r="T111" s="72">
        <f t="shared" si="20"/>
        <v>0</v>
      </c>
      <c r="U111" s="72">
        <f t="shared" si="21"/>
        <v>1</v>
      </c>
      <c r="V111" s="72">
        <f t="shared" si="22"/>
        <v>0</v>
      </c>
      <c r="W111" s="72">
        <f t="shared" si="23"/>
        <v>0</v>
      </c>
      <c r="X111" s="72">
        <f t="shared" si="24"/>
        <v>0</v>
      </c>
      <c r="Y111" s="72">
        <f t="shared" si="25"/>
        <v>0</v>
      </c>
      <c r="Z111" s="72">
        <f t="shared" si="26"/>
        <v>0</v>
      </c>
      <c r="AA111" s="72">
        <f t="shared" si="27"/>
        <v>0</v>
      </c>
      <c r="AB111" s="71" t="str">
        <f>'REPRODUCTION 3'!M109</f>
        <v>Juin</v>
      </c>
      <c r="AC111" s="71" t="str">
        <f>'RUMINANTS 3'!M109</f>
        <v>Juin</v>
      </c>
      <c r="AD111" s="71" t="str">
        <f>'PARASITOLOGIE 3'!M109</f>
        <v>Juin</v>
      </c>
      <c r="AE111" s="71" t="str">
        <f>'INFECTIEUX 3'!M109</f>
        <v>Synthèse</v>
      </c>
      <c r="AF111" s="71" t="str">
        <f>'CARNIVORES 3'!M109</f>
        <v>Juin</v>
      </c>
      <c r="AG111" s="71" t="str">
        <f>'CHIRURGIE 3'!M109</f>
        <v>Juin</v>
      </c>
      <c r="AH111" s="71" t="str">
        <f>'BIOCHIMIE 2'!M109</f>
        <v>Juin</v>
      </c>
      <c r="AI111" s="71" t="str">
        <f>'HIDAOA 3'!M109</f>
        <v>Juin</v>
      </c>
      <c r="AJ111" s="71" t="str">
        <f>'ANA-PATH 2'!M109</f>
        <v>Juin</v>
      </c>
      <c r="AK111" s="73" t="str">
        <f>CLINIQUE!N111</f>
        <v>Juin</v>
      </c>
    </row>
    <row r="112" spans="1:38" ht="15.75">
      <c r="A112" s="35">
        <v>103</v>
      </c>
      <c r="B112" s="123" t="s">
        <v>303</v>
      </c>
      <c r="C112" s="123" t="s">
        <v>304</v>
      </c>
      <c r="D112" s="87">
        <f>'REPRODUCTION 3'!G110</f>
        <v>19.5</v>
      </c>
      <c r="E112" s="87">
        <f>'RUMINANTS 3'!G110</f>
        <v>32.25</v>
      </c>
      <c r="F112" s="87">
        <f>'PARASITOLOGIE 3'!G110</f>
        <v>19.5</v>
      </c>
      <c r="G112" s="87">
        <f>'INFECTIEUX 3'!G110</f>
        <v>24</v>
      </c>
      <c r="H112" s="87">
        <f>'CARNIVORES 3'!G110</f>
        <v>33</v>
      </c>
      <c r="I112" s="87">
        <f>'CHIRURGIE 3'!G110</f>
        <v>34.125</v>
      </c>
      <c r="J112" s="87">
        <f>'BIOCHIMIE 2'!G110</f>
        <v>10</v>
      </c>
      <c r="K112" s="87">
        <f>'HIDAOA 3'!G110</f>
        <v>24.75</v>
      </c>
      <c r="L112" s="87">
        <f>'ANA-PATH 2'!G110</f>
        <v>29</v>
      </c>
      <c r="M112" s="88">
        <f>CLINIQUE!H112</f>
        <v>46.5</v>
      </c>
      <c r="N112" s="88">
        <f t="shared" si="14"/>
        <v>272.625</v>
      </c>
      <c r="O112" s="88">
        <f t="shared" si="15"/>
        <v>9.7366071428571423</v>
      </c>
      <c r="P112" s="89" t="str">
        <f t="shared" si="16"/>
        <v>Ajournee</v>
      </c>
      <c r="Q112" s="89" t="str">
        <f t="shared" si="17"/>
        <v>Synthèse</v>
      </c>
      <c r="R112" s="72">
        <f t="shared" si="18"/>
        <v>0</v>
      </c>
      <c r="S112" s="72">
        <f t="shared" si="19"/>
        <v>0</v>
      </c>
      <c r="T112" s="72">
        <f t="shared" si="20"/>
        <v>0</v>
      </c>
      <c r="U112" s="72">
        <f t="shared" si="21"/>
        <v>0</v>
      </c>
      <c r="V112" s="72">
        <f t="shared" si="22"/>
        <v>0</v>
      </c>
      <c r="W112" s="72">
        <f t="shared" si="23"/>
        <v>0</v>
      </c>
      <c r="X112" s="72">
        <f t="shared" si="24"/>
        <v>0</v>
      </c>
      <c r="Y112" s="72">
        <f t="shared" si="25"/>
        <v>0</v>
      </c>
      <c r="Z112" s="72">
        <f t="shared" si="26"/>
        <v>0</v>
      </c>
      <c r="AA112" s="72">
        <f t="shared" si="27"/>
        <v>0</v>
      </c>
      <c r="AB112" s="71" t="str">
        <f>'REPRODUCTION 3'!M110</f>
        <v>Synthèse</v>
      </c>
      <c r="AC112" s="71" t="str">
        <f>'RUMINANTS 3'!M110</f>
        <v>Juin</v>
      </c>
      <c r="AD112" s="71" t="str">
        <f>'PARASITOLOGIE 3'!M110</f>
        <v>Synthèse</v>
      </c>
      <c r="AE112" s="71" t="str">
        <f>'INFECTIEUX 3'!M110</f>
        <v>Synthèse</v>
      </c>
      <c r="AF112" s="71" t="str">
        <f>'CARNIVORES 3'!M110</f>
        <v>Juin</v>
      </c>
      <c r="AG112" s="71" t="str">
        <f>'CHIRURGIE 3'!M110</f>
        <v>Juin</v>
      </c>
      <c r="AH112" s="71" t="str">
        <f>'BIOCHIMIE 2'!M110</f>
        <v>Synthèse</v>
      </c>
      <c r="AI112" s="71" t="str">
        <f>'HIDAOA 3'!M110</f>
        <v>Synthèse</v>
      </c>
      <c r="AJ112" s="71" t="str">
        <f>'ANA-PATH 2'!M110</f>
        <v>Juin</v>
      </c>
      <c r="AK112" s="73" t="str">
        <f>CLINIQUE!N112</f>
        <v>Juin</v>
      </c>
    </row>
    <row r="113" spans="1:38" ht="15.75">
      <c r="A113" s="35">
        <v>104</v>
      </c>
      <c r="B113" s="123" t="s">
        <v>305</v>
      </c>
      <c r="C113" s="123" t="s">
        <v>306</v>
      </c>
      <c r="D113" s="87">
        <f>'REPRODUCTION 3'!G111</f>
        <v>12.75</v>
      </c>
      <c r="E113" s="87">
        <f>'RUMINANTS 3'!G111</f>
        <v>36</v>
      </c>
      <c r="F113" s="87">
        <f>'PARASITOLOGIE 3'!G111</f>
        <v>30.375</v>
      </c>
      <c r="G113" s="87">
        <f>'INFECTIEUX 3'!G111</f>
        <v>6.75</v>
      </c>
      <c r="H113" s="87">
        <f>'CARNIVORES 3'!G111</f>
        <v>37.875</v>
      </c>
      <c r="I113" s="87">
        <f>'CHIRURGIE 3'!G111</f>
        <v>24</v>
      </c>
      <c r="J113" s="87">
        <f>'BIOCHIMIE 2'!G111</f>
        <v>15.75</v>
      </c>
      <c r="K113" s="87">
        <f>'HIDAOA 3'!G111</f>
        <v>34.875</v>
      </c>
      <c r="L113" s="87">
        <f>'ANA-PATH 2'!G111</f>
        <v>18</v>
      </c>
      <c r="M113" s="88">
        <f>CLINIQUE!H113</f>
        <v>39.75</v>
      </c>
      <c r="N113" s="88">
        <f t="shared" si="14"/>
        <v>256.125</v>
      </c>
      <c r="O113" s="88">
        <f t="shared" si="15"/>
        <v>9.1473214285714288</v>
      </c>
      <c r="P113" s="89" t="str">
        <f t="shared" si="16"/>
        <v>Ajournee</v>
      </c>
      <c r="Q113" s="89" t="str">
        <f t="shared" si="17"/>
        <v>Synthèse</v>
      </c>
      <c r="R113" s="72">
        <f t="shared" si="18"/>
        <v>1</v>
      </c>
      <c r="S113" s="72">
        <f t="shared" si="19"/>
        <v>0</v>
      </c>
      <c r="T113" s="72">
        <f t="shared" si="20"/>
        <v>0</v>
      </c>
      <c r="U113" s="72">
        <f t="shared" si="21"/>
        <v>1</v>
      </c>
      <c r="V113" s="72">
        <f t="shared" si="22"/>
        <v>0</v>
      </c>
      <c r="W113" s="72">
        <f t="shared" si="23"/>
        <v>0</v>
      </c>
      <c r="X113" s="72">
        <f t="shared" si="24"/>
        <v>0</v>
      </c>
      <c r="Y113" s="72">
        <f t="shared" si="25"/>
        <v>0</v>
      </c>
      <c r="Z113" s="72">
        <f t="shared" si="26"/>
        <v>0</v>
      </c>
      <c r="AA113" s="72">
        <f t="shared" si="27"/>
        <v>0</v>
      </c>
      <c r="AB113" s="71" t="str">
        <f>'REPRODUCTION 3'!M111</f>
        <v>Synthèse</v>
      </c>
      <c r="AC113" s="71" t="str">
        <f>'RUMINANTS 3'!M111</f>
        <v>Juin</v>
      </c>
      <c r="AD113" s="71" t="str">
        <f>'PARASITOLOGIE 3'!M111</f>
        <v>Juin</v>
      </c>
      <c r="AE113" s="71" t="str">
        <f>'INFECTIEUX 3'!M111</f>
        <v>Synthèse</v>
      </c>
      <c r="AF113" s="71" t="str">
        <f>'CARNIVORES 3'!M111</f>
        <v>Juin</v>
      </c>
      <c r="AG113" s="71" t="str">
        <f>'CHIRURGIE 3'!M111</f>
        <v>Synthèse</v>
      </c>
      <c r="AH113" s="71" t="str">
        <f>'BIOCHIMIE 2'!M111</f>
        <v>Synthèse</v>
      </c>
      <c r="AI113" s="71" t="str">
        <f>'HIDAOA 3'!M111</f>
        <v>Juin</v>
      </c>
      <c r="AJ113" s="71" t="str">
        <f>'ANA-PATH 2'!M111</f>
        <v>Synthèse</v>
      </c>
      <c r="AK113" s="73" t="str">
        <f>CLINIQUE!N113</f>
        <v>Juin</v>
      </c>
    </row>
    <row r="114" spans="1:38" ht="15.75">
      <c r="A114" s="35">
        <v>105</v>
      </c>
      <c r="B114" s="123" t="s">
        <v>307</v>
      </c>
      <c r="C114" s="123" t="s">
        <v>206</v>
      </c>
      <c r="D114" s="87">
        <f>'REPRODUCTION 3'!G112</f>
        <v>8.625</v>
      </c>
      <c r="E114" s="87">
        <f>'RUMINANTS 3'!G112</f>
        <v>24.75</v>
      </c>
      <c r="F114" s="87">
        <f>'PARASITOLOGIE 3'!G112</f>
        <v>21.375</v>
      </c>
      <c r="G114" s="87">
        <f>'INFECTIEUX 3'!G112</f>
        <v>1.125</v>
      </c>
      <c r="H114" s="87">
        <f>'CARNIVORES 3'!G112</f>
        <v>27</v>
      </c>
      <c r="I114" s="87">
        <f>'CHIRURGIE 3'!G112</f>
        <v>15.375</v>
      </c>
      <c r="J114" s="87">
        <f>'BIOCHIMIE 2'!G112</f>
        <v>11</v>
      </c>
      <c r="K114" s="87">
        <f>'HIDAOA 3'!G112</f>
        <v>24.375</v>
      </c>
      <c r="L114" s="87">
        <f>'ANA-PATH 2'!G112</f>
        <v>17</v>
      </c>
      <c r="M114" s="88">
        <f>CLINIQUE!H114</f>
        <v>36.75</v>
      </c>
      <c r="N114" s="88">
        <f t="shared" si="14"/>
        <v>187.375</v>
      </c>
      <c r="O114" s="88">
        <f t="shared" si="15"/>
        <v>6.6919642857142856</v>
      </c>
      <c r="P114" s="89" t="str">
        <f t="shared" si="16"/>
        <v>Ajournee</v>
      </c>
      <c r="Q114" s="89" t="str">
        <f t="shared" si="17"/>
        <v>Synthèse</v>
      </c>
      <c r="R114" s="72">
        <f t="shared" si="18"/>
        <v>1</v>
      </c>
      <c r="S114" s="72">
        <f t="shared" si="19"/>
        <v>0</v>
      </c>
      <c r="T114" s="72">
        <f t="shared" si="20"/>
        <v>0</v>
      </c>
      <c r="U114" s="72">
        <f t="shared" si="21"/>
        <v>1</v>
      </c>
      <c r="V114" s="72">
        <f t="shared" si="22"/>
        <v>0</v>
      </c>
      <c r="W114" s="72">
        <f t="shared" si="23"/>
        <v>0</v>
      </c>
      <c r="X114" s="72">
        <f t="shared" si="24"/>
        <v>0</v>
      </c>
      <c r="Y114" s="72">
        <f t="shared" si="25"/>
        <v>0</v>
      </c>
      <c r="Z114" s="72">
        <f t="shared" si="26"/>
        <v>0</v>
      </c>
      <c r="AA114" s="72">
        <f t="shared" si="27"/>
        <v>0</v>
      </c>
      <c r="AB114" s="71" t="str">
        <f>'REPRODUCTION 3'!M112</f>
        <v>Synthèse</v>
      </c>
      <c r="AC114" s="71" t="str">
        <f>'RUMINANTS 3'!M112</f>
        <v>Synthèse</v>
      </c>
      <c r="AD114" s="71" t="str">
        <f>'PARASITOLOGIE 3'!M112</f>
        <v>Synthèse</v>
      </c>
      <c r="AE114" s="71" t="str">
        <f>'INFECTIEUX 3'!M112</f>
        <v>Synthèse</v>
      </c>
      <c r="AF114" s="71" t="str">
        <f>'CARNIVORES 3'!M112</f>
        <v>Synthèse</v>
      </c>
      <c r="AG114" s="71" t="str">
        <f>'CHIRURGIE 3'!M112</f>
        <v>Synthèse</v>
      </c>
      <c r="AH114" s="71" t="str">
        <f>'BIOCHIMIE 2'!M112</f>
        <v>Synthèse</v>
      </c>
      <c r="AI114" s="71" t="str">
        <f>'HIDAOA 3'!M112</f>
        <v>Synthèse</v>
      </c>
      <c r="AJ114" s="71" t="str">
        <f>'ANA-PATH 2'!M112</f>
        <v>Synthèse</v>
      </c>
      <c r="AK114" s="73" t="str">
        <f>CLINIQUE!N114</f>
        <v>Juin</v>
      </c>
    </row>
    <row r="115" spans="1:38" ht="15.75">
      <c r="A115" s="35">
        <v>106</v>
      </c>
      <c r="B115" s="123" t="s">
        <v>308</v>
      </c>
      <c r="C115" s="123" t="s">
        <v>309</v>
      </c>
      <c r="D115" s="339">
        <f>'REPRODUCTION 3'!G113</f>
        <v>24.375</v>
      </c>
      <c r="E115" s="339">
        <f>'RUMINANTS 3'!G113</f>
        <v>48</v>
      </c>
      <c r="F115" s="339">
        <f>'PARASITOLOGIE 3'!G113</f>
        <v>38.25</v>
      </c>
      <c r="G115" s="339">
        <f>'INFECTIEUX 3'!G113</f>
        <v>26.25</v>
      </c>
      <c r="H115" s="339">
        <f>'CARNIVORES 3'!G113</f>
        <v>45.375</v>
      </c>
      <c r="I115" s="339">
        <f>'CHIRURGIE 3'!G113</f>
        <v>40.125</v>
      </c>
      <c r="J115" s="339">
        <f>'BIOCHIMIE 2'!G113</f>
        <v>20</v>
      </c>
      <c r="K115" s="339">
        <f>'HIDAOA 3'!G113</f>
        <v>41.625</v>
      </c>
      <c r="L115" s="339">
        <f>'ANA-PATH 2'!G113</f>
        <v>20.25</v>
      </c>
      <c r="M115" s="88">
        <f>CLINIQUE!H115</f>
        <v>40.5</v>
      </c>
      <c r="N115" s="88">
        <f t="shared" si="14"/>
        <v>344.75</v>
      </c>
      <c r="O115" s="88">
        <f t="shared" si="15"/>
        <v>12.3125</v>
      </c>
      <c r="P115" s="89" t="str">
        <f t="shared" si="16"/>
        <v>Admis</v>
      </c>
      <c r="Q115" s="89" t="str">
        <f t="shared" si="17"/>
        <v>juin</v>
      </c>
      <c r="R115" s="72">
        <f t="shared" si="18"/>
        <v>0</v>
      </c>
      <c r="S115" s="72">
        <f t="shared" si="19"/>
        <v>0</v>
      </c>
      <c r="T115" s="72">
        <f t="shared" si="20"/>
        <v>0</v>
      </c>
      <c r="U115" s="72">
        <f t="shared" si="21"/>
        <v>0</v>
      </c>
      <c r="V115" s="72">
        <f t="shared" si="22"/>
        <v>0</v>
      </c>
      <c r="W115" s="72">
        <f t="shared" si="23"/>
        <v>0</v>
      </c>
      <c r="X115" s="72">
        <f t="shared" si="24"/>
        <v>0</v>
      </c>
      <c r="Y115" s="72">
        <f t="shared" si="25"/>
        <v>0</v>
      </c>
      <c r="Z115" s="72">
        <f t="shared" si="26"/>
        <v>0</v>
      </c>
      <c r="AA115" s="72">
        <f t="shared" si="27"/>
        <v>0</v>
      </c>
      <c r="AB115" s="71" t="str">
        <f>'REPRODUCTION 3'!M113</f>
        <v>Juin</v>
      </c>
      <c r="AC115" s="71" t="str">
        <f>'RUMINANTS 3'!M113</f>
        <v>Juin</v>
      </c>
      <c r="AD115" s="71" t="str">
        <f>'PARASITOLOGIE 3'!M113</f>
        <v>Juin</v>
      </c>
      <c r="AE115" s="71" t="str">
        <f>'INFECTIEUX 3'!M113</f>
        <v>Juin</v>
      </c>
      <c r="AF115" s="71" t="str">
        <f>'CARNIVORES 3'!M113</f>
        <v>Juin</v>
      </c>
      <c r="AG115" s="71" t="str">
        <f>'CHIRURGIE 3'!M113</f>
        <v>Juin</v>
      </c>
      <c r="AH115" s="71" t="str">
        <f>'BIOCHIMIE 2'!M113</f>
        <v>Juin</v>
      </c>
      <c r="AI115" s="71" t="str">
        <f>'HIDAOA 3'!M113</f>
        <v>Juin</v>
      </c>
      <c r="AJ115" s="71" t="str">
        <f>'ANA-PATH 2'!M113</f>
        <v>Juin</v>
      </c>
      <c r="AK115" s="73" t="str">
        <f>CLINIQUE!N115</f>
        <v>Juin</v>
      </c>
      <c r="AL115" t="e">
        <f>IF(AND(B115=#REF!,C115=#REF!),"oui","non")</f>
        <v>#REF!</v>
      </c>
    </row>
    <row r="116" spans="1:38" ht="15.75">
      <c r="A116" s="35">
        <v>107</v>
      </c>
      <c r="B116" s="123" t="s">
        <v>310</v>
      </c>
      <c r="C116" s="123" t="s">
        <v>311</v>
      </c>
      <c r="D116" s="339">
        <f>'REPRODUCTION 3'!G114</f>
        <v>22.125</v>
      </c>
      <c r="E116" s="339">
        <f>'RUMINANTS 3'!G114</f>
        <v>46.5</v>
      </c>
      <c r="F116" s="339">
        <f>'PARASITOLOGIE 3'!G114</f>
        <v>33.375</v>
      </c>
      <c r="G116" s="339">
        <f>'INFECTIEUX 3'!G114</f>
        <v>15.375</v>
      </c>
      <c r="H116" s="339">
        <f>'CARNIVORES 3'!G114</f>
        <v>33.375</v>
      </c>
      <c r="I116" s="339">
        <f>'CHIRURGIE 3'!G114</f>
        <v>38.25</v>
      </c>
      <c r="J116" s="339">
        <f>'BIOCHIMIE 2'!G114</f>
        <v>20.5</v>
      </c>
      <c r="K116" s="339">
        <f>'HIDAOA 3'!G114</f>
        <v>36</v>
      </c>
      <c r="L116" s="339">
        <f>'ANA-PATH 2'!G114</f>
        <v>23.75</v>
      </c>
      <c r="M116" s="88">
        <f>CLINIQUE!H116</f>
        <v>41.5</v>
      </c>
      <c r="N116" s="88">
        <f t="shared" si="14"/>
        <v>310.75</v>
      </c>
      <c r="O116" s="88">
        <f t="shared" si="15"/>
        <v>11.098214285714286</v>
      </c>
      <c r="P116" s="89" t="str">
        <f t="shared" si="16"/>
        <v>Admis</v>
      </c>
      <c r="Q116" s="89" t="str">
        <f t="shared" si="17"/>
        <v>juin</v>
      </c>
      <c r="R116" s="72">
        <f t="shared" si="18"/>
        <v>0</v>
      </c>
      <c r="S116" s="72">
        <f t="shared" si="19"/>
        <v>0</v>
      </c>
      <c r="T116" s="72">
        <f t="shared" si="20"/>
        <v>0</v>
      </c>
      <c r="U116" s="72">
        <f t="shared" si="21"/>
        <v>0</v>
      </c>
      <c r="V116" s="72">
        <f t="shared" si="22"/>
        <v>0</v>
      </c>
      <c r="W116" s="72">
        <f t="shared" si="23"/>
        <v>0</v>
      </c>
      <c r="X116" s="72">
        <f t="shared" si="24"/>
        <v>0</v>
      </c>
      <c r="Y116" s="72">
        <f t="shared" si="25"/>
        <v>0</v>
      </c>
      <c r="Z116" s="72">
        <f t="shared" si="26"/>
        <v>0</v>
      </c>
      <c r="AA116" s="72">
        <f t="shared" si="27"/>
        <v>0</v>
      </c>
      <c r="AB116" s="71" t="str">
        <f>'REPRODUCTION 3'!M114</f>
        <v>Juin</v>
      </c>
      <c r="AC116" s="71" t="str">
        <f>'RUMINANTS 3'!M114</f>
        <v>Juin</v>
      </c>
      <c r="AD116" s="71" t="str">
        <f>'PARASITOLOGIE 3'!M114</f>
        <v>Juin</v>
      </c>
      <c r="AE116" s="71" t="str">
        <f>'INFECTIEUX 3'!M114</f>
        <v>Juin</v>
      </c>
      <c r="AF116" s="71" t="str">
        <f>'CARNIVORES 3'!M114</f>
        <v>Juin</v>
      </c>
      <c r="AG116" s="71" t="str">
        <f>'CHIRURGIE 3'!M114</f>
        <v>Juin</v>
      </c>
      <c r="AH116" s="71" t="str">
        <f>'BIOCHIMIE 2'!M114</f>
        <v>Juin</v>
      </c>
      <c r="AI116" s="71" t="str">
        <f>'HIDAOA 3'!M114</f>
        <v>Juin</v>
      </c>
      <c r="AJ116" s="71" t="str">
        <f>'ANA-PATH 2'!M114</f>
        <v>Juin</v>
      </c>
      <c r="AK116" s="73" t="str">
        <f>CLINIQUE!N116</f>
        <v>Juin</v>
      </c>
      <c r="AL116" t="e">
        <f>IF(AND(B116=#REF!,C116=#REF!),"oui","non")</f>
        <v>#REF!</v>
      </c>
    </row>
    <row r="117" spans="1:38" ht="15.75">
      <c r="A117" s="35">
        <v>108</v>
      </c>
      <c r="B117" s="123" t="s">
        <v>312</v>
      </c>
      <c r="C117" s="123" t="s">
        <v>313</v>
      </c>
      <c r="D117" s="87">
        <f>'REPRODUCTION 3'!G115</f>
        <v>9.75</v>
      </c>
      <c r="E117" s="87">
        <f>'RUMINANTS 3'!G115</f>
        <v>24</v>
      </c>
      <c r="F117" s="87">
        <f>'PARASITOLOGIE 3'!G115</f>
        <v>23.625</v>
      </c>
      <c r="G117" s="87">
        <f>'INFECTIEUX 3'!G115</f>
        <v>7.875</v>
      </c>
      <c r="H117" s="87">
        <f>'CARNIVORES 3'!G115</f>
        <v>22.5</v>
      </c>
      <c r="I117" s="87">
        <f>'CHIRURGIE 3'!G115</f>
        <v>13.875</v>
      </c>
      <c r="J117" s="87">
        <f>'BIOCHIMIE 2'!G115</f>
        <v>11.75</v>
      </c>
      <c r="K117" s="87">
        <f>'HIDAOA 3'!G115</f>
        <v>27.375</v>
      </c>
      <c r="L117" s="87">
        <f>'ANA-PATH 2'!G115</f>
        <v>19.75</v>
      </c>
      <c r="M117" s="88">
        <f>CLINIQUE!H117</f>
        <v>39.75</v>
      </c>
      <c r="N117" s="88">
        <f t="shared" si="14"/>
        <v>200.25</v>
      </c>
      <c r="O117" s="88">
        <f t="shared" si="15"/>
        <v>7.1517857142857144</v>
      </c>
      <c r="P117" s="89" t="str">
        <f t="shared" si="16"/>
        <v>Ajournee</v>
      </c>
      <c r="Q117" s="89" t="str">
        <f t="shared" si="17"/>
        <v>Synthèse</v>
      </c>
      <c r="R117" s="72">
        <f t="shared" si="18"/>
        <v>1</v>
      </c>
      <c r="S117" s="72">
        <f t="shared" si="19"/>
        <v>0</v>
      </c>
      <c r="T117" s="72">
        <f t="shared" si="20"/>
        <v>0</v>
      </c>
      <c r="U117" s="72">
        <f t="shared" si="21"/>
        <v>1</v>
      </c>
      <c r="V117" s="72">
        <f t="shared" si="22"/>
        <v>0</v>
      </c>
      <c r="W117" s="72">
        <f t="shared" si="23"/>
        <v>1</v>
      </c>
      <c r="X117" s="72">
        <f t="shared" si="24"/>
        <v>0</v>
      </c>
      <c r="Y117" s="72">
        <f t="shared" si="25"/>
        <v>0</v>
      </c>
      <c r="Z117" s="72">
        <f t="shared" si="26"/>
        <v>0</v>
      </c>
      <c r="AA117" s="72">
        <f t="shared" si="27"/>
        <v>0</v>
      </c>
      <c r="AB117" s="71" t="str">
        <f>'REPRODUCTION 3'!M115</f>
        <v>Synthèse</v>
      </c>
      <c r="AC117" s="71" t="str">
        <f>'RUMINANTS 3'!M115</f>
        <v>Synthèse</v>
      </c>
      <c r="AD117" s="71" t="str">
        <f>'PARASITOLOGIE 3'!M115</f>
        <v>Synthèse</v>
      </c>
      <c r="AE117" s="71" t="str">
        <f>'INFECTIEUX 3'!M115</f>
        <v>Synthèse</v>
      </c>
      <c r="AF117" s="71" t="str">
        <f>'CARNIVORES 3'!M115</f>
        <v>Synthèse</v>
      </c>
      <c r="AG117" s="71" t="str">
        <f>'CHIRURGIE 3'!M115</f>
        <v>Synthèse</v>
      </c>
      <c r="AH117" s="71" t="str">
        <f>'BIOCHIMIE 2'!M115</f>
        <v>Synthèse</v>
      </c>
      <c r="AI117" s="71" t="str">
        <f>'HIDAOA 3'!M115</f>
        <v>Synthèse</v>
      </c>
      <c r="AJ117" s="71" t="str">
        <f>'ANA-PATH 2'!M115</f>
        <v>Synthèse</v>
      </c>
      <c r="AK117" s="73" t="str">
        <f>CLINIQUE!N117</f>
        <v>Juin</v>
      </c>
    </row>
    <row r="118" spans="1:38" ht="15.75">
      <c r="A118" s="35">
        <v>109</v>
      </c>
      <c r="B118" s="123" t="s">
        <v>314</v>
      </c>
      <c r="C118" s="123" t="s">
        <v>315</v>
      </c>
      <c r="D118" s="87">
        <f>'REPRODUCTION 3'!G116</f>
        <v>3</v>
      </c>
      <c r="E118" s="87">
        <f>'RUMINANTS 3'!G116</f>
        <v>21</v>
      </c>
      <c r="F118" s="87">
        <f>'PARASITOLOGIE 3'!G116</f>
        <v>25.5</v>
      </c>
      <c r="G118" s="87">
        <f>'INFECTIEUX 3'!G116</f>
        <v>6</v>
      </c>
      <c r="H118" s="87">
        <f>'CARNIVORES 3'!G116</f>
        <v>28.875</v>
      </c>
      <c r="I118" s="87">
        <f>'CHIRURGIE 3'!G116</f>
        <v>18.75</v>
      </c>
      <c r="J118" s="87">
        <f>'BIOCHIMIE 2'!G116</f>
        <v>13</v>
      </c>
      <c r="K118" s="87">
        <f>'HIDAOA 3'!G116</f>
        <v>30.375</v>
      </c>
      <c r="L118" s="87">
        <f>'ANA-PATH 2'!G116</f>
        <v>8</v>
      </c>
      <c r="M118" s="88">
        <f>CLINIQUE!H118</f>
        <v>39</v>
      </c>
      <c r="N118" s="88">
        <f t="shared" si="14"/>
        <v>193.5</v>
      </c>
      <c r="O118" s="88">
        <f t="shared" si="15"/>
        <v>6.9107142857142856</v>
      </c>
      <c r="P118" s="89" t="str">
        <f t="shared" si="16"/>
        <v>Ajournee</v>
      </c>
      <c r="Q118" s="89" t="str">
        <f t="shared" si="17"/>
        <v>Synthèse</v>
      </c>
      <c r="R118" s="72">
        <f t="shared" si="18"/>
        <v>1</v>
      </c>
      <c r="S118" s="72">
        <f t="shared" si="19"/>
        <v>0</v>
      </c>
      <c r="T118" s="72">
        <f t="shared" si="20"/>
        <v>0</v>
      </c>
      <c r="U118" s="72">
        <f t="shared" si="21"/>
        <v>1</v>
      </c>
      <c r="V118" s="72">
        <f t="shared" si="22"/>
        <v>0</v>
      </c>
      <c r="W118" s="72">
        <f t="shared" si="23"/>
        <v>0</v>
      </c>
      <c r="X118" s="72">
        <f t="shared" si="24"/>
        <v>0</v>
      </c>
      <c r="Y118" s="72">
        <f t="shared" si="25"/>
        <v>0</v>
      </c>
      <c r="Z118" s="72">
        <f t="shared" si="26"/>
        <v>1</v>
      </c>
      <c r="AA118" s="72">
        <f t="shared" si="27"/>
        <v>0</v>
      </c>
      <c r="AB118" s="71" t="str">
        <f>'REPRODUCTION 3'!M116</f>
        <v>Synthèse</v>
      </c>
      <c r="AC118" s="71" t="str">
        <f>'RUMINANTS 3'!M116</f>
        <v>Synthèse</v>
      </c>
      <c r="AD118" s="71" t="str">
        <f>'PARASITOLOGIE 3'!M116</f>
        <v>Synthèse</v>
      </c>
      <c r="AE118" s="71" t="str">
        <f>'INFECTIEUX 3'!M116</f>
        <v>Synthèse</v>
      </c>
      <c r="AF118" s="71" t="str">
        <f>'CARNIVORES 3'!M116</f>
        <v>Synthèse</v>
      </c>
      <c r="AG118" s="71" t="str">
        <f>'CHIRURGIE 3'!M116</f>
        <v>Synthèse</v>
      </c>
      <c r="AH118" s="71" t="str">
        <f>'BIOCHIMIE 2'!M116</f>
        <v>Synthèse</v>
      </c>
      <c r="AI118" s="71" t="str">
        <f>'HIDAOA 3'!M116</f>
        <v>Juin</v>
      </c>
      <c r="AJ118" s="71" t="str">
        <f>'ANA-PATH 2'!M116</f>
        <v>Synthèse</v>
      </c>
      <c r="AK118" s="73" t="str">
        <f>CLINIQUE!N118</f>
        <v>Juin</v>
      </c>
    </row>
    <row r="119" spans="1:38" ht="15.75">
      <c r="A119" s="35">
        <v>110</v>
      </c>
      <c r="B119" s="123" t="s">
        <v>316</v>
      </c>
      <c r="C119" s="123" t="s">
        <v>317</v>
      </c>
      <c r="D119" s="339">
        <f>'REPRODUCTION 3'!G117</f>
        <v>18.75</v>
      </c>
      <c r="E119" s="339">
        <f>'RUMINANTS 3'!G117</f>
        <v>48.75</v>
      </c>
      <c r="F119" s="339">
        <f>'PARASITOLOGIE 3'!G117</f>
        <v>38.25</v>
      </c>
      <c r="G119" s="339">
        <f>'INFECTIEUX 3'!G117</f>
        <v>23.25</v>
      </c>
      <c r="H119" s="339">
        <f>'CARNIVORES 3'!G117</f>
        <v>36.375</v>
      </c>
      <c r="I119" s="339">
        <f>'CHIRURGIE 3'!G117</f>
        <v>50.25</v>
      </c>
      <c r="J119" s="339">
        <f>'BIOCHIMIE 2'!G117</f>
        <v>23</v>
      </c>
      <c r="K119" s="339">
        <f>'HIDAOA 3'!G117</f>
        <v>47.25</v>
      </c>
      <c r="L119" s="339">
        <f>'ANA-PATH 2'!G117</f>
        <v>28.75</v>
      </c>
      <c r="M119" s="88">
        <f>CLINIQUE!H119</f>
        <v>40</v>
      </c>
      <c r="N119" s="88">
        <f t="shared" si="14"/>
        <v>354.625</v>
      </c>
      <c r="O119" s="88">
        <f t="shared" si="15"/>
        <v>12.665178571428571</v>
      </c>
      <c r="P119" s="89" t="str">
        <f t="shared" si="16"/>
        <v>Admis</v>
      </c>
      <c r="Q119" s="89" t="str">
        <f t="shared" si="17"/>
        <v>juin</v>
      </c>
      <c r="R119" s="72">
        <f t="shared" si="18"/>
        <v>0</v>
      </c>
      <c r="S119" s="72">
        <f t="shared" si="19"/>
        <v>0</v>
      </c>
      <c r="T119" s="72">
        <f t="shared" si="20"/>
        <v>0</v>
      </c>
      <c r="U119" s="72">
        <f t="shared" si="21"/>
        <v>0</v>
      </c>
      <c r="V119" s="72">
        <f t="shared" si="22"/>
        <v>0</v>
      </c>
      <c r="W119" s="72">
        <f t="shared" si="23"/>
        <v>0</v>
      </c>
      <c r="X119" s="72">
        <f t="shared" si="24"/>
        <v>0</v>
      </c>
      <c r="Y119" s="72">
        <f t="shared" si="25"/>
        <v>0</v>
      </c>
      <c r="Z119" s="72">
        <f t="shared" si="26"/>
        <v>0</v>
      </c>
      <c r="AA119" s="72">
        <f t="shared" si="27"/>
        <v>0</v>
      </c>
      <c r="AB119" s="71" t="str">
        <f>'REPRODUCTION 3'!M117</f>
        <v>Juin</v>
      </c>
      <c r="AC119" s="71" t="str">
        <f>'RUMINANTS 3'!M117</f>
        <v>Juin</v>
      </c>
      <c r="AD119" s="71" t="str">
        <f>'PARASITOLOGIE 3'!M117</f>
        <v>Juin</v>
      </c>
      <c r="AE119" s="71" t="str">
        <f>'INFECTIEUX 3'!M117</f>
        <v>Juin</v>
      </c>
      <c r="AF119" s="71" t="str">
        <f>'CARNIVORES 3'!M117</f>
        <v>Juin</v>
      </c>
      <c r="AG119" s="71" t="str">
        <f>'CHIRURGIE 3'!M117</f>
        <v>Juin</v>
      </c>
      <c r="AH119" s="71" t="str">
        <f>'BIOCHIMIE 2'!M117</f>
        <v>Juin</v>
      </c>
      <c r="AI119" s="71" t="str">
        <f>'HIDAOA 3'!M117</f>
        <v>Juin</v>
      </c>
      <c r="AJ119" s="71" t="str">
        <f>'ANA-PATH 2'!M117</f>
        <v>Juin</v>
      </c>
      <c r="AK119" s="73" t="str">
        <f>CLINIQUE!N119</f>
        <v>Juin</v>
      </c>
      <c r="AL119" t="e">
        <f>IF(AND(B119=#REF!,C119=#REF!),"oui","non")</f>
        <v>#REF!</v>
      </c>
    </row>
    <row r="120" spans="1:38" ht="15.75">
      <c r="A120" s="35">
        <v>111</v>
      </c>
      <c r="B120" s="123" t="s">
        <v>318</v>
      </c>
      <c r="C120" s="123" t="s">
        <v>43</v>
      </c>
      <c r="D120" s="339">
        <f>'REPRODUCTION 3'!G118</f>
        <v>21.375</v>
      </c>
      <c r="E120" s="339">
        <f>'RUMINANTS 3'!G118</f>
        <v>48.75</v>
      </c>
      <c r="F120" s="339">
        <f>'PARASITOLOGIE 3'!G118</f>
        <v>32.625</v>
      </c>
      <c r="G120" s="339">
        <f>'INFECTIEUX 3'!G118</f>
        <v>15</v>
      </c>
      <c r="H120" s="339">
        <f>'CARNIVORES 3'!G118</f>
        <v>31.125</v>
      </c>
      <c r="I120" s="339">
        <f>'CHIRURGIE 3'!G118</f>
        <v>33</v>
      </c>
      <c r="J120" s="339">
        <f>'BIOCHIMIE 2'!G118</f>
        <v>13</v>
      </c>
      <c r="K120" s="339">
        <f>'HIDAOA 3'!G118</f>
        <v>30.75</v>
      </c>
      <c r="L120" s="339">
        <f>'ANA-PATH 2'!G118</f>
        <v>17.75</v>
      </c>
      <c r="M120" s="88">
        <f>CLINIQUE!H120</f>
        <v>42.5</v>
      </c>
      <c r="N120" s="88">
        <f t="shared" si="14"/>
        <v>285.875</v>
      </c>
      <c r="O120" s="88">
        <f t="shared" si="15"/>
        <v>10.209821428571429</v>
      </c>
      <c r="P120" s="89" t="str">
        <f t="shared" si="16"/>
        <v>Admis</v>
      </c>
      <c r="Q120" s="89" t="str">
        <f t="shared" si="17"/>
        <v>juin</v>
      </c>
      <c r="R120" s="72">
        <f t="shared" si="18"/>
        <v>0</v>
      </c>
      <c r="S120" s="72">
        <f t="shared" si="19"/>
        <v>0</v>
      </c>
      <c r="T120" s="72">
        <f t="shared" si="20"/>
        <v>0</v>
      </c>
      <c r="U120" s="72">
        <f t="shared" si="21"/>
        <v>0</v>
      </c>
      <c r="V120" s="72">
        <f t="shared" si="22"/>
        <v>0</v>
      </c>
      <c r="W120" s="72">
        <f t="shared" si="23"/>
        <v>0</v>
      </c>
      <c r="X120" s="72">
        <f t="shared" si="24"/>
        <v>0</v>
      </c>
      <c r="Y120" s="72">
        <f t="shared" si="25"/>
        <v>0</v>
      </c>
      <c r="Z120" s="72">
        <f t="shared" si="26"/>
        <v>0</v>
      </c>
      <c r="AA120" s="72">
        <f t="shared" si="27"/>
        <v>0</v>
      </c>
      <c r="AB120" s="71" t="str">
        <f>'REPRODUCTION 3'!M118</f>
        <v>Juin</v>
      </c>
      <c r="AC120" s="71" t="str">
        <f>'RUMINANTS 3'!M118</f>
        <v>Juin</v>
      </c>
      <c r="AD120" s="71" t="str">
        <f>'PARASITOLOGIE 3'!M118</f>
        <v>Juin</v>
      </c>
      <c r="AE120" s="71" t="str">
        <f>'INFECTIEUX 3'!M118</f>
        <v>Juin</v>
      </c>
      <c r="AF120" s="71" t="str">
        <f>'CARNIVORES 3'!M118</f>
        <v>Juin</v>
      </c>
      <c r="AG120" s="71" t="str">
        <f>'CHIRURGIE 3'!M118</f>
        <v>Juin</v>
      </c>
      <c r="AH120" s="71" t="str">
        <f>'BIOCHIMIE 2'!M118</f>
        <v>Juin</v>
      </c>
      <c r="AI120" s="71" t="str">
        <f>'HIDAOA 3'!M118</f>
        <v>Juin</v>
      </c>
      <c r="AJ120" s="71" t="str">
        <f>'ANA-PATH 2'!M118</f>
        <v>Juin</v>
      </c>
      <c r="AK120" s="73" t="str">
        <f>CLINIQUE!N120</f>
        <v>Juin</v>
      </c>
      <c r="AL120" t="e">
        <f>IF(AND(B120=#REF!,C120=#REF!),"oui","non")</f>
        <v>#REF!</v>
      </c>
    </row>
    <row r="121" spans="1:38" ht="15.75">
      <c r="A121" s="35">
        <v>112</v>
      </c>
      <c r="B121" s="123" t="s">
        <v>319</v>
      </c>
      <c r="C121" s="123" t="s">
        <v>320</v>
      </c>
      <c r="D121" s="87">
        <f>'REPRODUCTION 3'!G119</f>
        <v>11.25</v>
      </c>
      <c r="E121" s="87">
        <f>'RUMINANTS 3'!G119</f>
        <v>24</v>
      </c>
      <c r="F121" s="87">
        <f>'PARASITOLOGIE 3'!G119</f>
        <v>29.625</v>
      </c>
      <c r="G121" s="87">
        <f>'INFECTIEUX 3'!G119</f>
        <v>9</v>
      </c>
      <c r="H121" s="87">
        <f>'CARNIVORES 3'!G119</f>
        <v>26.625</v>
      </c>
      <c r="I121" s="87">
        <f>'CHIRURGIE 3'!G119</f>
        <v>14.25</v>
      </c>
      <c r="J121" s="87">
        <f>'BIOCHIMIE 2'!G119</f>
        <v>7</v>
      </c>
      <c r="K121" s="87">
        <f>'HIDAOA 3'!G119</f>
        <v>22.125</v>
      </c>
      <c r="L121" s="87">
        <f>'ANA-PATH 2'!G119</f>
        <v>17.5</v>
      </c>
      <c r="M121" s="88">
        <f>CLINIQUE!H121</f>
        <v>40</v>
      </c>
      <c r="N121" s="88">
        <f t="shared" si="14"/>
        <v>201.375</v>
      </c>
      <c r="O121" s="88">
        <f t="shared" si="15"/>
        <v>7.1919642857142856</v>
      </c>
      <c r="P121" s="89" t="str">
        <f t="shared" si="16"/>
        <v>Ajournee</v>
      </c>
      <c r="Q121" s="89" t="str">
        <f t="shared" si="17"/>
        <v>Synthèse</v>
      </c>
      <c r="R121" s="72">
        <f t="shared" si="18"/>
        <v>1</v>
      </c>
      <c r="S121" s="72">
        <f t="shared" si="19"/>
        <v>0</v>
      </c>
      <c r="T121" s="72">
        <f t="shared" si="20"/>
        <v>0</v>
      </c>
      <c r="U121" s="72">
        <f t="shared" si="21"/>
        <v>1</v>
      </c>
      <c r="V121" s="72">
        <f t="shared" si="22"/>
        <v>0</v>
      </c>
      <c r="W121" s="72">
        <f t="shared" si="23"/>
        <v>1</v>
      </c>
      <c r="X121" s="72">
        <f t="shared" si="24"/>
        <v>1</v>
      </c>
      <c r="Y121" s="72">
        <f t="shared" si="25"/>
        <v>0</v>
      </c>
      <c r="Z121" s="72">
        <f t="shared" si="26"/>
        <v>0</v>
      </c>
      <c r="AA121" s="72">
        <f t="shared" si="27"/>
        <v>0</v>
      </c>
      <c r="AB121" s="71" t="str">
        <f>'REPRODUCTION 3'!M119</f>
        <v>Synthèse</v>
      </c>
      <c r="AC121" s="71" t="str">
        <f>'RUMINANTS 3'!M119</f>
        <v>Synthèse</v>
      </c>
      <c r="AD121" s="71" t="str">
        <f>'PARASITOLOGIE 3'!M119</f>
        <v>Synthèse</v>
      </c>
      <c r="AE121" s="71" t="str">
        <f>'INFECTIEUX 3'!M119</f>
        <v>Synthèse</v>
      </c>
      <c r="AF121" s="71" t="str">
        <f>'CARNIVORES 3'!M119</f>
        <v>Synthèse</v>
      </c>
      <c r="AG121" s="71" t="str">
        <f>'CHIRURGIE 3'!M119</f>
        <v>Synthèse</v>
      </c>
      <c r="AH121" s="71" t="str">
        <f>'BIOCHIMIE 2'!M119</f>
        <v>Synthèse</v>
      </c>
      <c r="AI121" s="71" t="str">
        <f>'HIDAOA 3'!M119</f>
        <v>Synthèse</v>
      </c>
      <c r="AJ121" s="71" t="str">
        <f>'ANA-PATH 2'!M119</f>
        <v>Synthèse</v>
      </c>
      <c r="AK121" s="73" t="str">
        <f>CLINIQUE!N121</f>
        <v>Juin</v>
      </c>
    </row>
    <row r="122" spans="1:38" ht="15.75">
      <c r="A122" s="35">
        <v>113</v>
      </c>
      <c r="B122" s="269" t="s">
        <v>321</v>
      </c>
      <c r="C122" s="269" t="s">
        <v>322</v>
      </c>
      <c r="D122" s="270">
        <f>'REPRODUCTION 3'!G120</f>
        <v>0</v>
      </c>
      <c r="E122" s="270">
        <f>'RUMINANTS 3'!G120</f>
        <v>0</v>
      </c>
      <c r="F122" s="270">
        <f>'PARASITOLOGIE 3'!G120</f>
        <v>0</v>
      </c>
      <c r="G122" s="270">
        <f>'INFECTIEUX 3'!G120</f>
        <v>0</v>
      </c>
      <c r="H122" s="270">
        <f>'CARNIVORES 3'!G120</f>
        <v>0</v>
      </c>
      <c r="I122" s="270">
        <f>'CHIRURGIE 3'!G120</f>
        <v>0</v>
      </c>
      <c r="J122" s="270">
        <f>'BIOCHIMIE 2'!G120</f>
        <v>0</v>
      </c>
      <c r="K122" s="270">
        <f>'HIDAOA 3'!G120</f>
        <v>0</v>
      </c>
      <c r="L122" s="270">
        <f>'ANA-PATH 2'!G120</f>
        <v>0</v>
      </c>
      <c r="M122" s="271">
        <f>CLINIQUE!H122</f>
        <v>12.5</v>
      </c>
      <c r="N122" s="271">
        <f t="shared" si="14"/>
        <v>12.5</v>
      </c>
      <c r="O122" s="271">
        <f t="shared" si="15"/>
        <v>0.44642857142857145</v>
      </c>
      <c r="P122" s="272" t="str">
        <f t="shared" si="16"/>
        <v>Ajournee</v>
      </c>
      <c r="Q122" s="272" t="str">
        <f t="shared" si="17"/>
        <v>juin</v>
      </c>
      <c r="R122" s="273">
        <f t="shared" si="18"/>
        <v>1</v>
      </c>
      <c r="S122" s="273">
        <f t="shared" si="19"/>
        <v>1</v>
      </c>
      <c r="T122" s="273">
        <f t="shared" si="20"/>
        <v>1</v>
      </c>
      <c r="U122" s="273">
        <f t="shared" si="21"/>
        <v>1</v>
      </c>
      <c r="V122" s="273">
        <f t="shared" si="22"/>
        <v>1</v>
      </c>
      <c r="W122" s="273">
        <f t="shared" si="23"/>
        <v>1</v>
      </c>
      <c r="X122" s="273">
        <f t="shared" si="24"/>
        <v>1</v>
      </c>
      <c r="Y122" s="273">
        <f t="shared" si="25"/>
        <v>1</v>
      </c>
      <c r="Z122" s="273">
        <f t="shared" si="26"/>
        <v>1</v>
      </c>
      <c r="AA122" s="273">
        <f t="shared" si="27"/>
        <v>1</v>
      </c>
      <c r="AB122" s="274" t="str">
        <f>'REPRODUCTION 3'!M120</f>
        <v>Juin</v>
      </c>
      <c r="AC122" s="274" t="str">
        <f>'RUMINANTS 3'!M120</f>
        <v>Juin</v>
      </c>
      <c r="AD122" s="274" t="str">
        <f>'PARASITOLOGIE 3'!M120</f>
        <v>Juin</v>
      </c>
      <c r="AE122" s="274" t="str">
        <f>'INFECTIEUX 3'!M120</f>
        <v>Juin</v>
      </c>
      <c r="AF122" s="274" t="str">
        <f>'CARNIVORES 3'!M120</f>
        <v>Juin</v>
      </c>
      <c r="AG122" s="274" t="str">
        <f>'CHIRURGIE 3'!M120</f>
        <v>Juin</v>
      </c>
      <c r="AH122" s="274" t="str">
        <f>'BIOCHIMIE 2'!M120</f>
        <v>Juin</v>
      </c>
      <c r="AI122" s="274" t="str">
        <f>'HIDAOA 3'!M120</f>
        <v>Juin</v>
      </c>
      <c r="AJ122" s="274" t="str">
        <f>'ANA-PATH 2'!M120</f>
        <v>Juin</v>
      </c>
      <c r="AK122" s="275" t="str">
        <f>CLINIQUE!N122</f>
        <v>Juin</v>
      </c>
    </row>
    <row r="123" spans="1:38" ht="15.75">
      <c r="A123" s="35">
        <v>114</v>
      </c>
      <c r="B123" s="123" t="s">
        <v>323</v>
      </c>
      <c r="C123" s="123" t="s">
        <v>324</v>
      </c>
      <c r="D123" s="87">
        <f>'REPRODUCTION 3'!G121</f>
        <v>10.125</v>
      </c>
      <c r="E123" s="87">
        <f>'RUMINANTS 3'!G121</f>
        <v>39</v>
      </c>
      <c r="F123" s="87">
        <f>'PARASITOLOGIE 3'!G121</f>
        <v>20.625</v>
      </c>
      <c r="G123" s="87">
        <f>'INFECTIEUX 3'!G121</f>
        <v>3.75</v>
      </c>
      <c r="H123" s="87">
        <f>'CARNIVORES 3'!G121</f>
        <v>27.75</v>
      </c>
      <c r="I123" s="87">
        <f>'CHIRURGIE 3'!G121</f>
        <v>19.5</v>
      </c>
      <c r="J123" s="87">
        <f>'BIOCHIMIE 2'!G121</f>
        <v>5.75</v>
      </c>
      <c r="K123" s="87">
        <f>'HIDAOA 3'!G121</f>
        <v>30</v>
      </c>
      <c r="L123" s="87">
        <f>'ANA-PATH 2'!G121</f>
        <v>12</v>
      </c>
      <c r="M123" s="88">
        <f>CLINIQUE!H123</f>
        <v>39</v>
      </c>
      <c r="N123" s="88">
        <f t="shared" si="14"/>
        <v>207.5</v>
      </c>
      <c r="O123" s="88">
        <f t="shared" si="15"/>
        <v>7.4107142857142856</v>
      </c>
      <c r="P123" s="89" t="str">
        <f t="shared" si="16"/>
        <v>Ajournee</v>
      </c>
      <c r="Q123" s="89" t="str">
        <f t="shared" si="17"/>
        <v>Synthèse</v>
      </c>
      <c r="R123" s="72">
        <f t="shared" si="18"/>
        <v>1</v>
      </c>
      <c r="S123" s="72">
        <f t="shared" si="19"/>
        <v>0</v>
      </c>
      <c r="T123" s="72">
        <f t="shared" si="20"/>
        <v>0</v>
      </c>
      <c r="U123" s="72">
        <f t="shared" si="21"/>
        <v>1</v>
      </c>
      <c r="V123" s="72">
        <f t="shared" si="22"/>
        <v>0</v>
      </c>
      <c r="W123" s="72">
        <f t="shared" si="23"/>
        <v>0</v>
      </c>
      <c r="X123" s="72">
        <f t="shared" si="24"/>
        <v>1</v>
      </c>
      <c r="Y123" s="72">
        <f t="shared" si="25"/>
        <v>0</v>
      </c>
      <c r="Z123" s="72">
        <f t="shared" si="26"/>
        <v>0</v>
      </c>
      <c r="AA123" s="72">
        <f t="shared" si="27"/>
        <v>0</v>
      </c>
      <c r="AB123" s="71" t="str">
        <f>'REPRODUCTION 3'!M121</f>
        <v>Synthèse</v>
      </c>
      <c r="AC123" s="71" t="str">
        <f>'RUMINANTS 3'!M121</f>
        <v>Juin</v>
      </c>
      <c r="AD123" s="71" t="str">
        <f>'PARASITOLOGIE 3'!M121</f>
        <v>Synthèse</v>
      </c>
      <c r="AE123" s="71" t="str">
        <f>'INFECTIEUX 3'!M121</f>
        <v>Synthèse</v>
      </c>
      <c r="AF123" s="71" t="str">
        <f>'CARNIVORES 3'!M121</f>
        <v>Synthèse</v>
      </c>
      <c r="AG123" s="71" t="str">
        <f>'CHIRURGIE 3'!M121</f>
        <v>Synthèse</v>
      </c>
      <c r="AH123" s="71" t="str">
        <f>'BIOCHIMIE 2'!M121</f>
        <v>Synthèse</v>
      </c>
      <c r="AI123" s="71" t="str">
        <f>'HIDAOA 3'!M121</f>
        <v>Juin</v>
      </c>
      <c r="AJ123" s="71" t="str">
        <f>'ANA-PATH 2'!M121</f>
        <v>Synthèse</v>
      </c>
      <c r="AK123" s="73" t="str">
        <f>CLINIQUE!N123</f>
        <v>Juin</v>
      </c>
    </row>
    <row r="124" spans="1:38" ht="15.75">
      <c r="A124" s="35">
        <v>115</v>
      </c>
      <c r="B124" s="123" t="s">
        <v>325</v>
      </c>
      <c r="C124" s="123" t="s">
        <v>326</v>
      </c>
      <c r="D124" s="339">
        <f>'REPRODUCTION 3'!G122</f>
        <v>21.375</v>
      </c>
      <c r="E124" s="339">
        <f>'RUMINANTS 3'!G122</f>
        <v>45</v>
      </c>
      <c r="F124" s="339">
        <f>'PARASITOLOGIE 3'!G122</f>
        <v>40.875</v>
      </c>
      <c r="G124" s="339">
        <f>'INFECTIEUX 3'!G122</f>
        <v>22.125</v>
      </c>
      <c r="H124" s="339">
        <f>'CARNIVORES 3'!G122</f>
        <v>46.125</v>
      </c>
      <c r="I124" s="339">
        <f>'CHIRURGIE 3'!G122</f>
        <v>41.25</v>
      </c>
      <c r="J124" s="339">
        <f>'BIOCHIMIE 2'!G122</f>
        <v>19.75</v>
      </c>
      <c r="K124" s="339">
        <f>'HIDAOA 3'!G122</f>
        <v>39</v>
      </c>
      <c r="L124" s="339">
        <f>'ANA-PATH 2'!G122</f>
        <v>23.75</v>
      </c>
      <c r="M124" s="88">
        <f>CLINIQUE!H124</f>
        <v>40</v>
      </c>
      <c r="N124" s="88">
        <f t="shared" si="14"/>
        <v>339.25</v>
      </c>
      <c r="O124" s="88">
        <f t="shared" si="15"/>
        <v>12.116071428571429</v>
      </c>
      <c r="P124" s="89" t="str">
        <f t="shared" si="16"/>
        <v>Admis</v>
      </c>
      <c r="Q124" s="89" t="str">
        <f t="shared" si="17"/>
        <v>juin</v>
      </c>
      <c r="R124" s="72">
        <f t="shared" si="18"/>
        <v>0</v>
      </c>
      <c r="S124" s="72">
        <f t="shared" si="19"/>
        <v>0</v>
      </c>
      <c r="T124" s="72">
        <f t="shared" si="20"/>
        <v>0</v>
      </c>
      <c r="U124" s="72">
        <f t="shared" si="21"/>
        <v>0</v>
      </c>
      <c r="V124" s="72">
        <f t="shared" si="22"/>
        <v>0</v>
      </c>
      <c r="W124" s="72">
        <f t="shared" si="23"/>
        <v>0</v>
      </c>
      <c r="X124" s="72">
        <f t="shared" si="24"/>
        <v>0</v>
      </c>
      <c r="Y124" s="72">
        <f t="shared" si="25"/>
        <v>0</v>
      </c>
      <c r="Z124" s="72">
        <f t="shared" si="26"/>
        <v>0</v>
      </c>
      <c r="AA124" s="72">
        <f t="shared" si="27"/>
        <v>0</v>
      </c>
      <c r="AB124" s="71" t="str">
        <f>'REPRODUCTION 3'!M122</f>
        <v>Juin</v>
      </c>
      <c r="AC124" s="71" t="str">
        <f>'RUMINANTS 3'!M122</f>
        <v>Juin</v>
      </c>
      <c r="AD124" s="71" t="str">
        <f>'PARASITOLOGIE 3'!M122</f>
        <v>Juin</v>
      </c>
      <c r="AE124" s="71" t="str">
        <f>'INFECTIEUX 3'!M122</f>
        <v>Juin</v>
      </c>
      <c r="AF124" s="71" t="str">
        <f>'CARNIVORES 3'!M122</f>
        <v>Juin</v>
      </c>
      <c r="AG124" s="71" t="str">
        <f>'CHIRURGIE 3'!M122</f>
        <v>Juin</v>
      </c>
      <c r="AH124" s="71" t="str">
        <f>'BIOCHIMIE 2'!M122</f>
        <v>Juin</v>
      </c>
      <c r="AI124" s="71" t="str">
        <f>'HIDAOA 3'!M122</f>
        <v>Juin</v>
      </c>
      <c r="AJ124" s="71" t="str">
        <f>'ANA-PATH 2'!M122</f>
        <v>Juin</v>
      </c>
      <c r="AK124" s="73" t="str">
        <f>CLINIQUE!N124</f>
        <v>Juin</v>
      </c>
      <c r="AL124" t="e">
        <f>IF(AND(B124=#REF!,C124=#REF!),"oui","non")</f>
        <v>#REF!</v>
      </c>
    </row>
    <row r="125" spans="1:38" ht="15.75">
      <c r="A125" s="35">
        <v>116</v>
      </c>
      <c r="B125" s="123" t="s">
        <v>327</v>
      </c>
      <c r="C125" s="123" t="s">
        <v>328</v>
      </c>
      <c r="D125" s="87">
        <f>'REPRODUCTION 3'!G123</f>
        <v>12.75</v>
      </c>
      <c r="E125" s="87">
        <f>'RUMINANTS 3'!G123</f>
        <v>38.25</v>
      </c>
      <c r="F125" s="87">
        <f>'PARASITOLOGIE 3'!G123</f>
        <v>38.25</v>
      </c>
      <c r="G125" s="87">
        <f>'INFECTIEUX 3'!G123</f>
        <v>7.125</v>
      </c>
      <c r="H125" s="87">
        <f>'CARNIVORES 3'!G123</f>
        <v>31.125</v>
      </c>
      <c r="I125" s="87">
        <f>'CHIRURGIE 3'!G123</f>
        <v>22.5</v>
      </c>
      <c r="J125" s="87">
        <f>'BIOCHIMIE 2'!G123</f>
        <v>13.75</v>
      </c>
      <c r="K125" s="87">
        <f>'HIDAOA 3'!G123</f>
        <v>25.125</v>
      </c>
      <c r="L125" s="87">
        <f>'ANA-PATH 2'!G123</f>
        <v>14</v>
      </c>
      <c r="M125" s="88">
        <f>CLINIQUE!H125</f>
        <v>39</v>
      </c>
      <c r="N125" s="88">
        <f t="shared" si="14"/>
        <v>241.875</v>
      </c>
      <c r="O125" s="88">
        <f t="shared" si="15"/>
        <v>8.6383928571428577</v>
      </c>
      <c r="P125" s="89" t="str">
        <f t="shared" si="16"/>
        <v>Ajournee</v>
      </c>
      <c r="Q125" s="89" t="str">
        <f t="shared" si="17"/>
        <v>Synthèse</v>
      </c>
      <c r="R125" s="72">
        <f t="shared" si="18"/>
        <v>1</v>
      </c>
      <c r="S125" s="72">
        <f t="shared" si="19"/>
        <v>0</v>
      </c>
      <c r="T125" s="72">
        <f t="shared" si="20"/>
        <v>0</v>
      </c>
      <c r="U125" s="72">
        <f t="shared" si="21"/>
        <v>1</v>
      </c>
      <c r="V125" s="72">
        <f t="shared" si="22"/>
        <v>0</v>
      </c>
      <c r="W125" s="72">
        <f t="shared" si="23"/>
        <v>0</v>
      </c>
      <c r="X125" s="72">
        <f t="shared" si="24"/>
        <v>0</v>
      </c>
      <c r="Y125" s="72">
        <f t="shared" si="25"/>
        <v>0</v>
      </c>
      <c r="Z125" s="72">
        <f t="shared" si="26"/>
        <v>0</v>
      </c>
      <c r="AA125" s="72">
        <f t="shared" si="27"/>
        <v>0</v>
      </c>
      <c r="AB125" s="71" t="str">
        <f>'REPRODUCTION 3'!M123</f>
        <v>Synthèse</v>
      </c>
      <c r="AC125" s="71" t="str">
        <f>'RUMINANTS 3'!M123</f>
        <v>Juin</v>
      </c>
      <c r="AD125" s="71" t="str">
        <f>'PARASITOLOGIE 3'!M123</f>
        <v>Juin</v>
      </c>
      <c r="AE125" s="71" t="str">
        <f>'INFECTIEUX 3'!M123</f>
        <v>Synthèse</v>
      </c>
      <c r="AF125" s="71" t="str">
        <f>'CARNIVORES 3'!M123</f>
        <v>Juin</v>
      </c>
      <c r="AG125" s="71" t="str">
        <f>'CHIRURGIE 3'!M123</f>
        <v>Synthèse</v>
      </c>
      <c r="AH125" s="71" t="str">
        <f>'BIOCHIMIE 2'!M123</f>
        <v>Synthèse</v>
      </c>
      <c r="AI125" s="71" t="str">
        <f>'HIDAOA 3'!M123</f>
        <v>Synthèse</v>
      </c>
      <c r="AJ125" s="71" t="str">
        <f>'ANA-PATH 2'!M123</f>
        <v>Synthèse</v>
      </c>
      <c r="AK125" s="73" t="str">
        <f>CLINIQUE!N125</f>
        <v>Juin</v>
      </c>
    </row>
    <row r="126" spans="1:38" ht="15.75">
      <c r="A126" s="35">
        <v>117</v>
      </c>
      <c r="B126" s="123" t="s">
        <v>329</v>
      </c>
      <c r="C126" s="123" t="s">
        <v>330</v>
      </c>
      <c r="D126" s="87">
        <f>'REPRODUCTION 3'!G124</f>
        <v>9.75</v>
      </c>
      <c r="E126" s="87">
        <f>'RUMINANTS 3'!G124</f>
        <v>32.25</v>
      </c>
      <c r="F126" s="87">
        <f>'PARASITOLOGIE 3'!G124</f>
        <v>24.75</v>
      </c>
      <c r="G126" s="87">
        <f>'INFECTIEUX 3'!G124</f>
        <v>5.625</v>
      </c>
      <c r="H126" s="87">
        <f>'CARNIVORES 3'!G124</f>
        <v>29.25</v>
      </c>
      <c r="I126" s="87">
        <f>'CHIRURGIE 3'!G124</f>
        <v>18.75</v>
      </c>
      <c r="J126" s="87">
        <f>'BIOCHIMIE 2'!G124</f>
        <v>7</v>
      </c>
      <c r="K126" s="87">
        <f>'HIDAOA 3'!G124</f>
        <v>27</v>
      </c>
      <c r="L126" s="87">
        <f>'ANA-PATH 2'!G124</f>
        <v>14.75</v>
      </c>
      <c r="M126" s="88">
        <f>CLINIQUE!H126</f>
        <v>40</v>
      </c>
      <c r="N126" s="88">
        <f t="shared" si="14"/>
        <v>209.125</v>
      </c>
      <c r="O126" s="88">
        <f t="shared" si="15"/>
        <v>7.46875</v>
      </c>
      <c r="P126" s="89" t="str">
        <f t="shared" si="16"/>
        <v>Ajournee</v>
      </c>
      <c r="Q126" s="89" t="str">
        <f t="shared" si="17"/>
        <v>Synthèse</v>
      </c>
      <c r="R126" s="72">
        <f t="shared" si="18"/>
        <v>1</v>
      </c>
      <c r="S126" s="72">
        <f t="shared" si="19"/>
        <v>0</v>
      </c>
      <c r="T126" s="72">
        <f t="shared" si="20"/>
        <v>0</v>
      </c>
      <c r="U126" s="72">
        <f t="shared" si="21"/>
        <v>1</v>
      </c>
      <c r="V126" s="72">
        <f t="shared" si="22"/>
        <v>0</v>
      </c>
      <c r="W126" s="72">
        <f t="shared" si="23"/>
        <v>0</v>
      </c>
      <c r="X126" s="72">
        <f t="shared" si="24"/>
        <v>1</v>
      </c>
      <c r="Y126" s="72">
        <f t="shared" si="25"/>
        <v>0</v>
      </c>
      <c r="Z126" s="72">
        <f t="shared" si="26"/>
        <v>0</v>
      </c>
      <c r="AA126" s="72">
        <f t="shared" si="27"/>
        <v>0</v>
      </c>
      <c r="AB126" s="71" t="str">
        <f>'REPRODUCTION 3'!M124</f>
        <v>Synthèse</v>
      </c>
      <c r="AC126" s="71" t="str">
        <f>'RUMINANTS 3'!M124</f>
        <v>Juin</v>
      </c>
      <c r="AD126" s="71" t="str">
        <f>'PARASITOLOGIE 3'!M124</f>
        <v>Synthèse</v>
      </c>
      <c r="AE126" s="71" t="str">
        <f>'INFECTIEUX 3'!M124</f>
        <v>Synthèse</v>
      </c>
      <c r="AF126" s="71" t="str">
        <f>'CARNIVORES 3'!M124</f>
        <v>Synthèse</v>
      </c>
      <c r="AG126" s="71" t="str">
        <f>'CHIRURGIE 3'!M124</f>
        <v>Synthèse</v>
      </c>
      <c r="AH126" s="71" t="str">
        <f>'BIOCHIMIE 2'!M124</f>
        <v>Synthèse</v>
      </c>
      <c r="AI126" s="71" t="str">
        <f>'HIDAOA 3'!M124</f>
        <v>Synthèse</v>
      </c>
      <c r="AJ126" s="71" t="str">
        <f>'ANA-PATH 2'!M124</f>
        <v>Synthèse</v>
      </c>
      <c r="AK126" s="73" t="str">
        <f>CLINIQUE!N126</f>
        <v>Juin</v>
      </c>
    </row>
    <row r="127" spans="1:38" ht="15.75">
      <c r="A127" s="35">
        <v>118</v>
      </c>
      <c r="B127" s="123" t="s">
        <v>331</v>
      </c>
      <c r="C127" s="123" t="s">
        <v>332</v>
      </c>
      <c r="D127" s="339">
        <f>'REPRODUCTION 3'!G125</f>
        <v>27.375</v>
      </c>
      <c r="E127" s="339">
        <f>'RUMINANTS 3'!G125</f>
        <v>57</v>
      </c>
      <c r="F127" s="339">
        <f>'PARASITOLOGIE 3'!G125</f>
        <v>45</v>
      </c>
      <c r="G127" s="339">
        <f>'INFECTIEUX 3'!G125</f>
        <v>25.5</v>
      </c>
      <c r="H127" s="339">
        <f>'CARNIVORES 3'!G125</f>
        <v>35.25</v>
      </c>
      <c r="I127" s="339">
        <f>'CHIRURGIE 3'!G125</f>
        <v>45</v>
      </c>
      <c r="J127" s="339">
        <f>'BIOCHIMIE 2'!G125</f>
        <v>25.75</v>
      </c>
      <c r="K127" s="339">
        <f>'HIDAOA 3'!G125</f>
        <v>43.875</v>
      </c>
      <c r="L127" s="339">
        <f>'ANA-PATH 2'!G125</f>
        <v>21</v>
      </c>
      <c r="M127" s="88">
        <f>CLINIQUE!H127</f>
        <v>42</v>
      </c>
      <c r="N127" s="88">
        <f t="shared" si="14"/>
        <v>367.75</v>
      </c>
      <c r="O127" s="88">
        <f t="shared" si="15"/>
        <v>13.133928571428571</v>
      </c>
      <c r="P127" s="89" t="str">
        <f t="shared" si="16"/>
        <v>Admis</v>
      </c>
      <c r="Q127" s="89" t="str">
        <f t="shared" si="17"/>
        <v>juin</v>
      </c>
      <c r="R127" s="72">
        <f t="shared" si="18"/>
        <v>0</v>
      </c>
      <c r="S127" s="72">
        <f t="shared" si="19"/>
        <v>0</v>
      </c>
      <c r="T127" s="72">
        <f t="shared" si="20"/>
        <v>0</v>
      </c>
      <c r="U127" s="72">
        <f t="shared" si="21"/>
        <v>0</v>
      </c>
      <c r="V127" s="72">
        <f t="shared" si="22"/>
        <v>0</v>
      </c>
      <c r="W127" s="72">
        <f t="shared" si="23"/>
        <v>0</v>
      </c>
      <c r="X127" s="72">
        <f t="shared" si="24"/>
        <v>0</v>
      </c>
      <c r="Y127" s="72">
        <f t="shared" si="25"/>
        <v>0</v>
      </c>
      <c r="Z127" s="72">
        <f t="shared" si="26"/>
        <v>0</v>
      </c>
      <c r="AA127" s="72">
        <f t="shared" si="27"/>
        <v>0</v>
      </c>
      <c r="AB127" s="71" t="str">
        <f>'REPRODUCTION 3'!M125</f>
        <v>Juin</v>
      </c>
      <c r="AC127" s="71" t="str">
        <f>'RUMINANTS 3'!M125</f>
        <v>Juin</v>
      </c>
      <c r="AD127" s="71" t="str">
        <f>'PARASITOLOGIE 3'!M125</f>
        <v>Juin</v>
      </c>
      <c r="AE127" s="71" t="str">
        <f>'INFECTIEUX 3'!M125</f>
        <v>Juin</v>
      </c>
      <c r="AF127" s="71" t="str">
        <f>'CARNIVORES 3'!M125</f>
        <v>Juin</v>
      </c>
      <c r="AG127" s="71" t="str">
        <f>'CHIRURGIE 3'!M125</f>
        <v>Juin</v>
      </c>
      <c r="AH127" s="71" t="str">
        <f>'BIOCHIMIE 2'!M125</f>
        <v>Juin</v>
      </c>
      <c r="AI127" s="71" t="str">
        <f>'HIDAOA 3'!M125</f>
        <v>Juin</v>
      </c>
      <c r="AJ127" s="71" t="str">
        <f>'ANA-PATH 2'!M125</f>
        <v>Juin</v>
      </c>
      <c r="AK127" s="73" t="str">
        <f>CLINIQUE!N127</f>
        <v>Juin</v>
      </c>
      <c r="AL127" t="e">
        <f>IF(AND(B127=#REF!,C127=#REF!),"oui","non")</f>
        <v>#REF!</v>
      </c>
    </row>
    <row r="128" spans="1:38" ht="15.75">
      <c r="A128" s="35">
        <v>119</v>
      </c>
      <c r="B128" s="123" t="s">
        <v>74</v>
      </c>
      <c r="C128" s="123" t="s">
        <v>333</v>
      </c>
      <c r="D128" s="87">
        <f>'REPRODUCTION 3'!G126</f>
        <v>8.25</v>
      </c>
      <c r="E128" s="87">
        <f>'RUMINANTS 3'!G126</f>
        <v>36</v>
      </c>
      <c r="F128" s="87">
        <f>'PARASITOLOGIE 3'!G126</f>
        <v>18</v>
      </c>
      <c r="G128" s="87">
        <f>'INFECTIEUX 3'!G126</f>
        <v>9</v>
      </c>
      <c r="H128" s="87">
        <f>'CARNIVORES 3'!G126</f>
        <v>20.625</v>
      </c>
      <c r="I128" s="87">
        <f>'CHIRURGIE 3'!G126</f>
        <v>15.375</v>
      </c>
      <c r="J128" s="87">
        <f>'BIOCHIMIE 2'!G126</f>
        <v>9.5</v>
      </c>
      <c r="K128" s="87">
        <f>'HIDAOA 3'!G126</f>
        <v>19.5</v>
      </c>
      <c r="L128" s="87">
        <f>'ANA-PATH 2'!G126</f>
        <v>15.5</v>
      </c>
      <c r="M128" s="88">
        <f>CLINIQUE!H128</f>
        <v>42</v>
      </c>
      <c r="N128" s="88">
        <f t="shared" si="14"/>
        <v>193.75</v>
      </c>
      <c r="O128" s="88">
        <f t="shared" si="15"/>
        <v>6.9196428571428568</v>
      </c>
      <c r="P128" s="89" t="str">
        <f t="shared" si="16"/>
        <v>Ajournee</v>
      </c>
      <c r="Q128" s="89" t="str">
        <f t="shared" si="17"/>
        <v>Synthèse</v>
      </c>
      <c r="R128" s="72">
        <f t="shared" si="18"/>
        <v>1</v>
      </c>
      <c r="S128" s="72">
        <f t="shared" si="19"/>
        <v>0</v>
      </c>
      <c r="T128" s="72">
        <f t="shared" si="20"/>
        <v>0</v>
      </c>
      <c r="U128" s="72">
        <f t="shared" si="21"/>
        <v>1</v>
      </c>
      <c r="V128" s="72">
        <f t="shared" si="22"/>
        <v>0</v>
      </c>
      <c r="W128" s="72">
        <f t="shared" si="23"/>
        <v>0</v>
      </c>
      <c r="X128" s="72">
        <f t="shared" si="24"/>
        <v>1</v>
      </c>
      <c r="Y128" s="72">
        <f t="shared" si="25"/>
        <v>0</v>
      </c>
      <c r="Z128" s="72">
        <f t="shared" si="26"/>
        <v>0</v>
      </c>
      <c r="AA128" s="72">
        <f t="shared" si="27"/>
        <v>0</v>
      </c>
      <c r="AB128" s="71" t="str">
        <f>'REPRODUCTION 3'!M126</f>
        <v>Synthèse</v>
      </c>
      <c r="AC128" s="71" t="str">
        <f>'RUMINANTS 3'!M126</f>
        <v>Juin</v>
      </c>
      <c r="AD128" s="71" t="str">
        <f>'PARASITOLOGIE 3'!M126</f>
        <v>Synthèse</v>
      </c>
      <c r="AE128" s="71" t="str">
        <f>'INFECTIEUX 3'!M126</f>
        <v>Synthèse</v>
      </c>
      <c r="AF128" s="71" t="str">
        <f>'CARNIVORES 3'!M126</f>
        <v>Synthèse</v>
      </c>
      <c r="AG128" s="71" t="str">
        <f>'CHIRURGIE 3'!M126</f>
        <v>Synthèse</v>
      </c>
      <c r="AH128" s="71" t="str">
        <f>'BIOCHIMIE 2'!M126</f>
        <v>Synthèse</v>
      </c>
      <c r="AI128" s="71" t="str">
        <f>'HIDAOA 3'!M126</f>
        <v>Synthèse</v>
      </c>
      <c r="AJ128" s="71" t="str">
        <f>'ANA-PATH 2'!M126</f>
        <v>Synthèse</v>
      </c>
      <c r="AK128" s="73" t="str">
        <f>CLINIQUE!N128</f>
        <v>Juin</v>
      </c>
    </row>
    <row r="129" spans="1:38" ht="15.75">
      <c r="A129" s="35">
        <v>120</v>
      </c>
      <c r="B129" s="123" t="s">
        <v>334</v>
      </c>
      <c r="C129" s="123" t="s">
        <v>73</v>
      </c>
      <c r="D129" s="87">
        <f>'REPRODUCTION 3'!G127</f>
        <v>14.25</v>
      </c>
      <c r="E129" s="87">
        <f>'RUMINANTS 3'!G127</f>
        <v>41.25</v>
      </c>
      <c r="F129" s="87">
        <f>'PARASITOLOGIE 3'!G127</f>
        <v>22.5</v>
      </c>
      <c r="G129" s="87">
        <f>'INFECTIEUX 3'!G127</f>
        <v>15.375</v>
      </c>
      <c r="H129" s="87">
        <f>'CARNIVORES 3'!G127</f>
        <v>36</v>
      </c>
      <c r="I129" s="87">
        <f>'CHIRURGIE 3'!G127</f>
        <v>36.75</v>
      </c>
      <c r="J129" s="87">
        <f>'BIOCHIMIE 2'!G127</f>
        <v>19.25</v>
      </c>
      <c r="K129" s="87">
        <f>'HIDAOA 3'!G127</f>
        <v>27.375</v>
      </c>
      <c r="L129" s="87">
        <f>'ANA-PATH 2'!G127</f>
        <v>14</v>
      </c>
      <c r="M129" s="88">
        <f>CLINIQUE!H129</f>
        <v>40</v>
      </c>
      <c r="N129" s="88">
        <f t="shared" si="14"/>
        <v>266.75</v>
      </c>
      <c r="O129" s="88">
        <f t="shared" si="15"/>
        <v>9.5267857142857135</v>
      </c>
      <c r="P129" s="89" t="str">
        <f t="shared" si="16"/>
        <v>Ajournee</v>
      </c>
      <c r="Q129" s="89" t="str">
        <f t="shared" si="17"/>
        <v>Synthèse</v>
      </c>
      <c r="R129" s="72">
        <f t="shared" si="18"/>
        <v>1</v>
      </c>
      <c r="S129" s="72">
        <f t="shared" si="19"/>
        <v>0</v>
      </c>
      <c r="T129" s="72">
        <f t="shared" si="20"/>
        <v>0</v>
      </c>
      <c r="U129" s="72">
        <f t="shared" si="21"/>
        <v>0</v>
      </c>
      <c r="V129" s="72">
        <f t="shared" si="22"/>
        <v>0</v>
      </c>
      <c r="W129" s="72">
        <f t="shared" si="23"/>
        <v>0</v>
      </c>
      <c r="X129" s="72">
        <f t="shared" si="24"/>
        <v>0</v>
      </c>
      <c r="Y129" s="72">
        <f t="shared" si="25"/>
        <v>0</v>
      </c>
      <c r="Z129" s="72">
        <f t="shared" si="26"/>
        <v>0</v>
      </c>
      <c r="AA129" s="72">
        <f t="shared" si="27"/>
        <v>0</v>
      </c>
      <c r="AB129" s="71" t="str">
        <f>'REPRODUCTION 3'!M127</f>
        <v>Synthèse</v>
      </c>
      <c r="AC129" s="71" t="str">
        <f>'RUMINANTS 3'!M127</f>
        <v>Juin</v>
      </c>
      <c r="AD129" s="71" t="str">
        <f>'PARASITOLOGIE 3'!M127</f>
        <v>Synthèse</v>
      </c>
      <c r="AE129" s="71" t="str">
        <f>'INFECTIEUX 3'!M127</f>
        <v>Synthèse</v>
      </c>
      <c r="AF129" s="71" t="str">
        <f>'CARNIVORES 3'!M127</f>
        <v>Juin</v>
      </c>
      <c r="AG129" s="71" t="str">
        <f>'CHIRURGIE 3'!M127</f>
        <v>Juin</v>
      </c>
      <c r="AH129" s="71" t="str">
        <f>'BIOCHIMIE 2'!M127</f>
        <v>Synthèse</v>
      </c>
      <c r="AI129" s="71" t="str">
        <f>'HIDAOA 3'!M127</f>
        <v>Synthèse</v>
      </c>
      <c r="AJ129" s="71" t="str">
        <f>'ANA-PATH 2'!M127</f>
        <v>Synthèse</v>
      </c>
      <c r="AK129" s="73" t="str">
        <f>CLINIQUE!N129</f>
        <v>Juin</v>
      </c>
    </row>
    <row r="130" spans="1:38" ht="15.75">
      <c r="A130" s="35">
        <v>121</v>
      </c>
      <c r="B130" s="123" t="s">
        <v>335</v>
      </c>
      <c r="C130" s="123" t="s">
        <v>45</v>
      </c>
      <c r="D130" s="339">
        <f>'REPRODUCTION 3'!G128</f>
        <v>15</v>
      </c>
      <c r="E130" s="339">
        <f>'RUMINANTS 3'!G128</f>
        <v>43.5</v>
      </c>
      <c r="F130" s="339">
        <f>'PARASITOLOGIE 3'!G128</f>
        <v>34.125</v>
      </c>
      <c r="G130" s="339">
        <f>'INFECTIEUX 3'!G128</f>
        <v>27</v>
      </c>
      <c r="H130" s="339">
        <f>'CARNIVORES 3'!G128</f>
        <v>45.375</v>
      </c>
      <c r="I130" s="339">
        <f>'CHIRURGIE 3'!G128</f>
        <v>40.5</v>
      </c>
      <c r="J130" s="339">
        <f>'BIOCHIMIE 2'!G128</f>
        <v>22.5</v>
      </c>
      <c r="K130" s="339">
        <f>'HIDAOA 3'!G128</f>
        <v>48.375</v>
      </c>
      <c r="L130" s="339">
        <f>'ANA-PATH 2'!G128</f>
        <v>13.5</v>
      </c>
      <c r="M130" s="88">
        <f>CLINIQUE!H130</f>
        <v>41</v>
      </c>
      <c r="N130" s="88">
        <f t="shared" si="14"/>
        <v>330.875</v>
      </c>
      <c r="O130" s="88">
        <f t="shared" si="15"/>
        <v>11.816964285714286</v>
      </c>
      <c r="P130" s="89" t="str">
        <f t="shared" si="16"/>
        <v>Admis</v>
      </c>
      <c r="Q130" s="89" t="str">
        <f t="shared" si="17"/>
        <v>juin</v>
      </c>
      <c r="R130" s="72">
        <f t="shared" si="18"/>
        <v>0</v>
      </c>
      <c r="S130" s="72">
        <f t="shared" si="19"/>
        <v>0</v>
      </c>
      <c r="T130" s="72">
        <f t="shared" si="20"/>
        <v>0</v>
      </c>
      <c r="U130" s="72">
        <f t="shared" si="21"/>
        <v>0</v>
      </c>
      <c r="V130" s="72">
        <f t="shared" si="22"/>
        <v>0</v>
      </c>
      <c r="W130" s="72">
        <f t="shared" si="23"/>
        <v>0</v>
      </c>
      <c r="X130" s="72">
        <f t="shared" si="24"/>
        <v>0</v>
      </c>
      <c r="Y130" s="72">
        <f t="shared" si="25"/>
        <v>0</v>
      </c>
      <c r="Z130" s="72">
        <f t="shared" si="26"/>
        <v>0</v>
      </c>
      <c r="AA130" s="72">
        <f t="shared" si="27"/>
        <v>0</v>
      </c>
      <c r="AB130" s="71" t="str">
        <f>'REPRODUCTION 3'!M128</f>
        <v>Juin</v>
      </c>
      <c r="AC130" s="71" t="str">
        <f>'RUMINANTS 3'!M128</f>
        <v>Juin</v>
      </c>
      <c r="AD130" s="71" t="str">
        <f>'PARASITOLOGIE 3'!M128</f>
        <v>Juin</v>
      </c>
      <c r="AE130" s="71" t="str">
        <f>'INFECTIEUX 3'!M128</f>
        <v>Juin</v>
      </c>
      <c r="AF130" s="71" t="str">
        <f>'CARNIVORES 3'!M128</f>
        <v>Juin</v>
      </c>
      <c r="AG130" s="71" t="str">
        <f>'CHIRURGIE 3'!M128</f>
        <v>Juin</v>
      </c>
      <c r="AH130" s="71" t="str">
        <f>'BIOCHIMIE 2'!M128</f>
        <v>Juin</v>
      </c>
      <c r="AI130" s="71" t="str">
        <f>'HIDAOA 3'!M128</f>
        <v>Juin</v>
      </c>
      <c r="AJ130" s="71" t="str">
        <f>'ANA-PATH 2'!M128</f>
        <v>Juin</v>
      </c>
      <c r="AK130" s="73" t="str">
        <f>CLINIQUE!N130</f>
        <v>Juin</v>
      </c>
      <c r="AL130" t="e">
        <f>IF(AND(B130=#REF!,C130=#REF!),"oui","non")</f>
        <v>#REF!</v>
      </c>
    </row>
    <row r="131" spans="1:38" ht="15.75">
      <c r="A131" s="35">
        <v>122</v>
      </c>
      <c r="B131" s="123" t="s">
        <v>336</v>
      </c>
      <c r="C131" s="123" t="s">
        <v>337</v>
      </c>
      <c r="D131" s="339">
        <f>'REPRODUCTION 3'!G129</f>
        <v>19.125</v>
      </c>
      <c r="E131" s="339">
        <f>'RUMINANTS 3'!G129</f>
        <v>51.75</v>
      </c>
      <c r="F131" s="339">
        <f>'PARASITOLOGIE 3'!G129</f>
        <v>44.25</v>
      </c>
      <c r="G131" s="339">
        <f>'INFECTIEUX 3'!G129</f>
        <v>18</v>
      </c>
      <c r="H131" s="339">
        <f>'CARNIVORES 3'!G129</f>
        <v>44.625</v>
      </c>
      <c r="I131" s="339">
        <f>'CHIRURGIE 3'!G129</f>
        <v>31.5</v>
      </c>
      <c r="J131" s="339">
        <f>'BIOCHIMIE 2'!G129</f>
        <v>20.25</v>
      </c>
      <c r="K131" s="339">
        <f>'HIDAOA 3'!G129</f>
        <v>31.125</v>
      </c>
      <c r="L131" s="339">
        <f>'ANA-PATH 2'!G129</f>
        <v>22.25</v>
      </c>
      <c r="M131" s="88">
        <f>CLINIQUE!H131</f>
        <v>42</v>
      </c>
      <c r="N131" s="88">
        <f t="shared" si="14"/>
        <v>324.875</v>
      </c>
      <c r="O131" s="88">
        <f t="shared" si="15"/>
        <v>11.602678571428571</v>
      </c>
      <c r="P131" s="89" t="str">
        <f t="shared" si="16"/>
        <v>Admis</v>
      </c>
      <c r="Q131" s="89" t="str">
        <f t="shared" si="17"/>
        <v>juin</v>
      </c>
      <c r="R131" s="72">
        <f t="shared" si="18"/>
        <v>0</v>
      </c>
      <c r="S131" s="72">
        <f t="shared" si="19"/>
        <v>0</v>
      </c>
      <c r="T131" s="72">
        <f t="shared" si="20"/>
        <v>0</v>
      </c>
      <c r="U131" s="72">
        <f t="shared" si="21"/>
        <v>0</v>
      </c>
      <c r="V131" s="72">
        <f t="shared" si="22"/>
        <v>0</v>
      </c>
      <c r="W131" s="72">
        <f t="shared" si="23"/>
        <v>0</v>
      </c>
      <c r="X131" s="72">
        <f t="shared" si="24"/>
        <v>0</v>
      </c>
      <c r="Y131" s="72">
        <f t="shared" si="25"/>
        <v>0</v>
      </c>
      <c r="Z131" s="72">
        <f t="shared" si="26"/>
        <v>0</v>
      </c>
      <c r="AA131" s="72">
        <f t="shared" si="27"/>
        <v>0</v>
      </c>
      <c r="AB131" s="71" t="str">
        <f>'REPRODUCTION 3'!M129</f>
        <v>Juin</v>
      </c>
      <c r="AC131" s="71" t="str">
        <f>'RUMINANTS 3'!M129</f>
        <v>Juin</v>
      </c>
      <c r="AD131" s="71" t="str">
        <f>'PARASITOLOGIE 3'!M129</f>
        <v>Juin</v>
      </c>
      <c r="AE131" s="71" t="str">
        <f>'INFECTIEUX 3'!M129</f>
        <v>Juin</v>
      </c>
      <c r="AF131" s="71" t="str">
        <f>'CARNIVORES 3'!M129</f>
        <v>Juin</v>
      </c>
      <c r="AG131" s="71" t="str">
        <f>'CHIRURGIE 3'!M129</f>
        <v>Juin</v>
      </c>
      <c r="AH131" s="71" t="str">
        <f>'BIOCHIMIE 2'!M129</f>
        <v>Juin</v>
      </c>
      <c r="AI131" s="71" t="str">
        <f>'HIDAOA 3'!M129</f>
        <v>Juin</v>
      </c>
      <c r="AJ131" s="71" t="str">
        <f>'ANA-PATH 2'!M129</f>
        <v>Juin</v>
      </c>
      <c r="AK131" s="73" t="str">
        <f>CLINIQUE!N131</f>
        <v>Juin</v>
      </c>
      <c r="AL131" t="e">
        <f>IF(AND(B131=#REF!,C131=#REF!),"oui","non")</f>
        <v>#REF!</v>
      </c>
    </row>
    <row r="132" spans="1:38" ht="15.75">
      <c r="A132" s="35">
        <v>123</v>
      </c>
      <c r="B132" s="123" t="s">
        <v>338</v>
      </c>
      <c r="C132" s="123" t="s">
        <v>339</v>
      </c>
      <c r="D132" s="87">
        <f>'REPRODUCTION 3'!G130</f>
        <v>4.875</v>
      </c>
      <c r="E132" s="87">
        <f>'RUMINANTS 3'!G130</f>
        <v>26.25</v>
      </c>
      <c r="F132" s="87">
        <f>'PARASITOLOGIE 3'!G130</f>
        <v>26.25</v>
      </c>
      <c r="G132" s="87">
        <f>'INFECTIEUX 3'!G130</f>
        <v>4.875</v>
      </c>
      <c r="H132" s="87">
        <f>'CARNIVORES 3'!G130</f>
        <v>17.625</v>
      </c>
      <c r="I132" s="87">
        <f>'CHIRURGIE 3'!G130</f>
        <v>19.875</v>
      </c>
      <c r="J132" s="87">
        <f>'BIOCHIMIE 2'!G130</f>
        <v>5.75</v>
      </c>
      <c r="K132" s="87">
        <f>'HIDAOA 3'!G130</f>
        <v>20.625</v>
      </c>
      <c r="L132" s="87">
        <f>'ANA-PATH 2'!G130</f>
        <v>19</v>
      </c>
      <c r="M132" s="88">
        <f>CLINIQUE!H132</f>
        <v>39</v>
      </c>
      <c r="N132" s="88">
        <f t="shared" si="14"/>
        <v>184.125</v>
      </c>
      <c r="O132" s="88">
        <f t="shared" si="15"/>
        <v>6.5758928571428568</v>
      </c>
      <c r="P132" s="89" t="str">
        <f t="shared" si="16"/>
        <v>Ajournee</v>
      </c>
      <c r="Q132" s="89" t="str">
        <f t="shared" si="17"/>
        <v>Synthèse</v>
      </c>
      <c r="R132" s="72">
        <f t="shared" si="18"/>
        <v>1</v>
      </c>
      <c r="S132" s="72">
        <f t="shared" si="19"/>
        <v>0</v>
      </c>
      <c r="T132" s="72">
        <f t="shared" si="20"/>
        <v>0</v>
      </c>
      <c r="U132" s="72">
        <f t="shared" si="21"/>
        <v>1</v>
      </c>
      <c r="V132" s="72">
        <f t="shared" si="22"/>
        <v>0</v>
      </c>
      <c r="W132" s="72">
        <f t="shared" si="23"/>
        <v>0</v>
      </c>
      <c r="X132" s="72">
        <f t="shared" si="24"/>
        <v>1</v>
      </c>
      <c r="Y132" s="72">
        <f t="shared" si="25"/>
        <v>0</v>
      </c>
      <c r="Z132" s="72">
        <f t="shared" si="26"/>
        <v>0</v>
      </c>
      <c r="AA132" s="72">
        <f t="shared" si="27"/>
        <v>0</v>
      </c>
      <c r="AB132" s="71" t="str">
        <f>'REPRODUCTION 3'!M130</f>
        <v>Synthèse</v>
      </c>
      <c r="AC132" s="71" t="str">
        <f>'RUMINANTS 3'!M130</f>
        <v>Synthèse</v>
      </c>
      <c r="AD132" s="71" t="str">
        <f>'PARASITOLOGIE 3'!M130</f>
        <v>Synthèse</v>
      </c>
      <c r="AE132" s="71" t="str">
        <f>'INFECTIEUX 3'!M130</f>
        <v>Synthèse</v>
      </c>
      <c r="AF132" s="71" t="str">
        <f>'CARNIVORES 3'!M130</f>
        <v>Synthèse</v>
      </c>
      <c r="AG132" s="71" t="str">
        <f>'CHIRURGIE 3'!M130</f>
        <v>Synthèse</v>
      </c>
      <c r="AH132" s="71" t="str">
        <f>'BIOCHIMIE 2'!M130</f>
        <v>Synthèse</v>
      </c>
      <c r="AI132" s="71" t="str">
        <f>'HIDAOA 3'!M130</f>
        <v>Synthèse</v>
      </c>
      <c r="AJ132" s="71" t="str">
        <f>'ANA-PATH 2'!M130</f>
        <v>Synthèse</v>
      </c>
      <c r="AK132" s="73" t="str">
        <f>CLINIQUE!N132</f>
        <v>Juin</v>
      </c>
    </row>
    <row r="133" spans="1:38" ht="15.75">
      <c r="A133" s="35">
        <v>124</v>
      </c>
      <c r="B133" s="123" t="s">
        <v>340</v>
      </c>
      <c r="C133" s="123" t="s">
        <v>341</v>
      </c>
      <c r="D133" s="87">
        <f>'REPRODUCTION 3'!G131</f>
        <v>4.875</v>
      </c>
      <c r="E133" s="87">
        <f>'RUMINANTS 3'!G131</f>
        <v>22.5</v>
      </c>
      <c r="F133" s="87">
        <f>'PARASITOLOGIE 3'!G131</f>
        <v>18.375</v>
      </c>
      <c r="G133" s="87">
        <f>'INFECTIEUX 3'!G131</f>
        <v>4.5</v>
      </c>
      <c r="H133" s="87">
        <f>'CARNIVORES 3'!G131</f>
        <v>22.875</v>
      </c>
      <c r="I133" s="87">
        <f>'CHIRURGIE 3'!G131</f>
        <v>11.625</v>
      </c>
      <c r="J133" s="87">
        <f>'BIOCHIMIE 2'!G131</f>
        <v>5.5</v>
      </c>
      <c r="K133" s="87">
        <f>'HIDAOA 3'!G131</f>
        <v>19.5</v>
      </c>
      <c r="L133" s="87">
        <f>'ANA-PATH 2'!G131</f>
        <v>6</v>
      </c>
      <c r="M133" s="88">
        <f>CLINIQUE!H133</f>
        <v>40</v>
      </c>
      <c r="N133" s="88">
        <f t="shared" si="14"/>
        <v>155.75</v>
      </c>
      <c r="O133" s="88">
        <f t="shared" si="15"/>
        <v>5.5625</v>
      </c>
      <c r="P133" s="89" t="str">
        <f t="shared" si="16"/>
        <v>Ajournee</v>
      </c>
      <c r="Q133" s="89" t="str">
        <f t="shared" si="17"/>
        <v>Synthèse</v>
      </c>
      <c r="R133" s="72">
        <f t="shared" si="18"/>
        <v>1</v>
      </c>
      <c r="S133" s="72">
        <f t="shared" si="19"/>
        <v>0</v>
      </c>
      <c r="T133" s="72">
        <f t="shared" si="20"/>
        <v>0</v>
      </c>
      <c r="U133" s="72">
        <f t="shared" si="21"/>
        <v>1</v>
      </c>
      <c r="V133" s="72">
        <f t="shared" si="22"/>
        <v>0</v>
      </c>
      <c r="W133" s="72">
        <f t="shared" si="23"/>
        <v>1</v>
      </c>
      <c r="X133" s="72">
        <f t="shared" si="24"/>
        <v>1</v>
      </c>
      <c r="Y133" s="72">
        <f t="shared" si="25"/>
        <v>0</v>
      </c>
      <c r="Z133" s="72">
        <f t="shared" si="26"/>
        <v>1</v>
      </c>
      <c r="AA133" s="72">
        <f t="shared" si="27"/>
        <v>0</v>
      </c>
      <c r="AB133" s="71" t="str">
        <f>'REPRODUCTION 3'!M131</f>
        <v>Synthèse</v>
      </c>
      <c r="AC133" s="71" t="str">
        <f>'RUMINANTS 3'!M131</f>
        <v>Synthèse</v>
      </c>
      <c r="AD133" s="71" t="str">
        <f>'PARASITOLOGIE 3'!M131</f>
        <v>Synthèse</v>
      </c>
      <c r="AE133" s="71" t="str">
        <f>'INFECTIEUX 3'!M131</f>
        <v>Synthèse</v>
      </c>
      <c r="AF133" s="71" t="str">
        <f>'CARNIVORES 3'!M131</f>
        <v>Synthèse</v>
      </c>
      <c r="AG133" s="71" t="str">
        <f>'CHIRURGIE 3'!M131</f>
        <v>Synthèse</v>
      </c>
      <c r="AH133" s="71" t="str">
        <f>'BIOCHIMIE 2'!M131</f>
        <v>Synthèse</v>
      </c>
      <c r="AI133" s="71" t="str">
        <f>'HIDAOA 3'!M131</f>
        <v>Synthèse</v>
      </c>
      <c r="AJ133" s="71" t="str">
        <f>'ANA-PATH 2'!M131</f>
        <v>Synthèse</v>
      </c>
      <c r="AK133" s="73" t="str">
        <f>CLINIQUE!N133</f>
        <v>Juin</v>
      </c>
    </row>
    <row r="134" spans="1:38" ht="15.75">
      <c r="A134" s="35">
        <v>125</v>
      </c>
      <c r="B134" s="123" t="s">
        <v>342</v>
      </c>
      <c r="C134" s="123" t="s">
        <v>343</v>
      </c>
      <c r="D134" s="339">
        <f>'REPRODUCTION 3'!G132</f>
        <v>24</v>
      </c>
      <c r="E134" s="339">
        <f>'RUMINANTS 3'!G132</f>
        <v>51</v>
      </c>
      <c r="F134" s="339">
        <f>'PARASITOLOGIE 3'!G132</f>
        <v>27.75</v>
      </c>
      <c r="G134" s="339">
        <f>'INFECTIEUX 3'!G132</f>
        <v>18.75</v>
      </c>
      <c r="H134" s="339">
        <f>'CARNIVORES 3'!G132</f>
        <v>36.375</v>
      </c>
      <c r="I134" s="339">
        <f>'CHIRURGIE 3'!G132</f>
        <v>32.625</v>
      </c>
      <c r="J134" s="339">
        <f>'BIOCHIMIE 2'!G132</f>
        <v>28</v>
      </c>
      <c r="K134" s="339">
        <f>'HIDAOA 3'!G132</f>
        <v>36.375</v>
      </c>
      <c r="L134" s="339">
        <f>'ANA-PATH 2'!G132</f>
        <v>20</v>
      </c>
      <c r="M134" s="88">
        <f>CLINIQUE!H134</f>
        <v>41.5</v>
      </c>
      <c r="N134" s="88">
        <f t="shared" si="14"/>
        <v>316.375</v>
      </c>
      <c r="O134" s="88">
        <f t="shared" si="15"/>
        <v>11.299107142857142</v>
      </c>
      <c r="P134" s="89" t="str">
        <f t="shared" si="16"/>
        <v>Admis</v>
      </c>
      <c r="Q134" s="89" t="str">
        <f t="shared" si="17"/>
        <v>juin</v>
      </c>
      <c r="R134" s="72">
        <f t="shared" si="18"/>
        <v>0</v>
      </c>
      <c r="S134" s="72">
        <f t="shared" si="19"/>
        <v>0</v>
      </c>
      <c r="T134" s="72">
        <f t="shared" si="20"/>
        <v>0</v>
      </c>
      <c r="U134" s="72">
        <f t="shared" si="21"/>
        <v>0</v>
      </c>
      <c r="V134" s="72">
        <f t="shared" si="22"/>
        <v>0</v>
      </c>
      <c r="W134" s="72">
        <f t="shared" si="23"/>
        <v>0</v>
      </c>
      <c r="X134" s="72">
        <f t="shared" si="24"/>
        <v>0</v>
      </c>
      <c r="Y134" s="72">
        <f t="shared" si="25"/>
        <v>0</v>
      </c>
      <c r="Z134" s="72">
        <f t="shared" si="26"/>
        <v>0</v>
      </c>
      <c r="AA134" s="72">
        <f t="shared" si="27"/>
        <v>0</v>
      </c>
      <c r="AB134" s="71" t="str">
        <f>'REPRODUCTION 3'!M132</f>
        <v>Juin</v>
      </c>
      <c r="AC134" s="71" t="str">
        <f>'RUMINANTS 3'!M132</f>
        <v>Juin</v>
      </c>
      <c r="AD134" s="71" t="str">
        <f>'PARASITOLOGIE 3'!M132</f>
        <v>Juin</v>
      </c>
      <c r="AE134" s="71" t="str">
        <f>'INFECTIEUX 3'!M132</f>
        <v>Juin</v>
      </c>
      <c r="AF134" s="71" t="str">
        <f>'CARNIVORES 3'!M132</f>
        <v>Juin</v>
      </c>
      <c r="AG134" s="71" t="str">
        <f>'CHIRURGIE 3'!M132</f>
        <v>Juin</v>
      </c>
      <c r="AH134" s="71" t="str">
        <f>'BIOCHIMIE 2'!M132</f>
        <v>Juin</v>
      </c>
      <c r="AI134" s="71" t="str">
        <f>'HIDAOA 3'!M132</f>
        <v>Juin</v>
      </c>
      <c r="AJ134" s="71" t="str">
        <f>'ANA-PATH 2'!M132</f>
        <v>Juin</v>
      </c>
      <c r="AK134" s="73" t="str">
        <f>CLINIQUE!N134</f>
        <v>Juin</v>
      </c>
      <c r="AL134" t="e">
        <f>IF(AND(B134=#REF!,C134=#REF!),"oui","non")</f>
        <v>#REF!</v>
      </c>
    </row>
    <row r="135" spans="1:38" ht="15.75">
      <c r="A135" s="35">
        <v>126</v>
      </c>
      <c r="B135" s="123" t="s">
        <v>344</v>
      </c>
      <c r="C135" s="123" t="s">
        <v>345</v>
      </c>
      <c r="D135" s="87">
        <f>'REPRODUCTION 3'!G133</f>
        <v>15</v>
      </c>
      <c r="E135" s="87">
        <f>'RUMINANTS 3'!G133</f>
        <v>39.75</v>
      </c>
      <c r="F135" s="87">
        <f>'PARASITOLOGIE 3'!G133</f>
        <v>33</v>
      </c>
      <c r="G135" s="87">
        <f>'INFECTIEUX 3'!G133</f>
        <v>11.25</v>
      </c>
      <c r="H135" s="87">
        <f>'CARNIVORES 3'!G133</f>
        <v>31.875</v>
      </c>
      <c r="I135" s="87">
        <f>'CHIRURGIE 3'!G133</f>
        <v>33</v>
      </c>
      <c r="J135" s="87">
        <f>'BIOCHIMIE 2'!G133</f>
        <v>10.25</v>
      </c>
      <c r="K135" s="87">
        <f>'HIDAOA 3'!G133</f>
        <v>29.25</v>
      </c>
      <c r="L135" s="87">
        <f>'ANA-PATH 2'!G133</f>
        <v>13</v>
      </c>
      <c r="M135" s="88">
        <f>CLINIQUE!H135</f>
        <v>42.5</v>
      </c>
      <c r="N135" s="88">
        <f t="shared" si="14"/>
        <v>258.875</v>
      </c>
      <c r="O135" s="88">
        <f t="shared" si="15"/>
        <v>9.2455357142857135</v>
      </c>
      <c r="P135" s="89" t="str">
        <f t="shared" si="16"/>
        <v>Ajournee</v>
      </c>
      <c r="Q135" s="89" t="str">
        <f t="shared" si="17"/>
        <v>Synthèse</v>
      </c>
      <c r="R135" s="72">
        <f t="shared" si="18"/>
        <v>0</v>
      </c>
      <c r="S135" s="72">
        <f t="shared" si="19"/>
        <v>0</v>
      </c>
      <c r="T135" s="72">
        <f t="shared" si="20"/>
        <v>0</v>
      </c>
      <c r="U135" s="72">
        <f t="shared" si="21"/>
        <v>1</v>
      </c>
      <c r="V135" s="72">
        <f t="shared" si="22"/>
        <v>0</v>
      </c>
      <c r="W135" s="72">
        <f t="shared" si="23"/>
        <v>0</v>
      </c>
      <c r="X135" s="72">
        <f t="shared" si="24"/>
        <v>0</v>
      </c>
      <c r="Y135" s="72">
        <f t="shared" si="25"/>
        <v>0</v>
      </c>
      <c r="Z135" s="72">
        <f t="shared" si="26"/>
        <v>0</v>
      </c>
      <c r="AA135" s="72">
        <f t="shared" si="27"/>
        <v>0</v>
      </c>
      <c r="AB135" s="71" t="str">
        <f>'REPRODUCTION 3'!M133</f>
        <v>Synthèse</v>
      </c>
      <c r="AC135" s="71" t="str">
        <f>'RUMINANTS 3'!M133</f>
        <v>Juin</v>
      </c>
      <c r="AD135" s="71" t="str">
        <f>'PARASITOLOGIE 3'!M133</f>
        <v>Juin</v>
      </c>
      <c r="AE135" s="71" t="str">
        <f>'INFECTIEUX 3'!M133</f>
        <v>Synthèse</v>
      </c>
      <c r="AF135" s="71" t="str">
        <f>'CARNIVORES 3'!M133</f>
        <v>Juin</v>
      </c>
      <c r="AG135" s="71" t="str">
        <f>'CHIRURGIE 3'!M133</f>
        <v>Juin</v>
      </c>
      <c r="AH135" s="71" t="str">
        <f>'BIOCHIMIE 2'!M133</f>
        <v>Synthèse</v>
      </c>
      <c r="AI135" s="71" t="str">
        <f>'HIDAOA 3'!M133</f>
        <v>Synthèse</v>
      </c>
      <c r="AJ135" s="71" t="str">
        <f>'ANA-PATH 2'!M133</f>
        <v>Synthèse</v>
      </c>
      <c r="AK135" s="73" t="str">
        <f>CLINIQUE!N135</f>
        <v>Juin</v>
      </c>
    </row>
    <row r="136" spans="1:38" ht="15.75">
      <c r="A136" s="35">
        <v>127</v>
      </c>
      <c r="B136" s="123" t="s">
        <v>346</v>
      </c>
      <c r="C136" s="123" t="s">
        <v>88</v>
      </c>
      <c r="D136" s="87">
        <f>'REPRODUCTION 3'!G134</f>
        <v>19.875</v>
      </c>
      <c r="E136" s="87">
        <f>'RUMINANTS 3'!G134</f>
        <v>45.75</v>
      </c>
      <c r="F136" s="87">
        <f>'PARASITOLOGIE 3'!G134</f>
        <v>31.875</v>
      </c>
      <c r="G136" s="87">
        <f>'INFECTIEUX 3'!G134</f>
        <v>10.5</v>
      </c>
      <c r="H136" s="87">
        <f>'CARNIVORES 3'!G134</f>
        <v>32.25</v>
      </c>
      <c r="I136" s="87">
        <f>'CHIRURGIE 3'!G134</f>
        <v>30.75</v>
      </c>
      <c r="J136" s="87">
        <f>'BIOCHIMIE 2'!G134</f>
        <v>19</v>
      </c>
      <c r="K136" s="87">
        <f>'HIDAOA 3'!G134</f>
        <v>37.5</v>
      </c>
      <c r="L136" s="87">
        <f>'ANA-PATH 2'!G134</f>
        <v>22</v>
      </c>
      <c r="M136" s="88">
        <f>CLINIQUE!H136</f>
        <v>42.75</v>
      </c>
      <c r="N136" s="88">
        <f t="shared" si="14"/>
        <v>292.25</v>
      </c>
      <c r="O136" s="88">
        <f t="shared" si="15"/>
        <v>10.4375</v>
      </c>
      <c r="P136" s="89" t="str">
        <f t="shared" si="16"/>
        <v>Ajournee</v>
      </c>
      <c r="Q136" s="89" t="str">
        <f t="shared" si="17"/>
        <v>Synthèse</v>
      </c>
      <c r="R136" s="72">
        <f t="shared" si="18"/>
        <v>0</v>
      </c>
      <c r="S136" s="72">
        <f t="shared" si="19"/>
        <v>0</v>
      </c>
      <c r="T136" s="72">
        <f t="shared" si="20"/>
        <v>0</v>
      </c>
      <c r="U136" s="72">
        <f t="shared" si="21"/>
        <v>1</v>
      </c>
      <c r="V136" s="72">
        <f t="shared" si="22"/>
        <v>0</v>
      </c>
      <c r="W136" s="72">
        <f t="shared" si="23"/>
        <v>0</v>
      </c>
      <c r="X136" s="72">
        <f t="shared" si="24"/>
        <v>0</v>
      </c>
      <c r="Y136" s="72">
        <f t="shared" si="25"/>
        <v>0</v>
      </c>
      <c r="Z136" s="72">
        <f t="shared" si="26"/>
        <v>0</v>
      </c>
      <c r="AA136" s="72">
        <f t="shared" si="27"/>
        <v>0</v>
      </c>
      <c r="AB136" s="71" t="str">
        <f>'REPRODUCTION 3'!M134</f>
        <v>Synthèse</v>
      </c>
      <c r="AC136" s="71" t="str">
        <f>'RUMINANTS 3'!M134</f>
        <v>Juin</v>
      </c>
      <c r="AD136" s="71" t="str">
        <f>'PARASITOLOGIE 3'!M134</f>
        <v>Juin</v>
      </c>
      <c r="AE136" s="71" t="str">
        <f>'INFECTIEUX 3'!M134</f>
        <v>Synthèse</v>
      </c>
      <c r="AF136" s="71" t="str">
        <f>'CARNIVORES 3'!M134</f>
        <v>Juin</v>
      </c>
      <c r="AG136" s="71" t="str">
        <f>'CHIRURGIE 3'!M134</f>
        <v>Juin</v>
      </c>
      <c r="AH136" s="71" t="str">
        <f>'BIOCHIMIE 2'!M134</f>
        <v>Juin</v>
      </c>
      <c r="AI136" s="71" t="str">
        <f>'HIDAOA 3'!M134</f>
        <v>Juin</v>
      </c>
      <c r="AJ136" s="71" t="str">
        <f>'ANA-PATH 2'!M134</f>
        <v>Juin</v>
      </c>
      <c r="AK136" s="73" t="str">
        <f>CLINIQUE!N136</f>
        <v>Juin</v>
      </c>
    </row>
    <row r="137" spans="1:38" ht="15.75">
      <c r="A137" s="35">
        <v>128</v>
      </c>
      <c r="B137" s="123" t="s">
        <v>347</v>
      </c>
      <c r="C137" s="123" t="s">
        <v>52</v>
      </c>
      <c r="D137" s="339">
        <f>'REPRODUCTION 3'!G135</f>
        <v>21</v>
      </c>
      <c r="E137" s="339">
        <f>'RUMINANTS 3'!G135</f>
        <v>51.75</v>
      </c>
      <c r="F137" s="339">
        <f>'PARASITOLOGIE 3'!G135</f>
        <v>31.125</v>
      </c>
      <c r="G137" s="339">
        <f>'INFECTIEUX 3'!G135</f>
        <v>19.5</v>
      </c>
      <c r="H137" s="339">
        <f>'CARNIVORES 3'!G135</f>
        <v>45.375</v>
      </c>
      <c r="I137" s="339">
        <f>'CHIRURGIE 3'!G135</f>
        <v>36.75</v>
      </c>
      <c r="J137" s="339">
        <f>'BIOCHIMIE 2'!G135</f>
        <v>23.5</v>
      </c>
      <c r="K137" s="339">
        <f>'HIDAOA 3'!G135</f>
        <v>39.75</v>
      </c>
      <c r="L137" s="339">
        <f>'ANA-PATH 2'!G135</f>
        <v>14.75</v>
      </c>
      <c r="M137" s="88">
        <f>CLINIQUE!H137</f>
        <v>40.5</v>
      </c>
      <c r="N137" s="88">
        <f t="shared" si="14"/>
        <v>324</v>
      </c>
      <c r="O137" s="88">
        <f t="shared" si="15"/>
        <v>11.571428571428571</v>
      </c>
      <c r="P137" s="89" t="str">
        <f t="shared" si="16"/>
        <v>Admis</v>
      </c>
      <c r="Q137" s="89" t="str">
        <f t="shared" si="17"/>
        <v>juin</v>
      </c>
      <c r="R137" s="72">
        <f t="shared" si="18"/>
        <v>0</v>
      </c>
      <c r="S137" s="72">
        <f t="shared" si="19"/>
        <v>0</v>
      </c>
      <c r="T137" s="72">
        <f t="shared" si="20"/>
        <v>0</v>
      </c>
      <c r="U137" s="72">
        <f t="shared" si="21"/>
        <v>0</v>
      </c>
      <c r="V137" s="72">
        <f t="shared" si="22"/>
        <v>0</v>
      </c>
      <c r="W137" s="72">
        <f t="shared" si="23"/>
        <v>0</v>
      </c>
      <c r="X137" s="72">
        <f t="shared" si="24"/>
        <v>0</v>
      </c>
      <c r="Y137" s="72">
        <f t="shared" si="25"/>
        <v>0</v>
      </c>
      <c r="Z137" s="72">
        <f t="shared" si="26"/>
        <v>0</v>
      </c>
      <c r="AA137" s="72">
        <f t="shared" si="27"/>
        <v>0</v>
      </c>
      <c r="AB137" s="71" t="str">
        <f>'REPRODUCTION 3'!M135</f>
        <v>Juin</v>
      </c>
      <c r="AC137" s="71" t="str">
        <f>'RUMINANTS 3'!M135</f>
        <v>Juin</v>
      </c>
      <c r="AD137" s="71" t="str">
        <f>'PARASITOLOGIE 3'!M135</f>
        <v>Juin</v>
      </c>
      <c r="AE137" s="71" t="str">
        <f>'INFECTIEUX 3'!M135</f>
        <v>Juin</v>
      </c>
      <c r="AF137" s="71" t="str">
        <f>'CARNIVORES 3'!M135</f>
        <v>Juin</v>
      </c>
      <c r="AG137" s="71" t="str">
        <f>'CHIRURGIE 3'!M135</f>
        <v>Juin</v>
      </c>
      <c r="AH137" s="71" t="str">
        <f>'BIOCHIMIE 2'!M135</f>
        <v>Juin</v>
      </c>
      <c r="AI137" s="71" t="str">
        <f>'HIDAOA 3'!M135</f>
        <v>Juin</v>
      </c>
      <c r="AJ137" s="71" t="str">
        <f>'ANA-PATH 2'!M135</f>
        <v>Juin</v>
      </c>
      <c r="AK137" s="73" t="str">
        <f>CLINIQUE!N137</f>
        <v>Juin</v>
      </c>
      <c r="AL137" t="e">
        <f>IF(AND(B137=#REF!,C137=#REF!),"oui","non")</f>
        <v>#REF!</v>
      </c>
    </row>
    <row r="138" spans="1:38" ht="15.75">
      <c r="A138" s="35">
        <v>129</v>
      </c>
      <c r="B138" s="123" t="s">
        <v>348</v>
      </c>
      <c r="C138" s="123" t="s">
        <v>349</v>
      </c>
      <c r="D138" s="339">
        <f>'REPRODUCTION 3'!G136</f>
        <v>20.625</v>
      </c>
      <c r="E138" s="339">
        <f>'RUMINANTS 3'!G136</f>
        <v>46.5</v>
      </c>
      <c r="F138" s="339">
        <f>'PARASITOLOGIE 3'!G136</f>
        <v>31.875</v>
      </c>
      <c r="G138" s="339">
        <f>'INFECTIEUX 3'!G136</f>
        <v>21</v>
      </c>
      <c r="H138" s="339">
        <f>'CARNIVORES 3'!G136</f>
        <v>33.375</v>
      </c>
      <c r="I138" s="339">
        <f>'CHIRURGIE 3'!G136</f>
        <v>26.25</v>
      </c>
      <c r="J138" s="339">
        <f>'BIOCHIMIE 2'!G136</f>
        <v>10.5</v>
      </c>
      <c r="K138" s="339">
        <f>'HIDAOA 3'!G136</f>
        <v>50.25</v>
      </c>
      <c r="L138" s="339">
        <f>'ANA-PATH 2'!G136</f>
        <v>19</v>
      </c>
      <c r="M138" s="88">
        <f>CLINIQUE!H138</f>
        <v>41.5</v>
      </c>
      <c r="N138" s="88">
        <f t="shared" ref="N138:N201" si="28">SUM(D138:M138)</f>
        <v>300.875</v>
      </c>
      <c r="O138" s="88">
        <f t="shared" ref="O138:O201" si="29">N138/28</f>
        <v>10.745535714285714</v>
      </c>
      <c r="P138" s="89" t="str">
        <f t="shared" ref="P138:P201" si="30">IF(OR(D138="exclus",E138="exclus",F138="exclus",G138="exclus",H138="exclus",I138="exclus",J138="exclus",K138="exclus",L138="exclus",M138="exclus"),"exclus",IF(AND(SUM(R138:AA138)=0,ROUND(O138,3)&gt;=10),"Admis","Ajournee"))</f>
        <v>Admis</v>
      </c>
      <c r="Q138" s="89" t="str">
        <f t="shared" ref="Q138:Q201" si="31">IF(COUNTIF(AB138:AK138,"=Rattrapage")&gt;0,"Rattrapage",IF(COUNTIF(AB138:AK138,"=Synthèse")&gt;0,"Synthèse","juin"))</f>
        <v>juin</v>
      </c>
      <c r="R138" s="72">
        <f t="shared" ref="R138:R201" si="32">IF(D138&lt;15,1,0)</f>
        <v>0</v>
      </c>
      <c r="S138" s="72">
        <f t="shared" ref="S138:S201" si="33">IF(E138&lt;15,1,0)</f>
        <v>0</v>
      </c>
      <c r="T138" s="72">
        <f t="shared" ref="T138:T201" si="34">IF(F138&lt;15,1,0)</f>
        <v>0</v>
      </c>
      <c r="U138" s="72">
        <f t="shared" ref="U138:U201" si="35">IF(G138&lt;15,1,0)</f>
        <v>0</v>
      </c>
      <c r="V138" s="72">
        <f t="shared" ref="V138:V201" si="36">IF(H138&lt;15,1,0)</f>
        <v>0</v>
      </c>
      <c r="W138" s="72">
        <f t="shared" ref="W138:W201" si="37">IF(I138&lt;15,1,0)</f>
        <v>0</v>
      </c>
      <c r="X138" s="72">
        <f t="shared" ref="X138:X201" si="38">IF(J138&lt;10,1,0)</f>
        <v>0</v>
      </c>
      <c r="Y138" s="72">
        <f t="shared" ref="Y138:Y201" si="39">IF(K138&lt;15,1,0)</f>
        <v>0</v>
      </c>
      <c r="Z138" s="72">
        <f t="shared" ref="Z138:Z201" si="40">IF(L138&lt;10,1,0)</f>
        <v>0</v>
      </c>
      <c r="AA138" s="72">
        <f t="shared" ref="AA138:AA201" si="41">IF(M138&lt;15,1,0)</f>
        <v>0</v>
      </c>
      <c r="AB138" s="71" t="str">
        <f>'REPRODUCTION 3'!M136</f>
        <v>Juin</v>
      </c>
      <c r="AC138" s="71" t="str">
        <f>'RUMINANTS 3'!M136</f>
        <v>Juin</v>
      </c>
      <c r="AD138" s="71" t="str">
        <f>'PARASITOLOGIE 3'!M136</f>
        <v>Juin</v>
      </c>
      <c r="AE138" s="71" t="str">
        <f>'INFECTIEUX 3'!M136</f>
        <v>Juin</v>
      </c>
      <c r="AF138" s="71" t="str">
        <f>'CARNIVORES 3'!M136</f>
        <v>Juin</v>
      </c>
      <c r="AG138" s="71" t="str">
        <f>'CHIRURGIE 3'!M136</f>
        <v>Juin</v>
      </c>
      <c r="AH138" s="71" t="str">
        <f>'BIOCHIMIE 2'!M136</f>
        <v>Juin</v>
      </c>
      <c r="AI138" s="71" t="str">
        <f>'HIDAOA 3'!M136</f>
        <v>Juin</v>
      </c>
      <c r="AJ138" s="71" t="str">
        <f>'ANA-PATH 2'!M136</f>
        <v>Juin</v>
      </c>
      <c r="AK138" s="73" t="str">
        <f>CLINIQUE!N138</f>
        <v>Juin</v>
      </c>
      <c r="AL138" t="e">
        <f>IF(AND(B138=#REF!,C138=#REF!),"oui","non")</f>
        <v>#REF!</v>
      </c>
    </row>
    <row r="139" spans="1:38" ht="15.75">
      <c r="A139" s="35">
        <v>130</v>
      </c>
      <c r="B139" s="123" t="s">
        <v>97</v>
      </c>
      <c r="C139" s="123" t="s">
        <v>350</v>
      </c>
      <c r="D139" s="87">
        <f>'REPRODUCTION 3'!G137</f>
        <v>7.875</v>
      </c>
      <c r="E139" s="87">
        <f>'RUMINANTS 3'!G137</f>
        <v>42</v>
      </c>
      <c r="F139" s="87">
        <f>'PARASITOLOGIE 3'!G137</f>
        <v>27</v>
      </c>
      <c r="G139" s="87">
        <f>'INFECTIEUX 3'!G137</f>
        <v>14.25</v>
      </c>
      <c r="H139" s="87">
        <f>'CARNIVORES 3'!G137</f>
        <v>29.25</v>
      </c>
      <c r="I139" s="87">
        <f>'CHIRURGIE 3'!G137</f>
        <v>19.5</v>
      </c>
      <c r="J139" s="87">
        <f>'BIOCHIMIE 2'!G137</f>
        <v>17.5</v>
      </c>
      <c r="K139" s="87">
        <f>'HIDAOA 3'!G137</f>
        <v>28.875</v>
      </c>
      <c r="L139" s="87">
        <f>'ANA-PATH 2'!G137</f>
        <v>15.5</v>
      </c>
      <c r="M139" s="88">
        <f>CLINIQUE!H139</f>
        <v>42.5</v>
      </c>
      <c r="N139" s="88">
        <f t="shared" si="28"/>
        <v>244.25</v>
      </c>
      <c r="O139" s="88">
        <f t="shared" si="29"/>
        <v>8.7232142857142865</v>
      </c>
      <c r="P139" s="89" t="str">
        <f t="shared" si="30"/>
        <v>Ajournee</v>
      </c>
      <c r="Q139" s="89" t="str">
        <f t="shared" si="31"/>
        <v>Synthèse</v>
      </c>
      <c r="R139" s="72">
        <f t="shared" si="32"/>
        <v>1</v>
      </c>
      <c r="S139" s="72">
        <f t="shared" si="33"/>
        <v>0</v>
      </c>
      <c r="T139" s="72">
        <f t="shared" si="34"/>
        <v>0</v>
      </c>
      <c r="U139" s="72">
        <f t="shared" si="35"/>
        <v>1</v>
      </c>
      <c r="V139" s="72">
        <f t="shared" si="36"/>
        <v>0</v>
      </c>
      <c r="W139" s="72">
        <f t="shared" si="37"/>
        <v>0</v>
      </c>
      <c r="X139" s="72">
        <f t="shared" si="38"/>
        <v>0</v>
      </c>
      <c r="Y139" s="72">
        <f t="shared" si="39"/>
        <v>0</v>
      </c>
      <c r="Z139" s="72">
        <f t="shared" si="40"/>
        <v>0</v>
      </c>
      <c r="AA139" s="72">
        <f t="shared" si="41"/>
        <v>0</v>
      </c>
      <c r="AB139" s="71" t="str">
        <f>'REPRODUCTION 3'!M137</f>
        <v>Synthèse</v>
      </c>
      <c r="AC139" s="71" t="str">
        <f>'RUMINANTS 3'!M137</f>
        <v>Juin</v>
      </c>
      <c r="AD139" s="71" t="str">
        <f>'PARASITOLOGIE 3'!M137</f>
        <v>Synthèse</v>
      </c>
      <c r="AE139" s="71" t="str">
        <f>'INFECTIEUX 3'!M137</f>
        <v>Synthèse</v>
      </c>
      <c r="AF139" s="71" t="str">
        <f>'CARNIVORES 3'!M137</f>
        <v>Synthèse</v>
      </c>
      <c r="AG139" s="71" t="str">
        <f>'CHIRURGIE 3'!M137</f>
        <v>Synthèse</v>
      </c>
      <c r="AH139" s="71" t="str">
        <f>'BIOCHIMIE 2'!M137</f>
        <v>Synthèse</v>
      </c>
      <c r="AI139" s="71" t="str">
        <f>'HIDAOA 3'!M137</f>
        <v>Synthèse</v>
      </c>
      <c r="AJ139" s="71" t="str">
        <f>'ANA-PATH 2'!M137</f>
        <v>Synthèse</v>
      </c>
      <c r="AK139" s="73" t="str">
        <f>CLINIQUE!N139</f>
        <v>Juin</v>
      </c>
    </row>
    <row r="140" spans="1:38" ht="15.75">
      <c r="A140" s="35">
        <v>131</v>
      </c>
      <c r="B140" s="123" t="s">
        <v>351</v>
      </c>
      <c r="C140" s="123" t="s">
        <v>352</v>
      </c>
      <c r="D140" s="87">
        <f>'REPRODUCTION 3'!G138</f>
        <v>5.625</v>
      </c>
      <c r="E140" s="87">
        <f>'RUMINANTS 3'!G138</f>
        <v>34.5</v>
      </c>
      <c r="F140" s="87">
        <f>'PARASITOLOGIE 3'!G138</f>
        <v>27</v>
      </c>
      <c r="G140" s="87">
        <f>'INFECTIEUX 3'!G138</f>
        <v>9.375</v>
      </c>
      <c r="H140" s="87">
        <f>'CARNIVORES 3'!G138</f>
        <v>21.75</v>
      </c>
      <c r="I140" s="87">
        <f>'CHIRURGIE 3'!G138</f>
        <v>20.25</v>
      </c>
      <c r="J140" s="87">
        <f>'BIOCHIMIE 2'!G138</f>
        <v>13.25</v>
      </c>
      <c r="K140" s="87">
        <f>'HIDAOA 3'!G138</f>
        <v>22.875</v>
      </c>
      <c r="L140" s="87">
        <f>'ANA-PATH 2'!G138</f>
        <v>12</v>
      </c>
      <c r="M140" s="88">
        <f>CLINIQUE!H140</f>
        <v>40</v>
      </c>
      <c r="N140" s="88">
        <f t="shared" si="28"/>
        <v>206.625</v>
      </c>
      <c r="O140" s="88">
        <f t="shared" si="29"/>
        <v>7.3794642857142856</v>
      </c>
      <c r="P140" s="89" t="str">
        <f t="shared" si="30"/>
        <v>Ajournee</v>
      </c>
      <c r="Q140" s="89" t="str">
        <f t="shared" si="31"/>
        <v>Synthèse</v>
      </c>
      <c r="R140" s="72">
        <f t="shared" si="32"/>
        <v>1</v>
      </c>
      <c r="S140" s="72">
        <f t="shared" si="33"/>
        <v>0</v>
      </c>
      <c r="T140" s="72">
        <f t="shared" si="34"/>
        <v>0</v>
      </c>
      <c r="U140" s="72">
        <f t="shared" si="35"/>
        <v>1</v>
      </c>
      <c r="V140" s="72">
        <f t="shared" si="36"/>
        <v>0</v>
      </c>
      <c r="W140" s="72">
        <f t="shared" si="37"/>
        <v>0</v>
      </c>
      <c r="X140" s="72">
        <f t="shared" si="38"/>
        <v>0</v>
      </c>
      <c r="Y140" s="72">
        <f t="shared" si="39"/>
        <v>0</v>
      </c>
      <c r="Z140" s="72">
        <f t="shared" si="40"/>
        <v>0</v>
      </c>
      <c r="AA140" s="72">
        <f t="shared" si="41"/>
        <v>0</v>
      </c>
      <c r="AB140" s="71" t="str">
        <f>'REPRODUCTION 3'!M138</f>
        <v>Synthèse</v>
      </c>
      <c r="AC140" s="71" t="str">
        <f>'RUMINANTS 3'!M138</f>
        <v>Juin</v>
      </c>
      <c r="AD140" s="71" t="str">
        <f>'PARASITOLOGIE 3'!M138</f>
        <v>Synthèse</v>
      </c>
      <c r="AE140" s="71" t="str">
        <f>'INFECTIEUX 3'!M138</f>
        <v>Synthèse</v>
      </c>
      <c r="AF140" s="71" t="str">
        <f>'CARNIVORES 3'!M138</f>
        <v>Synthèse</v>
      </c>
      <c r="AG140" s="71" t="str">
        <f>'CHIRURGIE 3'!M138</f>
        <v>Synthèse</v>
      </c>
      <c r="AH140" s="71" t="str">
        <f>'BIOCHIMIE 2'!M138</f>
        <v>Synthèse</v>
      </c>
      <c r="AI140" s="71" t="str">
        <f>'HIDAOA 3'!M138</f>
        <v>Synthèse</v>
      </c>
      <c r="AJ140" s="71" t="str">
        <f>'ANA-PATH 2'!M138</f>
        <v>Synthèse</v>
      </c>
      <c r="AK140" s="73" t="str">
        <f>CLINIQUE!N140</f>
        <v>Juin</v>
      </c>
    </row>
    <row r="141" spans="1:38" ht="15.75">
      <c r="A141" s="35">
        <v>132</v>
      </c>
      <c r="B141" s="123" t="s">
        <v>353</v>
      </c>
      <c r="C141" s="123" t="s">
        <v>354</v>
      </c>
      <c r="D141" s="87">
        <f>'REPRODUCTION 3'!G139</f>
        <v>11.25</v>
      </c>
      <c r="E141" s="87">
        <f>'RUMINANTS 3'!G139</f>
        <v>37.5</v>
      </c>
      <c r="F141" s="87">
        <f>'PARASITOLOGIE 3'!G139</f>
        <v>25.125</v>
      </c>
      <c r="G141" s="87">
        <f>'INFECTIEUX 3'!G139</f>
        <v>14.25</v>
      </c>
      <c r="H141" s="87">
        <f>'CARNIVORES 3'!G139</f>
        <v>21.75</v>
      </c>
      <c r="I141" s="87">
        <f>'CHIRURGIE 3'!G139</f>
        <v>30.75</v>
      </c>
      <c r="J141" s="87">
        <f>'BIOCHIMIE 2'!G139</f>
        <v>13.5</v>
      </c>
      <c r="K141" s="87">
        <f>'HIDAOA 3'!G139</f>
        <v>28.875</v>
      </c>
      <c r="L141" s="87">
        <f>'ANA-PATH 2'!G139</f>
        <v>17.5</v>
      </c>
      <c r="M141" s="88">
        <f>CLINIQUE!H141</f>
        <v>43.75</v>
      </c>
      <c r="N141" s="88">
        <f t="shared" si="28"/>
        <v>244.25</v>
      </c>
      <c r="O141" s="88">
        <f t="shared" si="29"/>
        <v>8.7232142857142865</v>
      </c>
      <c r="P141" s="89" t="str">
        <f t="shared" si="30"/>
        <v>Ajournee</v>
      </c>
      <c r="Q141" s="89" t="str">
        <f t="shared" si="31"/>
        <v>Synthèse</v>
      </c>
      <c r="R141" s="72">
        <f t="shared" si="32"/>
        <v>1</v>
      </c>
      <c r="S141" s="72">
        <f t="shared" si="33"/>
        <v>0</v>
      </c>
      <c r="T141" s="72">
        <f t="shared" si="34"/>
        <v>0</v>
      </c>
      <c r="U141" s="72">
        <f t="shared" si="35"/>
        <v>1</v>
      </c>
      <c r="V141" s="72">
        <f t="shared" si="36"/>
        <v>0</v>
      </c>
      <c r="W141" s="72">
        <f t="shared" si="37"/>
        <v>0</v>
      </c>
      <c r="X141" s="72">
        <f t="shared" si="38"/>
        <v>0</v>
      </c>
      <c r="Y141" s="72">
        <f t="shared" si="39"/>
        <v>0</v>
      </c>
      <c r="Z141" s="72">
        <f t="shared" si="40"/>
        <v>0</v>
      </c>
      <c r="AA141" s="72">
        <f t="shared" si="41"/>
        <v>0</v>
      </c>
      <c r="AB141" s="71" t="str">
        <f>'REPRODUCTION 3'!M139</f>
        <v>Synthèse</v>
      </c>
      <c r="AC141" s="71" t="str">
        <f>'RUMINANTS 3'!M139</f>
        <v>Juin</v>
      </c>
      <c r="AD141" s="71" t="str">
        <f>'PARASITOLOGIE 3'!M139</f>
        <v>Synthèse</v>
      </c>
      <c r="AE141" s="71" t="str">
        <f>'INFECTIEUX 3'!M139</f>
        <v>Synthèse</v>
      </c>
      <c r="AF141" s="71" t="str">
        <f>'CARNIVORES 3'!M139</f>
        <v>Synthèse</v>
      </c>
      <c r="AG141" s="71" t="str">
        <f>'CHIRURGIE 3'!M139</f>
        <v>Juin</v>
      </c>
      <c r="AH141" s="71" t="str">
        <f>'BIOCHIMIE 2'!M139</f>
        <v>Synthèse</v>
      </c>
      <c r="AI141" s="71" t="str">
        <f>'HIDAOA 3'!M139</f>
        <v>Synthèse</v>
      </c>
      <c r="AJ141" s="71" t="str">
        <f>'ANA-PATH 2'!M139</f>
        <v>Synthèse</v>
      </c>
      <c r="AK141" s="73" t="str">
        <f>CLINIQUE!N141</f>
        <v>Juin</v>
      </c>
    </row>
    <row r="142" spans="1:38" ht="15.75">
      <c r="A142" s="35">
        <v>133</v>
      </c>
      <c r="B142" s="123" t="s">
        <v>355</v>
      </c>
      <c r="C142" s="123" t="s">
        <v>356</v>
      </c>
      <c r="D142" s="87">
        <f>'REPRODUCTION 3'!G140</f>
        <v>13.5</v>
      </c>
      <c r="E142" s="87">
        <f>'RUMINANTS 3'!G140</f>
        <v>38.25</v>
      </c>
      <c r="F142" s="87">
        <f>'PARASITOLOGIE 3'!G140</f>
        <v>24.75</v>
      </c>
      <c r="G142" s="87">
        <f>'INFECTIEUX 3'!G140</f>
        <v>9.75</v>
      </c>
      <c r="H142" s="87">
        <f>'CARNIVORES 3'!G140</f>
        <v>34.5</v>
      </c>
      <c r="I142" s="87">
        <f>'CHIRURGIE 3'!G140</f>
        <v>36.75</v>
      </c>
      <c r="J142" s="87">
        <f>'BIOCHIMIE 2'!G140</f>
        <v>10.5</v>
      </c>
      <c r="K142" s="87">
        <f>'HIDAOA 3'!G140</f>
        <v>20.625</v>
      </c>
      <c r="L142" s="87">
        <f>'ANA-PATH 2'!G140</f>
        <v>19</v>
      </c>
      <c r="M142" s="88">
        <f>CLINIQUE!H142</f>
        <v>42</v>
      </c>
      <c r="N142" s="88">
        <f t="shared" si="28"/>
        <v>249.625</v>
      </c>
      <c r="O142" s="88">
        <f t="shared" si="29"/>
        <v>8.9151785714285712</v>
      </c>
      <c r="P142" s="89" t="str">
        <f t="shared" si="30"/>
        <v>Ajournee</v>
      </c>
      <c r="Q142" s="89" t="str">
        <f t="shared" si="31"/>
        <v>Synthèse</v>
      </c>
      <c r="R142" s="72">
        <f t="shared" si="32"/>
        <v>1</v>
      </c>
      <c r="S142" s="72">
        <f t="shared" si="33"/>
        <v>0</v>
      </c>
      <c r="T142" s="72">
        <f t="shared" si="34"/>
        <v>0</v>
      </c>
      <c r="U142" s="72">
        <f t="shared" si="35"/>
        <v>1</v>
      </c>
      <c r="V142" s="72">
        <f t="shared" si="36"/>
        <v>0</v>
      </c>
      <c r="W142" s="72">
        <f t="shared" si="37"/>
        <v>0</v>
      </c>
      <c r="X142" s="72">
        <f t="shared" si="38"/>
        <v>0</v>
      </c>
      <c r="Y142" s="72">
        <f t="shared" si="39"/>
        <v>0</v>
      </c>
      <c r="Z142" s="72">
        <f t="shared" si="40"/>
        <v>0</v>
      </c>
      <c r="AA142" s="72">
        <f t="shared" si="41"/>
        <v>0</v>
      </c>
      <c r="AB142" s="71" t="str">
        <f>'REPRODUCTION 3'!M140</f>
        <v>Synthèse</v>
      </c>
      <c r="AC142" s="71" t="str">
        <f>'RUMINANTS 3'!M140</f>
        <v>Juin</v>
      </c>
      <c r="AD142" s="71" t="str">
        <f>'PARASITOLOGIE 3'!M140</f>
        <v>Synthèse</v>
      </c>
      <c r="AE142" s="71" t="str">
        <f>'INFECTIEUX 3'!M140</f>
        <v>Synthèse</v>
      </c>
      <c r="AF142" s="71" t="str">
        <f>'CARNIVORES 3'!M140</f>
        <v>Juin</v>
      </c>
      <c r="AG142" s="71" t="str">
        <f>'CHIRURGIE 3'!M140</f>
        <v>Juin</v>
      </c>
      <c r="AH142" s="71" t="str">
        <f>'BIOCHIMIE 2'!M140</f>
        <v>Synthèse</v>
      </c>
      <c r="AI142" s="71" t="str">
        <f>'HIDAOA 3'!M140</f>
        <v>Synthèse</v>
      </c>
      <c r="AJ142" s="71" t="str">
        <f>'ANA-PATH 2'!M140</f>
        <v>Synthèse</v>
      </c>
      <c r="AK142" s="73" t="str">
        <f>CLINIQUE!N142</f>
        <v>Juin</v>
      </c>
    </row>
    <row r="143" spans="1:38" ht="15.75">
      <c r="A143" s="35">
        <v>134</v>
      </c>
      <c r="B143" s="123" t="s">
        <v>355</v>
      </c>
      <c r="C143" s="123" t="s">
        <v>92</v>
      </c>
      <c r="D143" s="87">
        <f>'REPRODUCTION 3'!G141</f>
        <v>8.25</v>
      </c>
      <c r="E143" s="87">
        <f>'RUMINANTS 3'!G141</f>
        <v>33</v>
      </c>
      <c r="F143" s="87">
        <f>'PARASITOLOGIE 3'!G141</f>
        <v>26.625</v>
      </c>
      <c r="G143" s="87">
        <f>'INFECTIEUX 3'!G141</f>
        <v>7.875</v>
      </c>
      <c r="H143" s="87">
        <f>'CARNIVORES 3'!G141</f>
        <v>21.375</v>
      </c>
      <c r="I143" s="87">
        <f>'CHIRURGIE 3'!G141</f>
        <v>12</v>
      </c>
      <c r="J143" s="87">
        <f>'BIOCHIMIE 2'!G141</f>
        <v>7</v>
      </c>
      <c r="K143" s="87">
        <f>'HIDAOA 3'!G141</f>
        <v>24.375</v>
      </c>
      <c r="L143" s="87">
        <f>'ANA-PATH 2'!G141</f>
        <v>12.5</v>
      </c>
      <c r="M143" s="88">
        <f>CLINIQUE!H143</f>
        <v>41</v>
      </c>
      <c r="N143" s="88">
        <f t="shared" si="28"/>
        <v>194</v>
      </c>
      <c r="O143" s="88">
        <f t="shared" si="29"/>
        <v>6.9285714285714288</v>
      </c>
      <c r="P143" s="89" t="str">
        <f t="shared" si="30"/>
        <v>Ajournee</v>
      </c>
      <c r="Q143" s="89" t="str">
        <f t="shared" si="31"/>
        <v>Synthèse</v>
      </c>
      <c r="R143" s="72">
        <f t="shared" si="32"/>
        <v>1</v>
      </c>
      <c r="S143" s="72">
        <f t="shared" si="33"/>
        <v>0</v>
      </c>
      <c r="T143" s="72">
        <f t="shared" si="34"/>
        <v>0</v>
      </c>
      <c r="U143" s="72">
        <f t="shared" si="35"/>
        <v>1</v>
      </c>
      <c r="V143" s="72">
        <f t="shared" si="36"/>
        <v>0</v>
      </c>
      <c r="W143" s="72">
        <f t="shared" si="37"/>
        <v>1</v>
      </c>
      <c r="X143" s="72">
        <f t="shared" si="38"/>
        <v>1</v>
      </c>
      <c r="Y143" s="72">
        <f t="shared" si="39"/>
        <v>0</v>
      </c>
      <c r="Z143" s="72">
        <f t="shared" si="40"/>
        <v>0</v>
      </c>
      <c r="AA143" s="72">
        <f t="shared" si="41"/>
        <v>0</v>
      </c>
      <c r="AB143" s="71" t="str">
        <f>'REPRODUCTION 3'!M141</f>
        <v>Synthèse</v>
      </c>
      <c r="AC143" s="71" t="str">
        <f>'RUMINANTS 3'!M141</f>
        <v>Juin</v>
      </c>
      <c r="AD143" s="71" t="str">
        <f>'PARASITOLOGIE 3'!M141</f>
        <v>Synthèse</v>
      </c>
      <c r="AE143" s="71" t="str">
        <f>'INFECTIEUX 3'!M141</f>
        <v>Synthèse</v>
      </c>
      <c r="AF143" s="71" t="str">
        <f>'CARNIVORES 3'!M141</f>
        <v>Synthèse</v>
      </c>
      <c r="AG143" s="71" t="str">
        <f>'CHIRURGIE 3'!M141</f>
        <v>Synthèse</v>
      </c>
      <c r="AH143" s="71" t="str">
        <f>'BIOCHIMIE 2'!M141</f>
        <v>Synthèse</v>
      </c>
      <c r="AI143" s="71" t="str">
        <f>'HIDAOA 3'!M141</f>
        <v>Synthèse</v>
      </c>
      <c r="AJ143" s="71" t="str">
        <f>'ANA-PATH 2'!M141</f>
        <v>Synthèse</v>
      </c>
      <c r="AK143" s="73" t="str">
        <f>CLINIQUE!N143</f>
        <v>Juin</v>
      </c>
    </row>
    <row r="144" spans="1:38" ht="15.75">
      <c r="A144" s="35">
        <v>135</v>
      </c>
      <c r="B144" s="123" t="s">
        <v>357</v>
      </c>
      <c r="C144" s="123" t="s">
        <v>52</v>
      </c>
      <c r="D144" s="87">
        <f>'REPRODUCTION 3'!G142</f>
        <v>21.75</v>
      </c>
      <c r="E144" s="87">
        <f>'RUMINANTS 3'!G142</f>
        <v>36.75</v>
      </c>
      <c r="F144" s="87">
        <f>'PARASITOLOGIE 3'!G142</f>
        <v>36.375</v>
      </c>
      <c r="G144" s="87">
        <f>'INFECTIEUX 3'!G142</f>
        <v>14.25</v>
      </c>
      <c r="H144" s="87">
        <f>'CARNIVORES 3'!G142</f>
        <v>31.875</v>
      </c>
      <c r="I144" s="87">
        <f>'CHIRURGIE 3'!G142</f>
        <v>24.75</v>
      </c>
      <c r="J144" s="87">
        <f>'BIOCHIMIE 2'!G142</f>
        <v>11.5</v>
      </c>
      <c r="K144" s="87">
        <f>'HIDAOA 3'!G142</f>
        <v>34.875</v>
      </c>
      <c r="L144" s="87">
        <f>'ANA-PATH 2'!G142</f>
        <v>26.5</v>
      </c>
      <c r="M144" s="88">
        <f>CLINIQUE!H144</f>
        <v>40</v>
      </c>
      <c r="N144" s="88">
        <f t="shared" si="28"/>
        <v>278.625</v>
      </c>
      <c r="O144" s="88">
        <f t="shared" si="29"/>
        <v>9.9508928571428577</v>
      </c>
      <c r="P144" s="89" t="str">
        <f t="shared" si="30"/>
        <v>Ajournee</v>
      </c>
      <c r="Q144" s="89" t="str">
        <f t="shared" si="31"/>
        <v>Synthèse</v>
      </c>
      <c r="R144" s="72">
        <f t="shared" si="32"/>
        <v>0</v>
      </c>
      <c r="S144" s="72">
        <f t="shared" si="33"/>
        <v>0</v>
      </c>
      <c r="T144" s="72">
        <f t="shared" si="34"/>
        <v>0</v>
      </c>
      <c r="U144" s="72">
        <f t="shared" si="35"/>
        <v>1</v>
      </c>
      <c r="V144" s="72">
        <f t="shared" si="36"/>
        <v>0</v>
      </c>
      <c r="W144" s="72">
        <f t="shared" si="37"/>
        <v>0</v>
      </c>
      <c r="X144" s="72">
        <f t="shared" si="38"/>
        <v>0</v>
      </c>
      <c r="Y144" s="72">
        <f t="shared" si="39"/>
        <v>0</v>
      </c>
      <c r="Z144" s="72">
        <f t="shared" si="40"/>
        <v>0</v>
      </c>
      <c r="AA144" s="72">
        <f t="shared" si="41"/>
        <v>0</v>
      </c>
      <c r="AB144" s="71" t="str">
        <f>'REPRODUCTION 3'!M142</f>
        <v>Synthèse</v>
      </c>
      <c r="AC144" s="71" t="str">
        <f>'RUMINANTS 3'!M142</f>
        <v>Juin</v>
      </c>
      <c r="AD144" s="71" t="str">
        <f>'PARASITOLOGIE 3'!M142</f>
        <v>Juin</v>
      </c>
      <c r="AE144" s="71" t="str">
        <f>'INFECTIEUX 3'!M142</f>
        <v>Synthèse</v>
      </c>
      <c r="AF144" s="71" t="str">
        <f>'CARNIVORES 3'!M142</f>
        <v>Juin</v>
      </c>
      <c r="AG144" s="71" t="str">
        <f>'CHIRURGIE 3'!M142</f>
        <v>Synthèse</v>
      </c>
      <c r="AH144" s="71" t="str">
        <f>'BIOCHIMIE 2'!M142</f>
        <v>Synthèse</v>
      </c>
      <c r="AI144" s="71" t="str">
        <f>'HIDAOA 3'!M142</f>
        <v>Juin</v>
      </c>
      <c r="AJ144" s="71" t="str">
        <f>'ANA-PATH 2'!M142</f>
        <v>Juin</v>
      </c>
      <c r="AK144" s="73" t="str">
        <f>CLINIQUE!N144</f>
        <v>Juin</v>
      </c>
    </row>
    <row r="145" spans="1:38" ht="15.75">
      <c r="A145" s="35">
        <v>136</v>
      </c>
      <c r="B145" s="123" t="s">
        <v>358</v>
      </c>
      <c r="C145" s="123" t="s">
        <v>359</v>
      </c>
      <c r="D145" s="87">
        <f>'REPRODUCTION 3'!G143</f>
        <v>23.625</v>
      </c>
      <c r="E145" s="87">
        <f>'RUMINANTS 3'!G143</f>
        <v>42</v>
      </c>
      <c r="F145" s="87">
        <f>'PARASITOLOGIE 3'!G143</f>
        <v>33</v>
      </c>
      <c r="G145" s="87">
        <f>'INFECTIEUX 3'!G143</f>
        <v>13.875</v>
      </c>
      <c r="H145" s="87">
        <f>'CARNIVORES 3'!G143</f>
        <v>44.625</v>
      </c>
      <c r="I145" s="87">
        <f>'CHIRURGIE 3'!G143</f>
        <v>33</v>
      </c>
      <c r="J145" s="87">
        <f>'BIOCHIMIE 2'!G143</f>
        <v>18.5</v>
      </c>
      <c r="K145" s="87">
        <f>'HIDAOA 3'!G143</f>
        <v>27.375</v>
      </c>
      <c r="L145" s="87">
        <f>'ANA-PATH 2'!G143</f>
        <v>30</v>
      </c>
      <c r="M145" s="88">
        <f>CLINIQUE!H145</f>
        <v>40</v>
      </c>
      <c r="N145" s="88">
        <f t="shared" si="28"/>
        <v>306</v>
      </c>
      <c r="O145" s="88">
        <f t="shared" si="29"/>
        <v>10.928571428571429</v>
      </c>
      <c r="P145" s="89" t="str">
        <f t="shared" si="30"/>
        <v>Ajournee</v>
      </c>
      <c r="Q145" s="89" t="str">
        <f t="shared" si="31"/>
        <v>Synthèse</v>
      </c>
      <c r="R145" s="72">
        <f t="shared" si="32"/>
        <v>0</v>
      </c>
      <c r="S145" s="72">
        <f t="shared" si="33"/>
        <v>0</v>
      </c>
      <c r="T145" s="72">
        <f t="shared" si="34"/>
        <v>0</v>
      </c>
      <c r="U145" s="72">
        <f t="shared" si="35"/>
        <v>1</v>
      </c>
      <c r="V145" s="72">
        <f t="shared" si="36"/>
        <v>0</v>
      </c>
      <c r="W145" s="72">
        <f t="shared" si="37"/>
        <v>0</v>
      </c>
      <c r="X145" s="72">
        <f t="shared" si="38"/>
        <v>0</v>
      </c>
      <c r="Y145" s="72">
        <f t="shared" si="39"/>
        <v>0</v>
      </c>
      <c r="Z145" s="72">
        <f t="shared" si="40"/>
        <v>0</v>
      </c>
      <c r="AA145" s="72">
        <f t="shared" si="41"/>
        <v>0</v>
      </c>
      <c r="AB145" s="71" t="str">
        <f>'REPRODUCTION 3'!M143</f>
        <v>Juin</v>
      </c>
      <c r="AC145" s="71" t="str">
        <f>'RUMINANTS 3'!M143</f>
        <v>Juin</v>
      </c>
      <c r="AD145" s="71" t="str">
        <f>'PARASITOLOGIE 3'!M143</f>
        <v>Juin</v>
      </c>
      <c r="AE145" s="71" t="str">
        <f>'INFECTIEUX 3'!M143</f>
        <v>Synthèse</v>
      </c>
      <c r="AF145" s="71" t="str">
        <f>'CARNIVORES 3'!M143</f>
        <v>Juin</v>
      </c>
      <c r="AG145" s="71" t="str">
        <f>'CHIRURGIE 3'!M143</f>
        <v>Juin</v>
      </c>
      <c r="AH145" s="71" t="str">
        <f>'BIOCHIMIE 2'!M143</f>
        <v>Juin</v>
      </c>
      <c r="AI145" s="71" t="str">
        <f>'HIDAOA 3'!M143</f>
        <v>Juin</v>
      </c>
      <c r="AJ145" s="71" t="str">
        <f>'ANA-PATH 2'!M143</f>
        <v>Juin</v>
      </c>
      <c r="AK145" s="73" t="str">
        <f>CLINIQUE!N145</f>
        <v>Juin</v>
      </c>
    </row>
    <row r="146" spans="1:38" ht="15.75">
      <c r="A146" s="35">
        <v>137</v>
      </c>
      <c r="B146" s="123" t="s">
        <v>360</v>
      </c>
      <c r="C146" s="123" t="s">
        <v>51</v>
      </c>
      <c r="D146" s="87">
        <f>'REPRODUCTION 3'!G144</f>
        <v>15.75</v>
      </c>
      <c r="E146" s="87">
        <f>'RUMINANTS 3'!G144</f>
        <v>44.25</v>
      </c>
      <c r="F146" s="87">
        <f>'PARASITOLOGIE 3'!G144</f>
        <v>33</v>
      </c>
      <c r="G146" s="87">
        <f>'INFECTIEUX 3'!G144</f>
        <v>12.75</v>
      </c>
      <c r="H146" s="87">
        <f>'CARNIVORES 3'!G144</f>
        <v>40.875</v>
      </c>
      <c r="I146" s="87">
        <f>'CHIRURGIE 3'!G144</f>
        <v>33</v>
      </c>
      <c r="J146" s="87">
        <f>'BIOCHIMIE 2'!G144</f>
        <v>19</v>
      </c>
      <c r="K146" s="87">
        <f>'HIDAOA 3'!G144</f>
        <v>33</v>
      </c>
      <c r="L146" s="87">
        <f>'ANA-PATH 2'!G144</f>
        <v>18.5</v>
      </c>
      <c r="M146" s="88">
        <f>CLINIQUE!H146</f>
        <v>41.5</v>
      </c>
      <c r="N146" s="88">
        <f t="shared" si="28"/>
        <v>291.625</v>
      </c>
      <c r="O146" s="88">
        <f t="shared" si="29"/>
        <v>10.415178571428571</v>
      </c>
      <c r="P146" s="89" t="str">
        <f t="shared" si="30"/>
        <v>Ajournee</v>
      </c>
      <c r="Q146" s="89" t="str">
        <f t="shared" si="31"/>
        <v>Synthèse</v>
      </c>
      <c r="R146" s="72">
        <f t="shared" si="32"/>
        <v>0</v>
      </c>
      <c r="S146" s="72">
        <f t="shared" si="33"/>
        <v>0</v>
      </c>
      <c r="T146" s="72">
        <f t="shared" si="34"/>
        <v>0</v>
      </c>
      <c r="U146" s="72">
        <f t="shared" si="35"/>
        <v>1</v>
      </c>
      <c r="V146" s="72">
        <f t="shared" si="36"/>
        <v>0</v>
      </c>
      <c r="W146" s="72">
        <f t="shared" si="37"/>
        <v>0</v>
      </c>
      <c r="X146" s="72">
        <f t="shared" si="38"/>
        <v>0</v>
      </c>
      <c r="Y146" s="72">
        <f t="shared" si="39"/>
        <v>0</v>
      </c>
      <c r="Z146" s="72">
        <f t="shared" si="40"/>
        <v>0</v>
      </c>
      <c r="AA146" s="72">
        <f t="shared" si="41"/>
        <v>0</v>
      </c>
      <c r="AB146" s="71" t="str">
        <f>'REPRODUCTION 3'!M144</f>
        <v>Juin</v>
      </c>
      <c r="AC146" s="71" t="str">
        <f>'RUMINANTS 3'!M144</f>
        <v>Juin</v>
      </c>
      <c r="AD146" s="71" t="str">
        <f>'PARASITOLOGIE 3'!M144</f>
        <v>Juin</v>
      </c>
      <c r="AE146" s="71" t="str">
        <f>'INFECTIEUX 3'!M144</f>
        <v>Synthèse</v>
      </c>
      <c r="AF146" s="71" t="str">
        <f>'CARNIVORES 3'!M144</f>
        <v>Juin</v>
      </c>
      <c r="AG146" s="71" t="str">
        <f>'CHIRURGIE 3'!M144</f>
        <v>Juin</v>
      </c>
      <c r="AH146" s="71" t="str">
        <f>'BIOCHIMIE 2'!M144</f>
        <v>Juin</v>
      </c>
      <c r="AI146" s="71" t="str">
        <f>'HIDAOA 3'!M144</f>
        <v>Juin</v>
      </c>
      <c r="AJ146" s="71" t="str">
        <f>'ANA-PATH 2'!M144</f>
        <v>Juin</v>
      </c>
      <c r="AK146" s="73" t="str">
        <f>CLINIQUE!N146</f>
        <v>Juin</v>
      </c>
    </row>
    <row r="147" spans="1:38" ht="15.75">
      <c r="A147" s="35">
        <v>138</v>
      </c>
      <c r="B147" s="123" t="s">
        <v>361</v>
      </c>
      <c r="C147" s="123" t="s">
        <v>362</v>
      </c>
      <c r="D147" s="87">
        <f>'REPRODUCTION 3'!G145</f>
        <v>10.875</v>
      </c>
      <c r="E147" s="87">
        <f>'RUMINANTS 3'!G145</f>
        <v>31.5</v>
      </c>
      <c r="F147" s="87">
        <f>'PARASITOLOGIE 3'!G145</f>
        <v>21.375</v>
      </c>
      <c r="G147" s="87">
        <f>'INFECTIEUX 3'!G145</f>
        <v>9.375</v>
      </c>
      <c r="H147" s="87">
        <f>'CARNIVORES 3'!G145</f>
        <v>18.75</v>
      </c>
      <c r="I147" s="87">
        <f>'CHIRURGIE 3'!G145</f>
        <v>12.375</v>
      </c>
      <c r="J147" s="87">
        <f>'BIOCHIMIE 2'!G145</f>
        <v>7</v>
      </c>
      <c r="K147" s="87">
        <f>'HIDAOA 3'!G145</f>
        <v>19.5</v>
      </c>
      <c r="L147" s="87">
        <f>'ANA-PATH 2'!G145</f>
        <v>15</v>
      </c>
      <c r="M147" s="88">
        <f>CLINIQUE!H147</f>
        <v>39</v>
      </c>
      <c r="N147" s="88">
        <f t="shared" si="28"/>
        <v>184.75</v>
      </c>
      <c r="O147" s="88">
        <f t="shared" si="29"/>
        <v>6.5982142857142856</v>
      </c>
      <c r="P147" s="89" t="str">
        <f t="shared" si="30"/>
        <v>Ajournee</v>
      </c>
      <c r="Q147" s="89" t="str">
        <f t="shared" si="31"/>
        <v>Synthèse</v>
      </c>
      <c r="R147" s="72">
        <f t="shared" si="32"/>
        <v>1</v>
      </c>
      <c r="S147" s="72">
        <f t="shared" si="33"/>
        <v>0</v>
      </c>
      <c r="T147" s="72">
        <f t="shared" si="34"/>
        <v>0</v>
      </c>
      <c r="U147" s="72">
        <f t="shared" si="35"/>
        <v>1</v>
      </c>
      <c r="V147" s="72">
        <f t="shared" si="36"/>
        <v>0</v>
      </c>
      <c r="W147" s="72">
        <f t="shared" si="37"/>
        <v>1</v>
      </c>
      <c r="X147" s="72">
        <f t="shared" si="38"/>
        <v>1</v>
      </c>
      <c r="Y147" s="72">
        <f t="shared" si="39"/>
        <v>0</v>
      </c>
      <c r="Z147" s="72">
        <f t="shared" si="40"/>
        <v>0</v>
      </c>
      <c r="AA147" s="72">
        <f t="shared" si="41"/>
        <v>0</v>
      </c>
      <c r="AB147" s="71" t="str">
        <f>'REPRODUCTION 3'!M145</f>
        <v>Synthèse</v>
      </c>
      <c r="AC147" s="71" t="str">
        <f>'RUMINANTS 3'!M145</f>
        <v>Juin</v>
      </c>
      <c r="AD147" s="71" t="str">
        <f>'PARASITOLOGIE 3'!M145</f>
        <v>Synthèse</v>
      </c>
      <c r="AE147" s="71" t="str">
        <f>'INFECTIEUX 3'!M145</f>
        <v>Synthèse</v>
      </c>
      <c r="AF147" s="71" t="str">
        <f>'CARNIVORES 3'!M145</f>
        <v>Synthèse</v>
      </c>
      <c r="AG147" s="71" t="str">
        <f>'CHIRURGIE 3'!M145</f>
        <v>Synthèse</v>
      </c>
      <c r="AH147" s="71" t="str">
        <f>'BIOCHIMIE 2'!M145</f>
        <v>Synthèse</v>
      </c>
      <c r="AI147" s="71" t="str">
        <f>'HIDAOA 3'!M145</f>
        <v>Synthèse</v>
      </c>
      <c r="AJ147" s="71" t="str">
        <f>'ANA-PATH 2'!M145</f>
        <v>Synthèse</v>
      </c>
      <c r="AK147" s="73" t="str">
        <f>CLINIQUE!N147</f>
        <v>Juin</v>
      </c>
    </row>
    <row r="148" spans="1:38" ht="15.75">
      <c r="A148" s="35">
        <v>139</v>
      </c>
      <c r="B148" s="123" t="s">
        <v>363</v>
      </c>
      <c r="C148" s="123" t="s">
        <v>364</v>
      </c>
      <c r="D148" s="87">
        <f>'REPRODUCTION 3'!G146</f>
        <v>9.375</v>
      </c>
      <c r="E148" s="87">
        <f>'RUMINANTS 3'!G146</f>
        <v>44.25</v>
      </c>
      <c r="F148" s="87">
        <f>'PARASITOLOGIE 3'!G146</f>
        <v>22.875</v>
      </c>
      <c r="G148" s="87">
        <f>'INFECTIEUX 3'!G146</f>
        <v>6.75</v>
      </c>
      <c r="H148" s="87">
        <f>'CARNIVORES 3'!G146</f>
        <v>32.25</v>
      </c>
      <c r="I148" s="87">
        <f>'CHIRURGIE 3'!G146</f>
        <v>23.25</v>
      </c>
      <c r="J148" s="87">
        <f>'BIOCHIMIE 2'!G146</f>
        <v>6.25</v>
      </c>
      <c r="K148" s="87">
        <f>'HIDAOA 3'!G146</f>
        <v>37.125</v>
      </c>
      <c r="L148" s="87">
        <f>'ANA-PATH 2'!G146</f>
        <v>8</v>
      </c>
      <c r="M148" s="88">
        <f>CLINIQUE!H148</f>
        <v>40</v>
      </c>
      <c r="N148" s="88">
        <f t="shared" si="28"/>
        <v>230.125</v>
      </c>
      <c r="O148" s="88">
        <f t="shared" si="29"/>
        <v>8.21875</v>
      </c>
      <c r="P148" s="89" t="str">
        <f t="shared" si="30"/>
        <v>Ajournee</v>
      </c>
      <c r="Q148" s="89" t="str">
        <f t="shared" si="31"/>
        <v>Synthèse</v>
      </c>
      <c r="R148" s="72">
        <f t="shared" si="32"/>
        <v>1</v>
      </c>
      <c r="S148" s="72">
        <f t="shared" si="33"/>
        <v>0</v>
      </c>
      <c r="T148" s="72">
        <f t="shared" si="34"/>
        <v>0</v>
      </c>
      <c r="U148" s="72">
        <f t="shared" si="35"/>
        <v>1</v>
      </c>
      <c r="V148" s="72">
        <f t="shared" si="36"/>
        <v>0</v>
      </c>
      <c r="W148" s="72">
        <f t="shared" si="37"/>
        <v>0</v>
      </c>
      <c r="X148" s="72">
        <f t="shared" si="38"/>
        <v>1</v>
      </c>
      <c r="Y148" s="72">
        <f t="shared" si="39"/>
        <v>0</v>
      </c>
      <c r="Z148" s="72">
        <f t="shared" si="40"/>
        <v>1</v>
      </c>
      <c r="AA148" s="72">
        <f t="shared" si="41"/>
        <v>0</v>
      </c>
      <c r="AB148" s="71" t="str">
        <f>'REPRODUCTION 3'!M146</f>
        <v>Synthèse</v>
      </c>
      <c r="AC148" s="71" t="str">
        <f>'RUMINANTS 3'!M146</f>
        <v>Juin</v>
      </c>
      <c r="AD148" s="71" t="str">
        <f>'PARASITOLOGIE 3'!M146</f>
        <v>Synthèse</v>
      </c>
      <c r="AE148" s="71" t="str">
        <f>'INFECTIEUX 3'!M146</f>
        <v>Synthèse</v>
      </c>
      <c r="AF148" s="71" t="str">
        <f>'CARNIVORES 3'!M146</f>
        <v>Juin</v>
      </c>
      <c r="AG148" s="71" t="str">
        <f>'CHIRURGIE 3'!M146</f>
        <v>Synthèse</v>
      </c>
      <c r="AH148" s="71" t="str">
        <f>'BIOCHIMIE 2'!M146</f>
        <v>Synthèse</v>
      </c>
      <c r="AI148" s="71" t="str">
        <f>'HIDAOA 3'!M146</f>
        <v>Juin</v>
      </c>
      <c r="AJ148" s="71" t="str">
        <f>'ANA-PATH 2'!M146</f>
        <v>Synthèse</v>
      </c>
      <c r="AK148" s="73" t="str">
        <f>CLINIQUE!N148</f>
        <v>Juin</v>
      </c>
    </row>
    <row r="149" spans="1:38" ht="15.75">
      <c r="A149" s="35">
        <v>140</v>
      </c>
      <c r="B149" s="123" t="s">
        <v>365</v>
      </c>
      <c r="C149" s="123" t="s">
        <v>72</v>
      </c>
      <c r="D149" s="87">
        <f>'REPRODUCTION 3'!G147</f>
        <v>20.625</v>
      </c>
      <c r="E149" s="87">
        <f>'RUMINANTS 3'!G147</f>
        <v>39.75</v>
      </c>
      <c r="F149" s="87">
        <f>'PARASITOLOGIE 3'!G147</f>
        <v>30.75</v>
      </c>
      <c r="G149" s="87">
        <f>'INFECTIEUX 3'!G147</f>
        <v>15.75</v>
      </c>
      <c r="H149" s="87">
        <f>'CARNIVORES 3'!G147</f>
        <v>29.25</v>
      </c>
      <c r="I149" s="87">
        <f>'CHIRURGIE 3'!G147</f>
        <v>36</v>
      </c>
      <c r="J149" s="87">
        <f>'BIOCHIMIE 2'!G147</f>
        <v>11.25</v>
      </c>
      <c r="K149" s="87">
        <f>'HIDAOA 3'!G147</f>
        <v>21.75</v>
      </c>
      <c r="L149" s="87">
        <f>'ANA-PATH 2'!G147</f>
        <v>9</v>
      </c>
      <c r="M149" s="88">
        <f>CLINIQUE!H149</f>
        <v>41</v>
      </c>
      <c r="N149" s="88">
        <f t="shared" si="28"/>
        <v>255.125</v>
      </c>
      <c r="O149" s="88">
        <f t="shared" si="29"/>
        <v>9.1116071428571423</v>
      </c>
      <c r="P149" s="89" t="str">
        <f t="shared" si="30"/>
        <v>Ajournee</v>
      </c>
      <c r="Q149" s="89" t="str">
        <f t="shared" si="31"/>
        <v>Synthèse</v>
      </c>
      <c r="R149" s="72">
        <f t="shared" si="32"/>
        <v>0</v>
      </c>
      <c r="S149" s="72">
        <f t="shared" si="33"/>
        <v>0</v>
      </c>
      <c r="T149" s="72">
        <f t="shared" si="34"/>
        <v>0</v>
      </c>
      <c r="U149" s="72">
        <f t="shared" si="35"/>
        <v>0</v>
      </c>
      <c r="V149" s="72">
        <f t="shared" si="36"/>
        <v>0</v>
      </c>
      <c r="W149" s="72">
        <f t="shared" si="37"/>
        <v>0</v>
      </c>
      <c r="X149" s="72">
        <f t="shared" si="38"/>
        <v>0</v>
      </c>
      <c r="Y149" s="72">
        <f t="shared" si="39"/>
        <v>0</v>
      </c>
      <c r="Z149" s="72">
        <f t="shared" si="40"/>
        <v>1</v>
      </c>
      <c r="AA149" s="72">
        <f t="shared" si="41"/>
        <v>0</v>
      </c>
      <c r="AB149" s="71" t="str">
        <f>'REPRODUCTION 3'!M147</f>
        <v>Synthèse</v>
      </c>
      <c r="AC149" s="71" t="str">
        <f>'RUMINANTS 3'!M147</f>
        <v>Juin</v>
      </c>
      <c r="AD149" s="71" t="str">
        <f>'PARASITOLOGIE 3'!M147</f>
        <v>Juin</v>
      </c>
      <c r="AE149" s="71" t="str">
        <f>'INFECTIEUX 3'!M147</f>
        <v>Synthèse</v>
      </c>
      <c r="AF149" s="71" t="str">
        <f>'CARNIVORES 3'!M147</f>
        <v>Synthèse</v>
      </c>
      <c r="AG149" s="71" t="str">
        <f>'CHIRURGIE 3'!M147</f>
        <v>Juin</v>
      </c>
      <c r="AH149" s="71" t="str">
        <f>'BIOCHIMIE 2'!M147</f>
        <v>Synthèse</v>
      </c>
      <c r="AI149" s="71" t="str">
        <f>'HIDAOA 3'!M147</f>
        <v>Juin</v>
      </c>
      <c r="AJ149" s="71" t="str">
        <f>'ANA-PATH 2'!M147</f>
        <v>Synthèse</v>
      </c>
      <c r="AK149" s="73" t="str">
        <f>CLINIQUE!N149</f>
        <v>Juin</v>
      </c>
    </row>
    <row r="150" spans="1:38" ht="15.75">
      <c r="A150" s="35">
        <v>141</v>
      </c>
      <c r="B150" s="123" t="s">
        <v>366</v>
      </c>
      <c r="C150" s="123" t="s">
        <v>367</v>
      </c>
      <c r="D150" s="87">
        <f>'REPRODUCTION 3'!G148</f>
        <v>8.625</v>
      </c>
      <c r="E150" s="87">
        <f>'RUMINANTS 3'!G148</f>
        <v>38.25</v>
      </c>
      <c r="F150" s="87">
        <f>'PARASITOLOGIE 3'!G148</f>
        <v>27.75</v>
      </c>
      <c r="G150" s="87">
        <f>'INFECTIEUX 3'!G148</f>
        <v>10.875</v>
      </c>
      <c r="H150" s="87">
        <f>'CARNIVORES 3'!G148</f>
        <v>31.5</v>
      </c>
      <c r="I150" s="87">
        <f>'CHIRURGIE 3'!G148</f>
        <v>27.75</v>
      </c>
      <c r="J150" s="87">
        <f>'BIOCHIMIE 2'!G148</f>
        <v>6.25</v>
      </c>
      <c r="K150" s="87">
        <f>'HIDAOA 3'!G148</f>
        <v>24.375</v>
      </c>
      <c r="L150" s="87">
        <f>'ANA-PATH 2'!G148</f>
        <v>9.5</v>
      </c>
      <c r="M150" s="88">
        <f>CLINIQUE!H150</f>
        <v>39.5</v>
      </c>
      <c r="N150" s="88">
        <f t="shared" si="28"/>
        <v>224.375</v>
      </c>
      <c r="O150" s="88">
        <f t="shared" si="29"/>
        <v>8.0133928571428577</v>
      </c>
      <c r="P150" s="89" t="str">
        <f t="shared" si="30"/>
        <v>Ajournee</v>
      </c>
      <c r="Q150" s="89" t="str">
        <f t="shared" si="31"/>
        <v>Synthèse</v>
      </c>
      <c r="R150" s="72">
        <f t="shared" si="32"/>
        <v>1</v>
      </c>
      <c r="S150" s="72">
        <f t="shared" si="33"/>
        <v>0</v>
      </c>
      <c r="T150" s="72">
        <f t="shared" si="34"/>
        <v>0</v>
      </c>
      <c r="U150" s="72">
        <f t="shared" si="35"/>
        <v>1</v>
      </c>
      <c r="V150" s="72">
        <f t="shared" si="36"/>
        <v>0</v>
      </c>
      <c r="W150" s="72">
        <f t="shared" si="37"/>
        <v>0</v>
      </c>
      <c r="X150" s="72">
        <f t="shared" si="38"/>
        <v>1</v>
      </c>
      <c r="Y150" s="72">
        <f t="shared" si="39"/>
        <v>0</v>
      </c>
      <c r="Z150" s="72">
        <f t="shared" si="40"/>
        <v>1</v>
      </c>
      <c r="AA150" s="72">
        <f t="shared" si="41"/>
        <v>0</v>
      </c>
      <c r="AB150" s="71" t="str">
        <f>'REPRODUCTION 3'!M148</f>
        <v>Synthèse</v>
      </c>
      <c r="AC150" s="71" t="str">
        <f>'RUMINANTS 3'!M148</f>
        <v>Juin</v>
      </c>
      <c r="AD150" s="71" t="str">
        <f>'PARASITOLOGIE 3'!M148</f>
        <v>Synthèse</v>
      </c>
      <c r="AE150" s="71" t="str">
        <f>'INFECTIEUX 3'!M148</f>
        <v>Synthèse</v>
      </c>
      <c r="AF150" s="71" t="str">
        <f>'CARNIVORES 3'!M148</f>
        <v>Juin</v>
      </c>
      <c r="AG150" s="71" t="str">
        <f>'CHIRURGIE 3'!M148</f>
        <v>Synthèse</v>
      </c>
      <c r="AH150" s="71" t="str">
        <f>'BIOCHIMIE 2'!M148</f>
        <v>Synthèse</v>
      </c>
      <c r="AI150" s="71" t="str">
        <f>'HIDAOA 3'!M148</f>
        <v>Synthèse</v>
      </c>
      <c r="AJ150" s="71" t="str">
        <f>'ANA-PATH 2'!M148</f>
        <v>Synthèse</v>
      </c>
      <c r="AK150" s="73" t="str">
        <f>CLINIQUE!N150</f>
        <v>Juin</v>
      </c>
    </row>
    <row r="151" spans="1:38" ht="15.75">
      <c r="A151" s="35">
        <v>142</v>
      </c>
      <c r="B151" s="123" t="s">
        <v>368</v>
      </c>
      <c r="C151" s="123" t="s">
        <v>369</v>
      </c>
      <c r="D151" s="87">
        <f>'REPRODUCTION 3'!G149</f>
        <v>15.375</v>
      </c>
      <c r="E151" s="87">
        <f>'RUMINANTS 3'!G149</f>
        <v>42</v>
      </c>
      <c r="F151" s="87">
        <f>'PARASITOLOGIE 3'!G149</f>
        <v>27.75</v>
      </c>
      <c r="G151" s="87">
        <f>'INFECTIEUX 3'!G149</f>
        <v>8.25</v>
      </c>
      <c r="H151" s="87">
        <f>'CARNIVORES 3'!G149</f>
        <v>29.25</v>
      </c>
      <c r="I151" s="87">
        <f>'CHIRURGIE 3'!G149</f>
        <v>19.875</v>
      </c>
      <c r="J151" s="87">
        <f>'BIOCHIMIE 2'!G149</f>
        <v>17.75</v>
      </c>
      <c r="K151" s="87">
        <f>'HIDAOA 3'!G149</f>
        <v>30.75</v>
      </c>
      <c r="L151" s="87">
        <f>'ANA-PATH 2'!G149</f>
        <v>21</v>
      </c>
      <c r="M151" s="88">
        <f>CLINIQUE!H151</f>
        <v>41</v>
      </c>
      <c r="N151" s="88">
        <f t="shared" si="28"/>
        <v>253</v>
      </c>
      <c r="O151" s="88">
        <f t="shared" si="29"/>
        <v>9.0357142857142865</v>
      </c>
      <c r="P151" s="89" t="str">
        <f t="shared" si="30"/>
        <v>Ajournee</v>
      </c>
      <c r="Q151" s="89" t="str">
        <f t="shared" si="31"/>
        <v>Synthèse</v>
      </c>
      <c r="R151" s="72">
        <f t="shared" si="32"/>
        <v>0</v>
      </c>
      <c r="S151" s="72">
        <f t="shared" si="33"/>
        <v>0</v>
      </c>
      <c r="T151" s="72">
        <f t="shared" si="34"/>
        <v>0</v>
      </c>
      <c r="U151" s="72">
        <f t="shared" si="35"/>
        <v>1</v>
      </c>
      <c r="V151" s="72">
        <f t="shared" si="36"/>
        <v>0</v>
      </c>
      <c r="W151" s="72">
        <f t="shared" si="37"/>
        <v>0</v>
      </c>
      <c r="X151" s="72">
        <f t="shared" si="38"/>
        <v>0</v>
      </c>
      <c r="Y151" s="72">
        <f t="shared" si="39"/>
        <v>0</v>
      </c>
      <c r="Z151" s="72">
        <f t="shared" si="40"/>
        <v>0</v>
      </c>
      <c r="AA151" s="72">
        <f t="shared" si="41"/>
        <v>0</v>
      </c>
      <c r="AB151" s="71" t="str">
        <f>'REPRODUCTION 3'!M149</f>
        <v>Juin</v>
      </c>
      <c r="AC151" s="71" t="str">
        <f>'RUMINANTS 3'!M149</f>
        <v>Juin</v>
      </c>
      <c r="AD151" s="71" t="str">
        <f>'PARASITOLOGIE 3'!M149</f>
        <v>Synthèse</v>
      </c>
      <c r="AE151" s="71" t="str">
        <f>'INFECTIEUX 3'!M149</f>
        <v>Synthèse</v>
      </c>
      <c r="AF151" s="71" t="str">
        <f>'CARNIVORES 3'!M149</f>
        <v>Juin</v>
      </c>
      <c r="AG151" s="71" t="str">
        <f>'CHIRURGIE 3'!M149</f>
        <v>Juin</v>
      </c>
      <c r="AH151" s="71" t="str">
        <f>'BIOCHIMIE 2'!M149</f>
        <v>Juin</v>
      </c>
      <c r="AI151" s="71" t="str">
        <f>'HIDAOA 3'!M149</f>
        <v>Juin</v>
      </c>
      <c r="AJ151" s="71" t="str">
        <f>'ANA-PATH 2'!M149</f>
        <v>Juin</v>
      </c>
      <c r="AK151" s="73" t="str">
        <f>CLINIQUE!N151</f>
        <v>Juin</v>
      </c>
    </row>
    <row r="152" spans="1:38" ht="15.75">
      <c r="A152" s="35">
        <v>143</v>
      </c>
      <c r="B152" s="123" t="s">
        <v>370</v>
      </c>
      <c r="C152" s="123" t="s">
        <v>41</v>
      </c>
      <c r="D152" s="87">
        <f>'REPRODUCTION 3'!G150</f>
        <v>6.375</v>
      </c>
      <c r="E152" s="87">
        <f>'RUMINANTS 3'!G150</f>
        <v>21</v>
      </c>
      <c r="F152" s="87">
        <f>'PARASITOLOGIE 3'!G150</f>
        <v>19.875</v>
      </c>
      <c r="G152" s="87">
        <f>'INFECTIEUX 3'!G150</f>
        <v>6.75</v>
      </c>
      <c r="H152" s="87">
        <f>'CARNIVORES 3'!G150</f>
        <v>19.875</v>
      </c>
      <c r="I152" s="87">
        <f>'CHIRURGIE 3'!G150</f>
        <v>11.625</v>
      </c>
      <c r="J152" s="87">
        <f>'BIOCHIMIE 2'!G150</f>
        <v>4</v>
      </c>
      <c r="K152" s="87">
        <f>'HIDAOA 3'!G150</f>
        <v>19.5</v>
      </c>
      <c r="L152" s="87">
        <f>'ANA-PATH 2'!G150</f>
        <v>11</v>
      </c>
      <c r="M152" s="88">
        <f>CLINIQUE!H152</f>
        <v>41.25</v>
      </c>
      <c r="N152" s="88">
        <f t="shared" si="28"/>
        <v>161.25</v>
      </c>
      <c r="O152" s="88">
        <f t="shared" si="29"/>
        <v>5.7589285714285712</v>
      </c>
      <c r="P152" s="89" t="str">
        <f t="shared" si="30"/>
        <v>Ajournee</v>
      </c>
      <c r="Q152" s="89" t="str">
        <f t="shared" si="31"/>
        <v>Synthèse</v>
      </c>
      <c r="R152" s="72">
        <f t="shared" si="32"/>
        <v>1</v>
      </c>
      <c r="S152" s="72">
        <f t="shared" si="33"/>
        <v>0</v>
      </c>
      <c r="T152" s="72">
        <f t="shared" si="34"/>
        <v>0</v>
      </c>
      <c r="U152" s="72">
        <f t="shared" si="35"/>
        <v>1</v>
      </c>
      <c r="V152" s="72">
        <f t="shared" si="36"/>
        <v>0</v>
      </c>
      <c r="W152" s="72">
        <f t="shared" si="37"/>
        <v>1</v>
      </c>
      <c r="X152" s="72">
        <f t="shared" si="38"/>
        <v>1</v>
      </c>
      <c r="Y152" s="72">
        <f t="shared" si="39"/>
        <v>0</v>
      </c>
      <c r="Z152" s="72">
        <f t="shared" si="40"/>
        <v>0</v>
      </c>
      <c r="AA152" s="72">
        <f t="shared" si="41"/>
        <v>0</v>
      </c>
      <c r="AB152" s="71" t="str">
        <f>'REPRODUCTION 3'!M150</f>
        <v>Synthèse</v>
      </c>
      <c r="AC152" s="71" t="str">
        <f>'RUMINANTS 3'!M150</f>
        <v>Synthèse</v>
      </c>
      <c r="AD152" s="71" t="str">
        <f>'PARASITOLOGIE 3'!M150</f>
        <v>Synthèse</v>
      </c>
      <c r="AE152" s="71" t="str">
        <f>'INFECTIEUX 3'!M150</f>
        <v>Synthèse</v>
      </c>
      <c r="AF152" s="71" t="str">
        <f>'CARNIVORES 3'!M150</f>
        <v>Synthèse</v>
      </c>
      <c r="AG152" s="71" t="str">
        <f>'CHIRURGIE 3'!M150</f>
        <v>Synthèse</v>
      </c>
      <c r="AH152" s="71" t="str">
        <f>'BIOCHIMIE 2'!M150</f>
        <v>Synthèse</v>
      </c>
      <c r="AI152" s="71" t="str">
        <f>'HIDAOA 3'!M150</f>
        <v>Synthèse</v>
      </c>
      <c r="AJ152" s="71" t="str">
        <f>'ANA-PATH 2'!M150</f>
        <v>Synthèse</v>
      </c>
      <c r="AK152" s="73" t="str">
        <f>CLINIQUE!N152</f>
        <v>Juin</v>
      </c>
    </row>
    <row r="153" spans="1:38" ht="15.75">
      <c r="A153" s="35">
        <v>144</v>
      </c>
      <c r="B153" s="123" t="s">
        <v>371</v>
      </c>
      <c r="C153" s="123" t="s">
        <v>372</v>
      </c>
      <c r="D153" s="87">
        <f>'REPRODUCTION 3'!G151</f>
        <v>10.125</v>
      </c>
      <c r="E153" s="87">
        <f>'RUMINANTS 3'!G151</f>
        <v>34.5</v>
      </c>
      <c r="F153" s="87">
        <f>'PARASITOLOGIE 3'!G151</f>
        <v>23.25</v>
      </c>
      <c r="G153" s="87">
        <f>'INFECTIEUX 3'!G151</f>
        <v>12.375</v>
      </c>
      <c r="H153" s="87">
        <f>'CARNIVORES 3'!G151</f>
        <v>28.125</v>
      </c>
      <c r="I153" s="87">
        <f>'CHIRURGIE 3'!G151</f>
        <v>17.25</v>
      </c>
      <c r="J153" s="87">
        <f>'BIOCHIMIE 2'!G151</f>
        <v>10.5</v>
      </c>
      <c r="K153" s="87">
        <f>'HIDAOA 3'!G151</f>
        <v>22.125</v>
      </c>
      <c r="L153" s="87">
        <f>'ANA-PATH 2'!G151</f>
        <v>12</v>
      </c>
      <c r="M153" s="88">
        <f>CLINIQUE!H153</f>
        <v>40.25</v>
      </c>
      <c r="N153" s="88">
        <f t="shared" si="28"/>
        <v>210.5</v>
      </c>
      <c r="O153" s="88">
        <f t="shared" si="29"/>
        <v>7.5178571428571432</v>
      </c>
      <c r="P153" s="89" t="str">
        <f t="shared" si="30"/>
        <v>Ajournee</v>
      </c>
      <c r="Q153" s="89" t="str">
        <f t="shared" si="31"/>
        <v>Synthèse</v>
      </c>
      <c r="R153" s="72">
        <f t="shared" si="32"/>
        <v>1</v>
      </c>
      <c r="S153" s="72">
        <f t="shared" si="33"/>
        <v>0</v>
      </c>
      <c r="T153" s="72">
        <f t="shared" si="34"/>
        <v>0</v>
      </c>
      <c r="U153" s="72">
        <f t="shared" si="35"/>
        <v>1</v>
      </c>
      <c r="V153" s="72">
        <f t="shared" si="36"/>
        <v>0</v>
      </c>
      <c r="W153" s="72">
        <f t="shared" si="37"/>
        <v>0</v>
      </c>
      <c r="X153" s="72">
        <f t="shared" si="38"/>
        <v>0</v>
      </c>
      <c r="Y153" s="72">
        <f t="shared" si="39"/>
        <v>0</v>
      </c>
      <c r="Z153" s="72">
        <f t="shared" si="40"/>
        <v>0</v>
      </c>
      <c r="AA153" s="72">
        <f t="shared" si="41"/>
        <v>0</v>
      </c>
      <c r="AB153" s="71" t="str">
        <f>'REPRODUCTION 3'!M151</f>
        <v>Synthèse</v>
      </c>
      <c r="AC153" s="71" t="str">
        <f>'RUMINANTS 3'!M151</f>
        <v>Juin</v>
      </c>
      <c r="AD153" s="71" t="str">
        <f>'PARASITOLOGIE 3'!M151</f>
        <v>Synthèse</v>
      </c>
      <c r="AE153" s="71" t="str">
        <f>'INFECTIEUX 3'!M151</f>
        <v>Synthèse</v>
      </c>
      <c r="AF153" s="71" t="str">
        <f>'CARNIVORES 3'!M151</f>
        <v>Synthèse</v>
      </c>
      <c r="AG153" s="71" t="str">
        <f>'CHIRURGIE 3'!M151</f>
        <v>Synthèse</v>
      </c>
      <c r="AH153" s="71" t="str">
        <f>'BIOCHIMIE 2'!M151</f>
        <v>Synthèse</v>
      </c>
      <c r="AI153" s="71" t="str">
        <f>'HIDAOA 3'!M151</f>
        <v>Synthèse</v>
      </c>
      <c r="AJ153" s="71" t="str">
        <f>'ANA-PATH 2'!M151</f>
        <v>Synthèse</v>
      </c>
      <c r="AK153" s="73" t="str">
        <f>CLINIQUE!N153</f>
        <v>Juin</v>
      </c>
    </row>
    <row r="154" spans="1:38" ht="15.75">
      <c r="A154" s="35">
        <v>145</v>
      </c>
      <c r="B154" s="123" t="s">
        <v>373</v>
      </c>
      <c r="C154" s="123" t="s">
        <v>374</v>
      </c>
      <c r="D154" s="339">
        <f>'REPRODUCTION 3'!G152</f>
        <v>26.25</v>
      </c>
      <c r="E154" s="339">
        <f>'RUMINANTS 3'!G152</f>
        <v>41.25</v>
      </c>
      <c r="F154" s="339">
        <f>'PARASITOLOGIE 3'!G152</f>
        <v>30.75</v>
      </c>
      <c r="G154" s="339">
        <f>'INFECTIEUX 3'!G152</f>
        <v>24.375</v>
      </c>
      <c r="H154" s="339">
        <f>'CARNIVORES 3'!G152</f>
        <v>35.625</v>
      </c>
      <c r="I154" s="339">
        <f>'CHIRURGIE 3'!G152</f>
        <v>36.75</v>
      </c>
      <c r="J154" s="339">
        <f>'BIOCHIMIE 2'!G152</f>
        <v>12.25</v>
      </c>
      <c r="K154" s="339">
        <f>'HIDAOA 3'!G152</f>
        <v>32.25</v>
      </c>
      <c r="L154" s="339">
        <f>'ANA-PATH 2'!G152</f>
        <v>12</v>
      </c>
      <c r="M154" s="88">
        <f>CLINIQUE!H154</f>
        <v>43</v>
      </c>
      <c r="N154" s="88">
        <f t="shared" si="28"/>
        <v>294.5</v>
      </c>
      <c r="O154" s="88">
        <f t="shared" si="29"/>
        <v>10.517857142857142</v>
      </c>
      <c r="P154" s="89" t="str">
        <f t="shared" si="30"/>
        <v>Admis</v>
      </c>
      <c r="Q154" s="89" t="str">
        <f t="shared" si="31"/>
        <v>juin</v>
      </c>
      <c r="R154" s="72">
        <f t="shared" si="32"/>
        <v>0</v>
      </c>
      <c r="S154" s="72">
        <f t="shared" si="33"/>
        <v>0</v>
      </c>
      <c r="T154" s="72">
        <f t="shared" si="34"/>
        <v>0</v>
      </c>
      <c r="U154" s="72">
        <f t="shared" si="35"/>
        <v>0</v>
      </c>
      <c r="V154" s="72">
        <f t="shared" si="36"/>
        <v>0</v>
      </c>
      <c r="W154" s="72">
        <f t="shared" si="37"/>
        <v>0</v>
      </c>
      <c r="X154" s="72">
        <f t="shared" si="38"/>
        <v>0</v>
      </c>
      <c r="Y154" s="72">
        <f t="shared" si="39"/>
        <v>0</v>
      </c>
      <c r="Z154" s="72">
        <f t="shared" si="40"/>
        <v>0</v>
      </c>
      <c r="AA154" s="72">
        <f t="shared" si="41"/>
        <v>0</v>
      </c>
      <c r="AB154" s="71" t="str">
        <f>'REPRODUCTION 3'!M152</f>
        <v>Juin</v>
      </c>
      <c r="AC154" s="71" t="str">
        <f>'RUMINANTS 3'!M152</f>
        <v>Juin</v>
      </c>
      <c r="AD154" s="71" t="str">
        <f>'PARASITOLOGIE 3'!M152</f>
        <v>Juin</v>
      </c>
      <c r="AE154" s="71" t="str">
        <f>'INFECTIEUX 3'!M152</f>
        <v>Juin</v>
      </c>
      <c r="AF154" s="71" t="str">
        <f>'CARNIVORES 3'!M152</f>
        <v>Juin</v>
      </c>
      <c r="AG154" s="71" t="str">
        <f>'CHIRURGIE 3'!M152</f>
        <v>Juin</v>
      </c>
      <c r="AH154" s="71" t="str">
        <f>'BIOCHIMIE 2'!M152</f>
        <v>Juin</v>
      </c>
      <c r="AI154" s="71" t="str">
        <f>'HIDAOA 3'!M152</f>
        <v>Juin</v>
      </c>
      <c r="AJ154" s="71" t="str">
        <f>'ANA-PATH 2'!M152</f>
        <v>Juin</v>
      </c>
      <c r="AK154" s="73" t="str">
        <f>CLINIQUE!N154</f>
        <v>Juin</v>
      </c>
      <c r="AL154" t="e">
        <f>IF(AND(B154=#REF!,C154=#REF!),"oui","non")</f>
        <v>#REF!</v>
      </c>
    </row>
    <row r="155" spans="1:38" ht="15.75">
      <c r="A155" s="35">
        <v>146</v>
      </c>
      <c r="B155" s="123" t="s">
        <v>375</v>
      </c>
      <c r="C155" s="123" t="s">
        <v>376</v>
      </c>
      <c r="D155" s="87">
        <f>'REPRODUCTION 3'!G153</f>
        <v>3.375</v>
      </c>
      <c r="E155" s="87">
        <f>'RUMINANTS 3'!G153</f>
        <v>26.25</v>
      </c>
      <c r="F155" s="87">
        <f>'PARASITOLOGIE 3'!G153</f>
        <v>23.25</v>
      </c>
      <c r="G155" s="87">
        <f>'INFECTIEUX 3'!G153</f>
        <v>3.75</v>
      </c>
      <c r="H155" s="87">
        <f>'CARNIVORES 3'!G153</f>
        <v>14.25</v>
      </c>
      <c r="I155" s="87">
        <f>'CHIRURGIE 3'!G153</f>
        <v>9.75</v>
      </c>
      <c r="J155" s="87">
        <f>'BIOCHIMIE 2'!G153</f>
        <v>7</v>
      </c>
      <c r="K155" s="87">
        <f>'HIDAOA 3'!G153</f>
        <v>22.5</v>
      </c>
      <c r="L155" s="87">
        <f>'ANA-PATH 2'!G153</f>
        <v>9</v>
      </c>
      <c r="M155" s="88">
        <f>CLINIQUE!H155</f>
        <v>40</v>
      </c>
      <c r="N155" s="88">
        <f t="shared" si="28"/>
        <v>159.125</v>
      </c>
      <c r="O155" s="88">
        <f t="shared" si="29"/>
        <v>5.6830357142857144</v>
      </c>
      <c r="P155" s="89" t="str">
        <f t="shared" si="30"/>
        <v>Ajournee</v>
      </c>
      <c r="Q155" s="89" t="str">
        <f t="shared" si="31"/>
        <v>Synthèse</v>
      </c>
      <c r="R155" s="72">
        <f t="shared" si="32"/>
        <v>1</v>
      </c>
      <c r="S155" s="72">
        <f t="shared" si="33"/>
        <v>0</v>
      </c>
      <c r="T155" s="72">
        <f t="shared" si="34"/>
        <v>0</v>
      </c>
      <c r="U155" s="72">
        <f t="shared" si="35"/>
        <v>1</v>
      </c>
      <c r="V155" s="72">
        <f t="shared" si="36"/>
        <v>1</v>
      </c>
      <c r="W155" s="72">
        <f t="shared" si="37"/>
        <v>1</v>
      </c>
      <c r="X155" s="72">
        <f t="shared" si="38"/>
        <v>1</v>
      </c>
      <c r="Y155" s="72">
        <f t="shared" si="39"/>
        <v>0</v>
      </c>
      <c r="Z155" s="72">
        <f t="shared" si="40"/>
        <v>1</v>
      </c>
      <c r="AA155" s="72">
        <f t="shared" si="41"/>
        <v>0</v>
      </c>
      <c r="AB155" s="71" t="str">
        <f>'REPRODUCTION 3'!M153</f>
        <v>Synthèse</v>
      </c>
      <c r="AC155" s="71" t="str">
        <f>'RUMINANTS 3'!M153</f>
        <v>Synthèse</v>
      </c>
      <c r="AD155" s="71" t="str">
        <f>'PARASITOLOGIE 3'!M153</f>
        <v>Synthèse</v>
      </c>
      <c r="AE155" s="71" t="str">
        <f>'INFECTIEUX 3'!M153</f>
        <v>Synthèse</v>
      </c>
      <c r="AF155" s="71" t="str">
        <f>'CARNIVORES 3'!M153</f>
        <v>Synthèse</v>
      </c>
      <c r="AG155" s="71" t="str">
        <f>'CHIRURGIE 3'!M153</f>
        <v>Synthèse</v>
      </c>
      <c r="AH155" s="71" t="str">
        <f>'BIOCHIMIE 2'!M153</f>
        <v>Synthèse</v>
      </c>
      <c r="AI155" s="71" t="str">
        <f>'HIDAOA 3'!M153</f>
        <v>Synthèse</v>
      </c>
      <c r="AJ155" s="71" t="str">
        <f>'ANA-PATH 2'!M153</f>
        <v>Synthèse</v>
      </c>
      <c r="AK155" s="73" t="str">
        <f>CLINIQUE!N155</f>
        <v>Juin</v>
      </c>
    </row>
    <row r="156" spans="1:38" ht="15.75">
      <c r="A156" s="35">
        <v>147</v>
      </c>
      <c r="B156" s="123" t="s">
        <v>377</v>
      </c>
      <c r="C156" s="123" t="s">
        <v>75</v>
      </c>
      <c r="D156" s="339">
        <f>'REPRODUCTION 3'!G154</f>
        <v>34.125</v>
      </c>
      <c r="E156" s="339">
        <f>'RUMINANTS 3'!G154</f>
        <v>52.5</v>
      </c>
      <c r="F156" s="339">
        <f>'PARASITOLOGIE 3'!G154</f>
        <v>34.5</v>
      </c>
      <c r="G156" s="339">
        <f>'INFECTIEUX 3'!G154</f>
        <v>30</v>
      </c>
      <c r="H156" s="339">
        <f>'CARNIVORES 3'!G154</f>
        <v>39.75</v>
      </c>
      <c r="I156" s="339">
        <f>'CHIRURGIE 3'!G154</f>
        <v>47.25</v>
      </c>
      <c r="J156" s="339">
        <f>'BIOCHIMIE 2'!G154</f>
        <v>22.5</v>
      </c>
      <c r="K156" s="339">
        <f>'HIDAOA 3'!G154</f>
        <v>43.125</v>
      </c>
      <c r="L156" s="339">
        <f>'ANA-PATH 2'!G154</f>
        <v>23</v>
      </c>
      <c r="M156" s="88">
        <f>CLINIQUE!H156</f>
        <v>42.5</v>
      </c>
      <c r="N156" s="88">
        <f t="shared" si="28"/>
        <v>369.25</v>
      </c>
      <c r="O156" s="88">
        <f t="shared" si="29"/>
        <v>13.1875</v>
      </c>
      <c r="P156" s="89" t="str">
        <f t="shared" si="30"/>
        <v>Admis</v>
      </c>
      <c r="Q156" s="89" t="str">
        <f t="shared" si="31"/>
        <v>juin</v>
      </c>
      <c r="R156" s="72">
        <f t="shared" si="32"/>
        <v>0</v>
      </c>
      <c r="S156" s="72">
        <f t="shared" si="33"/>
        <v>0</v>
      </c>
      <c r="T156" s="72">
        <f t="shared" si="34"/>
        <v>0</v>
      </c>
      <c r="U156" s="72">
        <f t="shared" si="35"/>
        <v>0</v>
      </c>
      <c r="V156" s="72">
        <f t="shared" si="36"/>
        <v>0</v>
      </c>
      <c r="W156" s="72">
        <f t="shared" si="37"/>
        <v>0</v>
      </c>
      <c r="X156" s="72">
        <f t="shared" si="38"/>
        <v>0</v>
      </c>
      <c r="Y156" s="72">
        <f t="shared" si="39"/>
        <v>0</v>
      </c>
      <c r="Z156" s="72">
        <f t="shared" si="40"/>
        <v>0</v>
      </c>
      <c r="AA156" s="72">
        <f t="shared" si="41"/>
        <v>0</v>
      </c>
      <c r="AB156" s="71" t="str">
        <f>'REPRODUCTION 3'!M154</f>
        <v>Juin</v>
      </c>
      <c r="AC156" s="71" t="str">
        <f>'RUMINANTS 3'!M154</f>
        <v>Juin</v>
      </c>
      <c r="AD156" s="71" t="str">
        <f>'PARASITOLOGIE 3'!M154</f>
        <v>Juin</v>
      </c>
      <c r="AE156" s="71" t="str">
        <f>'INFECTIEUX 3'!M154</f>
        <v>Juin</v>
      </c>
      <c r="AF156" s="71" t="str">
        <f>'CARNIVORES 3'!M154</f>
        <v>Juin</v>
      </c>
      <c r="AG156" s="71" t="str">
        <f>'CHIRURGIE 3'!M154</f>
        <v>Juin</v>
      </c>
      <c r="AH156" s="71" t="str">
        <f>'BIOCHIMIE 2'!M154</f>
        <v>Juin</v>
      </c>
      <c r="AI156" s="71" t="str">
        <f>'HIDAOA 3'!M154</f>
        <v>Juin</v>
      </c>
      <c r="AJ156" s="71" t="str">
        <f>'ANA-PATH 2'!M154</f>
        <v>Juin</v>
      </c>
      <c r="AK156" s="73" t="str">
        <f>CLINIQUE!N156</f>
        <v>Juin</v>
      </c>
      <c r="AL156" t="e">
        <f>IF(AND(B156=#REF!,C156=#REF!),"oui","non")</f>
        <v>#REF!</v>
      </c>
    </row>
    <row r="157" spans="1:38" ht="15.75">
      <c r="A157" s="35">
        <v>148</v>
      </c>
      <c r="B157" s="123" t="s">
        <v>378</v>
      </c>
      <c r="C157" s="123" t="s">
        <v>379</v>
      </c>
      <c r="D157" s="339">
        <f>'REPRODUCTION 3'!G155</f>
        <v>15.375</v>
      </c>
      <c r="E157" s="339">
        <f>'RUMINANTS 3'!G155</f>
        <v>44.25</v>
      </c>
      <c r="F157" s="339">
        <f>'PARASITOLOGIE 3'!G155</f>
        <v>32.625</v>
      </c>
      <c r="G157" s="339">
        <f>'INFECTIEUX 3'!G155</f>
        <v>19.5</v>
      </c>
      <c r="H157" s="339">
        <f>'CARNIVORES 3'!G155</f>
        <v>36.375</v>
      </c>
      <c r="I157" s="339">
        <f>'CHIRURGIE 3'!G155</f>
        <v>33.75</v>
      </c>
      <c r="J157" s="339">
        <f>'BIOCHIMIE 2'!G155</f>
        <v>20.25</v>
      </c>
      <c r="K157" s="339">
        <f>'HIDAOA 3'!G155</f>
        <v>36</v>
      </c>
      <c r="L157" s="339">
        <f>'ANA-PATH 2'!G155</f>
        <v>12</v>
      </c>
      <c r="M157" s="88">
        <f>CLINIQUE!H157</f>
        <v>45</v>
      </c>
      <c r="N157" s="88">
        <f t="shared" si="28"/>
        <v>295.125</v>
      </c>
      <c r="O157" s="88">
        <f t="shared" si="29"/>
        <v>10.540178571428571</v>
      </c>
      <c r="P157" s="89" t="str">
        <f t="shared" si="30"/>
        <v>Admis</v>
      </c>
      <c r="Q157" s="89" t="str">
        <f t="shared" si="31"/>
        <v>juin</v>
      </c>
      <c r="R157" s="72">
        <f t="shared" si="32"/>
        <v>0</v>
      </c>
      <c r="S157" s="72">
        <f t="shared" si="33"/>
        <v>0</v>
      </c>
      <c r="T157" s="72">
        <f t="shared" si="34"/>
        <v>0</v>
      </c>
      <c r="U157" s="72">
        <f t="shared" si="35"/>
        <v>0</v>
      </c>
      <c r="V157" s="72">
        <f t="shared" si="36"/>
        <v>0</v>
      </c>
      <c r="W157" s="72">
        <f t="shared" si="37"/>
        <v>0</v>
      </c>
      <c r="X157" s="72">
        <f t="shared" si="38"/>
        <v>0</v>
      </c>
      <c r="Y157" s="72">
        <f t="shared" si="39"/>
        <v>0</v>
      </c>
      <c r="Z157" s="72">
        <f t="shared" si="40"/>
        <v>0</v>
      </c>
      <c r="AA157" s="72">
        <f t="shared" si="41"/>
        <v>0</v>
      </c>
      <c r="AB157" s="71" t="str">
        <f>'REPRODUCTION 3'!M155</f>
        <v>Juin</v>
      </c>
      <c r="AC157" s="71" t="str">
        <f>'RUMINANTS 3'!M155</f>
        <v>Juin</v>
      </c>
      <c r="AD157" s="71" t="str">
        <f>'PARASITOLOGIE 3'!M155</f>
        <v>Juin</v>
      </c>
      <c r="AE157" s="71" t="str">
        <f>'INFECTIEUX 3'!M155</f>
        <v>Juin</v>
      </c>
      <c r="AF157" s="71" t="str">
        <f>'CARNIVORES 3'!M155</f>
        <v>Juin</v>
      </c>
      <c r="AG157" s="71" t="str">
        <f>'CHIRURGIE 3'!M155</f>
        <v>Juin</v>
      </c>
      <c r="AH157" s="71" t="str">
        <f>'BIOCHIMIE 2'!M155</f>
        <v>Juin</v>
      </c>
      <c r="AI157" s="71" t="str">
        <f>'HIDAOA 3'!M155</f>
        <v>Juin</v>
      </c>
      <c r="AJ157" s="71" t="str">
        <f>'ANA-PATH 2'!M155</f>
        <v>Juin</v>
      </c>
      <c r="AK157" s="73" t="str">
        <f>CLINIQUE!N157</f>
        <v>Juin</v>
      </c>
      <c r="AL157" t="e">
        <f>IF(AND(B157=#REF!,C157=#REF!),"oui","non")</f>
        <v>#REF!</v>
      </c>
    </row>
    <row r="158" spans="1:38" ht="15.75">
      <c r="A158" s="35">
        <v>149</v>
      </c>
      <c r="B158" s="123" t="s">
        <v>380</v>
      </c>
      <c r="C158" s="123" t="s">
        <v>381</v>
      </c>
      <c r="D158" s="87">
        <f>'REPRODUCTION 3'!G156</f>
        <v>4.875</v>
      </c>
      <c r="E158" s="87">
        <f>'RUMINANTS 3'!G156</f>
        <v>36</v>
      </c>
      <c r="F158" s="87">
        <f>'PARASITOLOGIE 3'!G156</f>
        <v>20.625</v>
      </c>
      <c r="G158" s="87">
        <f>'INFECTIEUX 3'!G156</f>
        <v>4.875</v>
      </c>
      <c r="H158" s="87">
        <f>'CARNIVORES 3'!G156</f>
        <v>19.5</v>
      </c>
      <c r="I158" s="87">
        <f>'CHIRURGIE 3'!G156</f>
        <v>10.125</v>
      </c>
      <c r="J158" s="87">
        <f>'BIOCHIMIE 2'!G156</f>
        <v>9</v>
      </c>
      <c r="K158" s="87">
        <f>'HIDAOA 3'!G156</f>
        <v>25.125</v>
      </c>
      <c r="L158" s="87">
        <f>'ANA-PATH 2'!G156</f>
        <v>10</v>
      </c>
      <c r="M158" s="88">
        <f>CLINIQUE!H158</f>
        <v>41.25</v>
      </c>
      <c r="N158" s="88">
        <f t="shared" si="28"/>
        <v>181.375</v>
      </c>
      <c r="O158" s="88">
        <f t="shared" si="29"/>
        <v>6.4776785714285712</v>
      </c>
      <c r="P158" s="89" t="str">
        <f t="shared" si="30"/>
        <v>Ajournee</v>
      </c>
      <c r="Q158" s="89" t="str">
        <f t="shared" si="31"/>
        <v>Synthèse</v>
      </c>
      <c r="R158" s="72">
        <f t="shared" si="32"/>
        <v>1</v>
      </c>
      <c r="S158" s="72">
        <f t="shared" si="33"/>
        <v>0</v>
      </c>
      <c r="T158" s="72">
        <f t="shared" si="34"/>
        <v>0</v>
      </c>
      <c r="U158" s="72">
        <f t="shared" si="35"/>
        <v>1</v>
      </c>
      <c r="V158" s="72">
        <f t="shared" si="36"/>
        <v>0</v>
      </c>
      <c r="W158" s="72">
        <f t="shared" si="37"/>
        <v>1</v>
      </c>
      <c r="X158" s="72">
        <f t="shared" si="38"/>
        <v>1</v>
      </c>
      <c r="Y158" s="72">
        <f t="shared" si="39"/>
        <v>0</v>
      </c>
      <c r="Z158" s="72">
        <f t="shared" si="40"/>
        <v>0</v>
      </c>
      <c r="AA158" s="72">
        <f t="shared" si="41"/>
        <v>0</v>
      </c>
      <c r="AB158" s="71" t="str">
        <f>'REPRODUCTION 3'!M156</f>
        <v>Synthèse</v>
      </c>
      <c r="AC158" s="71" t="str">
        <f>'RUMINANTS 3'!M156</f>
        <v>Juin</v>
      </c>
      <c r="AD158" s="71" t="str">
        <f>'PARASITOLOGIE 3'!M156</f>
        <v>Synthèse</v>
      </c>
      <c r="AE158" s="71" t="str">
        <f>'INFECTIEUX 3'!M156</f>
        <v>Synthèse</v>
      </c>
      <c r="AF158" s="71" t="str">
        <f>'CARNIVORES 3'!M156</f>
        <v>Synthèse</v>
      </c>
      <c r="AG158" s="71" t="str">
        <f>'CHIRURGIE 3'!M156</f>
        <v>Synthèse</v>
      </c>
      <c r="AH158" s="71" t="str">
        <f>'BIOCHIMIE 2'!M156</f>
        <v>Synthèse</v>
      </c>
      <c r="AI158" s="71" t="str">
        <f>'HIDAOA 3'!M156</f>
        <v>Synthèse</v>
      </c>
      <c r="AJ158" s="71" t="str">
        <f>'ANA-PATH 2'!M156</f>
        <v>Synthèse</v>
      </c>
      <c r="AK158" s="73" t="str">
        <f>CLINIQUE!N158</f>
        <v>Juin</v>
      </c>
    </row>
    <row r="159" spans="1:38" ht="15.75">
      <c r="A159" s="35">
        <v>150</v>
      </c>
      <c r="B159" s="123" t="s">
        <v>382</v>
      </c>
      <c r="C159" s="123" t="s">
        <v>45</v>
      </c>
      <c r="D159" s="339">
        <f>'REPRODUCTION 3'!G157</f>
        <v>15</v>
      </c>
      <c r="E159" s="339">
        <f>'RUMINANTS 3'!G157</f>
        <v>45.75</v>
      </c>
      <c r="F159" s="339">
        <f>'PARASITOLOGIE 3'!G157</f>
        <v>26.625</v>
      </c>
      <c r="G159" s="339">
        <f>'INFECTIEUX 3'!G157</f>
        <v>16.5</v>
      </c>
      <c r="H159" s="339">
        <f>'CARNIVORES 3'!G157</f>
        <v>43.125</v>
      </c>
      <c r="I159" s="339">
        <f>'CHIRURGIE 3'!G157</f>
        <v>31.5</v>
      </c>
      <c r="J159" s="339">
        <f>'BIOCHIMIE 2'!G157</f>
        <v>19.25</v>
      </c>
      <c r="K159" s="339">
        <f>'HIDAOA 3'!G157</f>
        <v>31.125</v>
      </c>
      <c r="L159" s="339">
        <f>'ANA-PATH 2'!G157</f>
        <v>16.5</v>
      </c>
      <c r="M159" s="88">
        <f>CLINIQUE!H159</f>
        <v>44.5</v>
      </c>
      <c r="N159" s="88">
        <f t="shared" si="28"/>
        <v>289.875</v>
      </c>
      <c r="O159" s="88">
        <f t="shared" si="29"/>
        <v>10.352678571428571</v>
      </c>
      <c r="P159" s="89" t="str">
        <f t="shared" si="30"/>
        <v>Admis</v>
      </c>
      <c r="Q159" s="89" t="str">
        <f t="shared" si="31"/>
        <v>juin</v>
      </c>
      <c r="R159" s="72">
        <f t="shared" si="32"/>
        <v>0</v>
      </c>
      <c r="S159" s="72">
        <f t="shared" si="33"/>
        <v>0</v>
      </c>
      <c r="T159" s="72">
        <f t="shared" si="34"/>
        <v>0</v>
      </c>
      <c r="U159" s="72">
        <f t="shared" si="35"/>
        <v>0</v>
      </c>
      <c r="V159" s="72">
        <f t="shared" si="36"/>
        <v>0</v>
      </c>
      <c r="W159" s="72">
        <f t="shared" si="37"/>
        <v>0</v>
      </c>
      <c r="X159" s="72">
        <f t="shared" si="38"/>
        <v>0</v>
      </c>
      <c r="Y159" s="72">
        <f t="shared" si="39"/>
        <v>0</v>
      </c>
      <c r="Z159" s="72">
        <f t="shared" si="40"/>
        <v>0</v>
      </c>
      <c r="AA159" s="72">
        <f t="shared" si="41"/>
        <v>0</v>
      </c>
      <c r="AB159" s="71" t="str">
        <f>'REPRODUCTION 3'!M157</f>
        <v>Juin</v>
      </c>
      <c r="AC159" s="71" t="str">
        <f>'RUMINANTS 3'!M157</f>
        <v>Juin</v>
      </c>
      <c r="AD159" s="71" t="str">
        <f>'PARASITOLOGIE 3'!M157</f>
        <v>Juin</v>
      </c>
      <c r="AE159" s="71" t="str">
        <f>'INFECTIEUX 3'!M157</f>
        <v>Juin</v>
      </c>
      <c r="AF159" s="71" t="str">
        <f>'CARNIVORES 3'!M157</f>
        <v>Juin</v>
      </c>
      <c r="AG159" s="71" t="str">
        <f>'CHIRURGIE 3'!M157</f>
        <v>Juin</v>
      </c>
      <c r="AH159" s="71" t="str">
        <f>'BIOCHIMIE 2'!M157</f>
        <v>Juin</v>
      </c>
      <c r="AI159" s="71" t="str">
        <f>'HIDAOA 3'!M157</f>
        <v>Juin</v>
      </c>
      <c r="AJ159" s="71" t="str">
        <f>'ANA-PATH 2'!M157</f>
        <v>Juin</v>
      </c>
      <c r="AK159" s="73" t="str">
        <f>CLINIQUE!N159</f>
        <v>Juin</v>
      </c>
      <c r="AL159" t="e">
        <f>IF(AND(B159=#REF!,C159=#REF!),"oui","non")</f>
        <v>#REF!</v>
      </c>
    </row>
    <row r="160" spans="1:38" ht="15.75">
      <c r="A160" s="35">
        <v>151</v>
      </c>
      <c r="B160" s="123" t="s">
        <v>383</v>
      </c>
      <c r="C160" s="123" t="s">
        <v>384</v>
      </c>
      <c r="D160" s="87">
        <f>'REPRODUCTION 3'!G158</f>
        <v>9</v>
      </c>
      <c r="E160" s="87">
        <f>'RUMINANTS 3'!G158</f>
        <v>26.25</v>
      </c>
      <c r="F160" s="87">
        <f>'PARASITOLOGIE 3'!G158</f>
        <v>27.375</v>
      </c>
      <c r="G160" s="87">
        <f>'INFECTIEUX 3'!G158</f>
        <v>15</v>
      </c>
      <c r="H160" s="87">
        <f>'CARNIVORES 3'!G158</f>
        <v>27</v>
      </c>
      <c r="I160" s="87">
        <f>'CHIRURGIE 3'!G158</f>
        <v>24</v>
      </c>
      <c r="J160" s="87">
        <f>'BIOCHIMIE 2'!G158</f>
        <v>5.5</v>
      </c>
      <c r="K160" s="87">
        <f>'HIDAOA 3'!G158</f>
        <v>30</v>
      </c>
      <c r="L160" s="87">
        <f>'ANA-PATH 2'!G158</f>
        <v>6</v>
      </c>
      <c r="M160" s="88">
        <f>CLINIQUE!H160</f>
        <v>44.25</v>
      </c>
      <c r="N160" s="88">
        <f t="shared" si="28"/>
        <v>214.375</v>
      </c>
      <c r="O160" s="88">
        <f t="shared" si="29"/>
        <v>7.65625</v>
      </c>
      <c r="P160" s="89" t="str">
        <f t="shared" si="30"/>
        <v>Ajournee</v>
      </c>
      <c r="Q160" s="89" t="str">
        <f t="shared" si="31"/>
        <v>Synthèse</v>
      </c>
      <c r="R160" s="72">
        <f t="shared" si="32"/>
        <v>1</v>
      </c>
      <c r="S160" s="72">
        <f t="shared" si="33"/>
        <v>0</v>
      </c>
      <c r="T160" s="72">
        <f t="shared" si="34"/>
        <v>0</v>
      </c>
      <c r="U160" s="72">
        <f t="shared" si="35"/>
        <v>0</v>
      </c>
      <c r="V160" s="72">
        <f t="shared" si="36"/>
        <v>0</v>
      </c>
      <c r="W160" s="72">
        <f t="shared" si="37"/>
        <v>0</v>
      </c>
      <c r="X160" s="72">
        <f t="shared" si="38"/>
        <v>1</v>
      </c>
      <c r="Y160" s="72">
        <f t="shared" si="39"/>
        <v>0</v>
      </c>
      <c r="Z160" s="72">
        <f t="shared" si="40"/>
        <v>1</v>
      </c>
      <c r="AA160" s="72">
        <f t="shared" si="41"/>
        <v>0</v>
      </c>
      <c r="AB160" s="71" t="str">
        <f>'REPRODUCTION 3'!M158</f>
        <v>Synthèse</v>
      </c>
      <c r="AC160" s="71" t="str">
        <f>'RUMINANTS 3'!M158</f>
        <v>Synthèse</v>
      </c>
      <c r="AD160" s="71" t="str">
        <f>'PARASITOLOGIE 3'!M158</f>
        <v>Synthèse</v>
      </c>
      <c r="AE160" s="71" t="str">
        <f>'INFECTIEUX 3'!M158</f>
        <v>Synthèse</v>
      </c>
      <c r="AF160" s="71" t="str">
        <f>'CARNIVORES 3'!M158</f>
        <v>Synthèse</v>
      </c>
      <c r="AG160" s="71" t="str">
        <f>'CHIRURGIE 3'!M158</f>
        <v>Synthèse</v>
      </c>
      <c r="AH160" s="71" t="str">
        <f>'BIOCHIMIE 2'!M158</f>
        <v>Synthèse</v>
      </c>
      <c r="AI160" s="71" t="str">
        <f>'HIDAOA 3'!M158</f>
        <v>Juin</v>
      </c>
      <c r="AJ160" s="71" t="str">
        <f>'ANA-PATH 2'!M158</f>
        <v>Synthèse</v>
      </c>
      <c r="AK160" s="73" t="str">
        <f>CLINIQUE!N160</f>
        <v>Juin</v>
      </c>
    </row>
    <row r="161" spans="1:38" ht="15.75">
      <c r="A161" s="35">
        <v>152</v>
      </c>
      <c r="B161" s="123" t="s">
        <v>385</v>
      </c>
      <c r="C161" s="123" t="s">
        <v>386</v>
      </c>
      <c r="D161" s="87">
        <f>'REPRODUCTION 3'!G159</f>
        <v>12</v>
      </c>
      <c r="E161" s="87">
        <f>'RUMINANTS 3'!G159</f>
        <v>42.75</v>
      </c>
      <c r="F161" s="87">
        <f>'PARASITOLOGIE 3'!G159</f>
        <v>30.375</v>
      </c>
      <c r="G161" s="87">
        <f>'INFECTIEUX 3'!G159</f>
        <v>14.25</v>
      </c>
      <c r="H161" s="87">
        <f>'CARNIVORES 3'!G159</f>
        <v>32.625</v>
      </c>
      <c r="I161" s="87">
        <f>'CHIRURGIE 3'!G159</f>
        <v>20.625</v>
      </c>
      <c r="J161" s="87">
        <f>'BIOCHIMIE 2'!G159</f>
        <v>16</v>
      </c>
      <c r="K161" s="87">
        <f>'HIDAOA 3'!G159</f>
        <v>34.5</v>
      </c>
      <c r="L161" s="87">
        <f>'ANA-PATH 2'!G159</f>
        <v>15.5</v>
      </c>
      <c r="M161" s="88">
        <f>CLINIQUE!H161</f>
        <v>42.5</v>
      </c>
      <c r="N161" s="88">
        <f t="shared" si="28"/>
        <v>261.125</v>
      </c>
      <c r="O161" s="88">
        <f t="shared" si="29"/>
        <v>9.3258928571428577</v>
      </c>
      <c r="P161" s="89" t="str">
        <f t="shared" si="30"/>
        <v>Ajournee</v>
      </c>
      <c r="Q161" s="89" t="str">
        <f t="shared" si="31"/>
        <v>Synthèse</v>
      </c>
      <c r="R161" s="72">
        <f t="shared" si="32"/>
        <v>1</v>
      </c>
      <c r="S161" s="72">
        <f t="shared" si="33"/>
        <v>0</v>
      </c>
      <c r="T161" s="72">
        <f t="shared" si="34"/>
        <v>0</v>
      </c>
      <c r="U161" s="72">
        <f t="shared" si="35"/>
        <v>1</v>
      </c>
      <c r="V161" s="72">
        <f t="shared" si="36"/>
        <v>0</v>
      </c>
      <c r="W161" s="72">
        <f t="shared" si="37"/>
        <v>0</v>
      </c>
      <c r="X161" s="72">
        <f t="shared" si="38"/>
        <v>0</v>
      </c>
      <c r="Y161" s="72">
        <f t="shared" si="39"/>
        <v>0</v>
      </c>
      <c r="Z161" s="72">
        <f t="shared" si="40"/>
        <v>0</v>
      </c>
      <c r="AA161" s="72">
        <f t="shared" si="41"/>
        <v>0</v>
      </c>
      <c r="AB161" s="71" t="str">
        <f>'REPRODUCTION 3'!M159</f>
        <v>Synthèse</v>
      </c>
      <c r="AC161" s="71" t="str">
        <f>'RUMINANTS 3'!M159</f>
        <v>Juin</v>
      </c>
      <c r="AD161" s="71" t="str">
        <f>'PARASITOLOGIE 3'!M159</f>
        <v>Juin</v>
      </c>
      <c r="AE161" s="71" t="str">
        <f>'INFECTIEUX 3'!M159</f>
        <v>Synthèse</v>
      </c>
      <c r="AF161" s="71" t="str">
        <f>'CARNIVORES 3'!M159</f>
        <v>Juin</v>
      </c>
      <c r="AG161" s="71" t="str">
        <f>'CHIRURGIE 3'!M159</f>
        <v>Synthèse</v>
      </c>
      <c r="AH161" s="71" t="str">
        <f>'BIOCHIMIE 2'!M159</f>
        <v>Synthèse</v>
      </c>
      <c r="AI161" s="71" t="str">
        <f>'HIDAOA 3'!M159</f>
        <v>Juin</v>
      </c>
      <c r="AJ161" s="71" t="str">
        <f>'ANA-PATH 2'!M159</f>
        <v>Synthèse</v>
      </c>
      <c r="AK161" s="73" t="str">
        <f>CLINIQUE!N161</f>
        <v>Juin</v>
      </c>
    </row>
    <row r="162" spans="1:38" ht="15.75">
      <c r="A162" s="35">
        <v>153</v>
      </c>
      <c r="B162" s="123" t="s">
        <v>387</v>
      </c>
      <c r="C162" s="123" t="s">
        <v>281</v>
      </c>
      <c r="D162" s="87">
        <f>'REPRODUCTION 3'!G160</f>
        <v>14.25</v>
      </c>
      <c r="E162" s="87">
        <f>'RUMINANTS 3'!G160</f>
        <v>42.75</v>
      </c>
      <c r="F162" s="87">
        <f>'PARASITOLOGIE 3'!G160</f>
        <v>25.875</v>
      </c>
      <c r="G162" s="87">
        <f>'INFECTIEUX 3'!G160</f>
        <v>11.25</v>
      </c>
      <c r="H162" s="87">
        <f>'CARNIVORES 3'!G160</f>
        <v>45.375</v>
      </c>
      <c r="I162" s="87">
        <f>'CHIRURGIE 3'!G160</f>
        <v>26.25</v>
      </c>
      <c r="J162" s="87">
        <f>'BIOCHIMIE 2'!G160</f>
        <v>15.5</v>
      </c>
      <c r="K162" s="87">
        <f>'HIDAOA 3'!G160</f>
        <v>45.375</v>
      </c>
      <c r="L162" s="87">
        <f>'ANA-PATH 2'!G160</f>
        <v>10</v>
      </c>
      <c r="M162" s="88">
        <f>CLINIQUE!H162</f>
        <v>42.75</v>
      </c>
      <c r="N162" s="88">
        <f t="shared" si="28"/>
        <v>279.375</v>
      </c>
      <c r="O162" s="88">
        <f t="shared" si="29"/>
        <v>9.9776785714285712</v>
      </c>
      <c r="P162" s="89" t="str">
        <f t="shared" si="30"/>
        <v>Ajournee</v>
      </c>
      <c r="Q162" s="89" t="str">
        <f t="shared" si="31"/>
        <v>Synthèse</v>
      </c>
      <c r="R162" s="72">
        <f t="shared" si="32"/>
        <v>1</v>
      </c>
      <c r="S162" s="72">
        <f t="shared" si="33"/>
        <v>0</v>
      </c>
      <c r="T162" s="72">
        <f t="shared" si="34"/>
        <v>0</v>
      </c>
      <c r="U162" s="72">
        <f t="shared" si="35"/>
        <v>1</v>
      </c>
      <c r="V162" s="72">
        <f t="shared" si="36"/>
        <v>0</v>
      </c>
      <c r="W162" s="72">
        <f t="shared" si="37"/>
        <v>0</v>
      </c>
      <c r="X162" s="72">
        <f t="shared" si="38"/>
        <v>0</v>
      </c>
      <c r="Y162" s="72">
        <f t="shared" si="39"/>
        <v>0</v>
      </c>
      <c r="Z162" s="72">
        <f t="shared" si="40"/>
        <v>0</v>
      </c>
      <c r="AA162" s="72">
        <f t="shared" si="41"/>
        <v>0</v>
      </c>
      <c r="AB162" s="71" t="str">
        <f>'REPRODUCTION 3'!M160</f>
        <v>Synthèse</v>
      </c>
      <c r="AC162" s="71" t="str">
        <f>'RUMINANTS 3'!M160</f>
        <v>Juin</v>
      </c>
      <c r="AD162" s="71" t="str">
        <f>'PARASITOLOGIE 3'!M160</f>
        <v>Synthèse</v>
      </c>
      <c r="AE162" s="71" t="str">
        <f>'INFECTIEUX 3'!M160</f>
        <v>Synthèse</v>
      </c>
      <c r="AF162" s="71" t="str">
        <f>'CARNIVORES 3'!M160</f>
        <v>Juin</v>
      </c>
      <c r="AG162" s="71" t="str">
        <f>'CHIRURGIE 3'!M160</f>
        <v>Juin</v>
      </c>
      <c r="AH162" s="71" t="str">
        <f>'BIOCHIMIE 2'!M160</f>
        <v>Juin</v>
      </c>
      <c r="AI162" s="71" t="str">
        <f>'HIDAOA 3'!M160</f>
        <v>Juin</v>
      </c>
      <c r="AJ162" s="71" t="str">
        <f>'ANA-PATH 2'!M160</f>
        <v>Juin</v>
      </c>
      <c r="AK162" s="73" t="str">
        <f>CLINIQUE!N162</f>
        <v>Juin</v>
      </c>
    </row>
    <row r="163" spans="1:38" ht="15.75">
      <c r="A163" s="35">
        <v>154</v>
      </c>
      <c r="B163" s="123" t="s">
        <v>388</v>
      </c>
      <c r="C163" s="123" t="s">
        <v>40</v>
      </c>
      <c r="D163" s="339">
        <f>'REPRODUCTION 3'!G161</f>
        <v>29.25</v>
      </c>
      <c r="E163" s="339">
        <f>'RUMINANTS 3'!G161</f>
        <v>46.5</v>
      </c>
      <c r="F163" s="339">
        <f>'PARASITOLOGIE 3'!G161</f>
        <v>37.875</v>
      </c>
      <c r="G163" s="339">
        <f>'INFECTIEUX 3'!G161</f>
        <v>19.5</v>
      </c>
      <c r="H163" s="339">
        <f>'CARNIVORES 3'!G161</f>
        <v>39.75</v>
      </c>
      <c r="I163" s="339">
        <f>'CHIRURGIE 3'!G161</f>
        <v>36</v>
      </c>
      <c r="J163" s="339">
        <f>'BIOCHIMIE 2'!G161</f>
        <v>19</v>
      </c>
      <c r="K163" s="339">
        <f>'HIDAOA 3'!G161</f>
        <v>46.875</v>
      </c>
      <c r="L163" s="339">
        <f>'ANA-PATH 2'!G161</f>
        <v>20</v>
      </c>
      <c r="M163" s="88">
        <f>CLINIQUE!H163</f>
        <v>41.5</v>
      </c>
      <c r="N163" s="88">
        <f t="shared" si="28"/>
        <v>336.25</v>
      </c>
      <c r="O163" s="88">
        <f t="shared" si="29"/>
        <v>12.008928571428571</v>
      </c>
      <c r="P163" s="89" t="str">
        <f t="shared" si="30"/>
        <v>Admis</v>
      </c>
      <c r="Q163" s="89" t="str">
        <f t="shared" si="31"/>
        <v>juin</v>
      </c>
      <c r="R163" s="72">
        <f t="shared" si="32"/>
        <v>0</v>
      </c>
      <c r="S163" s="72">
        <f t="shared" si="33"/>
        <v>0</v>
      </c>
      <c r="T163" s="72">
        <f t="shared" si="34"/>
        <v>0</v>
      </c>
      <c r="U163" s="72">
        <f t="shared" si="35"/>
        <v>0</v>
      </c>
      <c r="V163" s="72">
        <f t="shared" si="36"/>
        <v>0</v>
      </c>
      <c r="W163" s="72">
        <f t="shared" si="37"/>
        <v>0</v>
      </c>
      <c r="X163" s="72">
        <f t="shared" si="38"/>
        <v>0</v>
      </c>
      <c r="Y163" s="72">
        <f t="shared" si="39"/>
        <v>0</v>
      </c>
      <c r="Z163" s="72">
        <f t="shared" si="40"/>
        <v>0</v>
      </c>
      <c r="AA163" s="72">
        <f t="shared" si="41"/>
        <v>0</v>
      </c>
      <c r="AB163" s="71" t="str">
        <f>'REPRODUCTION 3'!M161</f>
        <v>Juin</v>
      </c>
      <c r="AC163" s="71" t="str">
        <f>'RUMINANTS 3'!M161</f>
        <v>Juin</v>
      </c>
      <c r="AD163" s="71" t="str">
        <f>'PARASITOLOGIE 3'!M161</f>
        <v>Juin</v>
      </c>
      <c r="AE163" s="71" t="str">
        <f>'INFECTIEUX 3'!M161</f>
        <v>Juin</v>
      </c>
      <c r="AF163" s="71" t="str">
        <f>'CARNIVORES 3'!M161</f>
        <v>Juin</v>
      </c>
      <c r="AG163" s="71" t="str">
        <f>'CHIRURGIE 3'!M161</f>
        <v>Juin</v>
      </c>
      <c r="AH163" s="71" t="str">
        <f>'BIOCHIMIE 2'!M161</f>
        <v>Juin</v>
      </c>
      <c r="AI163" s="71" t="str">
        <f>'HIDAOA 3'!M161</f>
        <v>Juin</v>
      </c>
      <c r="AJ163" s="71" t="str">
        <f>'ANA-PATH 2'!M161</f>
        <v>Juin</v>
      </c>
      <c r="AK163" s="73" t="str">
        <f>CLINIQUE!N163</f>
        <v>Juin</v>
      </c>
      <c r="AL163" t="e">
        <f>IF(AND(B163=#REF!,C163=#REF!),"oui","non")</f>
        <v>#REF!</v>
      </c>
    </row>
    <row r="164" spans="1:38" ht="15.75">
      <c r="A164" s="35">
        <v>155</v>
      </c>
      <c r="B164" s="123" t="s">
        <v>389</v>
      </c>
      <c r="C164" s="123" t="s">
        <v>390</v>
      </c>
      <c r="D164" s="87">
        <f>'REPRODUCTION 3'!G162</f>
        <v>11.25</v>
      </c>
      <c r="E164" s="87">
        <f>'RUMINANTS 3'!G162</f>
        <v>44.25</v>
      </c>
      <c r="F164" s="87">
        <f>'PARASITOLOGIE 3'!G162</f>
        <v>24</v>
      </c>
      <c r="G164" s="87">
        <f>'INFECTIEUX 3'!G162</f>
        <v>4.125</v>
      </c>
      <c r="H164" s="87">
        <f>'CARNIVORES 3'!G162</f>
        <v>15.375</v>
      </c>
      <c r="I164" s="87">
        <f>'CHIRURGIE 3'!G162</f>
        <v>16.875</v>
      </c>
      <c r="J164" s="87">
        <f>'BIOCHIMIE 2'!G162</f>
        <v>8.5</v>
      </c>
      <c r="K164" s="87">
        <f>'HIDAOA 3'!G162</f>
        <v>33.75</v>
      </c>
      <c r="L164" s="87">
        <f>'ANA-PATH 2'!G162</f>
        <v>13</v>
      </c>
      <c r="M164" s="88">
        <f>CLINIQUE!H164</f>
        <v>42.5</v>
      </c>
      <c r="N164" s="88">
        <f t="shared" si="28"/>
        <v>213.625</v>
      </c>
      <c r="O164" s="88">
        <f t="shared" si="29"/>
        <v>7.6294642857142856</v>
      </c>
      <c r="P164" s="89" t="str">
        <f t="shared" si="30"/>
        <v>Ajournee</v>
      </c>
      <c r="Q164" s="89" t="str">
        <f t="shared" si="31"/>
        <v>Synthèse</v>
      </c>
      <c r="R164" s="72">
        <f t="shared" si="32"/>
        <v>1</v>
      </c>
      <c r="S164" s="72">
        <f t="shared" si="33"/>
        <v>0</v>
      </c>
      <c r="T164" s="72">
        <f t="shared" si="34"/>
        <v>0</v>
      </c>
      <c r="U164" s="72">
        <f t="shared" si="35"/>
        <v>1</v>
      </c>
      <c r="V164" s="72">
        <f t="shared" si="36"/>
        <v>0</v>
      </c>
      <c r="W164" s="72">
        <f t="shared" si="37"/>
        <v>0</v>
      </c>
      <c r="X164" s="72">
        <f t="shared" si="38"/>
        <v>1</v>
      </c>
      <c r="Y164" s="72">
        <f t="shared" si="39"/>
        <v>0</v>
      </c>
      <c r="Z164" s="72">
        <f t="shared" si="40"/>
        <v>0</v>
      </c>
      <c r="AA164" s="72">
        <f t="shared" si="41"/>
        <v>0</v>
      </c>
      <c r="AB164" s="71" t="str">
        <f>'REPRODUCTION 3'!M162</f>
        <v>Synthèse</v>
      </c>
      <c r="AC164" s="71" t="str">
        <f>'RUMINANTS 3'!M162</f>
        <v>Juin</v>
      </c>
      <c r="AD164" s="71" t="str">
        <f>'PARASITOLOGIE 3'!M162</f>
        <v>Synthèse</v>
      </c>
      <c r="AE164" s="71" t="str">
        <f>'INFECTIEUX 3'!M162</f>
        <v>Synthèse</v>
      </c>
      <c r="AF164" s="71" t="str">
        <f>'CARNIVORES 3'!M162</f>
        <v>Synthèse</v>
      </c>
      <c r="AG164" s="71" t="str">
        <f>'CHIRURGIE 3'!M162</f>
        <v>Synthèse</v>
      </c>
      <c r="AH164" s="71" t="str">
        <f>'BIOCHIMIE 2'!M162</f>
        <v>Synthèse</v>
      </c>
      <c r="AI164" s="71" t="str">
        <f>'HIDAOA 3'!M162</f>
        <v>Juin</v>
      </c>
      <c r="AJ164" s="71" t="str">
        <f>'ANA-PATH 2'!M162</f>
        <v>Synthèse</v>
      </c>
      <c r="AK164" s="73" t="str">
        <f>CLINIQUE!N164</f>
        <v>Juin</v>
      </c>
    </row>
    <row r="165" spans="1:38" ht="15.75">
      <c r="A165" s="35">
        <v>156</v>
      </c>
      <c r="B165" s="123" t="s">
        <v>389</v>
      </c>
      <c r="C165" s="123" t="s">
        <v>48</v>
      </c>
      <c r="D165" s="87">
        <f>'REPRODUCTION 3'!G163</f>
        <v>4.875</v>
      </c>
      <c r="E165" s="87">
        <f>'RUMINANTS 3'!G163</f>
        <v>36</v>
      </c>
      <c r="F165" s="87">
        <f>'PARASITOLOGIE 3'!G163</f>
        <v>24.375</v>
      </c>
      <c r="G165" s="87">
        <f>'INFECTIEUX 3'!G163</f>
        <v>2.625</v>
      </c>
      <c r="H165" s="87">
        <f>'CARNIVORES 3'!G163</f>
        <v>21</v>
      </c>
      <c r="I165" s="87">
        <f>'CHIRURGIE 3'!G163</f>
        <v>11.25</v>
      </c>
      <c r="J165" s="87">
        <f>'BIOCHIMIE 2'!G163</f>
        <v>12</v>
      </c>
      <c r="K165" s="87">
        <f>'HIDAOA 3'!G163</f>
        <v>25.5</v>
      </c>
      <c r="L165" s="87">
        <f>'ANA-PATH 2'!G163</f>
        <v>14</v>
      </c>
      <c r="M165" s="88">
        <f>CLINIQUE!H165</f>
        <v>39</v>
      </c>
      <c r="N165" s="88">
        <f t="shared" si="28"/>
        <v>190.625</v>
      </c>
      <c r="O165" s="88">
        <f t="shared" si="29"/>
        <v>6.8080357142857144</v>
      </c>
      <c r="P165" s="89" t="str">
        <f t="shared" si="30"/>
        <v>Ajournee</v>
      </c>
      <c r="Q165" s="89" t="str">
        <f t="shared" si="31"/>
        <v>Synthèse</v>
      </c>
      <c r="R165" s="72">
        <f t="shared" si="32"/>
        <v>1</v>
      </c>
      <c r="S165" s="72">
        <f t="shared" si="33"/>
        <v>0</v>
      </c>
      <c r="T165" s="72">
        <f t="shared" si="34"/>
        <v>0</v>
      </c>
      <c r="U165" s="72">
        <f t="shared" si="35"/>
        <v>1</v>
      </c>
      <c r="V165" s="72">
        <f t="shared" si="36"/>
        <v>0</v>
      </c>
      <c r="W165" s="72">
        <f t="shared" si="37"/>
        <v>1</v>
      </c>
      <c r="X165" s="72">
        <f t="shared" si="38"/>
        <v>0</v>
      </c>
      <c r="Y165" s="72">
        <f t="shared" si="39"/>
        <v>0</v>
      </c>
      <c r="Z165" s="72">
        <f t="shared" si="40"/>
        <v>0</v>
      </c>
      <c r="AA165" s="72">
        <f t="shared" si="41"/>
        <v>0</v>
      </c>
      <c r="AB165" s="71" t="str">
        <f>'REPRODUCTION 3'!M163</f>
        <v>Synthèse</v>
      </c>
      <c r="AC165" s="71" t="str">
        <f>'RUMINANTS 3'!M163</f>
        <v>Juin</v>
      </c>
      <c r="AD165" s="71" t="str">
        <f>'PARASITOLOGIE 3'!M163</f>
        <v>Synthèse</v>
      </c>
      <c r="AE165" s="71" t="str">
        <f>'INFECTIEUX 3'!M163</f>
        <v>Synthèse</v>
      </c>
      <c r="AF165" s="71" t="str">
        <f>'CARNIVORES 3'!M163</f>
        <v>Synthèse</v>
      </c>
      <c r="AG165" s="71" t="str">
        <f>'CHIRURGIE 3'!M163</f>
        <v>Synthèse</v>
      </c>
      <c r="AH165" s="71" t="str">
        <f>'BIOCHIMIE 2'!M163</f>
        <v>Synthèse</v>
      </c>
      <c r="AI165" s="71" t="str">
        <f>'HIDAOA 3'!M163</f>
        <v>Synthèse</v>
      </c>
      <c r="AJ165" s="71" t="str">
        <f>'ANA-PATH 2'!M163</f>
        <v>Synthèse</v>
      </c>
      <c r="AK165" s="73" t="str">
        <f>CLINIQUE!N165</f>
        <v>Juin</v>
      </c>
    </row>
    <row r="166" spans="1:38" ht="15.75">
      <c r="A166" s="35">
        <v>157</v>
      </c>
      <c r="B166" s="123" t="s">
        <v>391</v>
      </c>
      <c r="C166" s="123" t="s">
        <v>41</v>
      </c>
      <c r="D166" s="87">
        <f>'REPRODUCTION 3'!G164</f>
        <v>9</v>
      </c>
      <c r="E166" s="87">
        <f>'RUMINANTS 3'!G164</f>
        <v>31.5</v>
      </c>
      <c r="F166" s="87">
        <f>'PARASITOLOGIE 3'!G164</f>
        <v>24.375</v>
      </c>
      <c r="G166" s="87">
        <f>'INFECTIEUX 3'!G164</f>
        <v>6</v>
      </c>
      <c r="H166" s="87">
        <f>'CARNIVORES 3'!G164</f>
        <v>23.625</v>
      </c>
      <c r="I166" s="87">
        <f>'CHIRURGIE 3'!G164</f>
        <v>12.75</v>
      </c>
      <c r="J166" s="87">
        <f>'BIOCHIMIE 2'!G164</f>
        <v>11.75</v>
      </c>
      <c r="K166" s="87">
        <f>'HIDAOA 3'!G164</f>
        <v>30</v>
      </c>
      <c r="L166" s="87">
        <f>'ANA-PATH 2'!G164</f>
        <v>17</v>
      </c>
      <c r="M166" s="88">
        <f>CLINIQUE!H166</f>
        <v>40</v>
      </c>
      <c r="N166" s="88">
        <f t="shared" si="28"/>
        <v>206</v>
      </c>
      <c r="O166" s="88">
        <f t="shared" si="29"/>
        <v>7.3571428571428568</v>
      </c>
      <c r="P166" s="89" t="str">
        <f t="shared" si="30"/>
        <v>Ajournee</v>
      </c>
      <c r="Q166" s="89" t="str">
        <f t="shared" si="31"/>
        <v>Synthèse</v>
      </c>
      <c r="R166" s="72">
        <f t="shared" si="32"/>
        <v>1</v>
      </c>
      <c r="S166" s="72">
        <f t="shared" si="33"/>
        <v>0</v>
      </c>
      <c r="T166" s="72">
        <f t="shared" si="34"/>
        <v>0</v>
      </c>
      <c r="U166" s="72">
        <f t="shared" si="35"/>
        <v>1</v>
      </c>
      <c r="V166" s="72">
        <f t="shared" si="36"/>
        <v>0</v>
      </c>
      <c r="W166" s="72">
        <f t="shared" si="37"/>
        <v>1</v>
      </c>
      <c r="X166" s="72">
        <f t="shared" si="38"/>
        <v>0</v>
      </c>
      <c r="Y166" s="72">
        <f t="shared" si="39"/>
        <v>0</v>
      </c>
      <c r="Z166" s="72">
        <f t="shared" si="40"/>
        <v>0</v>
      </c>
      <c r="AA166" s="72">
        <f t="shared" si="41"/>
        <v>0</v>
      </c>
      <c r="AB166" s="71" t="str">
        <f>'REPRODUCTION 3'!M164</f>
        <v>Synthèse</v>
      </c>
      <c r="AC166" s="71" t="str">
        <f>'RUMINANTS 3'!M164</f>
        <v>Juin</v>
      </c>
      <c r="AD166" s="71" t="str">
        <f>'PARASITOLOGIE 3'!M164</f>
        <v>Synthèse</v>
      </c>
      <c r="AE166" s="71" t="str">
        <f>'INFECTIEUX 3'!M164</f>
        <v>Synthèse</v>
      </c>
      <c r="AF166" s="71" t="str">
        <f>'CARNIVORES 3'!M164</f>
        <v>Synthèse</v>
      </c>
      <c r="AG166" s="71" t="str">
        <f>'CHIRURGIE 3'!M164</f>
        <v>Synthèse</v>
      </c>
      <c r="AH166" s="71" t="str">
        <f>'BIOCHIMIE 2'!M164</f>
        <v>Synthèse</v>
      </c>
      <c r="AI166" s="71" t="str">
        <f>'HIDAOA 3'!M164</f>
        <v>Juin</v>
      </c>
      <c r="AJ166" s="71" t="str">
        <f>'ANA-PATH 2'!M164</f>
        <v>Synthèse</v>
      </c>
      <c r="AK166" s="73" t="str">
        <f>CLINIQUE!N166</f>
        <v>Juin</v>
      </c>
    </row>
    <row r="167" spans="1:38" ht="15.75">
      <c r="A167" s="35">
        <v>158</v>
      </c>
      <c r="B167" s="123" t="s">
        <v>392</v>
      </c>
      <c r="C167" s="123" t="s">
        <v>393</v>
      </c>
      <c r="D167" s="87">
        <f>'REPRODUCTION 3'!G165</f>
        <v>13.5</v>
      </c>
      <c r="E167" s="87">
        <f>'RUMINANTS 3'!G165</f>
        <v>48.75</v>
      </c>
      <c r="F167" s="87">
        <f>'PARASITOLOGIE 3'!G165</f>
        <v>36.75</v>
      </c>
      <c r="G167" s="87">
        <f>'INFECTIEUX 3'!G165</f>
        <v>9</v>
      </c>
      <c r="H167" s="87">
        <f>'CARNIVORES 3'!G165</f>
        <v>31.5</v>
      </c>
      <c r="I167" s="87">
        <f>'CHIRURGIE 3'!G165</f>
        <v>25.5</v>
      </c>
      <c r="J167" s="87">
        <f>'BIOCHIMIE 2'!G165</f>
        <v>19.5</v>
      </c>
      <c r="K167" s="87">
        <f>'HIDAOA 3'!G165</f>
        <v>41.625</v>
      </c>
      <c r="L167" s="87">
        <f>'ANA-PATH 2'!G165</f>
        <v>14.5</v>
      </c>
      <c r="M167" s="88">
        <f>CLINIQUE!H167</f>
        <v>43</v>
      </c>
      <c r="N167" s="88">
        <f t="shared" si="28"/>
        <v>283.625</v>
      </c>
      <c r="O167" s="88">
        <f t="shared" si="29"/>
        <v>10.129464285714286</v>
      </c>
      <c r="P167" s="89" t="str">
        <f t="shared" si="30"/>
        <v>Ajournee</v>
      </c>
      <c r="Q167" s="89" t="str">
        <f t="shared" si="31"/>
        <v>Synthèse</v>
      </c>
      <c r="R167" s="72">
        <f t="shared" si="32"/>
        <v>1</v>
      </c>
      <c r="S167" s="72">
        <f t="shared" si="33"/>
        <v>0</v>
      </c>
      <c r="T167" s="72">
        <f t="shared" si="34"/>
        <v>0</v>
      </c>
      <c r="U167" s="72">
        <f t="shared" si="35"/>
        <v>1</v>
      </c>
      <c r="V167" s="72">
        <f t="shared" si="36"/>
        <v>0</v>
      </c>
      <c r="W167" s="72">
        <f t="shared" si="37"/>
        <v>0</v>
      </c>
      <c r="X167" s="72">
        <f t="shared" si="38"/>
        <v>0</v>
      </c>
      <c r="Y167" s="72">
        <f t="shared" si="39"/>
        <v>0</v>
      </c>
      <c r="Z167" s="72">
        <f t="shared" si="40"/>
        <v>0</v>
      </c>
      <c r="AA167" s="72">
        <f t="shared" si="41"/>
        <v>0</v>
      </c>
      <c r="AB167" s="71" t="str">
        <f>'REPRODUCTION 3'!M165</f>
        <v>Synthèse</v>
      </c>
      <c r="AC167" s="71" t="str">
        <f>'RUMINANTS 3'!M165</f>
        <v>Juin</v>
      </c>
      <c r="AD167" s="71" t="str">
        <f>'PARASITOLOGIE 3'!M165</f>
        <v>Juin</v>
      </c>
      <c r="AE167" s="71" t="str">
        <f>'INFECTIEUX 3'!M165</f>
        <v>Synthèse</v>
      </c>
      <c r="AF167" s="71" t="str">
        <f>'CARNIVORES 3'!M165</f>
        <v>Juin</v>
      </c>
      <c r="AG167" s="71" t="str">
        <f>'CHIRURGIE 3'!M165</f>
        <v>Juin</v>
      </c>
      <c r="AH167" s="71" t="str">
        <f>'BIOCHIMIE 2'!M165</f>
        <v>Juin</v>
      </c>
      <c r="AI167" s="71" t="str">
        <f>'HIDAOA 3'!M165</f>
        <v>Juin</v>
      </c>
      <c r="AJ167" s="71" t="str">
        <f>'ANA-PATH 2'!M165</f>
        <v>Juin</v>
      </c>
      <c r="AK167" s="73" t="str">
        <f>CLINIQUE!N167</f>
        <v>Juin</v>
      </c>
    </row>
    <row r="168" spans="1:38" ht="15.75">
      <c r="A168" s="35">
        <v>159</v>
      </c>
      <c r="B168" s="123" t="s">
        <v>394</v>
      </c>
      <c r="C168" s="123" t="s">
        <v>395</v>
      </c>
      <c r="D168" s="87">
        <f>'REPRODUCTION 3'!G166</f>
        <v>21.375</v>
      </c>
      <c r="E168" s="87">
        <f>'RUMINANTS 3'!G166</f>
        <v>39.75</v>
      </c>
      <c r="F168" s="87">
        <f>'PARASITOLOGIE 3'!G166</f>
        <v>33.375</v>
      </c>
      <c r="G168" s="87">
        <f>'INFECTIEUX 3'!G166</f>
        <v>16.5</v>
      </c>
      <c r="H168" s="87">
        <f>'CARNIVORES 3'!G166</f>
        <v>43.125</v>
      </c>
      <c r="I168" s="87">
        <f>'CHIRURGIE 3'!G166</f>
        <v>34.5</v>
      </c>
      <c r="J168" s="87">
        <f>'BIOCHIMIE 2'!G166</f>
        <v>22</v>
      </c>
      <c r="K168" s="87">
        <f>'HIDAOA 3'!G166</f>
        <v>21</v>
      </c>
      <c r="L168" s="87">
        <f>'ANA-PATH 2'!G166</f>
        <v>8.5</v>
      </c>
      <c r="M168" s="88">
        <f>CLINIQUE!H168</f>
        <v>43</v>
      </c>
      <c r="N168" s="88">
        <f t="shared" si="28"/>
        <v>283.125</v>
      </c>
      <c r="O168" s="88">
        <f t="shared" si="29"/>
        <v>10.111607142857142</v>
      </c>
      <c r="P168" s="89" t="str">
        <f t="shared" si="30"/>
        <v>Ajournee</v>
      </c>
      <c r="Q168" s="89" t="str">
        <f t="shared" si="31"/>
        <v>Synthèse</v>
      </c>
      <c r="R168" s="72">
        <f t="shared" si="32"/>
        <v>0</v>
      </c>
      <c r="S168" s="72">
        <f t="shared" si="33"/>
        <v>0</v>
      </c>
      <c r="T168" s="72">
        <f t="shared" si="34"/>
        <v>0</v>
      </c>
      <c r="U168" s="72">
        <f t="shared" si="35"/>
        <v>0</v>
      </c>
      <c r="V168" s="72">
        <f t="shared" si="36"/>
        <v>0</v>
      </c>
      <c r="W168" s="72">
        <f t="shared" si="37"/>
        <v>0</v>
      </c>
      <c r="X168" s="72">
        <f t="shared" si="38"/>
        <v>0</v>
      </c>
      <c r="Y168" s="72">
        <f t="shared" si="39"/>
        <v>0</v>
      </c>
      <c r="Z168" s="72">
        <f t="shared" si="40"/>
        <v>1</v>
      </c>
      <c r="AA168" s="72">
        <f t="shared" si="41"/>
        <v>0</v>
      </c>
      <c r="AB168" s="71" t="str">
        <f>'REPRODUCTION 3'!M166</f>
        <v>Juin</v>
      </c>
      <c r="AC168" s="71" t="str">
        <f>'RUMINANTS 3'!M166</f>
        <v>Juin</v>
      </c>
      <c r="AD168" s="71" t="str">
        <f>'PARASITOLOGIE 3'!M166</f>
        <v>Juin</v>
      </c>
      <c r="AE168" s="71" t="str">
        <f>'INFECTIEUX 3'!M166</f>
        <v>Juin</v>
      </c>
      <c r="AF168" s="71" t="str">
        <f>'CARNIVORES 3'!M166</f>
        <v>Juin</v>
      </c>
      <c r="AG168" s="71" t="str">
        <f>'CHIRURGIE 3'!M166</f>
        <v>Juin</v>
      </c>
      <c r="AH168" s="71" t="str">
        <f>'BIOCHIMIE 2'!M166</f>
        <v>Juin</v>
      </c>
      <c r="AI168" s="71" t="str">
        <f>'HIDAOA 3'!M166</f>
        <v>Juin</v>
      </c>
      <c r="AJ168" s="71" t="str">
        <f>'ANA-PATH 2'!M166</f>
        <v>Synthèse</v>
      </c>
      <c r="AK168" s="73" t="str">
        <f>CLINIQUE!N168</f>
        <v>Juin</v>
      </c>
    </row>
    <row r="169" spans="1:38" ht="15.75">
      <c r="A169" s="35">
        <v>160</v>
      </c>
      <c r="B169" s="123" t="s">
        <v>396</v>
      </c>
      <c r="C169" s="123" t="s">
        <v>397</v>
      </c>
      <c r="D169" s="339">
        <f>'REPRODUCTION 3'!G167</f>
        <v>27.375</v>
      </c>
      <c r="E169" s="339">
        <f>'RUMINANTS 3'!G167</f>
        <v>51.75</v>
      </c>
      <c r="F169" s="339">
        <f>'PARASITOLOGIE 3'!G167</f>
        <v>44.25</v>
      </c>
      <c r="G169" s="339">
        <f>'INFECTIEUX 3'!G167</f>
        <v>32.25</v>
      </c>
      <c r="H169" s="339">
        <f>'CARNIVORES 3'!G167</f>
        <v>54.375</v>
      </c>
      <c r="I169" s="339">
        <f>'CHIRURGIE 3'!G167</f>
        <v>36.75</v>
      </c>
      <c r="J169" s="339">
        <f>'BIOCHIMIE 2'!G167</f>
        <v>24.25</v>
      </c>
      <c r="K169" s="339">
        <f>'HIDAOA 3'!G167</f>
        <v>40.5</v>
      </c>
      <c r="L169" s="339">
        <f>'ANA-PATH 2'!G167</f>
        <v>13</v>
      </c>
      <c r="M169" s="88">
        <f>CLINIQUE!H169</f>
        <v>45</v>
      </c>
      <c r="N169" s="88">
        <f t="shared" si="28"/>
        <v>369.5</v>
      </c>
      <c r="O169" s="88">
        <f t="shared" si="29"/>
        <v>13.196428571428571</v>
      </c>
      <c r="P169" s="89" t="str">
        <f t="shared" si="30"/>
        <v>Admis</v>
      </c>
      <c r="Q169" s="89" t="str">
        <f t="shared" si="31"/>
        <v>juin</v>
      </c>
      <c r="R169" s="72">
        <f t="shared" si="32"/>
        <v>0</v>
      </c>
      <c r="S169" s="72">
        <f t="shared" si="33"/>
        <v>0</v>
      </c>
      <c r="T169" s="72">
        <f t="shared" si="34"/>
        <v>0</v>
      </c>
      <c r="U169" s="72">
        <f t="shared" si="35"/>
        <v>0</v>
      </c>
      <c r="V169" s="72">
        <f t="shared" si="36"/>
        <v>0</v>
      </c>
      <c r="W169" s="72">
        <f t="shared" si="37"/>
        <v>0</v>
      </c>
      <c r="X169" s="72">
        <f t="shared" si="38"/>
        <v>0</v>
      </c>
      <c r="Y169" s="72">
        <f t="shared" si="39"/>
        <v>0</v>
      </c>
      <c r="Z169" s="72">
        <f t="shared" si="40"/>
        <v>0</v>
      </c>
      <c r="AA169" s="72">
        <f t="shared" si="41"/>
        <v>0</v>
      </c>
      <c r="AB169" s="71" t="str">
        <f>'REPRODUCTION 3'!M167</f>
        <v>Juin</v>
      </c>
      <c r="AC169" s="71" t="str">
        <f>'RUMINANTS 3'!M167</f>
        <v>Juin</v>
      </c>
      <c r="AD169" s="71" t="str">
        <f>'PARASITOLOGIE 3'!M167</f>
        <v>Juin</v>
      </c>
      <c r="AE169" s="71" t="str">
        <f>'INFECTIEUX 3'!M167</f>
        <v>Juin</v>
      </c>
      <c r="AF169" s="71" t="str">
        <f>'CARNIVORES 3'!M167</f>
        <v>Juin</v>
      </c>
      <c r="AG169" s="71" t="str">
        <f>'CHIRURGIE 3'!M167</f>
        <v>Juin</v>
      </c>
      <c r="AH169" s="71" t="str">
        <f>'BIOCHIMIE 2'!M167</f>
        <v>Juin</v>
      </c>
      <c r="AI169" s="71" t="str">
        <f>'HIDAOA 3'!M167</f>
        <v>Juin</v>
      </c>
      <c r="AJ169" s="71" t="str">
        <f>'ANA-PATH 2'!M167</f>
        <v>Juin</v>
      </c>
      <c r="AK169" s="73" t="str">
        <f>CLINIQUE!N169</f>
        <v>Juin</v>
      </c>
      <c r="AL169" t="e">
        <f>IF(AND(B169=#REF!,C169=#REF!),"oui","non")</f>
        <v>#REF!</v>
      </c>
    </row>
    <row r="170" spans="1:38" ht="15.75">
      <c r="A170" s="35">
        <v>161</v>
      </c>
      <c r="B170" s="123" t="s">
        <v>398</v>
      </c>
      <c r="C170" s="123" t="s">
        <v>399</v>
      </c>
      <c r="D170" s="87">
        <f>'REPRODUCTION 3'!G168</f>
        <v>18</v>
      </c>
      <c r="E170" s="87">
        <f>'RUMINANTS 3'!G168</f>
        <v>36.75</v>
      </c>
      <c r="F170" s="87">
        <f>'PARASITOLOGIE 3'!G168</f>
        <v>27.75</v>
      </c>
      <c r="G170" s="87">
        <f>'INFECTIEUX 3'!G168</f>
        <v>6.375</v>
      </c>
      <c r="H170" s="87">
        <f>'CARNIVORES 3'!G168</f>
        <v>21.75</v>
      </c>
      <c r="I170" s="87">
        <f>'CHIRURGIE 3'!G168</f>
        <v>17.25</v>
      </c>
      <c r="J170" s="87">
        <f>'BIOCHIMIE 2'!G168</f>
        <v>16.75</v>
      </c>
      <c r="K170" s="87">
        <f>'HIDAOA 3'!G168</f>
        <v>16.5</v>
      </c>
      <c r="L170" s="87">
        <f>'ANA-PATH 2'!G168</f>
        <v>8</v>
      </c>
      <c r="M170" s="88">
        <f>CLINIQUE!H170</f>
        <v>42.5</v>
      </c>
      <c r="N170" s="88">
        <f t="shared" si="28"/>
        <v>211.625</v>
      </c>
      <c r="O170" s="88">
        <f t="shared" si="29"/>
        <v>7.5580357142857144</v>
      </c>
      <c r="P170" s="89" t="str">
        <f t="shared" si="30"/>
        <v>Ajournee</v>
      </c>
      <c r="Q170" s="89" t="str">
        <f t="shared" si="31"/>
        <v>Synthèse</v>
      </c>
      <c r="R170" s="72">
        <f t="shared" si="32"/>
        <v>0</v>
      </c>
      <c r="S170" s="72">
        <f t="shared" si="33"/>
        <v>0</v>
      </c>
      <c r="T170" s="72">
        <f t="shared" si="34"/>
        <v>0</v>
      </c>
      <c r="U170" s="72">
        <f t="shared" si="35"/>
        <v>1</v>
      </c>
      <c r="V170" s="72">
        <f t="shared" si="36"/>
        <v>0</v>
      </c>
      <c r="W170" s="72">
        <f t="shared" si="37"/>
        <v>0</v>
      </c>
      <c r="X170" s="72">
        <f t="shared" si="38"/>
        <v>0</v>
      </c>
      <c r="Y170" s="72">
        <f t="shared" si="39"/>
        <v>0</v>
      </c>
      <c r="Z170" s="72">
        <f t="shared" si="40"/>
        <v>1</v>
      </c>
      <c r="AA170" s="72">
        <f t="shared" si="41"/>
        <v>0</v>
      </c>
      <c r="AB170" s="71" t="str">
        <f>'REPRODUCTION 3'!M168</f>
        <v>Synthèse</v>
      </c>
      <c r="AC170" s="71" t="str">
        <f>'RUMINANTS 3'!M168</f>
        <v>Juin</v>
      </c>
      <c r="AD170" s="71" t="str">
        <f>'PARASITOLOGIE 3'!M168</f>
        <v>Synthèse</v>
      </c>
      <c r="AE170" s="71" t="str">
        <f>'INFECTIEUX 3'!M168</f>
        <v>Synthèse</v>
      </c>
      <c r="AF170" s="71" t="str">
        <f>'CARNIVORES 3'!M168</f>
        <v>Synthèse</v>
      </c>
      <c r="AG170" s="71" t="str">
        <f>'CHIRURGIE 3'!M168</f>
        <v>Synthèse</v>
      </c>
      <c r="AH170" s="71" t="str">
        <f>'BIOCHIMIE 2'!M168</f>
        <v>Synthèse</v>
      </c>
      <c r="AI170" s="71" t="str">
        <f>'HIDAOA 3'!M168</f>
        <v>Synthèse</v>
      </c>
      <c r="AJ170" s="71" t="str">
        <f>'ANA-PATH 2'!M168</f>
        <v>Synthèse</v>
      </c>
      <c r="AK170" s="73" t="str">
        <f>CLINIQUE!N170</f>
        <v>Juin</v>
      </c>
    </row>
    <row r="171" spans="1:38" ht="15.75">
      <c r="A171" s="35">
        <v>162</v>
      </c>
      <c r="B171" s="123" t="s">
        <v>400</v>
      </c>
      <c r="C171" s="123" t="s">
        <v>401</v>
      </c>
      <c r="D171" s="87">
        <f>'REPRODUCTION 3'!G169</f>
        <v>10.5</v>
      </c>
      <c r="E171" s="87">
        <f>'RUMINANTS 3'!G169</f>
        <v>25.5</v>
      </c>
      <c r="F171" s="87">
        <f>'PARASITOLOGIE 3'!G169</f>
        <v>22.875</v>
      </c>
      <c r="G171" s="87">
        <f>'INFECTIEUX 3'!G169</f>
        <v>4.125</v>
      </c>
      <c r="H171" s="87">
        <f>'CARNIVORES 3'!G169</f>
        <v>25.5</v>
      </c>
      <c r="I171" s="87">
        <f>'CHIRURGIE 3'!G169</f>
        <v>10.5</v>
      </c>
      <c r="J171" s="87">
        <f>'BIOCHIMIE 2'!G169</f>
        <v>8.25</v>
      </c>
      <c r="K171" s="87">
        <f>'HIDAOA 3'!G169</f>
        <v>19.125</v>
      </c>
      <c r="L171" s="87">
        <f>'ANA-PATH 2'!G169</f>
        <v>15</v>
      </c>
      <c r="M171" s="88">
        <f>CLINIQUE!H171</f>
        <v>41</v>
      </c>
      <c r="N171" s="88">
        <f t="shared" si="28"/>
        <v>182.375</v>
      </c>
      <c r="O171" s="88">
        <f t="shared" si="29"/>
        <v>6.5133928571428568</v>
      </c>
      <c r="P171" s="89" t="str">
        <f t="shared" si="30"/>
        <v>Ajournee</v>
      </c>
      <c r="Q171" s="89" t="str">
        <f t="shared" si="31"/>
        <v>Synthèse</v>
      </c>
      <c r="R171" s="72">
        <f t="shared" si="32"/>
        <v>1</v>
      </c>
      <c r="S171" s="72">
        <f t="shared" si="33"/>
        <v>0</v>
      </c>
      <c r="T171" s="72">
        <f t="shared" si="34"/>
        <v>0</v>
      </c>
      <c r="U171" s="72">
        <f t="shared" si="35"/>
        <v>1</v>
      </c>
      <c r="V171" s="72">
        <f t="shared" si="36"/>
        <v>0</v>
      </c>
      <c r="W171" s="72">
        <f t="shared" si="37"/>
        <v>1</v>
      </c>
      <c r="X171" s="72">
        <f t="shared" si="38"/>
        <v>1</v>
      </c>
      <c r="Y171" s="72">
        <f t="shared" si="39"/>
        <v>0</v>
      </c>
      <c r="Z171" s="72">
        <f t="shared" si="40"/>
        <v>0</v>
      </c>
      <c r="AA171" s="72">
        <f t="shared" si="41"/>
        <v>0</v>
      </c>
      <c r="AB171" s="71" t="str">
        <f>'REPRODUCTION 3'!M169</f>
        <v>Synthèse</v>
      </c>
      <c r="AC171" s="71" t="str">
        <f>'RUMINANTS 3'!M169</f>
        <v>Synthèse</v>
      </c>
      <c r="AD171" s="71" t="str">
        <f>'PARASITOLOGIE 3'!M169</f>
        <v>Synthèse</v>
      </c>
      <c r="AE171" s="71" t="str">
        <f>'INFECTIEUX 3'!M169</f>
        <v>Synthèse</v>
      </c>
      <c r="AF171" s="71" t="str">
        <f>'CARNIVORES 3'!M169</f>
        <v>Synthèse</v>
      </c>
      <c r="AG171" s="71" t="str">
        <f>'CHIRURGIE 3'!M169</f>
        <v>Synthèse</v>
      </c>
      <c r="AH171" s="71" t="str">
        <f>'BIOCHIMIE 2'!M169</f>
        <v>Synthèse</v>
      </c>
      <c r="AI171" s="71" t="str">
        <f>'HIDAOA 3'!M169</f>
        <v>Synthèse</v>
      </c>
      <c r="AJ171" s="71" t="str">
        <f>'ANA-PATH 2'!M169</f>
        <v>Synthèse</v>
      </c>
      <c r="AK171" s="73" t="str">
        <f>CLINIQUE!N171</f>
        <v>Juin</v>
      </c>
    </row>
    <row r="172" spans="1:38" ht="15.75">
      <c r="A172" s="35">
        <v>163</v>
      </c>
      <c r="B172" s="123" t="s">
        <v>107</v>
      </c>
      <c r="C172" s="123" t="s">
        <v>402</v>
      </c>
      <c r="D172" s="87">
        <f>'REPRODUCTION 3'!G170</f>
        <v>11.25</v>
      </c>
      <c r="E172" s="87">
        <f>'RUMINANTS 3'!G170</f>
        <v>36.75</v>
      </c>
      <c r="F172" s="87">
        <f>'PARASITOLOGIE 3'!G170</f>
        <v>26.25</v>
      </c>
      <c r="G172" s="87">
        <f>'INFECTIEUX 3'!G170</f>
        <v>15.75</v>
      </c>
      <c r="H172" s="87">
        <f>'CARNIVORES 3'!G170</f>
        <v>37.5</v>
      </c>
      <c r="I172" s="87">
        <f>'CHIRURGIE 3'!G170</f>
        <v>16.5</v>
      </c>
      <c r="J172" s="87">
        <f>'BIOCHIMIE 2'!G170</f>
        <v>13.25</v>
      </c>
      <c r="K172" s="87">
        <f>'HIDAOA 3'!G170</f>
        <v>25.875</v>
      </c>
      <c r="L172" s="87">
        <f>'ANA-PATH 2'!G170</f>
        <v>19</v>
      </c>
      <c r="M172" s="88">
        <f>CLINIQUE!H172</f>
        <v>42.5</v>
      </c>
      <c r="N172" s="88">
        <f t="shared" si="28"/>
        <v>244.625</v>
      </c>
      <c r="O172" s="88">
        <f t="shared" si="29"/>
        <v>8.7366071428571423</v>
      </c>
      <c r="P172" s="89" t="str">
        <f t="shared" si="30"/>
        <v>Ajournee</v>
      </c>
      <c r="Q172" s="89" t="str">
        <f t="shared" si="31"/>
        <v>Synthèse</v>
      </c>
      <c r="R172" s="72">
        <f t="shared" si="32"/>
        <v>1</v>
      </c>
      <c r="S172" s="72">
        <f t="shared" si="33"/>
        <v>0</v>
      </c>
      <c r="T172" s="72">
        <f t="shared" si="34"/>
        <v>0</v>
      </c>
      <c r="U172" s="72">
        <f t="shared" si="35"/>
        <v>0</v>
      </c>
      <c r="V172" s="72">
        <f t="shared" si="36"/>
        <v>0</v>
      </c>
      <c r="W172" s="72">
        <f t="shared" si="37"/>
        <v>0</v>
      </c>
      <c r="X172" s="72">
        <f t="shared" si="38"/>
        <v>0</v>
      </c>
      <c r="Y172" s="72">
        <f t="shared" si="39"/>
        <v>0</v>
      </c>
      <c r="Z172" s="72">
        <f t="shared" si="40"/>
        <v>0</v>
      </c>
      <c r="AA172" s="72">
        <f t="shared" si="41"/>
        <v>0</v>
      </c>
      <c r="AB172" s="71" t="str">
        <f>'REPRODUCTION 3'!M170</f>
        <v>Synthèse</v>
      </c>
      <c r="AC172" s="71" t="str">
        <f>'RUMINANTS 3'!M170</f>
        <v>Juin</v>
      </c>
      <c r="AD172" s="71" t="str">
        <f>'PARASITOLOGIE 3'!M170</f>
        <v>Synthèse</v>
      </c>
      <c r="AE172" s="71" t="str">
        <f>'INFECTIEUX 3'!M170</f>
        <v>Synthèse</v>
      </c>
      <c r="AF172" s="71" t="str">
        <f>'CARNIVORES 3'!M170</f>
        <v>Juin</v>
      </c>
      <c r="AG172" s="71" t="str">
        <f>'CHIRURGIE 3'!M170</f>
        <v>Synthèse</v>
      </c>
      <c r="AH172" s="71" t="str">
        <f>'BIOCHIMIE 2'!M170</f>
        <v>Synthèse</v>
      </c>
      <c r="AI172" s="71" t="str">
        <f>'HIDAOA 3'!M170</f>
        <v>Synthèse</v>
      </c>
      <c r="AJ172" s="71" t="str">
        <f>'ANA-PATH 2'!M170</f>
        <v>Synthèse</v>
      </c>
      <c r="AK172" s="73" t="str">
        <f>CLINIQUE!N172</f>
        <v>Juin</v>
      </c>
    </row>
    <row r="173" spans="1:38" ht="15.75">
      <c r="A173" s="35">
        <v>164</v>
      </c>
      <c r="B173" s="123" t="s">
        <v>403</v>
      </c>
      <c r="C173" s="123" t="s">
        <v>77</v>
      </c>
      <c r="D173" s="87">
        <f>'REPRODUCTION 3'!G171</f>
        <v>11.625</v>
      </c>
      <c r="E173" s="87">
        <f>'RUMINANTS 3'!G171</f>
        <v>30</v>
      </c>
      <c r="F173" s="87">
        <f>'PARASITOLOGIE 3'!G171</f>
        <v>29.25</v>
      </c>
      <c r="G173" s="87">
        <f>'INFECTIEUX 3'!G171</f>
        <v>2.25</v>
      </c>
      <c r="H173" s="87">
        <f>'CARNIVORES 3'!G171</f>
        <v>34.125</v>
      </c>
      <c r="I173" s="87">
        <f>'CHIRURGIE 3'!G171</f>
        <v>21</v>
      </c>
      <c r="J173" s="87">
        <f>'BIOCHIMIE 2'!G171</f>
        <v>12.5</v>
      </c>
      <c r="K173" s="87">
        <f>'HIDAOA 3'!G171</f>
        <v>22.5</v>
      </c>
      <c r="L173" s="87">
        <f>'ANA-PATH 2'!G171</f>
        <v>21</v>
      </c>
      <c r="M173" s="88">
        <f>CLINIQUE!H173</f>
        <v>40</v>
      </c>
      <c r="N173" s="88">
        <f t="shared" si="28"/>
        <v>224.25</v>
      </c>
      <c r="O173" s="88">
        <f t="shared" si="29"/>
        <v>8.0089285714285712</v>
      </c>
      <c r="P173" s="89" t="str">
        <f t="shared" si="30"/>
        <v>Ajournee</v>
      </c>
      <c r="Q173" s="89" t="str">
        <f t="shared" si="31"/>
        <v>Synthèse</v>
      </c>
      <c r="R173" s="72">
        <f t="shared" si="32"/>
        <v>1</v>
      </c>
      <c r="S173" s="72">
        <f t="shared" si="33"/>
        <v>0</v>
      </c>
      <c r="T173" s="72">
        <f t="shared" si="34"/>
        <v>0</v>
      </c>
      <c r="U173" s="72">
        <f t="shared" si="35"/>
        <v>1</v>
      </c>
      <c r="V173" s="72">
        <f t="shared" si="36"/>
        <v>0</v>
      </c>
      <c r="W173" s="72">
        <f t="shared" si="37"/>
        <v>0</v>
      </c>
      <c r="X173" s="72">
        <f t="shared" si="38"/>
        <v>0</v>
      </c>
      <c r="Y173" s="72">
        <f t="shared" si="39"/>
        <v>0</v>
      </c>
      <c r="Z173" s="72">
        <f t="shared" si="40"/>
        <v>0</v>
      </c>
      <c r="AA173" s="72">
        <f t="shared" si="41"/>
        <v>0</v>
      </c>
      <c r="AB173" s="71" t="str">
        <f>'REPRODUCTION 3'!M171</f>
        <v>Synthèse</v>
      </c>
      <c r="AC173" s="71" t="str">
        <f>'RUMINANTS 3'!M171</f>
        <v>Juin</v>
      </c>
      <c r="AD173" s="71" t="str">
        <f>'PARASITOLOGIE 3'!M171</f>
        <v>Synthèse</v>
      </c>
      <c r="AE173" s="71" t="str">
        <f>'INFECTIEUX 3'!M171</f>
        <v>Synthèse</v>
      </c>
      <c r="AF173" s="71" t="str">
        <f>'CARNIVORES 3'!M171</f>
        <v>Juin</v>
      </c>
      <c r="AG173" s="71" t="str">
        <f>'CHIRURGIE 3'!M171</f>
        <v>Synthèse</v>
      </c>
      <c r="AH173" s="71" t="str">
        <f>'BIOCHIMIE 2'!M171</f>
        <v>Synthèse</v>
      </c>
      <c r="AI173" s="71" t="str">
        <f>'HIDAOA 3'!M171</f>
        <v>Synthèse</v>
      </c>
      <c r="AJ173" s="71" t="str">
        <f>'ANA-PATH 2'!M171</f>
        <v>Juin</v>
      </c>
      <c r="AK173" s="73" t="str">
        <f>CLINIQUE!N173</f>
        <v>Juin</v>
      </c>
    </row>
    <row r="174" spans="1:38" ht="15.75">
      <c r="A174" s="35">
        <v>165</v>
      </c>
      <c r="B174" s="123" t="s">
        <v>404</v>
      </c>
      <c r="C174" s="123" t="s">
        <v>405</v>
      </c>
      <c r="D174" s="87">
        <f>'REPRODUCTION 3'!G172</f>
        <v>19.5</v>
      </c>
      <c r="E174" s="87">
        <f>'RUMINANTS 3'!G172</f>
        <v>35.25</v>
      </c>
      <c r="F174" s="87">
        <f>'PARASITOLOGIE 3'!G172</f>
        <v>31.125</v>
      </c>
      <c r="G174" s="87">
        <f>'INFECTIEUX 3'!G172</f>
        <v>22.5</v>
      </c>
      <c r="H174" s="87">
        <f>'CARNIVORES 3'!G172</f>
        <v>31.125</v>
      </c>
      <c r="I174" s="87">
        <f>'CHIRURGIE 3'!G172</f>
        <v>22.875</v>
      </c>
      <c r="J174" s="87">
        <f>'BIOCHIMIE 2'!G172</f>
        <v>13.25</v>
      </c>
      <c r="K174" s="87">
        <f>'HIDAOA 3'!G172</f>
        <v>23.625</v>
      </c>
      <c r="L174" s="87">
        <f>'ANA-PATH 2'!G172</f>
        <v>21</v>
      </c>
      <c r="M174" s="88">
        <f>CLINIQUE!H174</f>
        <v>40.5</v>
      </c>
      <c r="N174" s="88">
        <f t="shared" si="28"/>
        <v>260.75</v>
      </c>
      <c r="O174" s="88">
        <f t="shared" si="29"/>
        <v>9.3125</v>
      </c>
      <c r="P174" s="89" t="str">
        <f t="shared" si="30"/>
        <v>Ajournee</v>
      </c>
      <c r="Q174" s="89" t="str">
        <f t="shared" si="31"/>
        <v>Synthèse</v>
      </c>
      <c r="R174" s="72">
        <f t="shared" si="32"/>
        <v>0</v>
      </c>
      <c r="S174" s="72">
        <f t="shared" si="33"/>
        <v>0</v>
      </c>
      <c r="T174" s="72">
        <f t="shared" si="34"/>
        <v>0</v>
      </c>
      <c r="U174" s="72">
        <f t="shared" si="35"/>
        <v>0</v>
      </c>
      <c r="V174" s="72">
        <f t="shared" si="36"/>
        <v>0</v>
      </c>
      <c r="W174" s="72">
        <f t="shared" si="37"/>
        <v>0</v>
      </c>
      <c r="X174" s="72">
        <f t="shared" si="38"/>
        <v>0</v>
      </c>
      <c r="Y174" s="72">
        <f t="shared" si="39"/>
        <v>0</v>
      </c>
      <c r="Z174" s="72">
        <f t="shared" si="40"/>
        <v>0</v>
      </c>
      <c r="AA174" s="72">
        <f t="shared" si="41"/>
        <v>0</v>
      </c>
      <c r="AB174" s="71" t="str">
        <f>'REPRODUCTION 3'!M172</f>
        <v>Synthèse</v>
      </c>
      <c r="AC174" s="71" t="str">
        <f>'RUMINANTS 3'!M172</f>
        <v>Juin</v>
      </c>
      <c r="AD174" s="71" t="str">
        <f>'PARASITOLOGIE 3'!M172</f>
        <v>Juin</v>
      </c>
      <c r="AE174" s="71" t="str">
        <f>'INFECTIEUX 3'!M172</f>
        <v>Synthèse</v>
      </c>
      <c r="AF174" s="71" t="str">
        <f>'CARNIVORES 3'!M172</f>
        <v>Juin</v>
      </c>
      <c r="AG174" s="71" t="str">
        <f>'CHIRURGIE 3'!M172</f>
        <v>Synthèse</v>
      </c>
      <c r="AH174" s="71" t="str">
        <f>'BIOCHIMIE 2'!M172</f>
        <v>Synthèse</v>
      </c>
      <c r="AI174" s="71" t="str">
        <f>'HIDAOA 3'!M172</f>
        <v>Synthèse</v>
      </c>
      <c r="AJ174" s="71" t="str">
        <f>'ANA-PATH 2'!M172</f>
        <v>Juin</v>
      </c>
      <c r="AK174" s="73" t="str">
        <f>CLINIQUE!N174</f>
        <v>Juin</v>
      </c>
    </row>
    <row r="175" spans="1:38" ht="15.75">
      <c r="A175" s="35">
        <v>166</v>
      </c>
      <c r="B175" s="123" t="s">
        <v>108</v>
      </c>
      <c r="C175" s="123" t="s">
        <v>406</v>
      </c>
      <c r="D175" s="87">
        <f>'REPRODUCTION 3'!G173</f>
        <v>4.125</v>
      </c>
      <c r="E175" s="87">
        <f>'RUMINANTS 3'!G173</f>
        <v>25.5</v>
      </c>
      <c r="F175" s="87">
        <f>'PARASITOLOGIE 3'!G173</f>
        <v>20.25</v>
      </c>
      <c r="G175" s="87">
        <f>'INFECTIEUX 3'!G173</f>
        <v>6.375</v>
      </c>
      <c r="H175" s="87">
        <f>'CARNIVORES 3'!G173</f>
        <v>20.625</v>
      </c>
      <c r="I175" s="87">
        <f>'CHIRURGIE 3'!G173</f>
        <v>14.25</v>
      </c>
      <c r="J175" s="87">
        <f>'BIOCHIMIE 2'!G173</f>
        <v>7</v>
      </c>
      <c r="K175" s="87">
        <f>'HIDAOA 3'!G173</f>
        <v>7.5</v>
      </c>
      <c r="L175" s="87">
        <f>'ANA-PATH 2'!G173</f>
        <v>13</v>
      </c>
      <c r="M175" s="88">
        <f>CLINIQUE!H175</f>
        <v>44</v>
      </c>
      <c r="N175" s="88">
        <f t="shared" si="28"/>
        <v>162.625</v>
      </c>
      <c r="O175" s="88">
        <f t="shared" si="29"/>
        <v>5.8080357142857144</v>
      </c>
      <c r="P175" s="89" t="str">
        <f t="shared" si="30"/>
        <v>Ajournee</v>
      </c>
      <c r="Q175" s="89" t="str">
        <f t="shared" si="31"/>
        <v>Synthèse</v>
      </c>
      <c r="R175" s="72">
        <f t="shared" si="32"/>
        <v>1</v>
      </c>
      <c r="S175" s="72">
        <f t="shared" si="33"/>
        <v>0</v>
      </c>
      <c r="T175" s="72">
        <f t="shared" si="34"/>
        <v>0</v>
      </c>
      <c r="U175" s="72">
        <f t="shared" si="35"/>
        <v>1</v>
      </c>
      <c r="V175" s="72">
        <f t="shared" si="36"/>
        <v>0</v>
      </c>
      <c r="W175" s="72">
        <f t="shared" si="37"/>
        <v>1</v>
      </c>
      <c r="X175" s="72">
        <f t="shared" si="38"/>
        <v>1</v>
      </c>
      <c r="Y175" s="72">
        <f t="shared" si="39"/>
        <v>1</v>
      </c>
      <c r="Z175" s="72">
        <f t="shared" si="40"/>
        <v>0</v>
      </c>
      <c r="AA175" s="72">
        <f t="shared" si="41"/>
        <v>0</v>
      </c>
      <c r="AB175" s="71" t="str">
        <f>'REPRODUCTION 3'!M173</f>
        <v>Synthèse</v>
      </c>
      <c r="AC175" s="71" t="str">
        <f>'RUMINANTS 3'!M173</f>
        <v>Synthèse</v>
      </c>
      <c r="AD175" s="71" t="str">
        <f>'PARASITOLOGIE 3'!M173</f>
        <v>Synthèse</v>
      </c>
      <c r="AE175" s="71" t="str">
        <f>'INFECTIEUX 3'!M173</f>
        <v>Synthèse</v>
      </c>
      <c r="AF175" s="71" t="str">
        <f>'CARNIVORES 3'!M173</f>
        <v>Synthèse</v>
      </c>
      <c r="AG175" s="71" t="str">
        <f>'CHIRURGIE 3'!M173</f>
        <v>Synthèse</v>
      </c>
      <c r="AH175" s="71" t="str">
        <f>'BIOCHIMIE 2'!M173</f>
        <v>Synthèse</v>
      </c>
      <c r="AI175" s="71" t="str">
        <f>'HIDAOA 3'!M173</f>
        <v>Synthèse</v>
      </c>
      <c r="AJ175" s="71" t="str">
        <f>'ANA-PATH 2'!M173</f>
        <v>Synthèse</v>
      </c>
      <c r="AK175" s="73" t="str">
        <f>CLINIQUE!N175</f>
        <v>Juin</v>
      </c>
    </row>
    <row r="176" spans="1:38" ht="15.75">
      <c r="A176" s="35">
        <v>167</v>
      </c>
      <c r="B176" s="123" t="s">
        <v>109</v>
      </c>
      <c r="C176" s="123" t="s">
        <v>773</v>
      </c>
      <c r="D176" s="87">
        <f>'REPRODUCTION 3'!G174</f>
        <v>39</v>
      </c>
      <c r="E176" s="87">
        <f>'RUMINANTS 3'!G174</f>
        <v>21.75</v>
      </c>
      <c r="F176" s="87">
        <f>'PARASITOLOGIE 3'!G174</f>
        <v>42</v>
      </c>
      <c r="G176" s="87">
        <f>'INFECTIEUX 3'!G174</f>
        <v>6.75</v>
      </c>
      <c r="H176" s="87">
        <f>'CARNIVORES 3'!G174</f>
        <v>42</v>
      </c>
      <c r="I176" s="87">
        <f>'CHIRURGIE 3'!G174</f>
        <v>11.25</v>
      </c>
      <c r="J176" s="87">
        <f>'BIOCHIMIE 2'!G174</f>
        <v>13.5</v>
      </c>
      <c r="K176" s="87">
        <f>'HIDAOA 3'!G174</f>
        <v>30.375</v>
      </c>
      <c r="L176" s="87">
        <f>'ANA-PATH 2'!G174</f>
        <v>18.5</v>
      </c>
      <c r="M176" s="88">
        <f>CLINIQUE!H176</f>
        <v>38</v>
      </c>
      <c r="N176" s="88">
        <f t="shared" si="28"/>
        <v>263.125</v>
      </c>
      <c r="O176" s="88">
        <f t="shared" si="29"/>
        <v>9.3973214285714288</v>
      </c>
      <c r="P176" s="89" t="str">
        <f t="shared" si="30"/>
        <v>Ajournee</v>
      </c>
      <c r="Q176" s="89" t="str">
        <f t="shared" si="31"/>
        <v>Synthèse</v>
      </c>
      <c r="R176" s="72">
        <f t="shared" si="32"/>
        <v>0</v>
      </c>
      <c r="S176" s="72">
        <f t="shared" si="33"/>
        <v>0</v>
      </c>
      <c r="T176" s="72">
        <f t="shared" si="34"/>
        <v>0</v>
      </c>
      <c r="U176" s="72">
        <f t="shared" si="35"/>
        <v>1</v>
      </c>
      <c r="V176" s="72">
        <f t="shared" si="36"/>
        <v>0</v>
      </c>
      <c r="W176" s="72">
        <f t="shared" si="37"/>
        <v>1</v>
      </c>
      <c r="X176" s="72">
        <f t="shared" si="38"/>
        <v>0</v>
      </c>
      <c r="Y176" s="72">
        <f t="shared" si="39"/>
        <v>0</v>
      </c>
      <c r="Z176" s="72">
        <f t="shared" si="40"/>
        <v>0</v>
      </c>
      <c r="AA176" s="72">
        <f t="shared" si="41"/>
        <v>0</v>
      </c>
      <c r="AB176" s="71" t="str">
        <f>'REPRODUCTION 3'!M174</f>
        <v>Juin</v>
      </c>
      <c r="AC176" s="71" t="str">
        <f>'RUMINANTS 3'!M174</f>
        <v>Synthèse</v>
      </c>
      <c r="AD176" s="71" t="str">
        <f>'PARASITOLOGIE 3'!M174</f>
        <v>Juin</v>
      </c>
      <c r="AE176" s="71" t="str">
        <f>'INFECTIEUX 3'!M174</f>
        <v>Synthèse</v>
      </c>
      <c r="AF176" s="71" t="str">
        <f>'CARNIVORES 3'!M174</f>
        <v>Juin</v>
      </c>
      <c r="AG176" s="71" t="str">
        <f>'CHIRURGIE 3'!M174</f>
        <v>Synthèse</v>
      </c>
      <c r="AH176" s="71" t="str">
        <f>'BIOCHIMIE 2'!M174</f>
        <v>Synthèse</v>
      </c>
      <c r="AI176" s="71" t="str">
        <f>'HIDAOA 3'!M174</f>
        <v>Juin</v>
      </c>
      <c r="AJ176" s="71" t="str">
        <f>'ANA-PATH 2'!M174</f>
        <v>Synthèse</v>
      </c>
      <c r="AK176" s="73" t="str">
        <f>CLINIQUE!N176</f>
        <v>Juin</v>
      </c>
    </row>
    <row r="177" spans="1:38" ht="15.75">
      <c r="A177" s="35">
        <v>168</v>
      </c>
      <c r="B177" s="123" t="s">
        <v>407</v>
      </c>
      <c r="C177" s="123" t="s">
        <v>408</v>
      </c>
      <c r="D177" s="87">
        <f>'REPRODUCTION 3'!G175</f>
        <v>15.375</v>
      </c>
      <c r="E177" s="87">
        <f>'RUMINANTS 3'!G175</f>
        <v>32.25</v>
      </c>
      <c r="F177" s="87">
        <f>'PARASITOLOGIE 3'!G175</f>
        <v>27.75</v>
      </c>
      <c r="G177" s="87">
        <f>'INFECTIEUX 3'!G175</f>
        <v>15</v>
      </c>
      <c r="H177" s="87">
        <f>'CARNIVORES 3'!G175</f>
        <v>38.25</v>
      </c>
      <c r="I177" s="87">
        <f>'CHIRURGIE 3'!G175</f>
        <v>27</v>
      </c>
      <c r="J177" s="87">
        <f>'BIOCHIMIE 2'!G175</f>
        <v>9.5</v>
      </c>
      <c r="K177" s="87">
        <f>'HIDAOA 3'!G175</f>
        <v>26.625</v>
      </c>
      <c r="L177" s="87">
        <f>'ANA-PATH 2'!G175</f>
        <v>20.5</v>
      </c>
      <c r="M177" s="88">
        <f>CLINIQUE!H177</f>
        <v>44</v>
      </c>
      <c r="N177" s="88">
        <f t="shared" si="28"/>
        <v>256.25</v>
      </c>
      <c r="O177" s="88">
        <f t="shared" si="29"/>
        <v>9.1517857142857135</v>
      </c>
      <c r="P177" s="89" t="str">
        <f t="shared" si="30"/>
        <v>Ajournee</v>
      </c>
      <c r="Q177" s="89" t="str">
        <f t="shared" si="31"/>
        <v>Synthèse</v>
      </c>
      <c r="R177" s="72">
        <f t="shared" si="32"/>
        <v>0</v>
      </c>
      <c r="S177" s="72">
        <f t="shared" si="33"/>
        <v>0</v>
      </c>
      <c r="T177" s="72">
        <f t="shared" si="34"/>
        <v>0</v>
      </c>
      <c r="U177" s="72">
        <f t="shared" si="35"/>
        <v>0</v>
      </c>
      <c r="V177" s="72">
        <f t="shared" si="36"/>
        <v>0</v>
      </c>
      <c r="W177" s="72">
        <f t="shared" si="37"/>
        <v>0</v>
      </c>
      <c r="X177" s="72">
        <f t="shared" si="38"/>
        <v>1</v>
      </c>
      <c r="Y177" s="72">
        <f t="shared" si="39"/>
        <v>0</v>
      </c>
      <c r="Z177" s="72">
        <f t="shared" si="40"/>
        <v>0</v>
      </c>
      <c r="AA177" s="72">
        <f t="shared" si="41"/>
        <v>0</v>
      </c>
      <c r="AB177" s="71" t="str">
        <f>'REPRODUCTION 3'!M175</f>
        <v>Synthèse</v>
      </c>
      <c r="AC177" s="71" t="str">
        <f>'RUMINANTS 3'!M175</f>
        <v>Juin</v>
      </c>
      <c r="AD177" s="71" t="str">
        <f>'PARASITOLOGIE 3'!M175</f>
        <v>Synthèse</v>
      </c>
      <c r="AE177" s="71" t="str">
        <f>'INFECTIEUX 3'!M175</f>
        <v>Synthèse</v>
      </c>
      <c r="AF177" s="71" t="str">
        <f>'CARNIVORES 3'!M175</f>
        <v>Juin</v>
      </c>
      <c r="AG177" s="71" t="str">
        <f>'CHIRURGIE 3'!M175</f>
        <v>Synthèse</v>
      </c>
      <c r="AH177" s="71" t="str">
        <f>'BIOCHIMIE 2'!M175</f>
        <v>Synthèse</v>
      </c>
      <c r="AI177" s="71" t="str">
        <f>'HIDAOA 3'!M175</f>
        <v>Synthèse</v>
      </c>
      <c r="AJ177" s="71" t="str">
        <f>'ANA-PATH 2'!M175</f>
        <v>Juin</v>
      </c>
      <c r="AK177" s="73" t="str">
        <f>CLINIQUE!N177</f>
        <v>Juin</v>
      </c>
    </row>
    <row r="178" spans="1:38" ht="15.75">
      <c r="A178" s="35">
        <v>169</v>
      </c>
      <c r="B178" s="123" t="s">
        <v>409</v>
      </c>
      <c r="C178" s="123" t="s">
        <v>410</v>
      </c>
      <c r="D178" s="87">
        <f>'REPRODUCTION 3'!G176</f>
        <v>6</v>
      </c>
      <c r="E178" s="87">
        <f>'RUMINANTS 3'!G176</f>
        <v>28.5</v>
      </c>
      <c r="F178" s="87">
        <f>'PARASITOLOGIE 3'!G176</f>
        <v>27.75</v>
      </c>
      <c r="G178" s="87">
        <f>'INFECTIEUX 3'!G176</f>
        <v>13.125</v>
      </c>
      <c r="H178" s="87">
        <f>'CARNIVORES 3'!G176</f>
        <v>34.875</v>
      </c>
      <c r="I178" s="87">
        <f>'CHIRURGIE 3'!G176</f>
        <v>13.5</v>
      </c>
      <c r="J178" s="87">
        <f>'BIOCHIMIE 2'!G176</f>
        <v>11.75</v>
      </c>
      <c r="K178" s="87">
        <f>'HIDAOA 3'!G176</f>
        <v>20.625</v>
      </c>
      <c r="L178" s="87">
        <f>'ANA-PATH 2'!G176</f>
        <v>12</v>
      </c>
      <c r="M178" s="88">
        <f>CLINIQUE!H178</f>
        <v>39</v>
      </c>
      <c r="N178" s="88">
        <f t="shared" si="28"/>
        <v>207.125</v>
      </c>
      <c r="O178" s="88">
        <f t="shared" si="29"/>
        <v>7.3973214285714288</v>
      </c>
      <c r="P178" s="89" t="str">
        <f t="shared" si="30"/>
        <v>Ajournee</v>
      </c>
      <c r="Q178" s="89" t="str">
        <f t="shared" si="31"/>
        <v>Synthèse</v>
      </c>
      <c r="R178" s="72">
        <f t="shared" si="32"/>
        <v>1</v>
      </c>
      <c r="S178" s="72">
        <f t="shared" si="33"/>
        <v>0</v>
      </c>
      <c r="T178" s="72">
        <f t="shared" si="34"/>
        <v>0</v>
      </c>
      <c r="U178" s="72">
        <f t="shared" si="35"/>
        <v>1</v>
      </c>
      <c r="V178" s="72">
        <f t="shared" si="36"/>
        <v>0</v>
      </c>
      <c r="W178" s="72">
        <f t="shared" si="37"/>
        <v>1</v>
      </c>
      <c r="X178" s="72">
        <f t="shared" si="38"/>
        <v>0</v>
      </c>
      <c r="Y178" s="72">
        <f t="shared" si="39"/>
        <v>0</v>
      </c>
      <c r="Z178" s="72">
        <f t="shared" si="40"/>
        <v>0</v>
      </c>
      <c r="AA178" s="72">
        <f t="shared" si="41"/>
        <v>0</v>
      </c>
      <c r="AB178" s="71" t="str">
        <f>'REPRODUCTION 3'!M176</f>
        <v>Synthèse</v>
      </c>
      <c r="AC178" s="71" t="str">
        <f>'RUMINANTS 3'!M176</f>
        <v>Synthèse</v>
      </c>
      <c r="AD178" s="71" t="str">
        <f>'PARASITOLOGIE 3'!M176</f>
        <v>Synthèse</v>
      </c>
      <c r="AE178" s="71" t="str">
        <f>'INFECTIEUX 3'!M176</f>
        <v>Synthèse</v>
      </c>
      <c r="AF178" s="71" t="str">
        <f>'CARNIVORES 3'!M176</f>
        <v>Juin</v>
      </c>
      <c r="AG178" s="71" t="str">
        <f>'CHIRURGIE 3'!M176</f>
        <v>Synthèse</v>
      </c>
      <c r="AH178" s="71" t="str">
        <f>'BIOCHIMIE 2'!M176</f>
        <v>Synthèse</v>
      </c>
      <c r="AI178" s="71" t="str">
        <f>'HIDAOA 3'!M176</f>
        <v>Synthèse</v>
      </c>
      <c r="AJ178" s="71" t="str">
        <f>'ANA-PATH 2'!M176</f>
        <v>Synthèse</v>
      </c>
      <c r="AK178" s="73" t="str">
        <f>CLINIQUE!N178</f>
        <v>Juin</v>
      </c>
    </row>
    <row r="179" spans="1:38" ht="15.75">
      <c r="A179" s="35">
        <v>170</v>
      </c>
      <c r="B179" s="123" t="s">
        <v>411</v>
      </c>
      <c r="C179" s="123" t="s">
        <v>267</v>
      </c>
      <c r="D179" s="87">
        <f>'REPRODUCTION 3'!G177</f>
        <v>20.25</v>
      </c>
      <c r="E179" s="87">
        <f>'RUMINANTS 3'!G177</f>
        <v>42.75</v>
      </c>
      <c r="F179" s="87">
        <f>'PARASITOLOGIE 3'!G177</f>
        <v>33.75</v>
      </c>
      <c r="G179" s="87">
        <f>'INFECTIEUX 3'!G177</f>
        <v>7.5</v>
      </c>
      <c r="H179" s="87">
        <f>'CARNIVORES 3'!G177</f>
        <v>36</v>
      </c>
      <c r="I179" s="87">
        <f>'CHIRURGIE 3'!G177</f>
        <v>27</v>
      </c>
      <c r="J179" s="87">
        <f>'BIOCHIMIE 2'!G177</f>
        <v>16.25</v>
      </c>
      <c r="K179" s="87">
        <f>'HIDAOA 3'!G177</f>
        <v>32.625</v>
      </c>
      <c r="L179" s="87">
        <f>'ANA-PATH 2'!G177</f>
        <v>20.75</v>
      </c>
      <c r="M179" s="88">
        <f>CLINIQUE!H179</f>
        <v>40</v>
      </c>
      <c r="N179" s="88">
        <f t="shared" si="28"/>
        <v>276.875</v>
      </c>
      <c r="O179" s="88">
        <f t="shared" si="29"/>
        <v>9.8883928571428577</v>
      </c>
      <c r="P179" s="89" t="str">
        <f t="shared" si="30"/>
        <v>Ajournee</v>
      </c>
      <c r="Q179" s="89" t="str">
        <f t="shared" si="31"/>
        <v>Synthèse</v>
      </c>
      <c r="R179" s="72">
        <f t="shared" si="32"/>
        <v>0</v>
      </c>
      <c r="S179" s="72">
        <f t="shared" si="33"/>
        <v>0</v>
      </c>
      <c r="T179" s="72">
        <f t="shared" si="34"/>
        <v>0</v>
      </c>
      <c r="U179" s="72">
        <f t="shared" si="35"/>
        <v>1</v>
      </c>
      <c r="V179" s="72">
        <f t="shared" si="36"/>
        <v>0</v>
      </c>
      <c r="W179" s="72">
        <f t="shared" si="37"/>
        <v>0</v>
      </c>
      <c r="X179" s="72">
        <f t="shared" si="38"/>
        <v>0</v>
      </c>
      <c r="Y179" s="72">
        <f t="shared" si="39"/>
        <v>0</v>
      </c>
      <c r="Z179" s="72">
        <f t="shared" si="40"/>
        <v>0</v>
      </c>
      <c r="AA179" s="72">
        <f t="shared" si="41"/>
        <v>0</v>
      </c>
      <c r="AB179" s="71" t="str">
        <f>'REPRODUCTION 3'!M177</f>
        <v>Juin</v>
      </c>
      <c r="AC179" s="71" t="str">
        <f>'RUMINANTS 3'!M177</f>
        <v>Juin</v>
      </c>
      <c r="AD179" s="71" t="str">
        <f>'PARASITOLOGIE 3'!M177</f>
        <v>Juin</v>
      </c>
      <c r="AE179" s="71" t="str">
        <f>'INFECTIEUX 3'!M177</f>
        <v>Synthèse</v>
      </c>
      <c r="AF179" s="71" t="str">
        <f>'CARNIVORES 3'!M177</f>
        <v>Juin</v>
      </c>
      <c r="AG179" s="71" t="str">
        <f>'CHIRURGIE 3'!M177</f>
        <v>Juin</v>
      </c>
      <c r="AH179" s="71" t="str">
        <f>'BIOCHIMIE 2'!M177</f>
        <v>Juin</v>
      </c>
      <c r="AI179" s="71" t="str">
        <f>'HIDAOA 3'!M177</f>
        <v>Juin</v>
      </c>
      <c r="AJ179" s="71" t="str">
        <f>'ANA-PATH 2'!M177</f>
        <v>Juin</v>
      </c>
      <c r="AK179" s="73" t="str">
        <f>CLINIQUE!N179</f>
        <v>Juin</v>
      </c>
    </row>
    <row r="180" spans="1:38" ht="15.75">
      <c r="A180" s="35">
        <v>171</v>
      </c>
      <c r="B180" s="123" t="s">
        <v>774</v>
      </c>
      <c r="C180" s="123" t="s">
        <v>81</v>
      </c>
      <c r="D180" s="87">
        <f>'REPRODUCTION 3'!G178</f>
        <v>25.5</v>
      </c>
      <c r="E180" s="87">
        <f>'RUMINANTS 3'!G178</f>
        <v>46.5</v>
      </c>
      <c r="F180" s="87">
        <f>'PARASITOLOGIE 3'!G178</f>
        <v>27</v>
      </c>
      <c r="G180" s="87">
        <f>'INFECTIEUX 3'!G178</f>
        <v>16.125</v>
      </c>
      <c r="H180" s="87">
        <f>'CARNIVORES 3'!G178</f>
        <v>25.5</v>
      </c>
      <c r="I180" s="87">
        <f>'CHIRURGIE 3'!G178</f>
        <v>27.75</v>
      </c>
      <c r="J180" s="87">
        <f>'BIOCHIMIE 2'!G178</f>
        <v>14</v>
      </c>
      <c r="K180" s="87">
        <f>'HIDAOA 3'!G178</f>
        <v>32.625</v>
      </c>
      <c r="L180" s="87">
        <f>'ANA-PATH 2'!G178</f>
        <v>10.5</v>
      </c>
      <c r="M180" s="88">
        <f>CLINIQUE!H180</f>
        <v>38.5</v>
      </c>
      <c r="N180" s="88">
        <f t="shared" si="28"/>
        <v>264</v>
      </c>
      <c r="O180" s="88">
        <f t="shared" si="29"/>
        <v>9.4285714285714288</v>
      </c>
      <c r="P180" s="89" t="str">
        <f t="shared" si="30"/>
        <v>Ajournee</v>
      </c>
      <c r="Q180" s="89" t="str">
        <f t="shared" si="31"/>
        <v>Synthèse</v>
      </c>
      <c r="R180" s="72">
        <f t="shared" si="32"/>
        <v>0</v>
      </c>
      <c r="S180" s="72">
        <f t="shared" si="33"/>
        <v>0</v>
      </c>
      <c r="T180" s="72">
        <f t="shared" si="34"/>
        <v>0</v>
      </c>
      <c r="U180" s="72">
        <f t="shared" si="35"/>
        <v>0</v>
      </c>
      <c r="V180" s="72">
        <f t="shared" si="36"/>
        <v>0</v>
      </c>
      <c r="W180" s="72">
        <f t="shared" si="37"/>
        <v>0</v>
      </c>
      <c r="X180" s="72">
        <f t="shared" si="38"/>
        <v>0</v>
      </c>
      <c r="Y180" s="72">
        <f t="shared" si="39"/>
        <v>0</v>
      </c>
      <c r="Z180" s="72">
        <f t="shared" si="40"/>
        <v>0</v>
      </c>
      <c r="AA180" s="72">
        <f t="shared" si="41"/>
        <v>0</v>
      </c>
      <c r="AB180" s="71" t="str">
        <f>'REPRODUCTION 3'!M178</f>
        <v>Synthèse</v>
      </c>
      <c r="AC180" s="71" t="str">
        <f>'RUMINANTS 3'!M178</f>
        <v>Juin</v>
      </c>
      <c r="AD180" s="71" t="str">
        <f>'PARASITOLOGIE 3'!M178</f>
        <v>Synthèse</v>
      </c>
      <c r="AE180" s="71" t="str">
        <f>'INFECTIEUX 3'!M178</f>
        <v>Synthèse</v>
      </c>
      <c r="AF180" s="71" t="str">
        <f>'CARNIVORES 3'!M178</f>
        <v>Synthèse</v>
      </c>
      <c r="AG180" s="71" t="str">
        <f>'CHIRURGIE 3'!M178</f>
        <v>Synthèse</v>
      </c>
      <c r="AH180" s="71" t="str">
        <f>'BIOCHIMIE 2'!M178</f>
        <v>Synthèse</v>
      </c>
      <c r="AI180" s="71" t="str">
        <f>'HIDAOA 3'!M178</f>
        <v>Juin</v>
      </c>
      <c r="AJ180" s="71" t="str">
        <f>'ANA-PATH 2'!M178</f>
        <v>Synthèse</v>
      </c>
      <c r="AK180" s="73" t="str">
        <f>CLINIQUE!N180</f>
        <v>Juin</v>
      </c>
    </row>
    <row r="181" spans="1:38" ht="15.75">
      <c r="A181" s="35">
        <v>172</v>
      </c>
      <c r="B181" s="123" t="s">
        <v>412</v>
      </c>
      <c r="C181" s="123" t="s">
        <v>228</v>
      </c>
      <c r="D181" s="339">
        <f>'REPRODUCTION 3'!G179</f>
        <v>23.25</v>
      </c>
      <c r="E181" s="339">
        <f>'RUMINANTS 3'!G179</f>
        <v>45.75</v>
      </c>
      <c r="F181" s="339">
        <f>'PARASITOLOGIE 3'!G179</f>
        <v>37.875</v>
      </c>
      <c r="G181" s="339">
        <f>'INFECTIEUX 3'!G179</f>
        <v>22.5</v>
      </c>
      <c r="H181" s="339">
        <f>'CARNIVORES 3'!G179</f>
        <v>43.125</v>
      </c>
      <c r="I181" s="339">
        <f>'CHIRURGIE 3'!G179</f>
        <v>28.5</v>
      </c>
      <c r="J181" s="339">
        <f>'BIOCHIMIE 2'!G179</f>
        <v>21.5</v>
      </c>
      <c r="K181" s="339">
        <f>'HIDAOA 3'!G179</f>
        <v>37.125</v>
      </c>
      <c r="L181" s="339">
        <f>'ANA-PATH 2'!G179</f>
        <v>18</v>
      </c>
      <c r="M181" s="88">
        <f>CLINIQUE!H181</f>
        <v>43</v>
      </c>
      <c r="N181" s="88">
        <f t="shared" si="28"/>
        <v>320.625</v>
      </c>
      <c r="O181" s="88">
        <f t="shared" si="29"/>
        <v>11.450892857142858</v>
      </c>
      <c r="P181" s="89" t="str">
        <f t="shared" si="30"/>
        <v>Admis</v>
      </c>
      <c r="Q181" s="89" t="str">
        <f t="shared" si="31"/>
        <v>juin</v>
      </c>
      <c r="R181" s="72">
        <f t="shared" si="32"/>
        <v>0</v>
      </c>
      <c r="S181" s="72">
        <f t="shared" si="33"/>
        <v>0</v>
      </c>
      <c r="T181" s="72">
        <f t="shared" si="34"/>
        <v>0</v>
      </c>
      <c r="U181" s="72">
        <f t="shared" si="35"/>
        <v>0</v>
      </c>
      <c r="V181" s="72">
        <f t="shared" si="36"/>
        <v>0</v>
      </c>
      <c r="W181" s="72">
        <f t="shared" si="37"/>
        <v>0</v>
      </c>
      <c r="X181" s="72">
        <f t="shared" si="38"/>
        <v>0</v>
      </c>
      <c r="Y181" s="72">
        <f t="shared" si="39"/>
        <v>0</v>
      </c>
      <c r="Z181" s="72">
        <f t="shared" si="40"/>
        <v>0</v>
      </c>
      <c r="AA181" s="72">
        <f t="shared" si="41"/>
        <v>0</v>
      </c>
      <c r="AB181" s="71" t="str">
        <f>'REPRODUCTION 3'!M179</f>
        <v>Juin</v>
      </c>
      <c r="AC181" s="71" t="str">
        <f>'RUMINANTS 3'!M179</f>
        <v>Juin</v>
      </c>
      <c r="AD181" s="71" t="str">
        <f>'PARASITOLOGIE 3'!M179</f>
        <v>Juin</v>
      </c>
      <c r="AE181" s="71" t="str">
        <f>'INFECTIEUX 3'!M179</f>
        <v>Juin</v>
      </c>
      <c r="AF181" s="71" t="str">
        <f>'CARNIVORES 3'!M179</f>
        <v>Juin</v>
      </c>
      <c r="AG181" s="71" t="str">
        <f>'CHIRURGIE 3'!M179</f>
        <v>Juin</v>
      </c>
      <c r="AH181" s="71" t="str">
        <f>'BIOCHIMIE 2'!M179</f>
        <v>Juin</v>
      </c>
      <c r="AI181" s="71" t="str">
        <f>'HIDAOA 3'!M179</f>
        <v>Juin</v>
      </c>
      <c r="AJ181" s="71" t="str">
        <f>'ANA-PATH 2'!M179</f>
        <v>Juin</v>
      </c>
      <c r="AK181" s="73" t="str">
        <f>CLINIQUE!N181</f>
        <v>Juin</v>
      </c>
      <c r="AL181" t="e">
        <f>IF(AND(B181=#REF!,C181=#REF!),"oui","non")</f>
        <v>#REF!</v>
      </c>
    </row>
    <row r="182" spans="1:38" ht="15.75">
      <c r="A182" s="35">
        <v>173</v>
      </c>
      <c r="B182" s="123" t="s">
        <v>775</v>
      </c>
      <c r="C182" s="123" t="s">
        <v>776</v>
      </c>
      <c r="D182" s="339">
        <f>'REPRODUCTION 3'!G180</f>
        <v>30.375</v>
      </c>
      <c r="E182" s="339">
        <f>'RUMINANTS 3'!G180</f>
        <v>46.5</v>
      </c>
      <c r="F182" s="339">
        <f>'PARASITOLOGIE 3'!G180</f>
        <v>35.625</v>
      </c>
      <c r="G182" s="339">
        <f>'INFECTIEUX 3'!G180</f>
        <v>21.75</v>
      </c>
      <c r="H182" s="339">
        <f>'CARNIVORES 3'!G180</f>
        <v>39.375</v>
      </c>
      <c r="I182" s="339">
        <f>'CHIRURGIE 3'!G180</f>
        <v>31.5</v>
      </c>
      <c r="J182" s="339">
        <f>'BIOCHIMIE 2'!G180</f>
        <v>21.5</v>
      </c>
      <c r="K182" s="339">
        <f>'HIDAOA 3'!G180</f>
        <v>40.875</v>
      </c>
      <c r="L182" s="339">
        <f>'ANA-PATH 2'!G180</f>
        <v>26</v>
      </c>
      <c r="M182" s="88">
        <f>CLINIQUE!H182</f>
        <v>40.5</v>
      </c>
      <c r="N182" s="88">
        <f t="shared" si="28"/>
        <v>334</v>
      </c>
      <c r="O182" s="88">
        <f t="shared" si="29"/>
        <v>11.928571428571429</v>
      </c>
      <c r="P182" s="89" t="str">
        <f t="shared" si="30"/>
        <v>Admis</v>
      </c>
      <c r="Q182" s="89" t="str">
        <f t="shared" si="31"/>
        <v>juin</v>
      </c>
      <c r="R182" s="72">
        <f t="shared" si="32"/>
        <v>0</v>
      </c>
      <c r="S182" s="72">
        <f t="shared" si="33"/>
        <v>0</v>
      </c>
      <c r="T182" s="72">
        <f t="shared" si="34"/>
        <v>0</v>
      </c>
      <c r="U182" s="72">
        <f t="shared" si="35"/>
        <v>0</v>
      </c>
      <c r="V182" s="72">
        <f t="shared" si="36"/>
        <v>0</v>
      </c>
      <c r="W182" s="72">
        <f t="shared" si="37"/>
        <v>0</v>
      </c>
      <c r="X182" s="72">
        <f t="shared" si="38"/>
        <v>0</v>
      </c>
      <c r="Y182" s="72">
        <f t="shared" si="39"/>
        <v>0</v>
      </c>
      <c r="Z182" s="72">
        <f t="shared" si="40"/>
        <v>0</v>
      </c>
      <c r="AA182" s="72">
        <f t="shared" si="41"/>
        <v>0</v>
      </c>
      <c r="AB182" s="71" t="str">
        <f>'REPRODUCTION 3'!M180</f>
        <v>Juin</v>
      </c>
      <c r="AC182" s="71" t="str">
        <f>'RUMINANTS 3'!M180</f>
        <v>Juin</v>
      </c>
      <c r="AD182" s="71" t="str">
        <f>'PARASITOLOGIE 3'!M180</f>
        <v>Juin</v>
      </c>
      <c r="AE182" s="71" t="str">
        <f>'INFECTIEUX 3'!M180</f>
        <v>Juin</v>
      </c>
      <c r="AF182" s="71" t="str">
        <f>'CARNIVORES 3'!M180</f>
        <v>Juin</v>
      </c>
      <c r="AG182" s="71" t="str">
        <f>'CHIRURGIE 3'!M180</f>
        <v>Juin</v>
      </c>
      <c r="AH182" s="71" t="str">
        <f>'BIOCHIMIE 2'!M180</f>
        <v>Juin</v>
      </c>
      <c r="AI182" s="71" t="str">
        <f>'HIDAOA 3'!M180</f>
        <v>Juin</v>
      </c>
      <c r="AJ182" s="71" t="str">
        <f>'ANA-PATH 2'!M180</f>
        <v>Juin</v>
      </c>
      <c r="AK182" s="73" t="str">
        <f>CLINIQUE!N182</f>
        <v>Juin</v>
      </c>
      <c r="AL182" t="e">
        <f>IF(AND(B182=#REF!,C182=#REF!),"oui","non")</f>
        <v>#REF!</v>
      </c>
    </row>
    <row r="183" spans="1:38" ht="15.75">
      <c r="A183" s="35">
        <v>174</v>
      </c>
      <c r="B183" s="123" t="s">
        <v>110</v>
      </c>
      <c r="C183" s="123" t="s">
        <v>413</v>
      </c>
      <c r="D183" s="87">
        <f>'REPRODUCTION 3'!G181</f>
        <v>4.5</v>
      </c>
      <c r="E183" s="87">
        <f>'RUMINANTS 3'!G181</f>
        <v>35.25</v>
      </c>
      <c r="F183" s="87">
        <f>'PARASITOLOGIE 3'!G181</f>
        <v>19.5</v>
      </c>
      <c r="G183" s="87">
        <f>'INFECTIEUX 3'!G181</f>
        <v>1.125</v>
      </c>
      <c r="H183" s="87">
        <f>'CARNIVORES 3'!G181</f>
        <v>16.5</v>
      </c>
      <c r="I183" s="87">
        <f>'CHIRURGIE 3'!G181</f>
        <v>11.25</v>
      </c>
      <c r="J183" s="87">
        <f>'BIOCHIMIE 2'!G181</f>
        <v>11</v>
      </c>
      <c r="K183" s="87">
        <f>'HIDAOA 3'!G181</f>
        <v>22.125</v>
      </c>
      <c r="L183" s="87">
        <f>'ANA-PATH 2'!G181</f>
        <v>17</v>
      </c>
      <c r="M183" s="88">
        <f>CLINIQUE!H183</f>
        <v>37.5</v>
      </c>
      <c r="N183" s="88">
        <f t="shared" si="28"/>
        <v>175.75</v>
      </c>
      <c r="O183" s="88">
        <f t="shared" si="29"/>
        <v>6.2767857142857144</v>
      </c>
      <c r="P183" s="89" t="str">
        <f t="shared" si="30"/>
        <v>Ajournee</v>
      </c>
      <c r="Q183" s="89" t="str">
        <f t="shared" si="31"/>
        <v>Synthèse</v>
      </c>
      <c r="R183" s="72">
        <f t="shared" si="32"/>
        <v>1</v>
      </c>
      <c r="S183" s="72">
        <f t="shared" si="33"/>
        <v>0</v>
      </c>
      <c r="T183" s="72">
        <f t="shared" si="34"/>
        <v>0</v>
      </c>
      <c r="U183" s="72">
        <f t="shared" si="35"/>
        <v>1</v>
      </c>
      <c r="V183" s="72">
        <f t="shared" si="36"/>
        <v>0</v>
      </c>
      <c r="W183" s="72">
        <f t="shared" si="37"/>
        <v>1</v>
      </c>
      <c r="X183" s="72">
        <f t="shared" si="38"/>
        <v>0</v>
      </c>
      <c r="Y183" s="72">
        <f t="shared" si="39"/>
        <v>0</v>
      </c>
      <c r="Z183" s="72">
        <f t="shared" si="40"/>
        <v>0</v>
      </c>
      <c r="AA183" s="72">
        <f t="shared" si="41"/>
        <v>0</v>
      </c>
      <c r="AB183" s="71" t="str">
        <f>'REPRODUCTION 3'!M181</f>
        <v>Synthèse</v>
      </c>
      <c r="AC183" s="71" t="str">
        <f>'RUMINANTS 3'!M181</f>
        <v>Juin</v>
      </c>
      <c r="AD183" s="71" t="str">
        <f>'PARASITOLOGIE 3'!M181</f>
        <v>Synthèse</v>
      </c>
      <c r="AE183" s="71" t="str">
        <f>'INFECTIEUX 3'!M181</f>
        <v>Synthèse</v>
      </c>
      <c r="AF183" s="71" t="str">
        <f>'CARNIVORES 3'!M181</f>
        <v>Synthèse</v>
      </c>
      <c r="AG183" s="71" t="str">
        <f>'CHIRURGIE 3'!M181</f>
        <v>Synthèse</v>
      </c>
      <c r="AH183" s="71" t="str">
        <f>'BIOCHIMIE 2'!M181</f>
        <v>Synthèse</v>
      </c>
      <c r="AI183" s="71" t="str">
        <f>'HIDAOA 3'!M181</f>
        <v>Synthèse</v>
      </c>
      <c r="AJ183" s="71" t="str">
        <f>'ANA-PATH 2'!M181</f>
        <v>Synthèse</v>
      </c>
      <c r="AK183" s="73" t="str">
        <f>CLINIQUE!N183</f>
        <v>Juin</v>
      </c>
    </row>
    <row r="184" spans="1:38" ht="15.75">
      <c r="A184" s="35">
        <v>175</v>
      </c>
      <c r="B184" s="123" t="s">
        <v>414</v>
      </c>
      <c r="C184" s="123" t="s">
        <v>86</v>
      </c>
      <c r="D184" s="339">
        <f>'REPRODUCTION 3'!G182</f>
        <v>24</v>
      </c>
      <c r="E184" s="339">
        <f>'RUMINANTS 3'!G182</f>
        <v>42</v>
      </c>
      <c r="F184" s="339">
        <f>'PARASITOLOGIE 3'!G182</f>
        <v>40.125</v>
      </c>
      <c r="G184" s="339">
        <f>'INFECTIEUX 3'!G182</f>
        <v>25.5</v>
      </c>
      <c r="H184" s="339">
        <f>'CARNIVORES 3'!G182</f>
        <v>42</v>
      </c>
      <c r="I184" s="339">
        <f>'CHIRURGIE 3'!G182</f>
        <v>30.75</v>
      </c>
      <c r="J184" s="339">
        <f>'BIOCHIMIE 2'!G182</f>
        <v>25.5</v>
      </c>
      <c r="K184" s="339">
        <f>'HIDAOA 3'!G182</f>
        <v>39</v>
      </c>
      <c r="L184" s="339">
        <f>'ANA-PATH 2'!G182</f>
        <v>26</v>
      </c>
      <c r="M184" s="88">
        <f>CLINIQUE!H184</f>
        <v>43</v>
      </c>
      <c r="N184" s="88">
        <f t="shared" si="28"/>
        <v>337.875</v>
      </c>
      <c r="O184" s="88">
        <f t="shared" si="29"/>
        <v>12.066964285714286</v>
      </c>
      <c r="P184" s="89" t="str">
        <f t="shared" si="30"/>
        <v>Admis</v>
      </c>
      <c r="Q184" s="89" t="str">
        <f t="shared" si="31"/>
        <v>juin</v>
      </c>
      <c r="R184" s="72">
        <f t="shared" si="32"/>
        <v>0</v>
      </c>
      <c r="S184" s="72">
        <f t="shared" si="33"/>
        <v>0</v>
      </c>
      <c r="T184" s="72">
        <f t="shared" si="34"/>
        <v>0</v>
      </c>
      <c r="U184" s="72">
        <f t="shared" si="35"/>
        <v>0</v>
      </c>
      <c r="V184" s="72">
        <f t="shared" si="36"/>
        <v>0</v>
      </c>
      <c r="W184" s="72">
        <f t="shared" si="37"/>
        <v>0</v>
      </c>
      <c r="X184" s="72">
        <f t="shared" si="38"/>
        <v>0</v>
      </c>
      <c r="Y184" s="72">
        <f t="shared" si="39"/>
        <v>0</v>
      </c>
      <c r="Z184" s="72">
        <f t="shared" si="40"/>
        <v>0</v>
      </c>
      <c r="AA184" s="72">
        <f t="shared" si="41"/>
        <v>0</v>
      </c>
      <c r="AB184" s="71" t="str">
        <f>'REPRODUCTION 3'!M182</f>
        <v>Juin</v>
      </c>
      <c r="AC184" s="71" t="str">
        <f>'RUMINANTS 3'!M182</f>
        <v>Juin</v>
      </c>
      <c r="AD184" s="71" t="str">
        <f>'PARASITOLOGIE 3'!M182</f>
        <v>Juin</v>
      </c>
      <c r="AE184" s="71" t="str">
        <f>'INFECTIEUX 3'!M182</f>
        <v>Juin</v>
      </c>
      <c r="AF184" s="71" t="str">
        <f>'CARNIVORES 3'!M182</f>
        <v>Juin</v>
      </c>
      <c r="AG184" s="71" t="str">
        <f>'CHIRURGIE 3'!M182</f>
        <v>Juin</v>
      </c>
      <c r="AH184" s="71" t="str">
        <f>'BIOCHIMIE 2'!M182</f>
        <v>Juin</v>
      </c>
      <c r="AI184" s="71" t="str">
        <f>'HIDAOA 3'!M182</f>
        <v>Juin</v>
      </c>
      <c r="AJ184" s="71" t="str">
        <f>'ANA-PATH 2'!M182</f>
        <v>Juin</v>
      </c>
      <c r="AK184" s="73" t="str">
        <f>CLINIQUE!N184</f>
        <v>Juin</v>
      </c>
      <c r="AL184" t="e">
        <f>IF(AND(B184=#REF!,C184=#REF!),"oui","non")</f>
        <v>#REF!</v>
      </c>
    </row>
    <row r="185" spans="1:38" ht="15.75">
      <c r="A185" s="35">
        <v>176</v>
      </c>
      <c r="B185" s="123" t="s">
        <v>415</v>
      </c>
      <c r="C185" s="123" t="s">
        <v>42</v>
      </c>
      <c r="D185" s="87">
        <f>'REPRODUCTION 3'!G183</f>
        <v>18.375</v>
      </c>
      <c r="E185" s="87">
        <f>'RUMINANTS 3'!G183</f>
        <v>54</v>
      </c>
      <c r="F185" s="87">
        <f>'PARASITOLOGIE 3'!G183</f>
        <v>41.625</v>
      </c>
      <c r="G185" s="87">
        <f>'INFECTIEUX 3'!G183</f>
        <v>12</v>
      </c>
      <c r="H185" s="87">
        <f>'CARNIVORES 3'!G183</f>
        <v>37.125</v>
      </c>
      <c r="I185" s="87">
        <f>'CHIRURGIE 3'!G183</f>
        <v>30.75</v>
      </c>
      <c r="J185" s="87">
        <f>'BIOCHIMIE 2'!G183</f>
        <v>17.25</v>
      </c>
      <c r="K185" s="87">
        <f>'HIDAOA 3'!G183</f>
        <v>39.375</v>
      </c>
      <c r="L185" s="87">
        <f>'ANA-PATH 2'!G183</f>
        <v>22.5</v>
      </c>
      <c r="M185" s="88">
        <f>CLINIQUE!H185</f>
        <v>42.5</v>
      </c>
      <c r="N185" s="88">
        <f t="shared" si="28"/>
        <v>315.5</v>
      </c>
      <c r="O185" s="88">
        <f t="shared" si="29"/>
        <v>11.267857142857142</v>
      </c>
      <c r="P185" s="89" t="str">
        <f t="shared" si="30"/>
        <v>Ajournee</v>
      </c>
      <c r="Q185" s="89" t="str">
        <f t="shared" si="31"/>
        <v>Synthèse</v>
      </c>
      <c r="R185" s="72">
        <f t="shared" si="32"/>
        <v>0</v>
      </c>
      <c r="S185" s="72">
        <f t="shared" si="33"/>
        <v>0</v>
      </c>
      <c r="T185" s="72">
        <f t="shared" si="34"/>
        <v>0</v>
      </c>
      <c r="U185" s="72">
        <f t="shared" si="35"/>
        <v>1</v>
      </c>
      <c r="V185" s="72">
        <f t="shared" si="36"/>
        <v>0</v>
      </c>
      <c r="W185" s="72">
        <f t="shared" si="37"/>
        <v>0</v>
      </c>
      <c r="X185" s="72">
        <f t="shared" si="38"/>
        <v>0</v>
      </c>
      <c r="Y185" s="72">
        <f t="shared" si="39"/>
        <v>0</v>
      </c>
      <c r="Z185" s="72">
        <f t="shared" si="40"/>
        <v>0</v>
      </c>
      <c r="AA185" s="72">
        <f t="shared" si="41"/>
        <v>0</v>
      </c>
      <c r="AB185" s="71" t="str">
        <f>'REPRODUCTION 3'!M183</f>
        <v>Juin</v>
      </c>
      <c r="AC185" s="71" t="str">
        <f>'RUMINANTS 3'!M183</f>
        <v>Juin</v>
      </c>
      <c r="AD185" s="71" t="str">
        <f>'PARASITOLOGIE 3'!M183</f>
        <v>Juin</v>
      </c>
      <c r="AE185" s="71" t="str">
        <f>'INFECTIEUX 3'!M183</f>
        <v>Synthèse</v>
      </c>
      <c r="AF185" s="71" t="str">
        <f>'CARNIVORES 3'!M183</f>
        <v>Juin</v>
      </c>
      <c r="AG185" s="71" t="str">
        <f>'CHIRURGIE 3'!M183</f>
        <v>Juin</v>
      </c>
      <c r="AH185" s="71" t="str">
        <f>'BIOCHIMIE 2'!M183</f>
        <v>Juin</v>
      </c>
      <c r="AI185" s="71" t="str">
        <f>'HIDAOA 3'!M183</f>
        <v>Juin</v>
      </c>
      <c r="AJ185" s="71" t="str">
        <f>'ANA-PATH 2'!M183</f>
        <v>Juin</v>
      </c>
      <c r="AK185" s="73" t="str">
        <f>CLINIQUE!N185</f>
        <v>Juin</v>
      </c>
    </row>
    <row r="186" spans="1:38" ht="15.75">
      <c r="A186" s="35">
        <v>177</v>
      </c>
      <c r="B186" s="123" t="s">
        <v>416</v>
      </c>
      <c r="C186" s="123" t="s">
        <v>417</v>
      </c>
      <c r="D186" s="87">
        <f>'REPRODUCTION 3'!G184</f>
        <v>6.375</v>
      </c>
      <c r="E186" s="87">
        <f>'RUMINANTS 3'!G184</f>
        <v>26.25</v>
      </c>
      <c r="F186" s="87">
        <f>'PARASITOLOGIE 3'!G184</f>
        <v>25.5</v>
      </c>
      <c r="G186" s="87">
        <f>'INFECTIEUX 3'!G184</f>
        <v>4.125</v>
      </c>
      <c r="H186" s="87">
        <f>'CARNIVORES 3'!G184</f>
        <v>35.25</v>
      </c>
      <c r="I186" s="87">
        <f>'CHIRURGIE 3'!G184</f>
        <v>17.25</v>
      </c>
      <c r="J186" s="87">
        <f>'BIOCHIMIE 2'!G184</f>
        <v>12.25</v>
      </c>
      <c r="K186" s="87">
        <f>'HIDAOA 3'!G184</f>
        <v>30.375</v>
      </c>
      <c r="L186" s="87">
        <f>'ANA-PATH 2'!G184</f>
        <v>8.75</v>
      </c>
      <c r="M186" s="88">
        <f>CLINIQUE!H186</f>
        <v>42.5</v>
      </c>
      <c r="N186" s="88">
        <f t="shared" si="28"/>
        <v>208.625</v>
      </c>
      <c r="O186" s="88">
        <f t="shared" si="29"/>
        <v>7.4508928571428568</v>
      </c>
      <c r="P186" s="89" t="str">
        <f t="shared" si="30"/>
        <v>Ajournee</v>
      </c>
      <c r="Q186" s="89" t="str">
        <f t="shared" si="31"/>
        <v>Synthèse</v>
      </c>
      <c r="R186" s="72">
        <f t="shared" si="32"/>
        <v>1</v>
      </c>
      <c r="S186" s="72">
        <f t="shared" si="33"/>
        <v>0</v>
      </c>
      <c r="T186" s="72">
        <f t="shared" si="34"/>
        <v>0</v>
      </c>
      <c r="U186" s="72">
        <f t="shared" si="35"/>
        <v>1</v>
      </c>
      <c r="V186" s="72">
        <f t="shared" si="36"/>
        <v>0</v>
      </c>
      <c r="W186" s="72">
        <f t="shared" si="37"/>
        <v>0</v>
      </c>
      <c r="X186" s="72">
        <f t="shared" si="38"/>
        <v>0</v>
      </c>
      <c r="Y186" s="72">
        <f t="shared" si="39"/>
        <v>0</v>
      </c>
      <c r="Z186" s="72">
        <f t="shared" si="40"/>
        <v>1</v>
      </c>
      <c r="AA186" s="72">
        <f t="shared" si="41"/>
        <v>0</v>
      </c>
      <c r="AB186" s="71" t="str">
        <f>'REPRODUCTION 3'!M184</f>
        <v>Synthèse</v>
      </c>
      <c r="AC186" s="71" t="str">
        <f>'RUMINANTS 3'!M184</f>
        <v>Synthèse</v>
      </c>
      <c r="AD186" s="71" t="str">
        <f>'PARASITOLOGIE 3'!M184</f>
        <v>Synthèse</v>
      </c>
      <c r="AE186" s="71" t="str">
        <f>'INFECTIEUX 3'!M184</f>
        <v>Synthèse</v>
      </c>
      <c r="AF186" s="71" t="str">
        <f>'CARNIVORES 3'!M184</f>
        <v>Juin</v>
      </c>
      <c r="AG186" s="71" t="str">
        <f>'CHIRURGIE 3'!M184</f>
        <v>Synthèse</v>
      </c>
      <c r="AH186" s="71" t="str">
        <f>'BIOCHIMIE 2'!M184</f>
        <v>Synthèse</v>
      </c>
      <c r="AI186" s="71" t="str">
        <f>'HIDAOA 3'!M184</f>
        <v>Juin</v>
      </c>
      <c r="AJ186" s="71" t="str">
        <f>'ANA-PATH 2'!M184</f>
        <v>Synthèse</v>
      </c>
      <c r="AK186" s="73" t="str">
        <f>CLINIQUE!N186</f>
        <v>Juin</v>
      </c>
    </row>
    <row r="187" spans="1:38" ht="15.75">
      <c r="A187" s="35">
        <v>178</v>
      </c>
      <c r="B187" s="123" t="s">
        <v>418</v>
      </c>
      <c r="C187" s="123" t="s">
        <v>419</v>
      </c>
      <c r="D187" s="87">
        <f>'REPRODUCTION 3'!G185</f>
        <v>13.875</v>
      </c>
      <c r="E187" s="87">
        <f>'RUMINANTS 3'!G185</f>
        <v>42</v>
      </c>
      <c r="F187" s="87">
        <f>'PARASITOLOGIE 3'!G185</f>
        <v>22.875</v>
      </c>
      <c r="G187" s="87">
        <f>'INFECTIEUX 3'!G185</f>
        <v>18</v>
      </c>
      <c r="H187" s="87">
        <f>'CARNIVORES 3'!G185</f>
        <v>37.125</v>
      </c>
      <c r="I187" s="87">
        <f>'CHIRURGIE 3'!G185</f>
        <v>19.5</v>
      </c>
      <c r="J187" s="87">
        <f>'BIOCHIMIE 2'!G185</f>
        <v>7.75</v>
      </c>
      <c r="K187" s="87">
        <f>'HIDAOA 3'!G185</f>
        <v>30.375</v>
      </c>
      <c r="L187" s="87">
        <f>'ANA-PATH 2'!G185</f>
        <v>14</v>
      </c>
      <c r="M187" s="88">
        <f>CLINIQUE!H187</f>
        <v>40</v>
      </c>
      <c r="N187" s="88">
        <f t="shared" si="28"/>
        <v>245.5</v>
      </c>
      <c r="O187" s="88">
        <f t="shared" si="29"/>
        <v>8.7678571428571423</v>
      </c>
      <c r="P187" s="89" t="str">
        <f t="shared" si="30"/>
        <v>Ajournee</v>
      </c>
      <c r="Q187" s="89" t="str">
        <f t="shared" si="31"/>
        <v>Synthèse</v>
      </c>
      <c r="R187" s="72">
        <f t="shared" si="32"/>
        <v>1</v>
      </c>
      <c r="S187" s="72">
        <f t="shared" si="33"/>
        <v>0</v>
      </c>
      <c r="T187" s="72">
        <f t="shared" si="34"/>
        <v>0</v>
      </c>
      <c r="U187" s="72">
        <f t="shared" si="35"/>
        <v>0</v>
      </c>
      <c r="V187" s="72">
        <f t="shared" si="36"/>
        <v>0</v>
      </c>
      <c r="W187" s="72">
        <f t="shared" si="37"/>
        <v>0</v>
      </c>
      <c r="X187" s="72">
        <f t="shared" si="38"/>
        <v>1</v>
      </c>
      <c r="Y187" s="72">
        <f t="shared" si="39"/>
        <v>0</v>
      </c>
      <c r="Z187" s="72">
        <f t="shared" si="40"/>
        <v>0</v>
      </c>
      <c r="AA187" s="72">
        <f t="shared" si="41"/>
        <v>0</v>
      </c>
      <c r="AB187" s="71" t="str">
        <f>'REPRODUCTION 3'!M185</f>
        <v>Synthèse</v>
      </c>
      <c r="AC187" s="71" t="str">
        <f>'RUMINANTS 3'!M185</f>
        <v>Juin</v>
      </c>
      <c r="AD187" s="71" t="str">
        <f>'PARASITOLOGIE 3'!M185</f>
        <v>Synthèse</v>
      </c>
      <c r="AE187" s="71" t="str">
        <f>'INFECTIEUX 3'!M185</f>
        <v>Synthèse</v>
      </c>
      <c r="AF187" s="71" t="str">
        <f>'CARNIVORES 3'!M185</f>
        <v>Juin</v>
      </c>
      <c r="AG187" s="71" t="str">
        <f>'CHIRURGIE 3'!M185</f>
        <v>Synthèse</v>
      </c>
      <c r="AH187" s="71" t="str">
        <f>'BIOCHIMIE 2'!M185</f>
        <v>Synthèse</v>
      </c>
      <c r="AI187" s="71" t="str">
        <f>'HIDAOA 3'!M185</f>
        <v>Juin</v>
      </c>
      <c r="AJ187" s="71" t="str">
        <f>'ANA-PATH 2'!M185</f>
        <v>Synthèse</v>
      </c>
      <c r="AK187" s="73" t="str">
        <f>CLINIQUE!N187</f>
        <v>Juin</v>
      </c>
    </row>
    <row r="188" spans="1:38" ht="15.75">
      <c r="A188" s="35">
        <v>179</v>
      </c>
      <c r="B188" s="123" t="s">
        <v>420</v>
      </c>
      <c r="C188" s="123" t="s">
        <v>421</v>
      </c>
      <c r="D188" s="87">
        <f>'REPRODUCTION 3'!G186</f>
        <v>11.625</v>
      </c>
      <c r="E188" s="87">
        <f>'RUMINANTS 3'!G186</f>
        <v>38.25</v>
      </c>
      <c r="F188" s="87">
        <f>'PARASITOLOGIE 3'!G186</f>
        <v>25.5</v>
      </c>
      <c r="G188" s="87">
        <f>'INFECTIEUX 3'!G186</f>
        <v>14.25</v>
      </c>
      <c r="H188" s="87">
        <f>'CARNIVORES 3'!G186</f>
        <v>28.125</v>
      </c>
      <c r="I188" s="87">
        <f>'CHIRURGIE 3'!G186</f>
        <v>12.75</v>
      </c>
      <c r="J188" s="87">
        <f>'BIOCHIMIE 2'!G186</f>
        <v>18.25</v>
      </c>
      <c r="K188" s="87">
        <f>'HIDAOA 3'!G186</f>
        <v>32.625</v>
      </c>
      <c r="L188" s="87">
        <f>'ANA-PATH 2'!G186</f>
        <v>16</v>
      </c>
      <c r="M188" s="88">
        <f>CLINIQUE!H188</f>
        <v>39.25</v>
      </c>
      <c r="N188" s="88">
        <f t="shared" si="28"/>
        <v>236.625</v>
      </c>
      <c r="O188" s="88">
        <f t="shared" si="29"/>
        <v>8.4508928571428577</v>
      </c>
      <c r="P188" s="89" t="str">
        <f t="shared" si="30"/>
        <v>Ajournee</v>
      </c>
      <c r="Q188" s="89" t="str">
        <f t="shared" si="31"/>
        <v>Synthèse</v>
      </c>
      <c r="R188" s="72">
        <f t="shared" si="32"/>
        <v>1</v>
      </c>
      <c r="S188" s="72">
        <f t="shared" si="33"/>
        <v>0</v>
      </c>
      <c r="T188" s="72">
        <f t="shared" si="34"/>
        <v>0</v>
      </c>
      <c r="U188" s="72">
        <f t="shared" si="35"/>
        <v>1</v>
      </c>
      <c r="V188" s="72">
        <f t="shared" si="36"/>
        <v>0</v>
      </c>
      <c r="W188" s="72">
        <f t="shared" si="37"/>
        <v>1</v>
      </c>
      <c r="X188" s="72">
        <f t="shared" si="38"/>
        <v>0</v>
      </c>
      <c r="Y188" s="72">
        <f t="shared" si="39"/>
        <v>0</v>
      </c>
      <c r="Z188" s="72">
        <f t="shared" si="40"/>
        <v>0</v>
      </c>
      <c r="AA188" s="72">
        <f t="shared" si="41"/>
        <v>0</v>
      </c>
      <c r="AB188" s="71" t="str">
        <f>'REPRODUCTION 3'!M186</f>
        <v>Synthèse</v>
      </c>
      <c r="AC188" s="71" t="str">
        <f>'RUMINANTS 3'!M186</f>
        <v>Juin</v>
      </c>
      <c r="AD188" s="71" t="str">
        <f>'PARASITOLOGIE 3'!M186</f>
        <v>Synthèse</v>
      </c>
      <c r="AE188" s="71" t="str">
        <f>'INFECTIEUX 3'!M186</f>
        <v>Synthèse</v>
      </c>
      <c r="AF188" s="71" t="str">
        <f>'CARNIVORES 3'!M186</f>
        <v>Synthèse</v>
      </c>
      <c r="AG188" s="71" t="str">
        <f>'CHIRURGIE 3'!M186</f>
        <v>Synthèse</v>
      </c>
      <c r="AH188" s="71" t="str">
        <f>'BIOCHIMIE 2'!M186</f>
        <v>Synthèse</v>
      </c>
      <c r="AI188" s="71" t="str">
        <f>'HIDAOA 3'!M186</f>
        <v>Juin</v>
      </c>
      <c r="AJ188" s="71" t="str">
        <f>'ANA-PATH 2'!M186</f>
        <v>Synthèse</v>
      </c>
      <c r="AK188" s="73" t="str">
        <f>CLINIQUE!N188</f>
        <v>Juin</v>
      </c>
    </row>
    <row r="189" spans="1:38" ht="15.75">
      <c r="A189" s="35">
        <v>180</v>
      </c>
      <c r="B189" s="123" t="s">
        <v>422</v>
      </c>
      <c r="C189" s="123" t="s">
        <v>57</v>
      </c>
      <c r="D189" s="339">
        <f>'REPRODUCTION 3'!G187</f>
        <v>24.75</v>
      </c>
      <c r="E189" s="339">
        <f>'RUMINANTS 3'!G187</f>
        <v>50.25</v>
      </c>
      <c r="F189" s="339">
        <f>'PARASITOLOGIE 3'!G187</f>
        <v>42.75</v>
      </c>
      <c r="G189" s="339">
        <f>'INFECTIEUX 3'!G187</f>
        <v>32.625</v>
      </c>
      <c r="H189" s="339">
        <f>'CARNIVORES 3'!G187</f>
        <v>47.625</v>
      </c>
      <c r="I189" s="339">
        <f>'CHIRURGIE 3'!G187</f>
        <v>48</v>
      </c>
      <c r="J189" s="339">
        <f>'BIOCHIMIE 2'!G187</f>
        <v>21</v>
      </c>
      <c r="K189" s="339">
        <f>'HIDAOA 3'!G187</f>
        <v>38.25</v>
      </c>
      <c r="L189" s="339">
        <f>'ANA-PATH 2'!G187</f>
        <v>29.5</v>
      </c>
      <c r="M189" s="88">
        <f>CLINIQUE!H189</f>
        <v>41.75</v>
      </c>
      <c r="N189" s="88">
        <f t="shared" si="28"/>
        <v>376.5</v>
      </c>
      <c r="O189" s="88">
        <f t="shared" si="29"/>
        <v>13.446428571428571</v>
      </c>
      <c r="P189" s="89" t="str">
        <f t="shared" si="30"/>
        <v>Admis</v>
      </c>
      <c r="Q189" s="89" t="str">
        <f t="shared" si="31"/>
        <v>juin</v>
      </c>
      <c r="R189" s="72">
        <f t="shared" si="32"/>
        <v>0</v>
      </c>
      <c r="S189" s="72">
        <f t="shared" si="33"/>
        <v>0</v>
      </c>
      <c r="T189" s="72">
        <f t="shared" si="34"/>
        <v>0</v>
      </c>
      <c r="U189" s="72">
        <f t="shared" si="35"/>
        <v>0</v>
      </c>
      <c r="V189" s="72">
        <f t="shared" si="36"/>
        <v>0</v>
      </c>
      <c r="W189" s="72">
        <f t="shared" si="37"/>
        <v>0</v>
      </c>
      <c r="X189" s="72">
        <f t="shared" si="38"/>
        <v>0</v>
      </c>
      <c r="Y189" s="72">
        <f t="shared" si="39"/>
        <v>0</v>
      </c>
      <c r="Z189" s="72">
        <f t="shared" si="40"/>
        <v>0</v>
      </c>
      <c r="AA189" s="72">
        <f t="shared" si="41"/>
        <v>0</v>
      </c>
      <c r="AB189" s="71" t="str">
        <f>'REPRODUCTION 3'!M187</f>
        <v>Juin</v>
      </c>
      <c r="AC189" s="71" t="str">
        <f>'RUMINANTS 3'!M187</f>
        <v>Juin</v>
      </c>
      <c r="AD189" s="71" t="str">
        <f>'PARASITOLOGIE 3'!M187</f>
        <v>Juin</v>
      </c>
      <c r="AE189" s="71" t="str">
        <f>'INFECTIEUX 3'!M187</f>
        <v>Juin</v>
      </c>
      <c r="AF189" s="71" t="str">
        <f>'CARNIVORES 3'!M187</f>
        <v>Juin</v>
      </c>
      <c r="AG189" s="71" t="str">
        <f>'CHIRURGIE 3'!M187</f>
        <v>Juin</v>
      </c>
      <c r="AH189" s="71" t="str">
        <f>'BIOCHIMIE 2'!M187</f>
        <v>Juin</v>
      </c>
      <c r="AI189" s="71" t="str">
        <f>'HIDAOA 3'!M187</f>
        <v>Juin</v>
      </c>
      <c r="AJ189" s="71" t="str">
        <f>'ANA-PATH 2'!M187</f>
        <v>Juin</v>
      </c>
      <c r="AK189" s="73" t="str">
        <f>CLINIQUE!N189</f>
        <v>Juin</v>
      </c>
      <c r="AL189" t="e">
        <f>IF(AND(B189=#REF!,C189=#REF!),"oui","non")</f>
        <v>#REF!</v>
      </c>
    </row>
    <row r="190" spans="1:38" s="42" customFormat="1" ht="15.75">
      <c r="A190" s="35">
        <v>181</v>
      </c>
      <c r="B190" s="123" t="s">
        <v>422</v>
      </c>
      <c r="C190" s="123" t="s">
        <v>423</v>
      </c>
      <c r="D190" s="339">
        <f>'REPRODUCTION 3'!G188</f>
        <v>15.75</v>
      </c>
      <c r="E190" s="339">
        <f>'RUMINANTS 3'!G188</f>
        <v>48</v>
      </c>
      <c r="F190" s="339">
        <f>'PARASITOLOGIE 3'!G188</f>
        <v>41.25</v>
      </c>
      <c r="G190" s="339">
        <f>'INFECTIEUX 3'!G188</f>
        <v>30.375</v>
      </c>
      <c r="H190" s="339">
        <f>'CARNIVORES 3'!G188</f>
        <v>48.375</v>
      </c>
      <c r="I190" s="339">
        <f>'CHIRURGIE 3'!G188</f>
        <v>42</v>
      </c>
      <c r="J190" s="339">
        <f>'BIOCHIMIE 2'!G188</f>
        <v>17</v>
      </c>
      <c r="K190" s="339">
        <f>'HIDAOA 3'!G188</f>
        <v>32.625</v>
      </c>
      <c r="L190" s="339">
        <f>'ANA-PATH 2'!G188</f>
        <v>15</v>
      </c>
      <c r="M190" s="88">
        <f>CLINIQUE!H190</f>
        <v>41.5</v>
      </c>
      <c r="N190" s="88">
        <f t="shared" si="28"/>
        <v>331.875</v>
      </c>
      <c r="O190" s="88">
        <f t="shared" si="29"/>
        <v>11.852678571428571</v>
      </c>
      <c r="P190" s="89" t="str">
        <f t="shared" si="30"/>
        <v>Admis</v>
      </c>
      <c r="Q190" s="89" t="str">
        <f t="shared" si="31"/>
        <v>juin</v>
      </c>
      <c r="R190" s="72">
        <f t="shared" si="32"/>
        <v>0</v>
      </c>
      <c r="S190" s="72">
        <f t="shared" si="33"/>
        <v>0</v>
      </c>
      <c r="T190" s="72">
        <f t="shared" si="34"/>
        <v>0</v>
      </c>
      <c r="U190" s="72">
        <f t="shared" si="35"/>
        <v>0</v>
      </c>
      <c r="V190" s="72">
        <f t="shared" si="36"/>
        <v>0</v>
      </c>
      <c r="W190" s="72">
        <f t="shared" si="37"/>
        <v>0</v>
      </c>
      <c r="X190" s="72">
        <f t="shared" si="38"/>
        <v>0</v>
      </c>
      <c r="Y190" s="72">
        <f t="shared" si="39"/>
        <v>0</v>
      </c>
      <c r="Z190" s="72">
        <f t="shared" si="40"/>
        <v>0</v>
      </c>
      <c r="AA190" s="72">
        <f t="shared" si="41"/>
        <v>0</v>
      </c>
      <c r="AB190" s="71" t="str">
        <f>'REPRODUCTION 3'!M188</f>
        <v>Juin</v>
      </c>
      <c r="AC190" s="71" t="str">
        <f>'RUMINANTS 3'!M188</f>
        <v>Juin</v>
      </c>
      <c r="AD190" s="71" t="str">
        <f>'PARASITOLOGIE 3'!M188</f>
        <v>Juin</v>
      </c>
      <c r="AE190" s="71" t="str">
        <f>'INFECTIEUX 3'!M188</f>
        <v>Juin</v>
      </c>
      <c r="AF190" s="71" t="str">
        <f>'CARNIVORES 3'!M188</f>
        <v>Juin</v>
      </c>
      <c r="AG190" s="71" t="str">
        <f>'CHIRURGIE 3'!M188</f>
        <v>Juin</v>
      </c>
      <c r="AH190" s="71" t="str">
        <f>'BIOCHIMIE 2'!M188</f>
        <v>Juin</v>
      </c>
      <c r="AI190" s="71" t="str">
        <f>'HIDAOA 3'!M188</f>
        <v>Juin</v>
      </c>
      <c r="AJ190" s="71" t="str">
        <f>'ANA-PATH 2'!M188</f>
        <v>Juin</v>
      </c>
      <c r="AK190" s="73" t="str">
        <f>CLINIQUE!N190</f>
        <v>Juin</v>
      </c>
      <c r="AL190" t="e">
        <f>IF(AND(B190=#REF!,C190=#REF!),"oui","non")</f>
        <v>#REF!</v>
      </c>
    </row>
    <row r="191" spans="1:38" ht="15.75">
      <c r="A191" s="35">
        <v>182</v>
      </c>
      <c r="B191" s="123" t="s">
        <v>424</v>
      </c>
      <c r="C191" s="123" t="s">
        <v>425</v>
      </c>
      <c r="D191" s="87">
        <f>'REPRODUCTION 3'!G189</f>
        <v>9.375</v>
      </c>
      <c r="E191" s="87">
        <f>'RUMINANTS 3'!G189</f>
        <v>27.75</v>
      </c>
      <c r="F191" s="87">
        <f>'PARASITOLOGIE 3'!G189</f>
        <v>27.75</v>
      </c>
      <c r="G191" s="87">
        <f>'INFECTIEUX 3'!G189</f>
        <v>6</v>
      </c>
      <c r="H191" s="87">
        <f>'CARNIVORES 3'!G189</f>
        <v>25.5</v>
      </c>
      <c r="I191" s="87">
        <f>'CHIRURGIE 3'!G189</f>
        <v>19.5</v>
      </c>
      <c r="J191" s="87">
        <f>'BIOCHIMIE 2'!G189</f>
        <v>11.75</v>
      </c>
      <c r="K191" s="87">
        <f>'HIDAOA 3'!G189</f>
        <v>28.875</v>
      </c>
      <c r="L191" s="87">
        <f>'ANA-PATH 2'!G189</f>
        <v>12.75</v>
      </c>
      <c r="M191" s="88">
        <f>CLINIQUE!H191</f>
        <v>40</v>
      </c>
      <c r="N191" s="88">
        <f t="shared" si="28"/>
        <v>209.25</v>
      </c>
      <c r="O191" s="88">
        <f t="shared" si="29"/>
        <v>7.4732142857142856</v>
      </c>
      <c r="P191" s="89" t="str">
        <f t="shared" si="30"/>
        <v>Ajournee</v>
      </c>
      <c r="Q191" s="89" t="str">
        <f t="shared" si="31"/>
        <v>Synthèse</v>
      </c>
      <c r="R191" s="72">
        <f t="shared" si="32"/>
        <v>1</v>
      </c>
      <c r="S191" s="72">
        <f t="shared" si="33"/>
        <v>0</v>
      </c>
      <c r="T191" s="72">
        <f t="shared" si="34"/>
        <v>0</v>
      </c>
      <c r="U191" s="72">
        <f t="shared" si="35"/>
        <v>1</v>
      </c>
      <c r="V191" s="72">
        <f t="shared" si="36"/>
        <v>0</v>
      </c>
      <c r="W191" s="72">
        <f t="shared" si="37"/>
        <v>0</v>
      </c>
      <c r="X191" s="72">
        <f t="shared" si="38"/>
        <v>0</v>
      </c>
      <c r="Y191" s="72">
        <f t="shared" si="39"/>
        <v>0</v>
      </c>
      <c r="Z191" s="72">
        <f t="shared" si="40"/>
        <v>0</v>
      </c>
      <c r="AA191" s="72">
        <f t="shared" si="41"/>
        <v>0</v>
      </c>
      <c r="AB191" s="71" t="str">
        <f>'REPRODUCTION 3'!M189</f>
        <v>Synthèse</v>
      </c>
      <c r="AC191" s="71" t="str">
        <f>'RUMINANTS 3'!M189</f>
        <v>Synthèse</v>
      </c>
      <c r="AD191" s="71" t="str">
        <f>'PARASITOLOGIE 3'!M189</f>
        <v>Synthèse</v>
      </c>
      <c r="AE191" s="71" t="str">
        <f>'INFECTIEUX 3'!M189</f>
        <v>Synthèse</v>
      </c>
      <c r="AF191" s="71" t="str">
        <f>'CARNIVORES 3'!M189</f>
        <v>Synthèse</v>
      </c>
      <c r="AG191" s="71" t="str">
        <f>'CHIRURGIE 3'!M189</f>
        <v>Synthèse</v>
      </c>
      <c r="AH191" s="71" t="str">
        <f>'BIOCHIMIE 2'!M189</f>
        <v>Synthèse</v>
      </c>
      <c r="AI191" s="71" t="str">
        <f>'HIDAOA 3'!M189</f>
        <v>Synthèse</v>
      </c>
      <c r="AJ191" s="71" t="str">
        <f>'ANA-PATH 2'!M189</f>
        <v>Synthèse</v>
      </c>
      <c r="AK191" s="73" t="str">
        <f>CLINIQUE!N191</f>
        <v>Juin</v>
      </c>
    </row>
    <row r="192" spans="1:38" ht="15.75">
      <c r="A192" s="35">
        <v>183</v>
      </c>
      <c r="B192" s="123" t="s">
        <v>426</v>
      </c>
      <c r="C192" s="123" t="s">
        <v>427</v>
      </c>
      <c r="D192" s="87">
        <f>'REPRODUCTION 3'!G190</f>
        <v>12.75</v>
      </c>
      <c r="E192" s="87">
        <f>'RUMINANTS 3'!G190</f>
        <v>42</v>
      </c>
      <c r="F192" s="87">
        <f>'PARASITOLOGIE 3'!G190</f>
        <v>36.375</v>
      </c>
      <c r="G192" s="87">
        <f>'INFECTIEUX 3'!G190</f>
        <v>15.75</v>
      </c>
      <c r="H192" s="87">
        <f>'CARNIVORES 3'!G190</f>
        <v>32.25</v>
      </c>
      <c r="I192" s="87">
        <f>'CHIRURGIE 3'!G190</f>
        <v>24.75</v>
      </c>
      <c r="J192" s="87">
        <f>'BIOCHIMIE 2'!G190</f>
        <v>21</v>
      </c>
      <c r="K192" s="87">
        <f>'HIDAOA 3'!G190</f>
        <v>27.75</v>
      </c>
      <c r="L192" s="87">
        <f>'ANA-PATH 2'!G190</f>
        <v>20</v>
      </c>
      <c r="M192" s="88">
        <f>CLINIQUE!H192</f>
        <v>41</v>
      </c>
      <c r="N192" s="88">
        <f t="shared" si="28"/>
        <v>273.625</v>
      </c>
      <c r="O192" s="88">
        <f t="shared" si="29"/>
        <v>9.7723214285714288</v>
      </c>
      <c r="P192" s="89" t="str">
        <f t="shared" si="30"/>
        <v>Ajournee</v>
      </c>
      <c r="Q192" s="89" t="str">
        <f t="shared" si="31"/>
        <v>Synthèse</v>
      </c>
      <c r="R192" s="72">
        <f t="shared" si="32"/>
        <v>1</v>
      </c>
      <c r="S192" s="72">
        <f t="shared" si="33"/>
        <v>0</v>
      </c>
      <c r="T192" s="72">
        <f t="shared" si="34"/>
        <v>0</v>
      </c>
      <c r="U192" s="72">
        <f t="shared" si="35"/>
        <v>0</v>
      </c>
      <c r="V192" s="72">
        <f t="shared" si="36"/>
        <v>0</v>
      </c>
      <c r="W192" s="72">
        <f t="shared" si="37"/>
        <v>0</v>
      </c>
      <c r="X192" s="72">
        <f t="shared" si="38"/>
        <v>0</v>
      </c>
      <c r="Y192" s="72">
        <f t="shared" si="39"/>
        <v>0</v>
      </c>
      <c r="Z192" s="72">
        <f t="shared" si="40"/>
        <v>0</v>
      </c>
      <c r="AA192" s="72">
        <f t="shared" si="41"/>
        <v>0</v>
      </c>
      <c r="AB192" s="71" t="str">
        <f>'REPRODUCTION 3'!M190</f>
        <v>Synthèse</v>
      </c>
      <c r="AC192" s="71" t="str">
        <f>'RUMINANTS 3'!M190</f>
        <v>Juin</v>
      </c>
      <c r="AD192" s="71" t="str">
        <f>'PARASITOLOGIE 3'!M190</f>
        <v>Juin</v>
      </c>
      <c r="AE192" s="71" t="str">
        <f>'INFECTIEUX 3'!M190</f>
        <v>Synthèse</v>
      </c>
      <c r="AF192" s="71" t="str">
        <f>'CARNIVORES 3'!M190</f>
        <v>Juin</v>
      </c>
      <c r="AG192" s="71" t="str">
        <f>'CHIRURGIE 3'!M190</f>
        <v>Synthèse</v>
      </c>
      <c r="AH192" s="71" t="str">
        <f>'BIOCHIMIE 2'!M190</f>
        <v>Juin</v>
      </c>
      <c r="AI192" s="71" t="str">
        <f>'HIDAOA 3'!M190</f>
        <v>Synthèse</v>
      </c>
      <c r="AJ192" s="71" t="str">
        <f>'ANA-PATH 2'!M190</f>
        <v>Juin</v>
      </c>
      <c r="AK192" s="73" t="str">
        <f>CLINIQUE!N192</f>
        <v>Juin</v>
      </c>
    </row>
    <row r="193" spans="1:38" ht="15.75">
      <c r="A193" s="35">
        <v>184</v>
      </c>
      <c r="B193" s="123" t="s">
        <v>428</v>
      </c>
      <c r="C193" s="123" t="s">
        <v>429</v>
      </c>
      <c r="D193" s="87">
        <f>'REPRODUCTION 3'!G191</f>
        <v>25.5</v>
      </c>
      <c r="E193" s="87">
        <f>'RUMINANTS 3'!G191</f>
        <v>45.75</v>
      </c>
      <c r="F193" s="87">
        <f>'PARASITOLOGIE 3'!G191</f>
        <v>41.25</v>
      </c>
      <c r="G193" s="87">
        <f>'INFECTIEUX 3'!G191</f>
        <v>21</v>
      </c>
      <c r="H193" s="87">
        <f>'CARNIVORES 3'!G191</f>
        <v>40.125</v>
      </c>
      <c r="I193" s="87">
        <f>'CHIRURGIE 3'!G191</f>
        <v>36.75</v>
      </c>
      <c r="J193" s="87">
        <f>'BIOCHIMIE 2'!G191</f>
        <v>23.75</v>
      </c>
      <c r="K193" s="87">
        <f>'HIDAOA 3'!G191</f>
        <v>40.875</v>
      </c>
      <c r="L193" s="87">
        <f>'ANA-PATH 2'!G191</f>
        <v>20</v>
      </c>
      <c r="M193" s="88">
        <f>CLINIQUE!H193</f>
        <v>40.75</v>
      </c>
      <c r="N193" s="88">
        <f t="shared" si="28"/>
        <v>335.75</v>
      </c>
      <c r="O193" s="88">
        <f t="shared" si="29"/>
        <v>11.991071428571429</v>
      </c>
      <c r="P193" s="89" t="str">
        <f t="shared" si="30"/>
        <v>Admis</v>
      </c>
      <c r="Q193" s="89" t="str">
        <f t="shared" si="31"/>
        <v>juin</v>
      </c>
      <c r="R193" s="72">
        <f t="shared" si="32"/>
        <v>0</v>
      </c>
      <c r="S193" s="72">
        <f t="shared" si="33"/>
        <v>0</v>
      </c>
      <c r="T193" s="72">
        <f t="shared" si="34"/>
        <v>0</v>
      </c>
      <c r="U193" s="72">
        <f t="shared" si="35"/>
        <v>0</v>
      </c>
      <c r="V193" s="72">
        <f t="shared" si="36"/>
        <v>0</v>
      </c>
      <c r="W193" s="72">
        <f t="shared" si="37"/>
        <v>0</v>
      </c>
      <c r="X193" s="72">
        <f t="shared" si="38"/>
        <v>0</v>
      </c>
      <c r="Y193" s="72">
        <f t="shared" si="39"/>
        <v>0</v>
      </c>
      <c r="Z193" s="72">
        <f t="shared" si="40"/>
        <v>0</v>
      </c>
      <c r="AA193" s="72">
        <f t="shared" si="41"/>
        <v>0</v>
      </c>
      <c r="AB193" s="71" t="str">
        <f>'REPRODUCTION 3'!M191</f>
        <v>Juin</v>
      </c>
      <c r="AC193" s="71" t="str">
        <f>'RUMINANTS 3'!M191</f>
        <v>Juin</v>
      </c>
      <c r="AD193" s="71" t="str">
        <f>'PARASITOLOGIE 3'!M191</f>
        <v>Juin</v>
      </c>
      <c r="AE193" s="71" t="str">
        <f>'INFECTIEUX 3'!M191</f>
        <v>Juin</v>
      </c>
      <c r="AF193" s="71" t="str">
        <f>'CARNIVORES 3'!M191</f>
        <v>Juin</v>
      </c>
      <c r="AG193" s="71" t="str">
        <f>'CHIRURGIE 3'!M191</f>
        <v>Juin</v>
      </c>
      <c r="AH193" s="71" t="str">
        <f>'BIOCHIMIE 2'!M191</f>
        <v>Juin</v>
      </c>
      <c r="AI193" s="71" t="str">
        <f>'HIDAOA 3'!M191</f>
        <v>Juin</v>
      </c>
      <c r="AJ193" s="71" t="str">
        <f>'ANA-PATH 2'!M191</f>
        <v>Juin</v>
      </c>
      <c r="AK193" s="73" t="str">
        <f>CLINIQUE!N193</f>
        <v>Juin</v>
      </c>
    </row>
    <row r="194" spans="1:38" ht="15.75">
      <c r="A194" s="35">
        <v>185</v>
      </c>
      <c r="B194" s="123" t="s">
        <v>430</v>
      </c>
      <c r="C194" s="123" t="s">
        <v>431</v>
      </c>
      <c r="D194" s="339">
        <f>'REPRODUCTION 3'!G192</f>
        <v>18.75</v>
      </c>
      <c r="E194" s="339">
        <f>'RUMINANTS 3'!G192</f>
        <v>54</v>
      </c>
      <c r="F194" s="339">
        <f>'PARASITOLOGIE 3'!G192</f>
        <v>30.75</v>
      </c>
      <c r="G194" s="339">
        <f>'INFECTIEUX 3'!G192</f>
        <v>35.25</v>
      </c>
      <c r="H194" s="339">
        <f>'CARNIVORES 3'!G192</f>
        <v>48.75</v>
      </c>
      <c r="I194" s="339">
        <f>'CHIRURGIE 3'!G192</f>
        <v>29.25</v>
      </c>
      <c r="J194" s="339">
        <f>'BIOCHIMIE 2'!G192</f>
        <v>22.25</v>
      </c>
      <c r="K194" s="339">
        <f>'HIDAOA 3'!G192</f>
        <v>55.125</v>
      </c>
      <c r="L194" s="339">
        <f>'ANA-PATH 2'!G192</f>
        <v>19</v>
      </c>
      <c r="M194" s="88">
        <f>CLINIQUE!H194</f>
        <v>39</v>
      </c>
      <c r="N194" s="88">
        <f t="shared" si="28"/>
        <v>352.125</v>
      </c>
      <c r="O194" s="88">
        <f t="shared" si="29"/>
        <v>12.575892857142858</v>
      </c>
      <c r="P194" s="89" t="str">
        <f t="shared" si="30"/>
        <v>Admis</v>
      </c>
      <c r="Q194" s="89" t="str">
        <f t="shared" si="31"/>
        <v>juin</v>
      </c>
      <c r="R194" s="72">
        <f t="shared" si="32"/>
        <v>0</v>
      </c>
      <c r="S194" s="72">
        <f t="shared" si="33"/>
        <v>0</v>
      </c>
      <c r="T194" s="72">
        <f t="shared" si="34"/>
        <v>0</v>
      </c>
      <c r="U194" s="72">
        <f t="shared" si="35"/>
        <v>0</v>
      </c>
      <c r="V194" s="72">
        <f t="shared" si="36"/>
        <v>0</v>
      </c>
      <c r="W194" s="72">
        <f t="shared" si="37"/>
        <v>0</v>
      </c>
      <c r="X194" s="72">
        <f t="shared" si="38"/>
        <v>0</v>
      </c>
      <c r="Y194" s="72">
        <f t="shared" si="39"/>
        <v>0</v>
      </c>
      <c r="Z194" s="72">
        <f t="shared" si="40"/>
        <v>0</v>
      </c>
      <c r="AA194" s="72">
        <f t="shared" si="41"/>
        <v>0</v>
      </c>
      <c r="AB194" s="71" t="str">
        <f>'REPRODUCTION 3'!M192</f>
        <v>Juin</v>
      </c>
      <c r="AC194" s="71" t="str">
        <f>'RUMINANTS 3'!M192</f>
        <v>Juin</v>
      </c>
      <c r="AD194" s="71" t="str">
        <f>'PARASITOLOGIE 3'!M192</f>
        <v>Juin</v>
      </c>
      <c r="AE194" s="71" t="str">
        <f>'INFECTIEUX 3'!M192</f>
        <v>Juin</v>
      </c>
      <c r="AF194" s="71" t="str">
        <f>'CARNIVORES 3'!M192</f>
        <v>Juin</v>
      </c>
      <c r="AG194" s="71" t="str">
        <f>'CHIRURGIE 3'!M192</f>
        <v>Juin</v>
      </c>
      <c r="AH194" s="71" t="str">
        <f>'BIOCHIMIE 2'!M192</f>
        <v>Juin</v>
      </c>
      <c r="AI194" s="71" t="str">
        <f>'HIDAOA 3'!M192</f>
        <v>Juin</v>
      </c>
      <c r="AJ194" s="71" t="str">
        <f>'ANA-PATH 2'!M192</f>
        <v>Juin</v>
      </c>
      <c r="AK194" s="73" t="str">
        <f>CLINIQUE!N194</f>
        <v>Juin</v>
      </c>
      <c r="AL194" t="e">
        <f>IF(AND(B194=#REF!,C194=#REF!),"oui","non")</f>
        <v>#REF!</v>
      </c>
    </row>
    <row r="195" spans="1:38" ht="15.75">
      <c r="A195" s="35">
        <v>186</v>
      </c>
      <c r="B195" s="123" t="s">
        <v>432</v>
      </c>
      <c r="C195" s="123" t="s">
        <v>433</v>
      </c>
      <c r="D195" s="87">
        <f>'REPRODUCTION 3'!G193</f>
        <v>15</v>
      </c>
      <c r="E195" s="87">
        <f>'RUMINANTS 3'!G193</f>
        <v>43.515000000000001</v>
      </c>
      <c r="F195" s="87">
        <f>'PARASITOLOGIE 3'!G193</f>
        <v>28.125</v>
      </c>
      <c r="G195" s="87">
        <f>'INFECTIEUX 3'!G193</f>
        <v>6</v>
      </c>
      <c r="H195" s="87">
        <f>'CARNIVORES 3'!G193</f>
        <v>30.75</v>
      </c>
      <c r="I195" s="87">
        <f>'CHIRURGIE 3'!G193</f>
        <v>21</v>
      </c>
      <c r="J195" s="87">
        <f>'BIOCHIMIE 2'!G193</f>
        <v>8.25</v>
      </c>
      <c r="K195" s="87">
        <f>'HIDAOA 3'!G193</f>
        <v>35.25</v>
      </c>
      <c r="L195" s="87">
        <f>'ANA-PATH 2'!G193</f>
        <v>21.5</v>
      </c>
      <c r="M195" s="88">
        <f>CLINIQUE!H195</f>
        <v>39</v>
      </c>
      <c r="N195" s="88">
        <f t="shared" si="28"/>
        <v>248.39</v>
      </c>
      <c r="O195" s="88">
        <f t="shared" si="29"/>
        <v>8.8710714285714278</v>
      </c>
      <c r="P195" s="89" t="str">
        <f t="shared" si="30"/>
        <v>Ajournee</v>
      </c>
      <c r="Q195" s="89" t="str">
        <f t="shared" si="31"/>
        <v>Synthèse</v>
      </c>
      <c r="R195" s="72">
        <f t="shared" si="32"/>
        <v>0</v>
      </c>
      <c r="S195" s="72">
        <f t="shared" si="33"/>
        <v>0</v>
      </c>
      <c r="T195" s="72">
        <f t="shared" si="34"/>
        <v>0</v>
      </c>
      <c r="U195" s="72">
        <f t="shared" si="35"/>
        <v>1</v>
      </c>
      <c r="V195" s="72">
        <f t="shared" si="36"/>
        <v>0</v>
      </c>
      <c r="W195" s="72">
        <f t="shared" si="37"/>
        <v>0</v>
      </c>
      <c r="X195" s="72">
        <f t="shared" si="38"/>
        <v>1</v>
      </c>
      <c r="Y195" s="72">
        <f t="shared" si="39"/>
        <v>0</v>
      </c>
      <c r="Z195" s="72">
        <f t="shared" si="40"/>
        <v>0</v>
      </c>
      <c r="AA195" s="72">
        <f t="shared" si="41"/>
        <v>0</v>
      </c>
      <c r="AB195" s="71" t="str">
        <f>'REPRODUCTION 3'!M193</f>
        <v>Synthèse</v>
      </c>
      <c r="AC195" s="71" t="str">
        <f>'RUMINANTS 3'!M193</f>
        <v>Juin</v>
      </c>
      <c r="AD195" s="71" t="str">
        <f>'PARASITOLOGIE 3'!M193</f>
        <v>Synthèse</v>
      </c>
      <c r="AE195" s="71" t="str">
        <f>'INFECTIEUX 3'!M193</f>
        <v>Synthèse</v>
      </c>
      <c r="AF195" s="71" t="str">
        <f>'CARNIVORES 3'!M193</f>
        <v>Juin</v>
      </c>
      <c r="AG195" s="71" t="str">
        <f>'CHIRURGIE 3'!M193</f>
        <v>Synthèse</v>
      </c>
      <c r="AH195" s="71" t="str">
        <f>'BIOCHIMIE 2'!M193</f>
        <v>Synthèse</v>
      </c>
      <c r="AI195" s="71" t="str">
        <f>'HIDAOA 3'!M193</f>
        <v>Juin</v>
      </c>
      <c r="AJ195" s="71" t="str">
        <f>'ANA-PATH 2'!M193</f>
        <v>Juin</v>
      </c>
      <c r="AK195" s="73" t="str">
        <f>CLINIQUE!N195</f>
        <v>Juin</v>
      </c>
    </row>
    <row r="196" spans="1:38" ht="15.75">
      <c r="A196" s="35">
        <v>187</v>
      </c>
      <c r="B196" s="123" t="s">
        <v>434</v>
      </c>
      <c r="C196" s="123" t="s">
        <v>435</v>
      </c>
      <c r="D196" s="87">
        <f>'REPRODUCTION 3'!G194</f>
        <v>16.125</v>
      </c>
      <c r="E196" s="87">
        <f>'RUMINANTS 3'!G194</f>
        <v>41.25</v>
      </c>
      <c r="F196" s="87">
        <f>'PARASITOLOGIE 3'!G194</f>
        <v>33.375</v>
      </c>
      <c r="G196" s="87">
        <f>'INFECTIEUX 3'!G194</f>
        <v>10.5</v>
      </c>
      <c r="H196" s="87">
        <f>'CARNIVORES 3'!G194</f>
        <v>39.75</v>
      </c>
      <c r="I196" s="87">
        <f>'CHIRURGIE 3'!G194</f>
        <v>31.5</v>
      </c>
      <c r="J196" s="87">
        <f>'BIOCHIMIE 2'!G194</f>
        <v>15.75</v>
      </c>
      <c r="K196" s="87">
        <f>'HIDAOA 3'!G194</f>
        <v>34.5</v>
      </c>
      <c r="L196" s="87">
        <f>'ANA-PATH 2'!G194</f>
        <v>20</v>
      </c>
      <c r="M196" s="88">
        <f>CLINIQUE!H196</f>
        <v>42</v>
      </c>
      <c r="N196" s="88">
        <f t="shared" si="28"/>
        <v>284.75</v>
      </c>
      <c r="O196" s="88">
        <f t="shared" si="29"/>
        <v>10.169642857142858</v>
      </c>
      <c r="P196" s="89" t="str">
        <f t="shared" si="30"/>
        <v>Ajournee</v>
      </c>
      <c r="Q196" s="89" t="str">
        <f t="shared" si="31"/>
        <v>Synthèse</v>
      </c>
      <c r="R196" s="72">
        <f t="shared" si="32"/>
        <v>0</v>
      </c>
      <c r="S196" s="72">
        <f t="shared" si="33"/>
        <v>0</v>
      </c>
      <c r="T196" s="72">
        <f t="shared" si="34"/>
        <v>0</v>
      </c>
      <c r="U196" s="72">
        <f t="shared" si="35"/>
        <v>1</v>
      </c>
      <c r="V196" s="72">
        <f t="shared" si="36"/>
        <v>0</v>
      </c>
      <c r="W196" s="72">
        <f t="shared" si="37"/>
        <v>0</v>
      </c>
      <c r="X196" s="72">
        <f t="shared" si="38"/>
        <v>0</v>
      </c>
      <c r="Y196" s="72">
        <f t="shared" si="39"/>
        <v>0</v>
      </c>
      <c r="Z196" s="72">
        <f t="shared" si="40"/>
        <v>0</v>
      </c>
      <c r="AA196" s="72">
        <f t="shared" si="41"/>
        <v>0</v>
      </c>
      <c r="AB196" s="71" t="str">
        <f>'REPRODUCTION 3'!M194</f>
        <v>Juin</v>
      </c>
      <c r="AC196" s="71" t="str">
        <f>'RUMINANTS 3'!M194</f>
        <v>Juin</v>
      </c>
      <c r="AD196" s="71" t="str">
        <f>'PARASITOLOGIE 3'!M194</f>
        <v>Juin</v>
      </c>
      <c r="AE196" s="71" t="str">
        <f>'INFECTIEUX 3'!M194</f>
        <v>Synthèse</v>
      </c>
      <c r="AF196" s="71" t="str">
        <f>'CARNIVORES 3'!M194</f>
        <v>Juin</v>
      </c>
      <c r="AG196" s="71" t="str">
        <f>'CHIRURGIE 3'!M194</f>
        <v>Juin</v>
      </c>
      <c r="AH196" s="71" t="str">
        <f>'BIOCHIMIE 2'!M194</f>
        <v>Juin</v>
      </c>
      <c r="AI196" s="71" t="str">
        <f>'HIDAOA 3'!M194</f>
        <v>Juin</v>
      </c>
      <c r="AJ196" s="71" t="str">
        <f>'ANA-PATH 2'!M194</f>
        <v>Juin</v>
      </c>
      <c r="AK196" s="73" t="str">
        <f>CLINIQUE!N196</f>
        <v>Juin</v>
      </c>
    </row>
    <row r="197" spans="1:38" s="43" customFormat="1" ht="16.5" customHeight="1">
      <c r="A197" s="35">
        <v>188</v>
      </c>
      <c r="B197" s="123" t="s">
        <v>436</v>
      </c>
      <c r="C197" s="123" t="s">
        <v>206</v>
      </c>
      <c r="D197" s="87">
        <f>'REPRODUCTION 3'!G196</f>
        <v>10.125</v>
      </c>
      <c r="E197" s="87">
        <f>'RUMINANTS 3'!G196</f>
        <v>38.25</v>
      </c>
      <c r="F197" s="87">
        <f>'PARASITOLOGIE 3'!G196</f>
        <v>25.125</v>
      </c>
      <c r="G197" s="87">
        <f>'INFECTIEUX 3'!G196</f>
        <v>6.375</v>
      </c>
      <c r="H197" s="87">
        <f>'CARNIVORES 3'!G196</f>
        <v>26.625</v>
      </c>
      <c r="I197" s="87">
        <f>'CHIRURGIE 3'!G196</f>
        <v>15</v>
      </c>
      <c r="J197" s="87">
        <f>'BIOCHIMIE 2'!G196</f>
        <v>8.5</v>
      </c>
      <c r="K197" s="87">
        <f>'HIDAOA 3'!G196</f>
        <v>28.875</v>
      </c>
      <c r="L197" s="87">
        <f>'ANA-PATH 2'!G195</f>
        <v>8</v>
      </c>
      <c r="M197" s="88">
        <f>CLINIQUE!H198</f>
        <v>38.5</v>
      </c>
      <c r="N197" s="88">
        <f t="shared" si="28"/>
        <v>205.375</v>
      </c>
      <c r="O197" s="88">
        <f t="shared" si="29"/>
        <v>7.3348214285714288</v>
      </c>
      <c r="P197" s="89" t="str">
        <f t="shared" si="30"/>
        <v>Ajournee</v>
      </c>
      <c r="Q197" s="89" t="str">
        <f t="shared" si="31"/>
        <v>Synthèse</v>
      </c>
      <c r="R197" s="72">
        <f t="shared" si="32"/>
        <v>1</v>
      </c>
      <c r="S197" s="72">
        <f t="shared" si="33"/>
        <v>0</v>
      </c>
      <c r="T197" s="72">
        <f t="shared" si="34"/>
        <v>0</v>
      </c>
      <c r="U197" s="72">
        <f t="shared" si="35"/>
        <v>1</v>
      </c>
      <c r="V197" s="72">
        <f t="shared" si="36"/>
        <v>0</v>
      </c>
      <c r="W197" s="72">
        <f t="shared" si="37"/>
        <v>0</v>
      </c>
      <c r="X197" s="72">
        <f t="shared" si="38"/>
        <v>1</v>
      </c>
      <c r="Y197" s="72">
        <f t="shared" si="39"/>
        <v>0</v>
      </c>
      <c r="Z197" s="72">
        <f t="shared" si="40"/>
        <v>1</v>
      </c>
      <c r="AA197" s="72">
        <f t="shared" si="41"/>
        <v>0</v>
      </c>
      <c r="AB197" s="71" t="str">
        <f>'REPRODUCTION 3'!M195</f>
        <v>Juin</v>
      </c>
      <c r="AC197" s="71" t="str">
        <f>'RUMINANTS 3'!M195</f>
        <v>Synthèse</v>
      </c>
      <c r="AD197" s="71" t="str">
        <f>'PARASITOLOGIE 3'!M195</f>
        <v>Juin</v>
      </c>
      <c r="AE197" s="71" t="str">
        <f>'INFECTIEUX 3'!M195</f>
        <v>Juin</v>
      </c>
      <c r="AF197" s="71" t="str">
        <f>'CARNIVORES 3'!M195</f>
        <v>Synthèse</v>
      </c>
      <c r="AG197" s="71" t="str">
        <f>'CHIRURGIE 3'!M195</f>
        <v>Juin</v>
      </c>
      <c r="AH197" s="71" t="str">
        <f>'BIOCHIMIE 2'!M195</f>
        <v>Juin</v>
      </c>
      <c r="AI197" s="71" t="str">
        <f>'HIDAOA 3'!M195</f>
        <v>Synthèse</v>
      </c>
      <c r="AJ197" s="71" t="str">
        <f>'ANA-PATH 2'!M195</f>
        <v>Synthèse</v>
      </c>
      <c r="AK197" s="73" t="str">
        <f>CLINIQUE!N197</f>
        <v>Juin</v>
      </c>
    </row>
    <row r="198" spans="1:38" ht="15.75">
      <c r="A198" s="35">
        <v>189</v>
      </c>
      <c r="B198" s="123" t="s">
        <v>777</v>
      </c>
      <c r="C198" s="123" t="s">
        <v>65</v>
      </c>
      <c r="D198" s="87">
        <f>'REPRODUCTION 3'!G195</f>
        <v>12.75</v>
      </c>
      <c r="E198" s="87">
        <f>'RUMINANTS 3'!G195</f>
        <v>27.75</v>
      </c>
      <c r="F198" s="87">
        <f>'PARASITOLOGIE 3'!G195</f>
        <v>32.625</v>
      </c>
      <c r="G198" s="87">
        <f>'INFECTIEUX 3'!G195</f>
        <v>6.75</v>
      </c>
      <c r="H198" s="87">
        <f>'CARNIVORES 3'!G195</f>
        <v>26.625</v>
      </c>
      <c r="I198" s="87">
        <f>'CHIRURGIE 3'!G195</f>
        <v>15</v>
      </c>
      <c r="J198" s="87">
        <f>'BIOCHIMIE 2'!G195</f>
        <v>18.5</v>
      </c>
      <c r="K198" s="87">
        <f>'HIDAOA 3'!G195</f>
        <v>23.625</v>
      </c>
      <c r="L198" s="87">
        <f>'ANA-PATH 2'!G196</f>
        <v>13</v>
      </c>
      <c r="M198" s="88">
        <f>CLINIQUE!H197</f>
        <v>39.75</v>
      </c>
      <c r="N198" s="88">
        <f t="shared" si="28"/>
        <v>216.375</v>
      </c>
      <c r="O198" s="88">
        <f t="shared" si="29"/>
        <v>7.7276785714285712</v>
      </c>
      <c r="P198" s="89" t="str">
        <f t="shared" si="30"/>
        <v>Ajournee</v>
      </c>
      <c r="Q198" s="89" t="str">
        <f t="shared" si="31"/>
        <v>Synthèse</v>
      </c>
      <c r="R198" s="72">
        <f t="shared" si="32"/>
        <v>1</v>
      </c>
      <c r="S198" s="72">
        <f t="shared" si="33"/>
        <v>0</v>
      </c>
      <c r="T198" s="72">
        <f t="shared" si="34"/>
        <v>0</v>
      </c>
      <c r="U198" s="72">
        <f t="shared" si="35"/>
        <v>1</v>
      </c>
      <c r="V198" s="72">
        <f t="shared" si="36"/>
        <v>0</v>
      </c>
      <c r="W198" s="72">
        <f t="shared" si="37"/>
        <v>0</v>
      </c>
      <c r="X198" s="72">
        <f t="shared" si="38"/>
        <v>0</v>
      </c>
      <c r="Y198" s="72">
        <f t="shared" si="39"/>
        <v>0</v>
      </c>
      <c r="Z198" s="72">
        <f t="shared" si="40"/>
        <v>0</v>
      </c>
      <c r="AA198" s="72">
        <f t="shared" si="41"/>
        <v>0</v>
      </c>
      <c r="AB198" s="71" t="str">
        <f>'REPRODUCTION 3'!M196</f>
        <v>Synthèse</v>
      </c>
      <c r="AC198" s="71" t="str">
        <f>'RUMINANTS 3'!M196</f>
        <v>Juin</v>
      </c>
      <c r="AD198" s="71" t="str">
        <f>'PARASITOLOGIE 3'!M196</f>
        <v>Synthèse</v>
      </c>
      <c r="AE198" s="71" t="str">
        <f>'INFECTIEUX 3'!M196</f>
        <v>Synthèse</v>
      </c>
      <c r="AF198" s="71" t="str">
        <f>'CARNIVORES 3'!M196</f>
        <v>Synthèse</v>
      </c>
      <c r="AG198" s="71" t="str">
        <f>'CHIRURGIE 3'!M196</f>
        <v>Synthèse</v>
      </c>
      <c r="AH198" s="71" t="str">
        <f>'BIOCHIMIE 2'!M196</f>
        <v>Synthèse</v>
      </c>
      <c r="AI198" s="71" t="str">
        <f>'HIDAOA 3'!M196</f>
        <v>Synthèse</v>
      </c>
      <c r="AJ198" s="71" t="str">
        <f>'ANA-PATH 2'!M196</f>
        <v>Synthèse</v>
      </c>
      <c r="AK198" s="73" t="str">
        <f>CLINIQUE!N198</f>
        <v>Juin</v>
      </c>
    </row>
    <row r="199" spans="1:38" ht="15.75">
      <c r="A199" s="35">
        <v>190</v>
      </c>
      <c r="B199" s="123" t="s">
        <v>437</v>
      </c>
      <c r="C199" s="123" t="s">
        <v>438</v>
      </c>
      <c r="D199" s="339">
        <f>'REPRODUCTION 3'!G197</f>
        <v>15</v>
      </c>
      <c r="E199" s="339">
        <f>'RUMINANTS 3'!G197</f>
        <v>49.5</v>
      </c>
      <c r="F199" s="339">
        <f>'PARASITOLOGIE 3'!G197</f>
        <v>36.75</v>
      </c>
      <c r="G199" s="339">
        <f>'INFECTIEUX 3'!G197</f>
        <v>18</v>
      </c>
      <c r="H199" s="339">
        <f>'CARNIVORES 3'!G197</f>
        <v>33.75</v>
      </c>
      <c r="I199" s="339">
        <f>'CHIRURGIE 3'!G197</f>
        <v>36.75</v>
      </c>
      <c r="J199" s="339">
        <f>'BIOCHIMIE 2'!G197</f>
        <v>17.25</v>
      </c>
      <c r="K199" s="339">
        <f>'HIDAOA 3'!G197</f>
        <v>33.75</v>
      </c>
      <c r="L199" s="339">
        <f>'ANA-PATH 2'!G197</f>
        <v>10</v>
      </c>
      <c r="M199" s="88">
        <f>CLINIQUE!H199</f>
        <v>41</v>
      </c>
      <c r="N199" s="88">
        <f t="shared" si="28"/>
        <v>291.75</v>
      </c>
      <c r="O199" s="88">
        <f t="shared" si="29"/>
        <v>10.419642857142858</v>
      </c>
      <c r="P199" s="89" t="str">
        <f t="shared" si="30"/>
        <v>Admis</v>
      </c>
      <c r="Q199" s="89" t="str">
        <f t="shared" si="31"/>
        <v>juin</v>
      </c>
      <c r="R199" s="72">
        <f t="shared" si="32"/>
        <v>0</v>
      </c>
      <c r="S199" s="72">
        <f t="shared" si="33"/>
        <v>0</v>
      </c>
      <c r="T199" s="72">
        <f t="shared" si="34"/>
        <v>0</v>
      </c>
      <c r="U199" s="72">
        <f t="shared" si="35"/>
        <v>0</v>
      </c>
      <c r="V199" s="72">
        <f t="shared" si="36"/>
        <v>0</v>
      </c>
      <c r="W199" s="72">
        <f t="shared" si="37"/>
        <v>0</v>
      </c>
      <c r="X199" s="72">
        <f t="shared" si="38"/>
        <v>0</v>
      </c>
      <c r="Y199" s="72">
        <f t="shared" si="39"/>
        <v>0</v>
      </c>
      <c r="Z199" s="72">
        <f t="shared" si="40"/>
        <v>0</v>
      </c>
      <c r="AA199" s="72">
        <f t="shared" si="41"/>
        <v>0</v>
      </c>
      <c r="AB199" s="71" t="str">
        <f>'REPRODUCTION 3'!M197</f>
        <v>Juin</v>
      </c>
      <c r="AC199" s="71" t="str">
        <f>'RUMINANTS 3'!M197</f>
        <v>Juin</v>
      </c>
      <c r="AD199" s="71" t="str">
        <f>'PARASITOLOGIE 3'!M197</f>
        <v>Juin</v>
      </c>
      <c r="AE199" s="71" t="str">
        <f>'INFECTIEUX 3'!M197</f>
        <v>Juin</v>
      </c>
      <c r="AF199" s="71" t="str">
        <f>'CARNIVORES 3'!M197</f>
        <v>Juin</v>
      </c>
      <c r="AG199" s="71" t="str">
        <f>'CHIRURGIE 3'!M197</f>
        <v>Juin</v>
      </c>
      <c r="AH199" s="71" t="str">
        <f>'BIOCHIMIE 2'!M197</f>
        <v>Juin</v>
      </c>
      <c r="AI199" s="71" t="str">
        <f>'HIDAOA 3'!M197</f>
        <v>Juin</v>
      </c>
      <c r="AJ199" s="71" t="str">
        <f>'ANA-PATH 2'!M197</f>
        <v>Juin</v>
      </c>
      <c r="AK199" s="73" t="str">
        <f>CLINIQUE!N199</f>
        <v>Juin</v>
      </c>
      <c r="AL199" t="e">
        <f>IF(AND(B199=#REF!,C199=#REF!),"oui","non")</f>
        <v>#REF!</v>
      </c>
    </row>
    <row r="200" spans="1:38" ht="15.75">
      <c r="A200" s="35">
        <v>191</v>
      </c>
      <c r="B200" s="123" t="s">
        <v>439</v>
      </c>
      <c r="C200" s="123" t="s">
        <v>440</v>
      </c>
      <c r="D200" s="87">
        <f>'REPRODUCTION 3'!G198</f>
        <v>11.625</v>
      </c>
      <c r="E200" s="87">
        <f>'RUMINANTS 3'!G198</f>
        <v>39</v>
      </c>
      <c r="F200" s="87">
        <f>'PARASITOLOGIE 3'!G198</f>
        <v>28.5</v>
      </c>
      <c r="G200" s="87">
        <f>'INFECTIEUX 3'!G198</f>
        <v>10.5</v>
      </c>
      <c r="H200" s="87">
        <f>'CARNIVORES 3'!G198</f>
        <v>28.875</v>
      </c>
      <c r="I200" s="87">
        <f>'CHIRURGIE 3'!G198</f>
        <v>24.75</v>
      </c>
      <c r="J200" s="87">
        <f>'BIOCHIMIE 2'!G198</f>
        <v>14.75</v>
      </c>
      <c r="K200" s="87">
        <f>'HIDAOA 3'!G198</f>
        <v>33.375</v>
      </c>
      <c r="L200" s="87">
        <f>'ANA-PATH 2'!G198</f>
        <v>22</v>
      </c>
      <c r="M200" s="88">
        <f>CLINIQUE!H200</f>
        <v>41.25</v>
      </c>
      <c r="N200" s="88">
        <f t="shared" si="28"/>
        <v>254.625</v>
      </c>
      <c r="O200" s="88">
        <f t="shared" si="29"/>
        <v>9.09375</v>
      </c>
      <c r="P200" s="89" t="str">
        <f t="shared" si="30"/>
        <v>Ajournee</v>
      </c>
      <c r="Q200" s="89" t="str">
        <f t="shared" si="31"/>
        <v>Synthèse</v>
      </c>
      <c r="R200" s="72">
        <f t="shared" si="32"/>
        <v>1</v>
      </c>
      <c r="S200" s="72">
        <f t="shared" si="33"/>
        <v>0</v>
      </c>
      <c r="T200" s="72">
        <f t="shared" si="34"/>
        <v>0</v>
      </c>
      <c r="U200" s="72">
        <f t="shared" si="35"/>
        <v>1</v>
      </c>
      <c r="V200" s="72">
        <f t="shared" si="36"/>
        <v>0</v>
      </c>
      <c r="W200" s="72">
        <f t="shared" si="37"/>
        <v>0</v>
      </c>
      <c r="X200" s="72">
        <f t="shared" si="38"/>
        <v>0</v>
      </c>
      <c r="Y200" s="72">
        <f t="shared" si="39"/>
        <v>0</v>
      </c>
      <c r="Z200" s="72">
        <f t="shared" si="40"/>
        <v>0</v>
      </c>
      <c r="AA200" s="72">
        <f t="shared" si="41"/>
        <v>0</v>
      </c>
      <c r="AB200" s="71" t="str">
        <f>'REPRODUCTION 3'!M198</f>
        <v>Synthèse</v>
      </c>
      <c r="AC200" s="71" t="str">
        <f>'RUMINANTS 3'!M198</f>
        <v>Juin</v>
      </c>
      <c r="AD200" s="71" t="str">
        <f>'PARASITOLOGIE 3'!M198</f>
        <v>Synthèse</v>
      </c>
      <c r="AE200" s="71" t="str">
        <f>'INFECTIEUX 3'!M198</f>
        <v>Synthèse</v>
      </c>
      <c r="AF200" s="71" t="str">
        <f>'CARNIVORES 3'!M198</f>
        <v>Synthèse</v>
      </c>
      <c r="AG200" s="71" t="str">
        <f>'CHIRURGIE 3'!M198</f>
        <v>Synthèse</v>
      </c>
      <c r="AH200" s="71" t="str">
        <f>'BIOCHIMIE 2'!M198</f>
        <v>Synthèse</v>
      </c>
      <c r="AI200" s="71" t="str">
        <f>'HIDAOA 3'!M198</f>
        <v>Juin</v>
      </c>
      <c r="AJ200" s="71" t="str">
        <f>'ANA-PATH 2'!M198</f>
        <v>Juin</v>
      </c>
      <c r="AK200" s="73" t="str">
        <f>CLINIQUE!N200</f>
        <v>Juin</v>
      </c>
    </row>
    <row r="201" spans="1:38" ht="15.75">
      <c r="A201" s="35">
        <v>192</v>
      </c>
      <c r="B201" s="123" t="s">
        <v>441</v>
      </c>
      <c r="C201" s="123" t="s">
        <v>50</v>
      </c>
      <c r="D201" s="87">
        <f>'REPRODUCTION 3'!G199</f>
        <v>12.75</v>
      </c>
      <c r="E201" s="87">
        <f>'RUMINANTS 3'!G199</f>
        <v>45.75</v>
      </c>
      <c r="F201" s="87">
        <f>'PARASITOLOGIE 3'!G199</f>
        <v>24</v>
      </c>
      <c r="G201" s="87">
        <f>'INFECTIEUX 3'!G199</f>
        <v>14.625</v>
      </c>
      <c r="H201" s="87">
        <f>'CARNIVORES 3'!G199</f>
        <v>38.625</v>
      </c>
      <c r="I201" s="87">
        <f>'CHIRURGIE 3'!G199</f>
        <v>22.5</v>
      </c>
      <c r="J201" s="87">
        <f>'BIOCHIMIE 2'!G199</f>
        <v>16</v>
      </c>
      <c r="K201" s="87">
        <f>'HIDAOA 3'!G199</f>
        <v>36.75</v>
      </c>
      <c r="L201" s="87">
        <f>'ANA-PATH 2'!G199</f>
        <v>19.5</v>
      </c>
      <c r="M201" s="88">
        <f>CLINIQUE!H201</f>
        <v>37.25</v>
      </c>
      <c r="N201" s="88">
        <f t="shared" si="28"/>
        <v>267.75</v>
      </c>
      <c r="O201" s="88">
        <f t="shared" si="29"/>
        <v>9.5625</v>
      </c>
      <c r="P201" s="89" t="str">
        <f t="shared" si="30"/>
        <v>Ajournee</v>
      </c>
      <c r="Q201" s="89" t="str">
        <f t="shared" si="31"/>
        <v>Synthèse</v>
      </c>
      <c r="R201" s="72">
        <f t="shared" si="32"/>
        <v>1</v>
      </c>
      <c r="S201" s="72">
        <f t="shared" si="33"/>
        <v>0</v>
      </c>
      <c r="T201" s="72">
        <f t="shared" si="34"/>
        <v>0</v>
      </c>
      <c r="U201" s="72">
        <f t="shared" si="35"/>
        <v>1</v>
      </c>
      <c r="V201" s="72">
        <f t="shared" si="36"/>
        <v>0</v>
      </c>
      <c r="W201" s="72">
        <f t="shared" si="37"/>
        <v>0</v>
      </c>
      <c r="X201" s="72">
        <f t="shared" si="38"/>
        <v>0</v>
      </c>
      <c r="Y201" s="72">
        <f t="shared" si="39"/>
        <v>0</v>
      </c>
      <c r="Z201" s="72">
        <f t="shared" si="40"/>
        <v>0</v>
      </c>
      <c r="AA201" s="72">
        <f t="shared" si="41"/>
        <v>0</v>
      </c>
      <c r="AB201" s="71" t="str">
        <f>'REPRODUCTION 3'!M199</f>
        <v>Synthèse</v>
      </c>
      <c r="AC201" s="71" t="str">
        <f>'RUMINANTS 3'!M199</f>
        <v>Juin</v>
      </c>
      <c r="AD201" s="71" t="str">
        <f>'PARASITOLOGIE 3'!M199</f>
        <v>Synthèse</v>
      </c>
      <c r="AE201" s="71" t="str">
        <f>'INFECTIEUX 3'!M199</f>
        <v>Synthèse</v>
      </c>
      <c r="AF201" s="71" t="str">
        <f>'CARNIVORES 3'!M199</f>
        <v>Juin</v>
      </c>
      <c r="AG201" s="71" t="str">
        <f>'CHIRURGIE 3'!M199</f>
        <v>Synthèse</v>
      </c>
      <c r="AH201" s="71" t="str">
        <f>'BIOCHIMIE 2'!M199</f>
        <v>Juin</v>
      </c>
      <c r="AI201" s="71" t="str">
        <f>'HIDAOA 3'!M199</f>
        <v>Juin</v>
      </c>
      <c r="AJ201" s="71" t="str">
        <f>'ANA-PATH 2'!M199</f>
        <v>Juin</v>
      </c>
      <c r="AK201" s="73" t="str">
        <f>CLINIQUE!N201</f>
        <v>Juin</v>
      </c>
    </row>
    <row r="202" spans="1:38" ht="15.75">
      <c r="A202" s="35">
        <v>193</v>
      </c>
      <c r="B202" s="123" t="s">
        <v>442</v>
      </c>
      <c r="C202" s="123" t="s">
        <v>443</v>
      </c>
      <c r="D202" s="87">
        <f>'REPRODUCTION 3'!G200</f>
        <v>15.375</v>
      </c>
      <c r="E202" s="87">
        <f>'RUMINANTS 3'!G200</f>
        <v>43.5</v>
      </c>
      <c r="F202" s="87">
        <f>'PARASITOLOGIE 3'!G200</f>
        <v>29.25</v>
      </c>
      <c r="G202" s="87">
        <f>'INFECTIEUX 3'!G200</f>
        <v>8.625</v>
      </c>
      <c r="H202" s="87">
        <f>'CARNIVORES 3'!G200</f>
        <v>40.125</v>
      </c>
      <c r="I202" s="87">
        <f>'CHIRURGIE 3'!G200</f>
        <v>17.25</v>
      </c>
      <c r="J202" s="87">
        <f>'BIOCHIMIE 2'!G200</f>
        <v>5.5</v>
      </c>
      <c r="K202" s="87">
        <f>'HIDAOA 3'!G200</f>
        <v>30</v>
      </c>
      <c r="L202" s="87">
        <f>'ANA-PATH 2'!G200</f>
        <v>24</v>
      </c>
      <c r="M202" s="88">
        <f>CLINIQUE!H202</f>
        <v>41</v>
      </c>
      <c r="N202" s="88">
        <f t="shared" ref="N202:N265" si="42">SUM(D202:M202)</f>
        <v>254.625</v>
      </c>
      <c r="O202" s="88">
        <f t="shared" ref="O202:O265" si="43">N202/28</f>
        <v>9.09375</v>
      </c>
      <c r="P202" s="89" t="str">
        <f t="shared" ref="P202:P265" si="44">IF(OR(D202="exclus",E202="exclus",F202="exclus",G202="exclus",H202="exclus",I202="exclus",J202="exclus",K202="exclus",L202="exclus",M202="exclus"),"exclus",IF(AND(SUM(R202:AA202)=0,ROUND(O202,3)&gt;=10),"Admis","Ajournee"))</f>
        <v>Ajournee</v>
      </c>
      <c r="Q202" s="89" t="str">
        <f t="shared" ref="Q202:Q265" si="45">IF(COUNTIF(AB202:AK202,"=Rattrapage")&gt;0,"Rattrapage",IF(COUNTIF(AB202:AK202,"=Synthèse")&gt;0,"Synthèse","juin"))</f>
        <v>Synthèse</v>
      </c>
      <c r="R202" s="72">
        <f t="shared" ref="R202:R265" si="46">IF(D202&lt;15,1,0)</f>
        <v>0</v>
      </c>
      <c r="S202" s="72">
        <f t="shared" ref="S202:S265" si="47">IF(E202&lt;15,1,0)</f>
        <v>0</v>
      </c>
      <c r="T202" s="72">
        <f t="shared" ref="T202:T265" si="48">IF(F202&lt;15,1,0)</f>
        <v>0</v>
      </c>
      <c r="U202" s="72">
        <f t="shared" ref="U202:U265" si="49">IF(G202&lt;15,1,0)</f>
        <v>1</v>
      </c>
      <c r="V202" s="72">
        <f t="shared" ref="V202:V265" si="50">IF(H202&lt;15,1,0)</f>
        <v>0</v>
      </c>
      <c r="W202" s="72">
        <f t="shared" ref="W202:W265" si="51">IF(I202&lt;15,1,0)</f>
        <v>0</v>
      </c>
      <c r="X202" s="72">
        <f t="shared" ref="X202:X265" si="52">IF(J202&lt;10,1,0)</f>
        <v>1</v>
      </c>
      <c r="Y202" s="72">
        <f t="shared" ref="Y202:Y265" si="53">IF(K202&lt;15,1,0)</f>
        <v>0</v>
      </c>
      <c r="Z202" s="72">
        <f t="shared" ref="Z202:Z265" si="54">IF(L202&lt;10,1,0)</f>
        <v>0</v>
      </c>
      <c r="AA202" s="72">
        <f t="shared" ref="AA202:AA265" si="55">IF(M202&lt;15,1,0)</f>
        <v>0</v>
      </c>
      <c r="AB202" s="71" t="str">
        <f>'REPRODUCTION 3'!M200</f>
        <v>Synthèse</v>
      </c>
      <c r="AC202" s="71" t="str">
        <f>'RUMINANTS 3'!M200</f>
        <v>Juin</v>
      </c>
      <c r="AD202" s="71" t="str">
        <f>'PARASITOLOGIE 3'!M200</f>
        <v>Synthèse</v>
      </c>
      <c r="AE202" s="71" t="str">
        <f>'INFECTIEUX 3'!M200</f>
        <v>Synthèse</v>
      </c>
      <c r="AF202" s="71" t="str">
        <f>'CARNIVORES 3'!M200</f>
        <v>Juin</v>
      </c>
      <c r="AG202" s="71" t="str">
        <f>'CHIRURGIE 3'!M200</f>
        <v>Synthèse</v>
      </c>
      <c r="AH202" s="71" t="str">
        <f>'BIOCHIMIE 2'!M200</f>
        <v>Synthèse</v>
      </c>
      <c r="AI202" s="71" t="str">
        <f>'HIDAOA 3'!M200</f>
        <v>Juin</v>
      </c>
      <c r="AJ202" s="71" t="str">
        <f>'ANA-PATH 2'!M200</f>
        <v>Juin</v>
      </c>
      <c r="AK202" s="73" t="str">
        <f>CLINIQUE!N202</f>
        <v>Juin</v>
      </c>
    </row>
    <row r="203" spans="1:38" ht="15.75">
      <c r="A203" s="35">
        <v>194</v>
      </c>
      <c r="B203" s="123" t="s">
        <v>444</v>
      </c>
      <c r="C203" s="123" t="s">
        <v>445</v>
      </c>
      <c r="D203" s="339">
        <f>'REPRODUCTION 3'!G201</f>
        <v>20.25</v>
      </c>
      <c r="E203" s="339">
        <f>'RUMINANTS 3'!G201</f>
        <v>43.5</v>
      </c>
      <c r="F203" s="339">
        <f>'PARASITOLOGIE 3'!G201</f>
        <v>30.75</v>
      </c>
      <c r="G203" s="339">
        <f>'INFECTIEUX 3'!G201</f>
        <v>19.5</v>
      </c>
      <c r="H203" s="339">
        <f>'CARNIVORES 3'!G201</f>
        <v>39.375</v>
      </c>
      <c r="I203" s="339">
        <f>'CHIRURGIE 3'!G201</f>
        <v>32.25</v>
      </c>
      <c r="J203" s="339">
        <f>'BIOCHIMIE 2'!G201</f>
        <v>16.75</v>
      </c>
      <c r="K203" s="339">
        <f>'HIDAOA 3'!G201</f>
        <v>40.125</v>
      </c>
      <c r="L203" s="339">
        <f>'ANA-PATH 2'!G201</f>
        <v>14</v>
      </c>
      <c r="M203" s="88">
        <f>CLINIQUE!H203</f>
        <v>41</v>
      </c>
      <c r="N203" s="88">
        <f t="shared" si="42"/>
        <v>297.5</v>
      </c>
      <c r="O203" s="88">
        <f t="shared" si="43"/>
        <v>10.625</v>
      </c>
      <c r="P203" s="89" t="str">
        <f t="shared" si="44"/>
        <v>Admis</v>
      </c>
      <c r="Q203" s="89" t="str">
        <f t="shared" si="45"/>
        <v>juin</v>
      </c>
      <c r="R203" s="72">
        <f t="shared" si="46"/>
        <v>0</v>
      </c>
      <c r="S203" s="72">
        <f t="shared" si="47"/>
        <v>0</v>
      </c>
      <c r="T203" s="72">
        <f t="shared" si="48"/>
        <v>0</v>
      </c>
      <c r="U203" s="72">
        <f t="shared" si="49"/>
        <v>0</v>
      </c>
      <c r="V203" s="72">
        <f t="shared" si="50"/>
        <v>0</v>
      </c>
      <c r="W203" s="72">
        <f t="shared" si="51"/>
        <v>0</v>
      </c>
      <c r="X203" s="72">
        <f t="shared" si="52"/>
        <v>0</v>
      </c>
      <c r="Y203" s="72">
        <f t="shared" si="53"/>
        <v>0</v>
      </c>
      <c r="Z203" s="72">
        <f t="shared" si="54"/>
        <v>0</v>
      </c>
      <c r="AA203" s="72">
        <f t="shared" si="55"/>
        <v>0</v>
      </c>
      <c r="AB203" s="71" t="str">
        <f>'REPRODUCTION 3'!M201</f>
        <v>Juin</v>
      </c>
      <c r="AC203" s="71" t="str">
        <f>'RUMINANTS 3'!M201</f>
        <v>Juin</v>
      </c>
      <c r="AD203" s="71" t="str">
        <f>'PARASITOLOGIE 3'!M201</f>
        <v>Juin</v>
      </c>
      <c r="AE203" s="71" t="str">
        <f>'INFECTIEUX 3'!M201</f>
        <v>Juin</v>
      </c>
      <c r="AF203" s="71" t="str">
        <f>'CARNIVORES 3'!M201</f>
        <v>Juin</v>
      </c>
      <c r="AG203" s="71" t="str">
        <f>'CHIRURGIE 3'!M201</f>
        <v>Juin</v>
      </c>
      <c r="AH203" s="71" t="str">
        <f>'BIOCHIMIE 2'!M201</f>
        <v>Juin</v>
      </c>
      <c r="AI203" s="71" t="str">
        <f>'HIDAOA 3'!M201</f>
        <v>Juin</v>
      </c>
      <c r="AJ203" s="71" t="str">
        <f>'ANA-PATH 2'!M201</f>
        <v>Juin</v>
      </c>
      <c r="AK203" s="73" t="str">
        <f>CLINIQUE!N203</f>
        <v>Juin</v>
      </c>
      <c r="AL203" t="e">
        <f>IF(AND(B203=#REF!,C203=#REF!),"oui","non")</f>
        <v>#REF!</v>
      </c>
    </row>
    <row r="204" spans="1:38" ht="15.75">
      <c r="A204" s="35">
        <v>195</v>
      </c>
      <c r="B204" s="123" t="s">
        <v>446</v>
      </c>
      <c r="C204" s="123" t="s">
        <v>228</v>
      </c>
      <c r="D204" s="339">
        <f>'REPRODUCTION 3'!G202</f>
        <v>16.5</v>
      </c>
      <c r="E204" s="339">
        <f>'RUMINANTS 3'!G202</f>
        <v>42</v>
      </c>
      <c r="F204" s="339">
        <f>'PARASITOLOGIE 3'!G202</f>
        <v>32.625</v>
      </c>
      <c r="G204" s="339">
        <f>'INFECTIEUX 3'!G202</f>
        <v>18.375</v>
      </c>
      <c r="H204" s="339">
        <f>'CARNIVORES 3'!G202</f>
        <v>40.5</v>
      </c>
      <c r="I204" s="339">
        <f>'CHIRURGIE 3'!G202</f>
        <v>37.5</v>
      </c>
      <c r="J204" s="339">
        <f>'BIOCHIMIE 2'!G202</f>
        <v>19.25</v>
      </c>
      <c r="K204" s="339">
        <f>'HIDAOA 3'!G202</f>
        <v>39.375</v>
      </c>
      <c r="L204" s="339">
        <f>'ANA-PATH 2'!G202</f>
        <v>21.5</v>
      </c>
      <c r="M204" s="88">
        <f>CLINIQUE!H204</f>
        <v>43</v>
      </c>
      <c r="N204" s="88">
        <f t="shared" si="42"/>
        <v>310.625</v>
      </c>
      <c r="O204" s="88">
        <f t="shared" si="43"/>
        <v>11.09375</v>
      </c>
      <c r="P204" s="89" t="str">
        <f t="shared" si="44"/>
        <v>Admis</v>
      </c>
      <c r="Q204" s="89" t="str">
        <f t="shared" si="45"/>
        <v>juin</v>
      </c>
      <c r="R204" s="72">
        <f t="shared" si="46"/>
        <v>0</v>
      </c>
      <c r="S204" s="72">
        <f t="shared" si="47"/>
        <v>0</v>
      </c>
      <c r="T204" s="72">
        <f t="shared" si="48"/>
        <v>0</v>
      </c>
      <c r="U204" s="72">
        <f t="shared" si="49"/>
        <v>0</v>
      </c>
      <c r="V204" s="72">
        <f t="shared" si="50"/>
        <v>0</v>
      </c>
      <c r="W204" s="72">
        <f t="shared" si="51"/>
        <v>0</v>
      </c>
      <c r="X204" s="72">
        <f t="shared" si="52"/>
        <v>0</v>
      </c>
      <c r="Y204" s="72">
        <f t="shared" si="53"/>
        <v>0</v>
      </c>
      <c r="Z204" s="72">
        <f t="shared" si="54"/>
        <v>0</v>
      </c>
      <c r="AA204" s="72">
        <f t="shared" si="55"/>
        <v>0</v>
      </c>
      <c r="AB204" s="71" t="str">
        <f>'REPRODUCTION 3'!M202</f>
        <v>Juin</v>
      </c>
      <c r="AC204" s="71" t="str">
        <f>'RUMINANTS 3'!M202</f>
        <v>Juin</v>
      </c>
      <c r="AD204" s="71" t="str">
        <f>'PARASITOLOGIE 3'!M202</f>
        <v>Juin</v>
      </c>
      <c r="AE204" s="71" t="str">
        <f>'INFECTIEUX 3'!M202</f>
        <v>Juin</v>
      </c>
      <c r="AF204" s="71" t="str">
        <f>'CARNIVORES 3'!M202</f>
        <v>Juin</v>
      </c>
      <c r="AG204" s="71" t="str">
        <f>'CHIRURGIE 3'!M202</f>
        <v>Juin</v>
      </c>
      <c r="AH204" s="71" t="str">
        <f>'BIOCHIMIE 2'!M202</f>
        <v>Juin</v>
      </c>
      <c r="AI204" s="71" t="str">
        <f>'HIDAOA 3'!M202</f>
        <v>Juin</v>
      </c>
      <c r="AJ204" s="71" t="str">
        <f>'ANA-PATH 2'!M202</f>
        <v>Juin</v>
      </c>
      <c r="AK204" s="73" t="str">
        <f>CLINIQUE!N204</f>
        <v>Juin</v>
      </c>
      <c r="AL204" t="e">
        <f>IF(AND(B204=#REF!,C204=#REF!),"oui","non")</f>
        <v>#REF!</v>
      </c>
    </row>
    <row r="205" spans="1:38" ht="15.75">
      <c r="A205" s="35">
        <v>196</v>
      </c>
      <c r="B205" s="123" t="s">
        <v>447</v>
      </c>
      <c r="C205" s="123" t="s">
        <v>448</v>
      </c>
      <c r="D205" s="87">
        <f>'REPRODUCTION 3'!G203</f>
        <v>12.375</v>
      </c>
      <c r="E205" s="87">
        <f>'RUMINANTS 3'!G203</f>
        <v>32.25</v>
      </c>
      <c r="F205" s="87">
        <f>'PARASITOLOGIE 3'!G203</f>
        <v>22.5</v>
      </c>
      <c r="G205" s="87">
        <f>'INFECTIEUX 3'!G203</f>
        <v>9.75</v>
      </c>
      <c r="H205" s="87">
        <f>'CARNIVORES 3'!G203</f>
        <v>28.5</v>
      </c>
      <c r="I205" s="87">
        <f>'CHIRURGIE 3'!G203</f>
        <v>15</v>
      </c>
      <c r="J205" s="87">
        <f>'BIOCHIMIE 2'!G203</f>
        <v>12</v>
      </c>
      <c r="K205" s="87">
        <f>'HIDAOA 3'!G203</f>
        <v>26.25</v>
      </c>
      <c r="L205" s="87">
        <f>'ANA-PATH 2'!G203</f>
        <v>15</v>
      </c>
      <c r="M205" s="88">
        <f>CLINIQUE!H205</f>
        <v>40</v>
      </c>
      <c r="N205" s="88">
        <f t="shared" si="42"/>
        <v>213.625</v>
      </c>
      <c r="O205" s="88">
        <f t="shared" si="43"/>
        <v>7.6294642857142856</v>
      </c>
      <c r="P205" s="89" t="str">
        <f t="shared" si="44"/>
        <v>Ajournee</v>
      </c>
      <c r="Q205" s="89" t="str">
        <f t="shared" si="45"/>
        <v>Synthèse</v>
      </c>
      <c r="R205" s="72">
        <f t="shared" si="46"/>
        <v>1</v>
      </c>
      <c r="S205" s="72">
        <f t="shared" si="47"/>
        <v>0</v>
      </c>
      <c r="T205" s="72">
        <f t="shared" si="48"/>
        <v>0</v>
      </c>
      <c r="U205" s="72">
        <f t="shared" si="49"/>
        <v>1</v>
      </c>
      <c r="V205" s="72">
        <f t="shared" si="50"/>
        <v>0</v>
      </c>
      <c r="W205" s="72">
        <f t="shared" si="51"/>
        <v>0</v>
      </c>
      <c r="X205" s="72">
        <f t="shared" si="52"/>
        <v>0</v>
      </c>
      <c r="Y205" s="72">
        <f t="shared" si="53"/>
        <v>0</v>
      </c>
      <c r="Z205" s="72">
        <f t="shared" si="54"/>
        <v>0</v>
      </c>
      <c r="AA205" s="72">
        <f t="shared" si="55"/>
        <v>0</v>
      </c>
      <c r="AB205" s="71" t="str">
        <f>'REPRODUCTION 3'!M203</f>
        <v>Synthèse</v>
      </c>
      <c r="AC205" s="71" t="str">
        <f>'RUMINANTS 3'!M203</f>
        <v>Juin</v>
      </c>
      <c r="AD205" s="71" t="str">
        <f>'PARASITOLOGIE 3'!M203</f>
        <v>Synthèse</v>
      </c>
      <c r="AE205" s="71" t="str">
        <f>'INFECTIEUX 3'!M203</f>
        <v>Synthèse</v>
      </c>
      <c r="AF205" s="71" t="str">
        <f>'CARNIVORES 3'!M203</f>
        <v>Synthèse</v>
      </c>
      <c r="AG205" s="71" t="str">
        <f>'CHIRURGIE 3'!M203</f>
        <v>Synthèse</v>
      </c>
      <c r="AH205" s="71" t="str">
        <f>'BIOCHIMIE 2'!M203</f>
        <v>Synthèse</v>
      </c>
      <c r="AI205" s="71" t="str">
        <f>'HIDAOA 3'!M203</f>
        <v>Synthèse</v>
      </c>
      <c r="AJ205" s="71" t="str">
        <f>'ANA-PATH 2'!M203</f>
        <v>Synthèse</v>
      </c>
      <c r="AK205" s="73" t="str">
        <f>CLINIQUE!N205</f>
        <v>Juin</v>
      </c>
    </row>
    <row r="206" spans="1:38" ht="15.75">
      <c r="A206" s="35">
        <v>197</v>
      </c>
      <c r="B206" s="123" t="s">
        <v>447</v>
      </c>
      <c r="C206" s="123" t="s">
        <v>449</v>
      </c>
      <c r="D206" s="87">
        <f>'REPRODUCTION 3'!G204</f>
        <v>10.125</v>
      </c>
      <c r="E206" s="87">
        <f>'RUMINANTS 3'!G204</f>
        <v>33</v>
      </c>
      <c r="F206" s="87">
        <f>'PARASITOLOGIE 3'!G204</f>
        <v>26.625</v>
      </c>
      <c r="G206" s="87">
        <f>'INFECTIEUX 3'!G204</f>
        <v>5.625</v>
      </c>
      <c r="H206" s="87">
        <f>'CARNIVORES 3'!G204</f>
        <v>25.875</v>
      </c>
      <c r="I206" s="87">
        <f>'CHIRURGIE 3'!G204</f>
        <v>15.75</v>
      </c>
      <c r="J206" s="87">
        <f>'BIOCHIMIE 2'!G204</f>
        <v>9.25</v>
      </c>
      <c r="K206" s="87">
        <f>'HIDAOA 3'!G204</f>
        <v>20.25</v>
      </c>
      <c r="L206" s="87">
        <f>'ANA-PATH 2'!G204</f>
        <v>16.5</v>
      </c>
      <c r="M206" s="88">
        <f>CLINIQUE!H206</f>
        <v>39.25</v>
      </c>
      <c r="N206" s="88">
        <f t="shared" si="42"/>
        <v>202.25</v>
      </c>
      <c r="O206" s="88">
        <f t="shared" si="43"/>
        <v>7.2232142857142856</v>
      </c>
      <c r="P206" s="89" t="str">
        <f t="shared" si="44"/>
        <v>Ajournee</v>
      </c>
      <c r="Q206" s="89" t="str">
        <f t="shared" si="45"/>
        <v>Synthèse</v>
      </c>
      <c r="R206" s="72">
        <f t="shared" si="46"/>
        <v>1</v>
      </c>
      <c r="S206" s="72">
        <f t="shared" si="47"/>
        <v>0</v>
      </c>
      <c r="T206" s="72">
        <f t="shared" si="48"/>
        <v>0</v>
      </c>
      <c r="U206" s="72">
        <f t="shared" si="49"/>
        <v>1</v>
      </c>
      <c r="V206" s="72">
        <f t="shared" si="50"/>
        <v>0</v>
      </c>
      <c r="W206" s="72">
        <f t="shared" si="51"/>
        <v>0</v>
      </c>
      <c r="X206" s="72">
        <f t="shared" si="52"/>
        <v>1</v>
      </c>
      <c r="Y206" s="72">
        <f t="shared" si="53"/>
        <v>0</v>
      </c>
      <c r="Z206" s="72">
        <f t="shared" si="54"/>
        <v>0</v>
      </c>
      <c r="AA206" s="72">
        <f t="shared" si="55"/>
        <v>0</v>
      </c>
      <c r="AB206" s="71" t="str">
        <f>'REPRODUCTION 3'!M204</f>
        <v>Synthèse</v>
      </c>
      <c r="AC206" s="71" t="str">
        <f>'RUMINANTS 3'!M204</f>
        <v>Juin</v>
      </c>
      <c r="AD206" s="71" t="str">
        <f>'PARASITOLOGIE 3'!M204</f>
        <v>Synthèse</v>
      </c>
      <c r="AE206" s="71" t="str">
        <f>'INFECTIEUX 3'!M204</f>
        <v>Synthèse</v>
      </c>
      <c r="AF206" s="71" t="str">
        <f>'CARNIVORES 3'!M204</f>
        <v>Synthèse</v>
      </c>
      <c r="AG206" s="71" t="str">
        <f>'CHIRURGIE 3'!M204</f>
        <v>Synthèse</v>
      </c>
      <c r="AH206" s="71" t="str">
        <f>'BIOCHIMIE 2'!M204</f>
        <v>Synthèse</v>
      </c>
      <c r="AI206" s="71" t="str">
        <f>'HIDAOA 3'!M204</f>
        <v>Synthèse</v>
      </c>
      <c r="AJ206" s="71" t="str">
        <f>'ANA-PATH 2'!M204</f>
        <v>Synthèse</v>
      </c>
      <c r="AK206" s="73" t="str">
        <f>CLINIQUE!N206</f>
        <v>Juin</v>
      </c>
    </row>
    <row r="207" spans="1:38" ht="15.75">
      <c r="A207" s="35">
        <v>198</v>
      </c>
      <c r="B207" s="123" t="s">
        <v>111</v>
      </c>
      <c r="C207" s="123" t="s">
        <v>337</v>
      </c>
      <c r="D207" s="87">
        <f>'REPRODUCTION 3'!G205</f>
        <v>6.75</v>
      </c>
      <c r="E207" s="87">
        <f>'RUMINANTS 3'!G205</f>
        <v>33</v>
      </c>
      <c r="F207" s="87">
        <f>'PARASITOLOGIE 3'!G205</f>
        <v>24</v>
      </c>
      <c r="G207" s="87">
        <f>'INFECTIEUX 3'!G205</f>
        <v>3.75</v>
      </c>
      <c r="H207" s="87">
        <f>'CARNIVORES 3'!G205</f>
        <v>22.5</v>
      </c>
      <c r="I207" s="87">
        <f>'CHIRURGIE 3'!G205</f>
        <v>12</v>
      </c>
      <c r="J207" s="87">
        <f>'BIOCHIMIE 2'!G205</f>
        <v>8.25</v>
      </c>
      <c r="K207" s="87">
        <f>'HIDAOA 3'!G205</f>
        <v>24.75</v>
      </c>
      <c r="L207" s="87">
        <f>'ANA-PATH 2'!G205</f>
        <v>9</v>
      </c>
      <c r="M207" s="88">
        <f>CLINIQUE!H207</f>
        <v>38.25</v>
      </c>
      <c r="N207" s="88">
        <f t="shared" si="42"/>
        <v>182.25</v>
      </c>
      <c r="O207" s="88">
        <f t="shared" si="43"/>
        <v>6.5089285714285712</v>
      </c>
      <c r="P207" s="89" t="str">
        <f t="shared" si="44"/>
        <v>Ajournee</v>
      </c>
      <c r="Q207" s="89" t="str">
        <f t="shared" si="45"/>
        <v>Synthèse</v>
      </c>
      <c r="R207" s="72">
        <f t="shared" si="46"/>
        <v>1</v>
      </c>
      <c r="S207" s="72">
        <f t="shared" si="47"/>
        <v>0</v>
      </c>
      <c r="T207" s="72">
        <f t="shared" si="48"/>
        <v>0</v>
      </c>
      <c r="U207" s="72">
        <f t="shared" si="49"/>
        <v>1</v>
      </c>
      <c r="V207" s="72">
        <f t="shared" si="50"/>
        <v>0</v>
      </c>
      <c r="W207" s="72">
        <f t="shared" si="51"/>
        <v>1</v>
      </c>
      <c r="X207" s="72">
        <f t="shared" si="52"/>
        <v>1</v>
      </c>
      <c r="Y207" s="72">
        <f t="shared" si="53"/>
        <v>0</v>
      </c>
      <c r="Z207" s="72">
        <f t="shared" si="54"/>
        <v>1</v>
      </c>
      <c r="AA207" s="72">
        <f t="shared" si="55"/>
        <v>0</v>
      </c>
      <c r="AB207" s="71" t="str">
        <f>'REPRODUCTION 3'!M205</f>
        <v>Synthèse</v>
      </c>
      <c r="AC207" s="71" t="str">
        <f>'RUMINANTS 3'!M205</f>
        <v>Juin</v>
      </c>
      <c r="AD207" s="71" t="str">
        <f>'PARASITOLOGIE 3'!M205</f>
        <v>Synthèse</v>
      </c>
      <c r="AE207" s="71" t="str">
        <f>'INFECTIEUX 3'!M205</f>
        <v>Synthèse</v>
      </c>
      <c r="AF207" s="71" t="str">
        <f>'CARNIVORES 3'!M205</f>
        <v>Synthèse</v>
      </c>
      <c r="AG207" s="71" t="str">
        <f>'CHIRURGIE 3'!M205</f>
        <v>Synthèse</v>
      </c>
      <c r="AH207" s="71" t="str">
        <f>'BIOCHIMIE 2'!M205</f>
        <v>Synthèse</v>
      </c>
      <c r="AI207" s="71" t="str">
        <f>'HIDAOA 3'!M205</f>
        <v>Synthèse</v>
      </c>
      <c r="AJ207" s="71" t="str">
        <f>'ANA-PATH 2'!M205</f>
        <v>Synthèse</v>
      </c>
      <c r="AK207" s="73" t="str">
        <f>CLINIQUE!N207</f>
        <v>Juin</v>
      </c>
    </row>
    <row r="208" spans="1:38" ht="15.75">
      <c r="A208" s="35">
        <v>199</v>
      </c>
      <c r="B208" s="123" t="s">
        <v>450</v>
      </c>
      <c r="C208" s="123" t="s">
        <v>451</v>
      </c>
      <c r="D208" s="339">
        <f>'REPRODUCTION 3'!G206</f>
        <v>19.5</v>
      </c>
      <c r="E208" s="339">
        <f>'RUMINANTS 3'!G206</f>
        <v>51</v>
      </c>
      <c r="F208" s="339">
        <f>'PARASITOLOGIE 3'!G206</f>
        <v>31.125</v>
      </c>
      <c r="G208" s="339">
        <f>'INFECTIEUX 3'!G206</f>
        <v>15.75</v>
      </c>
      <c r="H208" s="339">
        <f>'CARNIVORES 3'!G206</f>
        <v>48</v>
      </c>
      <c r="I208" s="339">
        <f>'CHIRURGIE 3'!G206</f>
        <v>34.5</v>
      </c>
      <c r="J208" s="339">
        <f>'BIOCHIMIE 2'!G206</f>
        <v>22.75</v>
      </c>
      <c r="K208" s="339">
        <f>'HIDAOA 3'!G206</f>
        <v>37.125</v>
      </c>
      <c r="L208" s="339">
        <f>'ANA-PATH 2'!G206</f>
        <v>15.5</v>
      </c>
      <c r="M208" s="88">
        <f>CLINIQUE!H208</f>
        <v>40.5</v>
      </c>
      <c r="N208" s="88">
        <f t="shared" si="42"/>
        <v>315.75</v>
      </c>
      <c r="O208" s="88">
        <f t="shared" si="43"/>
        <v>11.276785714285714</v>
      </c>
      <c r="P208" s="89" t="str">
        <f t="shared" si="44"/>
        <v>Admis</v>
      </c>
      <c r="Q208" s="89" t="str">
        <f t="shared" si="45"/>
        <v>juin</v>
      </c>
      <c r="R208" s="72">
        <f t="shared" si="46"/>
        <v>0</v>
      </c>
      <c r="S208" s="72">
        <f t="shared" si="47"/>
        <v>0</v>
      </c>
      <c r="T208" s="72">
        <f t="shared" si="48"/>
        <v>0</v>
      </c>
      <c r="U208" s="72">
        <f t="shared" si="49"/>
        <v>0</v>
      </c>
      <c r="V208" s="72">
        <f t="shared" si="50"/>
        <v>0</v>
      </c>
      <c r="W208" s="72">
        <f t="shared" si="51"/>
        <v>0</v>
      </c>
      <c r="X208" s="72">
        <f t="shared" si="52"/>
        <v>0</v>
      </c>
      <c r="Y208" s="72">
        <f t="shared" si="53"/>
        <v>0</v>
      </c>
      <c r="Z208" s="72">
        <f t="shared" si="54"/>
        <v>0</v>
      </c>
      <c r="AA208" s="72">
        <f t="shared" si="55"/>
        <v>0</v>
      </c>
      <c r="AB208" s="71" t="str">
        <f>'REPRODUCTION 3'!M206</f>
        <v>Juin</v>
      </c>
      <c r="AC208" s="71" t="str">
        <f>'RUMINANTS 3'!M206</f>
        <v>Juin</v>
      </c>
      <c r="AD208" s="71" t="str">
        <f>'PARASITOLOGIE 3'!M206</f>
        <v>Juin</v>
      </c>
      <c r="AE208" s="71" t="str">
        <f>'INFECTIEUX 3'!M206</f>
        <v>Juin</v>
      </c>
      <c r="AF208" s="71" t="str">
        <f>'CARNIVORES 3'!M206</f>
        <v>Juin</v>
      </c>
      <c r="AG208" s="71" t="str">
        <f>'CHIRURGIE 3'!M206</f>
        <v>Juin</v>
      </c>
      <c r="AH208" s="71" t="str">
        <f>'BIOCHIMIE 2'!M206</f>
        <v>Juin</v>
      </c>
      <c r="AI208" s="71" t="str">
        <f>'HIDAOA 3'!M206</f>
        <v>Juin</v>
      </c>
      <c r="AJ208" s="71" t="str">
        <f>'ANA-PATH 2'!M206</f>
        <v>Juin</v>
      </c>
      <c r="AK208" s="73" t="str">
        <f>CLINIQUE!N208</f>
        <v>Juin</v>
      </c>
      <c r="AL208" t="e">
        <f>IF(AND(B208=#REF!,C208=#REF!),"oui","non")</f>
        <v>#REF!</v>
      </c>
    </row>
    <row r="209" spans="1:38" ht="15.75">
      <c r="A209" s="35">
        <v>200</v>
      </c>
      <c r="B209" s="123" t="s">
        <v>452</v>
      </c>
      <c r="C209" s="123" t="s">
        <v>453</v>
      </c>
      <c r="D209" s="87">
        <f>'REPRODUCTION 3'!G207</f>
        <v>3.375</v>
      </c>
      <c r="E209" s="87">
        <f>'RUMINANTS 3'!G207</f>
        <v>39.75</v>
      </c>
      <c r="F209" s="87">
        <f>'PARASITOLOGIE 3'!G207</f>
        <v>33</v>
      </c>
      <c r="G209" s="87">
        <f>'INFECTIEUX 3'!G207</f>
        <v>6.75</v>
      </c>
      <c r="H209" s="87">
        <f>'CARNIVORES 3'!G207</f>
        <v>35.625</v>
      </c>
      <c r="I209" s="87">
        <f>'CHIRURGIE 3'!G207</f>
        <v>18</v>
      </c>
      <c r="J209" s="87">
        <f>'BIOCHIMIE 2'!G207</f>
        <v>7.75</v>
      </c>
      <c r="K209" s="87">
        <f>'HIDAOA 3'!G207</f>
        <v>30.375</v>
      </c>
      <c r="L209" s="87">
        <f>'ANA-PATH 2'!G207</f>
        <v>6</v>
      </c>
      <c r="M209" s="88">
        <f>CLINIQUE!H209</f>
        <v>40</v>
      </c>
      <c r="N209" s="88">
        <f t="shared" si="42"/>
        <v>220.625</v>
      </c>
      <c r="O209" s="88">
        <f t="shared" si="43"/>
        <v>7.8794642857142856</v>
      </c>
      <c r="P209" s="89" t="str">
        <f t="shared" si="44"/>
        <v>Ajournee</v>
      </c>
      <c r="Q209" s="89" t="str">
        <f t="shared" si="45"/>
        <v>Synthèse</v>
      </c>
      <c r="R209" s="72">
        <f t="shared" si="46"/>
        <v>1</v>
      </c>
      <c r="S209" s="72">
        <f t="shared" si="47"/>
        <v>0</v>
      </c>
      <c r="T209" s="72">
        <f t="shared" si="48"/>
        <v>0</v>
      </c>
      <c r="U209" s="72">
        <f t="shared" si="49"/>
        <v>1</v>
      </c>
      <c r="V209" s="72">
        <f t="shared" si="50"/>
        <v>0</v>
      </c>
      <c r="W209" s="72">
        <f t="shared" si="51"/>
        <v>0</v>
      </c>
      <c r="X209" s="72">
        <f t="shared" si="52"/>
        <v>1</v>
      </c>
      <c r="Y209" s="72">
        <f t="shared" si="53"/>
        <v>0</v>
      </c>
      <c r="Z209" s="72">
        <f t="shared" si="54"/>
        <v>1</v>
      </c>
      <c r="AA209" s="72">
        <f t="shared" si="55"/>
        <v>0</v>
      </c>
      <c r="AB209" s="71" t="str">
        <f>'REPRODUCTION 3'!M207</f>
        <v>Synthèse</v>
      </c>
      <c r="AC209" s="71" t="str">
        <f>'RUMINANTS 3'!M207</f>
        <v>Juin</v>
      </c>
      <c r="AD209" s="71" t="str">
        <f>'PARASITOLOGIE 3'!M207</f>
        <v>Juin</v>
      </c>
      <c r="AE209" s="71" t="str">
        <f>'INFECTIEUX 3'!M207</f>
        <v>Synthèse</v>
      </c>
      <c r="AF209" s="71" t="str">
        <f>'CARNIVORES 3'!M207</f>
        <v>Juin</v>
      </c>
      <c r="AG209" s="71" t="str">
        <f>'CHIRURGIE 3'!M207</f>
        <v>Synthèse</v>
      </c>
      <c r="AH209" s="71" t="str">
        <f>'BIOCHIMIE 2'!M207</f>
        <v>Synthèse</v>
      </c>
      <c r="AI209" s="71" t="str">
        <f>'HIDAOA 3'!M207</f>
        <v>Juin</v>
      </c>
      <c r="AJ209" s="71" t="str">
        <f>'ANA-PATH 2'!M207</f>
        <v>Synthèse</v>
      </c>
      <c r="AK209" s="73" t="str">
        <f>CLINIQUE!N209</f>
        <v>Juin</v>
      </c>
    </row>
    <row r="210" spans="1:38" ht="15.75">
      <c r="A210" s="35">
        <v>201</v>
      </c>
      <c r="B210" s="123" t="s">
        <v>454</v>
      </c>
      <c r="C210" s="123" t="s">
        <v>455</v>
      </c>
      <c r="D210" s="87">
        <f>'REPRODUCTION 3'!G208</f>
        <v>9.75</v>
      </c>
      <c r="E210" s="87">
        <f>'RUMINANTS 3'!G208</f>
        <v>45</v>
      </c>
      <c r="F210" s="87">
        <f>'PARASITOLOGIE 3'!G208</f>
        <v>29.625</v>
      </c>
      <c r="G210" s="87">
        <f>'INFECTIEUX 3'!G208</f>
        <v>17.25</v>
      </c>
      <c r="H210" s="87">
        <f>'CARNIVORES 3'!G208</f>
        <v>31.125</v>
      </c>
      <c r="I210" s="87">
        <f>'CHIRURGIE 3'!G208</f>
        <v>28.5</v>
      </c>
      <c r="J210" s="87">
        <f>'BIOCHIMIE 2'!G208</f>
        <v>13.5</v>
      </c>
      <c r="K210" s="87">
        <f>'HIDAOA 3'!G208</f>
        <v>31.875</v>
      </c>
      <c r="L210" s="87">
        <f>'ANA-PATH 2'!G208</f>
        <v>19.5</v>
      </c>
      <c r="M210" s="88">
        <f>CLINIQUE!H210</f>
        <v>39.25</v>
      </c>
      <c r="N210" s="88">
        <f t="shared" si="42"/>
        <v>265.375</v>
      </c>
      <c r="O210" s="88">
        <f t="shared" si="43"/>
        <v>9.4776785714285712</v>
      </c>
      <c r="P210" s="89" t="str">
        <f t="shared" si="44"/>
        <v>Ajournee</v>
      </c>
      <c r="Q210" s="89" t="str">
        <f t="shared" si="45"/>
        <v>Synthèse</v>
      </c>
      <c r="R210" s="72">
        <f t="shared" si="46"/>
        <v>1</v>
      </c>
      <c r="S210" s="72">
        <f t="shared" si="47"/>
        <v>0</v>
      </c>
      <c r="T210" s="72">
        <f t="shared" si="48"/>
        <v>0</v>
      </c>
      <c r="U210" s="72">
        <f t="shared" si="49"/>
        <v>0</v>
      </c>
      <c r="V210" s="72">
        <f t="shared" si="50"/>
        <v>0</v>
      </c>
      <c r="W210" s="72">
        <f t="shared" si="51"/>
        <v>0</v>
      </c>
      <c r="X210" s="72">
        <f t="shared" si="52"/>
        <v>0</v>
      </c>
      <c r="Y210" s="72">
        <f t="shared" si="53"/>
        <v>0</v>
      </c>
      <c r="Z210" s="72">
        <f t="shared" si="54"/>
        <v>0</v>
      </c>
      <c r="AA210" s="72">
        <f t="shared" si="55"/>
        <v>0</v>
      </c>
      <c r="AB210" s="71" t="str">
        <f>'REPRODUCTION 3'!M208</f>
        <v>Synthèse</v>
      </c>
      <c r="AC210" s="71" t="str">
        <f>'RUMINANTS 3'!M208</f>
        <v>Juin</v>
      </c>
      <c r="AD210" s="71" t="str">
        <f>'PARASITOLOGIE 3'!M208</f>
        <v>Juin</v>
      </c>
      <c r="AE210" s="71" t="str">
        <f>'INFECTIEUX 3'!M208</f>
        <v>Synthèse</v>
      </c>
      <c r="AF210" s="71" t="str">
        <f>'CARNIVORES 3'!M208</f>
        <v>Juin</v>
      </c>
      <c r="AG210" s="71" t="str">
        <f>'CHIRURGIE 3'!M208</f>
        <v>Juin</v>
      </c>
      <c r="AH210" s="71" t="str">
        <f>'BIOCHIMIE 2'!M208</f>
        <v>Synthèse</v>
      </c>
      <c r="AI210" s="71" t="str">
        <f>'HIDAOA 3'!M208</f>
        <v>Juin</v>
      </c>
      <c r="AJ210" s="71" t="str">
        <f>'ANA-PATH 2'!M208</f>
        <v>Juin</v>
      </c>
      <c r="AK210" s="73" t="str">
        <f>CLINIQUE!N210</f>
        <v>Juin</v>
      </c>
    </row>
    <row r="211" spans="1:38" ht="15.75">
      <c r="A211" s="35">
        <v>202</v>
      </c>
      <c r="B211" s="123" t="s">
        <v>456</v>
      </c>
      <c r="C211" s="123" t="s">
        <v>457</v>
      </c>
      <c r="D211" s="87">
        <f>'REPRODUCTION 3'!G209</f>
        <v>13.875</v>
      </c>
      <c r="E211" s="87">
        <f>'RUMINANTS 3'!G209</f>
        <v>50.25</v>
      </c>
      <c r="F211" s="87">
        <f>'PARASITOLOGIE 3'!G209</f>
        <v>22.5</v>
      </c>
      <c r="G211" s="87">
        <f>'INFECTIEUX 3'!G209</f>
        <v>8.25</v>
      </c>
      <c r="H211" s="87">
        <f>'CARNIVORES 3'!G209</f>
        <v>22.5</v>
      </c>
      <c r="I211" s="87">
        <f>'CHIRURGIE 3'!G209</f>
        <v>16.5</v>
      </c>
      <c r="J211" s="87">
        <f>'BIOCHIMIE 2'!G209</f>
        <v>15.75</v>
      </c>
      <c r="K211" s="87">
        <f>'HIDAOA 3'!G209</f>
        <v>34.5</v>
      </c>
      <c r="L211" s="87">
        <f>'ANA-PATH 2'!G209</f>
        <v>17</v>
      </c>
      <c r="M211" s="88">
        <f>CLINIQUE!H211</f>
        <v>38</v>
      </c>
      <c r="N211" s="88">
        <f t="shared" si="42"/>
        <v>239.125</v>
      </c>
      <c r="O211" s="88">
        <f t="shared" si="43"/>
        <v>8.5401785714285712</v>
      </c>
      <c r="P211" s="89" t="str">
        <f t="shared" si="44"/>
        <v>Ajournee</v>
      </c>
      <c r="Q211" s="89" t="str">
        <f t="shared" si="45"/>
        <v>Synthèse</v>
      </c>
      <c r="R211" s="72">
        <f t="shared" si="46"/>
        <v>1</v>
      </c>
      <c r="S211" s="72">
        <f t="shared" si="47"/>
        <v>0</v>
      </c>
      <c r="T211" s="72">
        <f t="shared" si="48"/>
        <v>0</v>
      </c>
      <c r="U211" s="72">
        <f t="shared" si="49"/>
        <v>1</v>
      </c>
      <c r="V211" s="72">
        <f t="shared" si="50"/>
        <v>0</v>
      </c>
      <c r="W211" s="72">
        <f t="shared" si="51"/>
        <v>0</v>
      </c>
      <c r="X211" s="72">
        <f t="shared" si="52"/>
        <v>0</v>
      </c>
      <c r="Y211" s="72">
        <f t="shared" si="53"/>
        <v>0</v>
      </c>
      <c r="Z211" s="72">
        <f t="shared" si="54"/>
        <v>0</v>
      </c>
      <c r="AA211" s="72">
        <f t="shared" si="55"/>
        <v>0</v>
      </c>
      <c r="AB211" s="71" t="str">
        <f>'REPRODUCTION 3'!M209</f>
        <v>Synthèse</v>
      </c>
      <c r="AC211" s="71" t="str">
        <f>'RUMINANTS 3'!M209</f>
        <v>Juin</v>
      </c>
      <c r="AD211" s="71" t="str">
        <f>'PARASITOLOGIE 3'!M209</f>
        <v>Synthèse</v>
      </c>
      <c r="AE211" s="71" t="str">
        <f>'INFECTIEUX 3'!M209</f>
        <v>Synthèse</v>
      </c>
      <c r="AF211" s="71" t="str">
        <f>'CARNIVORES 3'!M209</f>
        <v>Synthèse</v>
      </c>
      <c r="AG211" s="71" t="str">
        <f>'CHIRURGIE 3'!M209</f>
        <v>Synthèse</v>
      </c>
      <c r="AH211" s="71" t="str">
        <f>'BIOCHIMIE 2'!M209</f>
        <v>Synthèse</v>
      </c>
      <c r="AI211" s="71" t="str">
        <f>'HIDAOA 3'!M209</f>
        <v>Juin</v>
      </c>
      <c r="AJ211" s="71" t="str">
        <f>'ANA-PATH 2'!M209</f>
        <v>Synthèse</v>
      </c>
      <c r="AK211" s="73" t="str">
        <f>CLINIQUE!N211</f>
        <v>Juin</v>
      </c>
    </row>
    <row r="212" spans="1:38" ht="15.75">
      <c r="A212" s="35">
        <v>203</v>
      </c>
      <c r="B212" s="123" t="s">
        <v>80</v>
      </c>
      <c r="C212" s="123" t="s">
        <v>458</v>
      </c>
      <c r="D212" s="87">
        <f>'REPRODUCTION 3'!G210</f>
        <v>4.125</v>
      </c>
      <c r="E212" s="87">
        <f>'RUMINANTS 3'!G210</f>
        <v>33</v>
      </c>
      <c r="F212" s="87">
        <f>'PARASITOLOGIE 3'!G210</f>
        <v>19.125</v>
      </c>
      <c r="G212" s="87">
        <f>'INFECTIEUX 3'!G210</f>
        <v>2.625</v>
      </c>
      <c r="H212" s="87">
        <f>'CARNIVORES 3'!G210</f>
        <v>36</v>
      </c>
      <c r="I212" s="87">
        <f>'CHIRURGIE 3'!G210</f>
        <v>7.5</v>
      </c>
      <c r="J212" s="87">
        <f>'BIOCHIMIE 2'!G210</f>
        <v>8.75</v>
      </c>
      <c r="K212" s="87">
        <f>'HIDAOA 3'!G210</f>
        <v>26.25</v>
      </c>
      <c r="L212" s="87">
        <f>'ANA-PATH 2'!G210</f>
        <v>6</v>
      </c>
      <c r="M212" s="88">
        <f>CLINIQUE!H212</f>
        <v>35</v>
      </c>
      <c r="N212" s="88">
        <f t="shared" si="42"/>
        <v>178.375</v>
      </c>
      <c r="O212" s="88">
        <f t="shared" si="43"/>
        <v>6.3705357142857144</v>
      </c>
      <c r="P212" s="89" t="str">
        <f t="shared" si="44"/>
        <v>Ajournee</v>
      </c>
      <c r="Q212" s="89" t="str">
        <f t="shared" si="45"/>
        <v>Synthèse</v>
      </c>
      <c r="R212" s="72">
        <f t="shared" si="46"/>
        <v>1</v>
      </c>
      <c r="S212" s="72">
        <f t="shared" si="47"/>
        <v>0</v>
      </c>
      <c r="T212" s="72">
        <f t="shared" si="48"/>
        <v>0</v>
      </c>
      <c r="U212" s="72">
        <f t="shared" si="49"/>
        <v>1</v>
      </c>
      <c r="V212" s="72">
        <f t="shared" si="50"/>
        <v>0</v>
      </c>
      <c r="W212" s="72">
        <f t="shared" si="51"/>
        <v>1</v>
      </c>
      <c r="X212" s="72">
        <f t="shared" si="52"/>
        <v>1</v>
      </c>
      <c r="Y212" s="72">
        <f t="shared" si="53"/>
        <v>0</v>
      </c>
      <c r="Z212" s="72">
        <f t="shared" si="54"/>
        <v>1</v>
      </c>
      <c r="AA212" s="72">
        <f t="shared" si="55"/>
        <v>0</v>
      </c>
      <c r="AB212" s="71" t="str">
        <f>'REPRODUCTION 3'!M210</f>
        <v>Synthèse</v>
      </c>
      <c r="AC212" s="71" t="str">
        <f>'RUMINANTS 3'!M210</f>
        <v>Juin</v>
      </c>
      <c r="AD212" s="71" t="str">
        <f>'PARASITOLOGIE 3'!M210</f>
        <v>Synthèse</v>
      </c>
      <c r="AE212" s="71" t="str">
        <f>'INFECTIEUX 3'!M210</f>
        <v>Synthèse</v>
      </c>
      <c r="AF212" s="71" t="str">
        <f>'CARNIVORES 3'!M210</f>
        <v>Juin</v>
      </c>
      <c r="AG212" s="71" t="str">
        <f>'CHIRURGIE 3'!M210</f>
        <v>Synthèse</v>
      </c>
      <c r="AH212" s="71" t="str">
        <f>'BIOCHIMIE 2'!M210</f>
        <v>Synthèse</v>
      </c>
      <c r="AI212" s="71" t="str">
        <f>'HIDAOA 3'!M210</f>
        <v>Synthèse</v>
      </c>
      <c r="AJ212" s="71" t="str">
        <f>'ANA-PATH 2'!M210</f>
        <v>Synthèse</v>
      </c>
      <c r="AK212" s="73" t="str">
        <f>CLINIQUE!N212</f>
        <v>Juin</v>
      </c>
    </row>
    <row r="213" spans="1:38" ht="15.75">
      <c r="A213" s="35">
        <v>204</v>
      </c>
      <c r="B213" s="123" t="s">
        <v>459</v>
      </c>
      <c r="C213" s="123" t="s">
        <v>460</v>
      </c>
      <c r="D213" s="87">
        <f>'REPRODUCTION 3'!G211</f>
        <v>6</v>
      </c>
      <c r="E213" s="87">
        <f>'RUMINANTS 3'!G211</f>
        <v>24.75</v>
      </c>
      <c r="F213" s="87">
        <f>'PARASITOLOGIE 3'!G211</f>
        <v>22.125</v>
      </c>
      <c r="G213" s="87">
        <f>'INFECTIEUX 3'!G211</f>
        <v>4.125</v>
      </c>
      <c r="H213" s="87">
        <f>'CARNIVORES 3'!G211</f>
        <v>28.875</v>
      </c>
      <c r="I213" s="87">
        <f>'CHIRURGIE 3'!G211</f>
        <v>16.5</v>
      </c>
      <c r="J213" s="87">
        <f>'BIOCHIMIE 2'!G211</f>
        <v>12</v>
      </c>
      <c r="K213" s="87">
        <f>'HIDAOA 3'!G211</f>
        <v>20.25</v>
      </c>
      <c r="L213" s="87">
        <f>'ANA-PATH 2'!G211</f>
        <v>16</v>
      </c>
      <c r="M213" s="88">
        <f>CLINIQUE!H213</f>
        <v>42</v>
      </c>
      <c r="N213" s="88">
        <f t="shared" si="42"/>
        <v>192.625</v>
      </c>
      <c r="O213" s="88">
        <f t="shared" si="43"/>
        <v>6.8794642857142856</v>
      </c>
      <c r="P213" s="89" t="str">
        <f t="shared" si="44"/>
        <v>Ajournee</v>
      </c>
      <c r="Q213" s="89" t="str">
        <f t="shared" si="45"/>
        <v>Synthèse</v>
      </c>
      <c r="R213" s="72">
        <f t="shared" si="46"/>
        <v>1</v>
      </c>
      <c r="S213" s="72">
        <f t="shared" si="47"/>
        <v>0</v>
      </c>
      <c r="T213" s="72">
        <f t="shared" si="48"/>
        <v>0</v>
      </c>
      <c r="U213" s="72">
        <f t="shared" si="49"/>
        <v>1</v>
      </c>
      <c r="V213" s="72">
        <f t="shared" si="50"/>
        <v>0</v>
      </c>
      <c r="W213" s="72">
        <f t="shared" si="51"/>
        <v>0</v>
      </c>
      <c r="X213" s="72">
        <f t="shared" si="52"/>
        <v>0</v>
      </c>
      <c r="Y213" s="72">
        <f t="shared" si="53"/>
        <v>0</v>
      </c>
      <c r="Z213" s="72">
        <f t="shared" si="54"/>
        <v>0</v>
      </c>
      <c r="AA213" s="72">
        <f t="shared" si="55"/>
        <v>0</v>
      </c>
      <c r="AB213" s="71" t="str">
        <f>'REPRODUCTION 3'!M211</f>
        <v>Synthèse</v>
      </c>
      <c r="AC213" s="71" t="str">
        <f>'RUMINANTS 3'!M211</f>
        <v>Synthèse</v>
      </c>
      <c r="AD213" s="71" t="str">
        <f>'PARASITOLOGIE 3'!M211</f>
        <v>Synthèse</v>
      </c>
      <c r="AE213" s="71" t="str">
        <f>'INFECTIEUX 3'!M211</f>
        <v>Synthèse</v>
      </c>
      <c r="AF213" s="71" t="str">
        <f>'CARNIVORES 3'!M211</f>
        <v>Synthèse</v>
      </c>
      <c r="AG213" s="71" t="str">
        <f>'CHIRURGIE 3'!M211</f>
        <v>Synthèse</v>
      </c>
      <c r="AH213" s="71" t="str">
        <f>'BIOCHIMIE 2'!M211</f>
        <v>Synthèse</v>
      </c>
      <c r="AI213" s="71" t="str">
        <f>'HIDAOA 3'!M211</f>
        <v>Synthèse</v>
      </c>
      <c r="AJ213" s="71" t="str">
        <f>'ANA-PATH 2'!M211</f>
        <v>Synthèse</v>
      </c>
      <c r="AK213" s="73" t="str">
        <f>CLINIQUE!N213</f>
        <v>Juin</v>
      </c>
    </row>
    <row r="214" spans="1:38" ht="15.75">
      <c r="A214" s="35">
        <v>205</v>
      </c>
      <c r="B214" s="123" t="s">
        <v>461</v>
      </c>
      <c r="C214" s="123" t="s">
        <v>52</v>
      </c>
      <c r="D214" s="87">
        <f>'REPRODUCTION 3'!G212</f>
        <v>8.25</v>
      </c>
      <c r="E214" s="87">
        <f>'RUMINANTS 3'!G212</f>
        <v>30</v>
      </c>
      <c r="F214" s="87">
        <f>'PARASITOLOGIE 3'!G212</f>
        <v>22.5</v>
      </c>
      <c r="G214" s="87">
        <f>'INFECTIEUX 3'!G212</f>
        <v>9.75</v>
      </c>
      <c r="H214" s="87">
        <f>'CARNIVORES 3'!G212</f>
        <v>27.75</v>
      </c>
      <c r="I214" s="87">
        <f>'CHIRURGIE 3'!G212</f>
        <v>15.75</v>
      </c>
      <c r="J214" s="87">
        <f>'BIOCHIMIE 2'!G212</f>
        <v>9</v>
      </c>
      <c r="K214" s="87">
        <f>'HIDAOA 3'!G212</f>
        <v>21</v>
      </c>
      <c r="L214" s="87">
        <f>'ANA-PATH 2'!G212</f>
        <v>8.5</v>
      </c>
      <c r="M214" s="88">
        <f>CLINIQUE!H214</f>
        <v>37.25</v>
      </c>
      <c r="N214" s="88">
        <f t="shared" si="42"/>
        <v>189.75</v>
      </c>
      <c r="O214" s="88">
        <f t="shared" si="43"/>
        <v>6.7767857142857144</v>
      </c>
      <c r="P214" s="89" t="str">
        <f t="shared" si="44"/>
        <v>Ajournee</v>
      </c>
      <c r="Q214" s="89" t="str">
        <f t="shared" si="45"/>
        <v>Synthèse</v>
      </c>
      <c r="R214" s="72">
        <f t="shared" si="46"/>
        <v>1</v>
      </c>
      <c r="S214" s="72">
        <f t="shared" si="47"/>
        <v>0</v>
      </c>
      <c r="T214" s="72">
        <f t="shared" si="48"/>
        <v>0</v>
      </c>
      <c r="U214" s="72">
        <f t="shared" si="49"/>
        <v>1</v>
      </c>
      <c r="V214" s="72">
        <f t="shared" si="50"/>
        <v>0</v>
      </c>
      <c r="W214" s="72">
        <f t="shared" si="51"/>
        <v>0</v>
      </c>
      <c r="X214" s="72">
        <f t="shared" si="52"/>
        <v>1</v>
      </c>
      <c r="Y214" s="72">
        <f t="shared" si="53"/>
        <v>0</v>
      </c>
      <c r="Z214" s="72">
        <f t="shared" si="54"/>
        <v>1</v>
      </c>
      <c r="AA214" s="72">
        <f t="shared" si="55"/>
        <v>0</v>
      </c>
      <c r="AB214" s="71" t="str">
        <f>'REPRODUCTION 3'!M212</f>
        <v>Synthèse</v>
      </c>
      <c r="AC214" s="71" t="str">
        <f>'RUMINANTS 3'!M212</f>
        <v>Juin</v>
      </c>
      <c r="AD214" s="71" t="str">
        <f>'PARASITOLOGIE 3'!M212</f>
        <v>Synthèse</v>
      </c>
      <c r="AE214" s="71" t="str">
        <f>'INFECTIEUX 3'!M212</f>
        <v>Synthèse</v>
      </c>
      <c r="AF214" s="71" t="str">
        <f>'CARNIVORES 3'!M212</f>
        <v>Synthèse</v>
      </c>
      <c r="AG214" s="71" t="str">
        <f>'CHIRURGIE 3'!M212</f>
        <v>Synthèse</v>
      </c>
      <c r="AH214" s="71" t="str">
        <f>'BIOCHIMIE 2'!M212</f>
        <v>Synthèse</v>
      </c>
      <c r="AI214" s="71" t="str">
        <f>'HIDAOA 3'!M212</f>
        <v>Synthèse</v>
      </c>
      <c r="AJ214" s="71" t="str">
        <f>'ANA-PATH 2'!M212</f>
        <v>Synthèse</v>
      </c>
      <c r="AK214" s="73" t="str">
        <f>CLINIQUE!N214</f>
        <v>Juin</v>
      </c>
    </row>
    <row r="215" spans="1:38" s="43" customFormat="1" ht="18.75" customHeight="1">
      <c r="A215" s="35">
        <v>206</v>
      </c>
      <c r="B215" s="123" t="s">
        <v>462</v>
      </c>
      <c r="C215" s="123" t="s">
        <v>778</v>
      </c>
      <c r="D215" s="87">
        <f>'REPRODUCTION 3'!G213</f>
        <v>12.75</v>
      </c>
      <c r="E215" s="87">
        <f>'RUMINANTS 3'!G213</f>
        <v>39.75</v>
      </c>
      <c r="F215" s="87">
        <f>'PARASITOLOGIE 3'!G213</f>
        <v>26.25</v>
      </c>
      <c r="G215" s="87">
        <f>'INFECTIEUX 3'!G213</f>
        <v>15.375</v>
      </c>
      <c r="H215" s="87">
        <f>'CARNIVORES 3'!G213</f>
        <v>30.75</v>
      </c>
      <c r="I215" s="87">
        <f>'CHIRURGIE 3'!G213</f>
        <v>35.625</v>
      </c>
      <c r="J215" s="87">
        <f>'BIOCHIMIE 2'!G213</f>
        <v>14.75</v>
      </c>
      <c r="K215" s="87">
        <f>'HIDAOA 3'!G213</f>
        <v>27.75</v>
      </c>
      <c r="L215" s="87">
        <f>'ANA-PATH 2'!G213</f>
        <v>16</v>
      </c>
      <c r="M215" s="88">
        <f>CLINIQUE!H215</f>
        <v>42</v>
      </c>
      <c r="N215" s="88">
        <f t="shared" si="42"/>
        <v>261</v>
      </c>
      <c r="O215" s="88">
        <f t="shared" si="43"/>
        <v>9.3214285714285712</v>
      </c>
      <c r="P215" s="89" t="str">
        <f t="shared" si="44"/>
        <v>Ajournee</v>
      </c>
      <c r="Q215" s="89" t="str">
        <f t="shared" si="45"/>
        <v>Synthèse</v>
      </c>
      <c r="R215" s="72">
        <f t="shared" si="46"/>
        <v>1</v>
      </c>
      <c r="S215" s="72">
        <f t="shared" si="47"/>
        <v>0</v>
      </c>
      <c r="T215" s="72">
        <f t="shared" si="48"/>
        <v>0</v>
      </c>
      <c r="U215" s="72">
        <f t="shared" si="49"/>
        <v>0</v>
      </c>
      <c r="V215" s="72">
        <f t="shared" si="50"/>
        <v>0</v>
      </c>
      <c r="W215" s="72">
        <f t="shared" si="51"/>
        <v>0</v>
      </c>
      <c r="X215" s="72">
        <f t="shared" si="52"/>
        <v>0</v>
      </c>
      <c r="Y215" s="72">
        <f t="shared" si="53"/>
        <v>0</v>
      </c>
      <c r="Z215" s="72">
        <f t="shared" si="54"/>
        <v>0</v>
      </c>
      <c r="AA215" s="72">
        <f t="shared" si="55"/>
        <v>0</v>
      </c>
      <c r="AB215" s="71" t="str">
        <f>'REPRODUCTION 3'!M213</f>
        <v>Synthèse</v>
      </c>
      <c r="AC215" s="71" t="str">
        <f>'RUMINANTS 3'!M213</f>
        <v>Juin</v>
      </c>
      <c r="AD215" s="71" t="str">
        <f>'PARASITOLOGIE 3'!M213</f>
        <v>Synthèse</v>
      </c>
      <c r="AE215" s="71" t="str">
        <f>'INFECTIEUX 3'!M213</f>
        <v>Synthèse</v>
      </c>
      <c r="AF215" s="71" t="str">
        <f>'CARNIVORES 3'!M213</f>
        <v>Juin</v>
      </c>
      <c r="AG215" s="71" t="str">
        <f>'CHIRURGIE 3'!M213</f>
        <v>Juin</v>
      </c>
      <c r="AH215" s="71" t="str">
        <f>'BIOCHIMIE 2'!M213</f>
        <v>Synthèse</v>
      </c>
      <c r="AI215" s="71" t="str">
        <f>'HIDAOA 3'!M213</f>
        <v>Synthèse</v>
      </c>
      <c r="AJ215" s="71" t="str">
        <f>'ANA-PATH 2'!M213</f>
        <v>Synthèse</v>
      </c>
      <c r="AK215" s="73" t="str">
        <f>CLINIQUE!N215</f>
        <v>Juin</v>
      </c>
    </row>
    <row r="216" spans="1:38" ht="15.75">
      <c r="A216" s="35">
        <v>207</v>
      </c>
      <c r="B216" s="123" t="s">
        <v>463</v>
      </c>
      <c r="C216" s="123" t="s">
        <v>68</v>
      </c>
      <c r="D216" s="339">
        <f>'REPRODUCTION 3'!G214</f>
        <v>28.5</v>
      </c>
      <c r="E216" s="339">
        <f>'RUMINANTS 3'!G214</f>
        <v>57</v>
      </c>
      <c r="F216" s="339">
        <f>'PARASITOLOGIE 3'!G214</f>
        <v>36</v>
      </c>
      <c r="G216" s="339">
        <f>'INFECTIEUX 3'!G214</f>
        <v>18.75</v>
      </c>
      <c r="H216" s="339">
        <f>'CARNIVORES 3'!G214</f>
        <v>42.375</v>
      </c>
      <c r="I216" s="339">
        <f>'CHIRURGIE 3'!G214</f>
        <v>36.75</v>
      </c>
      <c r="J216" s="339">
        <f>'BIOCHIMIE 2'!G214</f>
        <v>22</v>
      </c>
      <c r="K216" s="339">
        <f>'HIDAOA 3'!G214</f>
        <v>48</v>
      </c>
      <c r="L216" s="339">
        <f>'ANA-PATH 2'!G214</f>
        <v>25.5</v>
      </c>
      <c r="M216" s="88">
        <f>CLINIQUE!H216</f>
        <v>42</v>
      </c>
      <c r="N216" s="88">
        <f t="shared" si="42"/>
        <v>356.875</v>
      </c>
      <c r="O216" s="88">
        <f t="shared" si="43"/>
        <v>12.745535714285714</v>
      </c>
      <c r="P216" s="89" t="str">
        <f t="shared" si="44"/>
        <v>Admis</v>
      </c>
      <c r="Q216" s="89" t="str">
        <f t="shared" si="45"/>
        <v>juin</v>
      </c>
      <c r="R216" s="72">
        <f t="shared" si="46"/>
        <v>0</v>
      </c>
      <c r="S216" s="72">
        <f t="shared" si="47"/>
        <v>0</v>
      </c>
      <c r="T216" s="72">
        <f t="shared" si="48"/>
        <v>0</v>
      </c>
      <c r="U216" s="72">
        <f t="shared" si="49"/>
        <v>0</v>
      </c>
      <c r="V216" s="72">
        <f t="shared" si="50"/>
        <v>0</v>
      </c>
      <c r="W216" s="72">
        <f t="shared" si="51"/>
        <v>0</v>
      </c>
      <c r="X216" s="72">
        <f t="shared" si="52"/>
        <v>0</v>
      </c>
      <c r="Y216" s="72">
        <f t="shared" si="53"/>
        <v>0</v>
      </c>
      <c r="Z216" s="72">
        <f t="shared" si="54"/>
        <v>0</v>
      </c>
      <c r="AA216" s="72">
        <f t="shared" si="55"/>
        <v>0</v>
      </c>
      <c r="AB216" s="71" t="str">
        <f>'REPRODUCTION 3'!M214</f>
        <v>Juin</v>
      </c>
      <c r="AC216" s="71" t="str">
        <f>'RUMINANTS 3'!M214</f>
        <v>Juin</v>
      </c>
      <c r="AD216" s="71" t="str">
        <f>'PARASITOLOGIE 3'!M214</f>
        <v>Juin</v>
      </c>
      <c r="AE216" s="71" t="str">
        <f>'INFECTIEUX 3'!M214</f>
        <v>Juin</v>
      </c>
      <c r="AF216" s="71" t="str">
        <f>'CARNIVORES 3'!M214</f>
        <v>Juin</v>
      </c>
      <c r="AG216" s="71" t="str">
        <f>'CHIRURGIE 3'!M214</f>
        <v>Juin</v>
      </c>
      <c r="AH216" s="71" t="str">
        <f>'BIOCHIMIE 2'!M214</f>
        <v>Juin</v>
      </c>
      <c r="AI216" s="71" t="str">
        <f>'HIDAOA 3'!M214</f>
        <v>Juin</v>
      </c>
      <c r="AJ216" s="71" t="str">
        <f>'ANA-PATH 2'!M214</f>
        <v>Juin</v>
      </c>
      <c r="AK216" s="73" t="str">
        <f>CLINIQUE!N216</f>
        <v>Juin</v>
      </c>
      <c r="AL216" t="e">
        <f>IF(AND(B216=#REF!,C216=#REF!),"oui","non")</f>
        <v>#REF!</v>
      </c>
    </row>
    <row r="217" spans="1:38" ht="15.75">
      <c r="A217" s="35">
        <v>208</v>
      </c>
      <c r="B217" s="123" t="s">
        <v>112</v>
      </c>
      <c r="C217" s="123" t="s">
        <v>287</v>
      </c>
      <c r="D217" s="87">
        <f>'REPRODUCTION 3'!G215</f>
        <v>13.5</v>
      </c>
      <c r="E217" s="87">
        <f>'RUMINANTS 3'!G215</f>
        <v>35.25</v>
      </c>
      <c r="F217" s="87">
        <f>'PARASITOLOGIE 3'!G215</f>
        <v>20.25</v>
      </c>
      <c r="G217" s="87">
        <f>'INFECTIEUX 3'!G215</f>
        <v>6</v>
      </c>
      <c r="H217" s="87">
        <f>'CARNIVORES 3'!G215</f>
        <v>31.125</v>
      </c>
      <c r="I217" s="87">
        <f>'CHIRURGIE 3'!G215</f>
        <v>13.5</v>
      </c>
      <c r="J217" s="87">
        <f>'BIOCHIMIE 2'!G215</f>
        <v>6.75</v>
      </c>
      <c r="K217" s="87">
        <f>'HIDAOA 3'!G215</f>
        <v>21.375</v>
      </c>
      <c r="L217" s="87">
        <f>'ANA-PATH 2'!G215</f>
        <v>6</v>
      </c>
      <c r="M217" s="88">
        <f>CLINIQUE!H217</f>
        <v>43</v>
      </c>
      <c r="N217" s="88">
        <f t="shared" si="42"/>
        <v>196.75</v>
      </c>
      <c r="O217" s="88">
        <f t="shared" si="43"/>
        <v>7.0267857142857144</v>
      </c>
      <c r="P217" s="89" t="str">
        <f t="shared" si="44"/>
        <v>Ajournee</v>
      </c>
      <c r="Q217" s="89" t="str">
        <f t="shared" si="45"/>
        <v>Synthèse</v>
      </c>
      <c r="R217" s="72">
        <f t="shared" si="46"/>
        <v>1</v>
      </c>
      <c r="S217" s="72">
        <f t="shared" si="47"/>
        <v>0</v>
      </c>
      <c r="T217" s="72">
        <f t="shared" si="48"/>
        <v>0</v>
      </c>
      <c r="U217" s="72">
        <f t="shared" si="49"/>
        <v>1</v>
      </c>
      <c r="V217" s="72">
        <f t="shared" si="50"/>
        <v>0</v>
      </c>
      <c r="W217" s="72">
        <f t="shared" si="51"/>
        <v>1</v>
      </c>
      <c r="X217" s="72">
        <f t="shared" si="52"/>
        <v>1</v>
      </c>
      <c r="Y217" s="72">
        <f t="shared" si="53"/>
        <v>0</v>
      </c>
      <c r="Z217" s="72">
        <f t="shared" si="54"/>
        <v>1</v>
      </c>
      <c r="AA217" s="72">
        <f t="shared" si="55"/>
        <v>0</v>
      </c>
      <c r="AB217" s="71" t="str">
        <f>'REPRODUCTION 3'!M215</f>
        <v>Synthèse</v>
      </c>
      <c r="AC217" s="71" t="str">
        <f>'RUMINANTS 3'!M215</f>
        <v>Juin</v>
      </c>
      <c r="AD217" s="71" t="str">
        <f>'PARASITOLOGIE 3'!M215</f>
        <v>Synthèse</v>
      </c>
      <c r="AE217" s="71" t="str">
        <f>'INFECTIEUX 3'!M215</f>
        <v>Synthèse</v>
      </c>
      <c r="AF217" s="71" t="str">
        <f>'CARNIVORES 3'!M215</f>
        <v>Juin</v>
      </c>
      <c r="AG217" s="71" t="str">
        <f>'CHIRURGIE 3'!M215</f>
        <v>Synthèse</v>
      </c>
      <c r="AH217" s="71" t="str">
        <f>'BIOCHIMIE 2'!M215</f>
        <v>Synthèse</v>
      </c>
      <c r="AI217" s="71" t="str">
        <f>'HIDAOA 3'!M215</f>
        <v>Synthèse</v>
      </c>
      <c r="AJ217" s="71" t="str">
        <f>'ANA-PATH 2'!M215</f>
        <v>Synthèse</v>
      </c>
      <c r="AK217" s="73" t="str">
        <f>CLINIQUE!N217</f>
        <v>Juin</v>
      </c>
    </row>
    <row r="218" spans="1:38" ht="15.75">
      <c r="A218" s="35">
        <v>209</v>
      </c>
      <c r="B218" s="123" t="s">
        <v>464</v>
      </c>
      <c r="C218" s="123" t="s">
        <v>71</v>
      </c>
      <c r="D218" s="339">
        <f>'REPRODUCTION 3'!G216</f>
        <v>21</v>
      </c>
      <c r="E218" s="339">
        <f>'RUMINANTS 3'!G216</f>
        <v>45</v>
      </c>
      <c r="F218" s="339">
        <f>'PARASITOLOGIE 3'!G216</f>
        <v>43.875</v>
      </c>
      <c r="G218" s="339">
        <f>'INFECTIEUX 3'!G216</f>
        <v>18.75</v>
      </c>
      <c r="H218" s="339">
        <f>'CARNIVORES 3'!G216</f>
        <v>42</v>
      </c>
      <c r="I218" s="339">
        <f>'CHIRURGIE 3'!G216</f>
        <v>32.25</v>
      </c>
      <c r="J218" s="339">
        <f>'BIOCHIMIE 2'!G216</f>
        <v>17.25</v>
      </c>
      <c r="K218" s="339">
        <f>'HIDAOA 3'!G216</f>
        <v>44.25</v>
      </c>
      <c r="L218" s="339">
        <f>'ANA-PATH 2'!G216</f>
        <v>15.5</v>
      </c>
      <c r="M218" s="88">
        <f>CLINIQUE!H218</f>
        <v>40</v>
      </c>
      <c r="N218" s="88">
        <f t="shared" si="42"/>
        <v>319.875</v>
      </c>
      <c r="O218" s="88">
        <f t="shared" si="43"/>
        <v>11.424107142857142</v>
      </c>
      <c r="P218" s="89" t="str">
        <f t="shared" si="44"/>
        <v>Admis</v>
      </c>
      <c r="Q218" s="89" t="str">
        <f t="shared" si="45"/>
        <v>juin</v>
      </c>
      <c r="R218" s="72">
        <f t="shared" si="46"/>
        <v>0</v>
      </c>
      <c r="S218" s="72">
        <f t="shared" si="47"/>
        <v>0</v>
      </c>
      <c r="T218" s="72">
        <f t="shared" si="48"/>
        <v>0</v>
      </c>
      <c r="U218" s="72">
        <f t="shared" si="49"/>
        <v>0</v>
      </c>
      <c r="V218" s="72">
        <f t="shared" si="50"/>
        <v>0</v>
      </c>
      <c r="W218" s="72">
        <f t="shared" si="51"/>
        <v>0</v>
      </c>
      <c r="X218" s="72">
        <f t="shared" si="52"/>
        <v>0</v>
      </c>
      <c r="Y218" s="72">
        <f t="shared" si="53"/>
        <v>0</v>
      </c>
      <c r="Z218" s="72">
        <f t="shared" si="54"/>
        <v>0</v>
      </c>
      <c r="AA218" s="72">
        <f t="shared" si="55"/>
        <v>0</v>
      </c>
      <c r="AB218" s="71" t="str">
        <f>'REPRODUCTION 3'!M216</f>
        <v>Juin</v>
      </c>
      <c r="AC218" s="71" t="str">
        <f>'RUMINANTS 3'!M216</f>
        <v>Juin</v>
      </c>
      <c r="AD218" s="71" t="str">
        <f>'PARASITOLOGIE 3'!M216</f>
        <v>Juin</v>
      </c>
      <c r="AE218" s="71" t="str">
        <f>'INFECTIEUX 3'!M216</f>
        <v>Juin</v>
      </c>
      <c r="AF218" s="71" t="str">
        <f>'CARNIVORES 3'!M216</f>
        <v>Juin</v>
      </c>
      <c r="AG218" s="71" t="str">
        <f>'CHIRURGIE 3'!M216</f>
        <v>Juin</v>
      </c>
      <c r="AH218" s="71" t="str">
        <f>'BIOCHIMIE 2'!M216</f>
        <v>Juin</v>
      </c>
      <c r="AI218" s="71" t="str">
        <f>'HIDAOA 3'!M216</f>
        <v>Juin</v>
      </c>
      <c r="AJ218" s="71" t="str">
        <f>'ANA-PATH 2'!M216</f>
        <v>Juin</v>
      </c>
      <c r="AK218" s="73" t="str">
        <f>CLINIQUE!N218</f>
        <v>Juin</v>
      </c>
      <c r="AL218" t="e">
        <f>IF(AND(B218=#REF!,C218=#REF!),"oui","non")</f>
        <v>#REF!</v>
      </c>
    </row>
    <row r="219" spans="1:38" ht="15.75">
      <c r="A219" s="35">
        <v>210</v>
      </c>
      <c r="B219" s="123" t="s">
        <v>465</v>
      </c>
      <c r="C219" s="123" t="s">
        <v>47</v>
      </c>
      <c r="D219" s="87">
        <f>'REPRODUCTION 3'!G217</f>
        <v>13.875</v>
      </c>
      <c r="E219" s="87">
        <f>'RUMINANTS 3'!G217</f>
        <v>39.75</v>
      </c>
      <c r="F219" s="87">
        <f>'PARASITOLOGIE 3'!G217</f>
        <v>31.125</v>
      </c>
      <c r="G219" s="87">
        <f>'INFECTIEUX 3'!G217</f>
        <v>12.75</v>
      </c>
      <c r="H219" s="87">
        <f>'CARNIVORES 3'!G217</f>
        <v>39</v>
      </c>
      <c r="I219" s="87">
        <f>'CHIRURGIE 3'!G217</f>
        <v>24.75</v>
      </c>
      <c r="J219" s="87">
        <f>'BIOCHIMIE 2'!G217</f>
        <v>18.75</v>
      </c>
      <c r="K219" s="87">
        <f>'HIDAOA 3'!G217</f>
        <v>27.75</v>
      </c>
      <c r="L219" s="87">
        <f>'ANA-PATH 2'!G217</f>
        <v>19</v>
      </c>
      <c r="M219" s="88">
        <f>CLINIQUE!H219</f>
        <v>44.5</v>
      </c>
      <c r="N219" s="88">
        <f t="shared" si="42"/>
        <v>271.25</v>
      </c>
      <c r="O219" s="88">
        <f t="shared" si="43"/>
        <v>9.6875</v>
      </c>
      <c r="P219" s="89" t="str">
        <f t="shared" si="44"/>
        <v>Ajournee</v>
      </c>
      <c r="Q219" s="89" t="str">
        <f t="shared" si="45"/>
        <v>Synthèse</v>
      </c>
      <c r="R219" s="72">
        <f t="shared" si="46"/>
        <v>1</v>
      </c>
      <c r="S219" s="72">
        <f t="shared" si="47"/>
        <v>0</v>
      </c>
      <c r="T219" s="72">
        <f t="shared" si="48"/>
        <v>0</v>
      </c>
      <c r="U219" s="72">
        <f t="shared" si="49"/>
        <v>1</v>
      </c>
      <c r="V219" s="72">
        <f t="shared" si="50"/>
        <v>0</v>
      </c>
      <c r="W219" s="72">
        <f t="shared" si="51"/>
        <v>0</v>
      </c>
      <c r="X219" s="72">
        <f t="shared" si="52"/>
        <v>0</v>
      </c>
      <c r="Y219" s="72">
        <f t="shared" si="53"/>
        <v>0</v>
      </c>
      <c r="Z219" s="72">
        <f t="shared" si="54"/>
        <v>0</v>
      </c>
      <c r="AA219" s="72">
        <f t="shared" si="55"/>
        <v>0</v>
      </c>
      <c r="AB219" s="71" t="str">
        <f>'REPRODUCTION 3'!M217</f>
        <v>Synthèse</v>
      </c>
      <c r="AC219" s="71" t="str">
        <f>'RUMINANTS 3'!M217</f>
        <v>Juin</v>
      </c>
      <c r="AD219" s="71" t="str">
        <f>'PARASITOLOGIE 3'!M217</f>
        <v>Juin</v>
      </c>
      <c r="AE219" s="71" t="str">
        <f>'INFECTIEUX 3'!M217</f>
        <v>Synthèse</v>
      </c>
      <c r="AF219" s="71" t="str">
        <f>'CARNIVORES 3'!M217</f>
        <v>Juin</v>
      </c>
      <c r="AG219" s="71" t="str">
        <f>'CHIRURGIE 3'!M217</f>
        <v>Synthèse</v>
      </c>
      <c r="AH219" s="71" t="str">
        <f>'BIOCHIMIE 2'!M217</f>
        <v>Synthèse</v>
      </c>
      <c r="AI219" s="71" t="str">
        <f>'HIDAOA 3'!M217</f>
        <v>Synthèse</v>
      </c>
      <c r="AJ219" s="71" t="str">
        <f>'ANA-PATH 2'!M217</f>
        <v>Synthèse</v>
      </c>
      <c r="AK219" s="73" t="str">
        <f>CLINIQUE!N219</f>
        <v>Juin</v>
      </c>
    </row>
    <row r="220" spans="1:38" ht="15.75">
      <c r="A220" s="35">
        <v>211</v>
      </c>
      <c r="B220" s="123" t="s">
        <v>466</v>
      </c>
      <c r="C220" s="123" t="s">
        <v>152</v>
      </c>
      <c r="D220" s="87">
        <f>'REPRODUCTION 3'!G218</f>
        <v>18</v>
      </c>
      <c r="E220" s="87">
        <f>'RUMINANTS 3'!G218</f>
        <v>45.75</v>
      </c>
      <c r="F220" s="87">
        <f>'PARASITOLOGIE 3'!G218</f>
        <v>28.5</v>
      </c>
      <c r="G220" s="87">
        <f>'INFECTIEUX 3'!G218</f>
        <v>7.5</v>
      </c>
      <c r="H220" s="87">
        <f>'CARNIVORES 3'!G218</f>
        <v>31.5</v>
      </c>
      <c r="I220" s="87">
        <f>'CHIRURGIE 3'!G218</f>
        <v>22.5</v>
      </c>
      <c r="J220" s="87">
        <f>'BIOCHIMIE 2'!G218</f>
        <v>16</v>
      </c>
      <c r="K220" s="87">
        <f>'HIDAOA 3'!G218</f>
        <v>38.25</v>
      </c>
      <c r="L220" s="87">
        <f>'ANA-PATH 2'!G218</f>
        <v>15.5</v>
      </c>
      <c r="M220" s="88">
        <f>CLINIQUE!H220</f>
        <v>43.5</v>
      </c>
      <c r="N220" s="88">
        <f t="shared" si="42"/>
        <v>267</v>
      </c>
      <c r="O220" s="88">
        <f t="shared" si="43"/>
        <v>9.5357142857142865</v>
      </c>
      <c r="P220" s="89" t="str">
        <f t="shared" si="44"/>
        <v>Ajournee</v>
      </c>
      <c r="Q220" s="89" t="str">
        <f t="shared" si="45"/>
        <v>Synthèse</v>
      </c>
      <c r="R220" s="72">
        <f t="shared" si="46"/>
        <v>0</v>
      </c>
      <c r="S220" s="72">
        <f t="shared" si="47"/>
        <v>0</v>
      </c>
      <c r="T220" s="72">
        <f t="shared" si="48"/>
        <v>0</v>
      </c>
      <c r="U220" s="72">
        <f t="shared" si="49"/>
        <v>1</v>
      </c>
      <c r="V220" s="72">
        <f t="shared" si="50"/>
        <v>0</v>
      </c>
      <c r="W220" s="72">
        <f t="shared" si="51"/>
        <v>0</v>
      </c>
      <c r="X220" s="72">
        <f t="shared" si="52"/>
        <v>0</v>
      </c>
      <c r="Y220" s="72">
        <f t="shared" si="53"/>
        <v>0</v>
      </c>
      <c r="Z220" s="72">
        <f t="shared" si="54"/>
        <v>0</v>
      </c>
      <c r="AA220" s="72">
        <f t="shared" si="55"/>
        <v>0</v>
      </c>
      <c r="AB220" s="71" t="str">
        <f>'REPRODUCTION 3'!M218</f>
        <v>Synthèse</v>
      </c>
      <c r="AC220" s="71" t="str">
        <f>'RUMINANTS 3'!M218</f>
        <v>Juin</v>
      </c>
      <c r="AD220" s="71" t="str">
        <f>'PARASITOLOGIE 3'!M218</f>
        <v>Synthèse</v>
      </c>
      <c r="AE220" s="71" t="str">
        <f>'INFECTIEUX 3'!M218</f>
        <v>Synthèse</v>
      </c>
      <c r="AF220" s="71" t="str">
        <f>'CARNIVORES 3'!M218</f>
        <v>Juin</v>
      </c>
      <c r="AG220" s="71" t="str">
        <f>'CHIRURGIE 3'!M218</f>
        <v>Synthèse</v>
      </c>
      <c r="AH220" s="71" t="str">
        <f>'BIOCHIMIE 2'!M218</f>
        <v>Synthèse</v>
      </c>
      <c r="AI220" s="71" t="str">
        <f>'HIDAOA 3'!M218</f>
        <v>Juin</v>
      </c>
      <c r="AJ220" s="71" t="str">
        <f>'ANA-PATH 2'!M218</f>
        <v>Synthèse</v>
      </c>
      <c r="AK220" s="73" t="str">
        <f>CLINIQUE!N220</f>
        <v>Juin</v>
      </c>
    </row>
    <row r="221" spans="1:38" ht="15.75">
      <c r="A221" s="35">
        <v>212</v>
      </c>
      <c r="B221" s="123" t="s">
        <v>467</v>
      </c>
      <c r="C221" s="123" t="s">
        <v>468</v>
      </c>
      <c r="D221" s="87">
        <f>'REPRODUCTION 3'!G219</f>
        <v>6.375</v>
      </c>
      <c r="E221" s="87">
        <f>'RUMINANTS 3'!G219</f>
        <v>24.75</v>
      </c>
      <c r="F221" s="87">
        <f>'PARASITOLOGIE 3'!G219</f>
        <v>24</v>
      </c>
      <c r="G221" s="87">
        <f>'INFECTIEUX 3'!G219</f>
        <v>6.375</v>
      </c>
      <c r="H221" s="87">
        <f>'CARNIVORES 3'!G219</f>
        <v>29.25</v>
      </c>
      <c r="I221" s="87">
        <f>'CHIRURGIE 3'!G219</f>
        <v>18</v>
      </c>
      <c r="J221" s="87">
        <f>'BIOCHIMIE 2'!G219</f>
        <v>7.25</v>
      </c>
      <c r="K221" s="87">
        <f>'HIDAOA 3'!G219</f>
        <v>23.625</v>
      </c>
      <c r="L221" s="87">
        <f>'ANA-PATH 2'!G219</f>
        <v>10</v>
      </c>
      <c r="M221" s="88">
        <f>CLINIQUE!H221</f>
        <v>42</v>
      </c>
      <c r="N221" s="88">
        <f t="shared" si="42"/>
        <v>191.625</v>
      </c>
      <c r="O221" s="88">
        <f t="shared" si="43"/>
        <v>6.84375</v>
      </c>
      <c r="P221" s="89" t="str">
        <f t="shared" si="44"/>
        <v>Ajournee</v>
      </c>
      <c r="Q221" s="89" t="str">
        <f t="shared" si="45"/>
        <v>Synthèse</v>
      </c>
      <c r="R221" s="72">
        <f t="shared" si="46"/>
        <v>1</v>
      </c>
      <c r="S221" s="72">
        <f t="shared" si="47"/>
        <v>0</v>
      </c>
      <c r="T221" s="72">
        <f t="shared" si="48"/>
        <v>0</v>
      </c>
      <c r="U221" s="72">
        <f t="shared" si="49"/>
        <v>1</v>
      </c>
      <c r="V221" s="72">
        <f t="shared" si="50"/>
        <v>0</v>
      </c>
      <c r="W221" s="72">
        <f t="shared" si="51"/>
        <v>0</v>
      </c>
      <c r="X221" s="72">
        <f t="shared" si="52"/>
        <v>1</v>
      </c>
      <c r="Y221" s="72">
        <f t="shared" si="53"/>
        <v>0</v>
      </c>
      <c r="Z221" s="72">
        <f t="shared" si="54"/>
        <v>0</v>
      </c>
      <c r="AA221" s="72">
        <f t="shared" si="55"/>
        <v>0</v>
      </c>
      <c r="AB221" s="71" t="str">
        <f>'REPRODUCTION 3'!M219</f>
        <v>Synthèse</v>
      </c>
      <c r="AC221" s="71" t="str">
        <f>'RUMINANTS 3'!M219</f>
        <v>Synthèse</v>
      </c>
      <c r="AD221" s="71" t="str">
        <f>'PARASITOLOGIE 3'!M219</f>
        <v>Synthèse</v>
      </c>
      <c r="AE221" s="71" t="str">
        <f>'INFECTIEUX 3'!M219</f>
        <v>Synthèse</v>
      </c>
      <c r="AF221" s="71" t="str">
        <f>'CARNIVORES 3'!M219</f>
        <v>Synthèse</v>
      </c>
      <c r="AG221" s="71" t="str">
        <f>'CHIRURGIE 3'!M219</f>
        <v>Synthèse</v>
      </c>
      <c r="AH221" s="71" t="str">
        <f>'BIOCHIMIE 2'!M219</f>
        <v>Synthèse</v>
      </c>
      <c r="AI221" s="71" t="str">
        <f>'HIDAOA 3'!M219</f>
        <v>Synthèse</v>
      </c>
      <c r="AJ221" s="71" t="str">
        <f>'ANA-PATH 2'!M219</f>
        <v>Synthèse</v>
      </c>
      <c r="AK221" s="73" t="str">
        <f>CLINIQUE!N221</f>
        <v>Juin</v>
      </c>
    </row>
    <row r="222" spans="1:38" ht="15.75">
      <c r="A222" s="35">
        <v>213</v>
      </c>
      <c r="B222" s="123" t="s">
        <v>469</v>
      </c>
      <c r="C222" s="123" t="s">
        <v>470</v>
      </c>
      <c r="D222" s="87">
        <f>'REPRODUCTION 3'!G220</f>
        <v>11.25</v>
      </c>
      <c r="E222" s="87">
        <f>'RUMINANTS 3'!G220</f>
        <v>36</v>
      </c>
      <c r="F222" s="87">
        <f>'PARASITOLOGIE 3'!G220</f>
        <v>19.875</v>
      </c>
      <c r="G222" s="87">
        <f>'INFECTIEUX 3'!G220</f>
        <v>11.625</v>
      </c>
      <c r="H222" s="87">
        <f>'CARNIVORES 3'!G220</f>
        <v>42</v>
      </c>
      <c r="I222" s="87">
        <f>'CHIRURGIE 3'!G220</f>
        <v>29.25</v>
      </c>
      <c r="J222" s="87">
        <f>'BIOCHIMIE 2'!G220</f>
        <v>12.25</v>
      </c>
      <c r="K222" s="87">
        <f>'HIDAOA 3'!G220</f>
        <v>26.625</v>
      </c>
      <c r="L222" s="87">
        <f>'ANA-PATH 2'!G220</f>
        <v>14.75</v>
      </c>
      <c r="M222" s="88">
        <f>CLINIQUE!H222</f>
        <v>41.5</v>
      </c>
      <c r="N222" s="88">
        <f t="shared" si="42"/>
        <v>245.125</v>
      </c>
      <c r="O222" s="88">
        <f t="shared" si="43"/>
        <v>8.7544642857142865</v>
      </c>
      <c r="P222" s="89" t="str">
        <f t="shared" si="44"/>
        <v>Ajournee</v>
      </c>
      <c r="Q222" s="89" t="str">
        <f t="shared" si="45"/>
        <v>Synthèse</v>
      </c>
      <c r="R222" s="72">
        <f t="shared" si="46"/>
        <v>1</v>
      </c>
      <c r="S222" s="72">
        <f t="shared" si="47"/>
        <v>0</v>
      </c>
      <c r="T222" s="72">
        <f t="shared" si="48"/>
        <v>0</v>
      </c>
      <c r="U222" s="72">
        <f t="shared" si="49"/>
        <v>1</v>
      </c>
      <c r="V222" s="72">
        <f t="shared" si="50"/>
        <v>0</v>
      </c>
      <c r="W222" s="72">
        <f t="shared" si="51"/>
        <v>0</v>
      </c>
      <c r="X222" s="72">
        <f t="shared" si="52"/>
        <v>0</v>
      </c>
      <c r="Y222" s="72">
        <f t="shared" si="53"/>
        <v>0</v>
      </c>
      <c r="Z222" s="72">
        <f t="shared" si="54"/>
        <v>0</v>
      </c>
      <c r="AA222" s="72">
        <f t="shared" si="55"/>
        <v>0</v>
      </c>
      <c r="AB222" s="71" t="str">
        <f>'REPRODUCTION 3'!M220</f>
        <v>Synthèse</v>
      </c>
      <c r="AC222" s="71" t="str">
        <f>'RUMINANTS 3'!M220</f>
        <v>Juin</v>
      </c>
      <c r="AD222" s="71" t="str">
        <f>'PARASITOLOGIE 3'!M220</f>
        <v>Synthèse</v>
      </c>
      <c r="AE222" s="71" t="str">
        <f>'INFECTIEUX 3'!M220</f>
        <v>Synthèse</v>
      </c>
      <c r="AF222" s="71" t="str">
        <f>'CARNIVORES 3'!M220</f>
        <v>Juin</v>
      </c>
      <c r="AG222" s="71" t="str">
        <f>'CHIRURGIE 3'!M220</f>
        <v>Synthèse</v>
      </c>
      <c r="AH222" s="71" t="str">
        <f>'BIOCHIMIE 2'!M220</f>
        <v>Synthèse</v>
      </c>
      <c r="AI222" s="71" t="str">
        <f>'HIDAOA 3'!M220</f>
        <v>Synthèse</v>
      </c>
      <c r="AJ222" s="71" t="str">
        <f>'ANA-PATH 2'!M220</f>
        <v>Synthèse</v>
      </c>
      <c r="AK222" s="73" t="str">
        <f>CLINIQUE!N222</f>
        <v>Juin</v>
      </c>
    </row>
    <row r="223" spans="1:38" ht="15.75">
      <c r="A223" s="35">
        <v>214</v>
      </c>
      <c r="B223" s="123" t="s">
        <v>471</v>
      </c>
      <c r="C223" s="123" t="s">
        <v>472</v>
      </c>
      <c r="D223" s="87">
        <f>'REPRODUCTION 3'!G221</f>
        <v>9</v>
      </c>
      <c r="E223" s="87">
        <f>'RUMINANTS 3'!G221</f>
        <v>21</v>
      </c>
      <c r="F223" s="87">
        <f>'PARASITOLOGIE 3'!G221</f>
        <v>22.125</v>
      </c>
      <c r="G223" s="87">
        <f>'INFECTIEUX 3'!G221</f>
        <v>6.75</v>
      </c>
      <c r="H223" s="87">
        <f>'CARNIVORES 3'!G221</f>
        <v>20.25</v>
      </c>
      <c r="I223" s="87">
        <f>'CHIRURGIE 3'!G221</f>
        <v>10.875</v>
      </c>
      <c r="J223" s="87">
        <f>'BIOCHIMIE 2'!G221</f>
        <v>8</v>
      </c>
      <c r="K223" s="87">
        <f>'HIDAOA 3'!G221</f>
        <v>16.5</v>
      </c>
      <c r="L223" s="87">
        <f>'ANA-PATH 2'!G221</f>
        <v>9</v>
      </c>
      <c r="M223" s="88">
        <f>CLINIQUE!H223</f>
        <v>40</v>
      </c>
      <c r="N223" s="88">
        <f t="shared" si="42"/>
        <v>163.5</v>
      </c>
      <c r="O223" s="88">
        <f t="shared" si="43"/>
        <v>5.8392857142857144</v>
      </c>
      <c r="P223" s="89" t="str">
        <f t="shared" si="44"/>
        <v>Ajournee</v>
      </c>
      <c r="Q223" s="89" t="str">
        <f t="shared" si="45"/>
        <v>Synthèse</v>
      </c>
      <c r="R223" s="72">
        <f t="shared" si="46"/>
        <v>1</v>
      </c>
      <c r="S223" s="72">
        <f t="shared" si="47"/>
        <v>0</v>
      </c>
      <c r="T223" s="72">
        <f t="shared" si="48"/>
        <v>0</v>
      </c>
      <c r="U223" s="72">
        <f t="shared" si="49"/>
        <v>1</v>
      </c>
      <c r="V223" s="72">
        <f t="shared" si="50"/>
        <v>0</v>
      </c>
      <c r="W223" s="72">
        <f t="shared" si="51"/>
        <v>1</v>
      </c>
      <c r="X223" s="72">
        <f t="shared" si="52"/>
        <v>1</v>
      </c>
      <c r="Y223" s="72">
        <f t="shared" si="53"/>
        <v>0</v>
      </c>
      <c r="Z223" s="72">
        <f t="shared" si="54"/>
        <v>1</v>
      </c>
      <c r="AA223" s="72">
        <f t="shared" si="55"/>
        <v>0</v>
      </c>
      <c r="AB223" s="71" t="str">
        <f>'REPRODUCTION 3'!M221</f>
        <v>Synthèse</v>
      </c>
      <c r="AC223" s="71" t="str">
        <f>'RUMINANTS 3'!M221</f>
        <v>Juin</v>
      </c>
      <c r="AD223" s="71" t="str">
        <f>'PARASITOLOGIE 3'!M221</f>
        <v>Synthèse</v>
      </c>
      <c r="AE223" s="71" t="str">
        <f>'INFECTIEUX 3'!M221</f>
        <v>Synthèse</v>
      </c>
      <c r="AF223" s="71" t="str">
        <f>'CARNIVORES 3'!M221</f>
        <v>Synthèse</v>
      </c>
      <c r="AG223" s="71" t="str">
        <f>'CHIRURGIE 3'!M221</f>
        <v>Synthèse</v>
      </c>
      <c r="AH223" s="71" t="str">
        <f>'BIOCHIMIE 2'!M221</f>
        <v>Synthèse</v>
      </c>
      <c r="AI223" s="71" t="str">
        <f>'HIDAOA 3'!M221</f>
        <v>Synthèse</v>
      </c>
      <c r="AJ223" s="71" t="str">
        <f>'ANA-PATH 2'!M221</f>
        <v>Synthèse</v>
      </c>
      <c r="AK223" s="73" t="str">
        <f>CLINIQUE!N223</f>
        <v>Juin</v>
      </c>
    </row>
    <row r="224" spans="1:38" ht="15.75">
      <c r="A224" s="35">
        <v>215</v>
      </c>
      <c r="B224" s="123" t="s">
        <v>473</v>
      </c>
      <c r="C224" s="123" t="s">
        <v>474</v>
      </c>
      <c r="D224" s="87">
        <f>'REPRODUCTION 3'!G222</f>
        <v>27.375</v>
      </c>
      <c r="E224" s="87">
        <f>'RUMINANTS 3'!G222</f>
        <v>48.75</v>
      </c>
      <c r="F224" s="87">
        <f>'PARASITOLOGIE 3'!G222</f>
        <v>31.5</v>
      </c>
      <c r="G224" s="87">
        <f>'INFECTIEUX 3'!G222</f>
        <v>22.5</v>
      </c>
      <c r="H224" s="87">
        <f>'CARNIVORES 3'!G222</f>
        <v>33</v>
      </c>
      <c r="I224" s="87">
        <f>'CHIRURGIE 3'!G222</f>
        <v>28.875</v>
      </c>
      <c r="J224" s="87">
        <f>'BIOCHIMIE 2'!G222</f>
        <v>20.75</v>
      </c>
      <c r="K224" s="87">
        <f>'HIDAOA 3'!G222</f>
        <v>40.5</v>
      </c>
      <c r="L224" s="87">
        <f>'ANA-PATH 2'!G222</f>
        <v>27.5</v>
      </c>
      <c r="M224" s="88">
        <f>CLINIQUE!H224</f>
        <v>43.25</v>
      </c>
      <c r="N224" s="88">
        <f t="shared" si="42"/>
        <v>324</v>
      </c>
      <c r="O224" s="88">
        <f t="shared" si="43"/>
        <v>11.571428571428571</v>
      </c>
      <c r="P224" s="89" t="str">
        <f t="shared" si="44"/>
        <v>Admis</v>
      </c>
      <c r="Q224" s="89" t="str">
        <f t="shared" si="45"/>
        <v>Synthèse</v>
      </c>
      <c r="R224" s="72">
        <f t="shared" si="46"/>
        <v>0</v>
      </c>
      <c r="S224" s="72">
        <f t="shared" si="47"/>
        <v>0</v>
      </c>
      <c r="T224" s="72">
        <f t="shared" si="48"/>
        <v>0</v>
      </c>
      <c r="U224" s="72">
        <f t="shared" si="49"/>
        <v>0</v>
      </c>
      <c r="V224" s="72">
        <f t="shared" si="50"/>
        <v>0</v>
      </c>
      <c r="W224" s="72">
        <f t="shared" si="51"/>
        <v>0</v>
      </c>
      <c r="X224" s="72">
        <f t="shared" si="52"/>
        <v>0</v>
      </c>
      <c r="Y224" s="72">
        <f t="shared" si="53"/>
        <v>0</v>
      </c>
      <c r="Z224" s="72">
        <f t="shared" si="54"/>
        <v>0</v>
      </c>
      <c r="AA224" s="72">
        <f t="shared" si="55"/>
        <v>0</v>
      </c>
      <c r="AB224" s="71" t="str">
        <f>'REPRODUCTION 3'!M222</f>
        <v>Juin</v>
      </c>
      <c r="AC224" s="71" t="str">
        <f>'RUMINANTS 3'!M222</f>
        <v>Synthèse</v>
      </c>
      <c r="AD224" s="71" t="str">
        <f>'PARASITOLOGIE 3'!M222</f>
        <v>Juin</v>
      </c>
      <c r="AE224" s="71" t="str">
        <f>'INFECTIEUX 3'!M222</f>
        <v>Juin</v>
      </c>
      <c r="AF224" s="71" t="str">
        <f>'CARNIVORES 3'!M222</f>
        <v>Juin</v>
      </c>
      <c r="AG224" s="71" t="str">
        <f>'CHIRURGIE 3'!M222</f>
        <v>Juin</v>
      </c>
      <c r="AH224" s="71" t="str">
        <f>'BIOCHIMIE 2'!M222</f>
        <v>Juin</v>
      </c>
      <c r="AI224" s="71" t="str">
        <f>'HIDAOA 3'!M222</f>
        <v>Juin</v>
      </c>
      <c r="AJ224" s="71" t="str">
        <f>'ANA-PATH 2'!M222</f>
        <v>Juin</v>
      </c>
      <c r="AK224" s="73" t="str">
        <f>CLINIQUE!N224</f>
        <v>Juin</v>
      </c>
    </row>
    <row r="225" spans="1:38" ht="15.75">
      <c r="A225" s="35">
        <v>216</v>
      </c>
      <c r="B225" s="123" t="s">
        <v>475</v>
      </c>
      <c r="C225" s="123" t="s">
        <v>476</v>
      </c>
      <c r="D225" s="339">
        <f>'REPRODUCTION 3'!G223</f>
        <v>15</v>
      </c>
      <c r="E225" s="339">
        <f>'RUMINANTS 3'!G223</f>
        <v>50.25</v>
      </c>
      <c r="F225" s="339">
        <f>'PARASITOLOGIE 3'!G223</f>
        <v>36.375</v>
      </c>
      <c r="G225" s="339">
        <f>'INFECTIEUX 3'!G223</f>
        <v>24</v>
      </c>
      <c r="H225" s="339">
        <f>'CARNIVORES 3'!G223</f>
        <v>34.125</v>
      </c>
      <c r="I225" s="339">
        <f>'CHIRURGIE 3'!G223</f>
        <v>33</v>
      </c>
      <c r="J225" s="339">
        <f>'BIOCHIMIE 2'!G223</f>
        <v>15.75</v>
      </c>
      <c r="K225" s="339">
        <f>'HIDAOA 3'!G223</f>
        <v>32.625</v>
      </c>
      <c r="L225" s="339">
        <f>'ANA-PATH 2'!G223</f>
        <v>24.25</v>
      </c>
      <c r="M225" s="88">
        <f>CLINIQUE!H225</f>
        <v>43</v>
      </c>
      <c r="N225" s="88">
        <f t="shared" si="42"/>
        <v>308.375</v>
      </c>
      <c r="O225" s="88">
        <f t="shared" si="43"/>
        <v>11.013392857142858</v>
      </c>
      <c r="P225" s="89" t="str">
        <f t="shared" si="44"/>
        <v>Admis</v>
      </c>
      <c r="Q225" s="89" t="str">
        <f t="shared" si="45"/>
        <v>juin</v>
      </c>
      <c r="R225" s="72">
        <f t="shared" si="46"/>
        <v>0</v>
      </c>
      <c r="S225" s="72">
        <f t="shared" si="47"/>
        <v>0</v>
      </c>
      <c r="T225" s="72">
        <f t="shared" si="48"/>
        <v>0</v>
      </c>
      <c r="U225" s="72">
        <f t="shared" si="49"/>
        <v>0</v>
      </c>
      <c r="V225" s="72">
        <f t="shared" si="50"/>
        <v>0</v>
      </c>
      <c r="W225" s="72">
        <f t="shared" si="51"/>
        <v>0</v>
      </c>
      <c r="X225" s="72">
        <f t="shared" si="52"/>
        <v>0</v>
      </c>
      <c r="Y225" s="72">
        <f t="shared" si="53"/>
        <v>0</v>
      </c>
      <c r="Z225" s="72">
        <f t="shared" si="54"/>
        <v>0</v>
      </c>
      <c r="AA225" s="72">
        <f t="shared" si="55"/>
        <v>0</v>
      </c>
      <c r="AB225" s="71" t="str">
        <f>'REPRODUCTION 3'!M223</f>
        <v>Juin</v>
      </c>
      <c r="AC225" s="71" t="str">
        <f>'RUMINANTS 3'!M223</f>
        <v>Juin</v>
      </c>
      <c r="AD225" s="71" t="str">
        <f>'PARASITOLOGIE 3'!M223</f>
        <v>Juin</v>
      </c>
      <c r="AE225" s="71" t="str">
        <f>'INFECTIEUX 3'!M223</f>
        <v>Juin</v>
      </c>
      <c r="AF225" s="71" t="str">
        <f>'CARNIVORES 3'!M223</f>
        <v>Juin</v>
      </c>
      <c r="AG225" s="71" t="str">
        <f>'CHIRURGIE 3'!M223</f>
        <v>Juin</v>
      </c>
      <c r="AH225" s="71" t="str">
        <f>'BIOCHIMIE 2'!M223</f>
        <v>Juin</v>
      </c>
      <c r="AI225" s="71" t="str">
        <f>'HIDAOA 3'!M223</f>
        <v>Juin</v>
      </c>
      <c r="AJ225" s="71" t="str">
        <f>'ANA-PATH 2'!M223</f>
        <v>Juin</v>
      </c>
      <c r="AK225" s="73" t="str">
        <f>CLINIQUE!N225</f>
        <v>Juin</v>
      </c>
      <c r="AL225" t="e">
        <f>IF(AND(B225=#REF!,C225=#REF!),"oui","non")</f>
        <v>#REF!</v>
      </c>
    </row>
    <row r="226" spans="1:38" ht="15.75">
      <c r="A226" s="35">
        <v>217</v>
      </c>
      <c r="B226" s="123" t="s">
        <v>475</v>
      </c>
      <c r="C226" s="123" t="s">
        <v>477</v>
      </c>
      <c r="D226" s="339">
        <f>'REPRODUCTION 3'!G224</f>
        <v>21</v>
      </c>
      <c r="E226" s="339">
        <f>'RUMINANTS 3'!G224</f>
        <v>41.25</v>
      </c>
      <c r="F226" s="339">
        <f>'PARASITOLOGIE 3'!G224</f>
        <v>34.875</v>
      </c>
      <c r="G226" s="339">
        <f>'INFECTIEUX 3'!G224</f>
        <v>22.5</v>
      </c>
      <c r="H226" s="339">
        <f>'CARNIVORES 3'!G224</f>
        <v>31.5</v>
      </c>
      <c r="I226" s="339">
        <f>'CHIRURGIE 3'!G224</f>
        <v>33</v>
      </c>
      <c r="J226" s="339">
        <f>'BIOCHIMIE 2'!G224</f>
        <v>19</v>
      </c>
      <c r="K226" s="339">
        <f>'HIDAOA 3'!G224</f>
        <v>35.25</v>
      </c>
      <c r="L226" s="339">
        <f>'ANA-PATH 2'!G224</f>
        <v>28.25</v>
      </c>
      <c r="M226" s="88">
        <f>CLINIQUE!H226</f>
        <v>40</v>
      </c>
      <c r="N226" s="88">
        <f t="shared" si="42"/>
        <v>306.625</v>
      </c>
      <c r="O226" s="88">
        <f t="shared" si="43"/>
        <v>10.950892857142858</v>
      </c>
      <c r="P226" s="89" t="str">
        <f t="shared" si="44"/>
        <v>Admis</v>
      </c>
      <c r="Q226" s="89" t="str">
        <f t="shared" si="45"/>
        <v>juin</v>
      </c>
      <c r="R226" s="72">
        <f t="shared" si="46"/>
        <v>0</v>
      </c>
      <c r="S226" s="72">
        <f t="shared" si="47"/>
        <v>0</v>
      </c>
      <c r="T226" s="72">
        <f t="shared" si="48"/>
        <v>0</v>
      </c>
      <c r="U226" s="72">
        <f t="shared" si="49"/>
        <v>0</v>
      </c>
      <c r="V226" s="72">
        <f t="shared" si="50"/>
        <v>0</v>
      </c>
      <c r="W226" s="72">
        <f t="shared" si="51"/>
        <v>0</v>
      </c>
      <c r="X226" s="72">
        <f t="shared" si="52"/>
        <v>0</v>
      </c>
      <c r="Y226" s="72">
        <f t="shared" si="53"/>
        <v>0</v>
      </c>
      <c r="Z226" s="72">
        <f t="shared" si="54"/>
        <v>0</v>
      </c>
      <c r="AA226" s="72">
        <f t="shared" si="55"/>
        <v>0</v>
      </c>
      <c r="AB226" s="71" t="str">
        <f>'REPRODUCTION 3'!M224</f>
        <v>Juin</v>
      </c>
      <c r="AC226" s="71" t="str">
        <f>'RUMINANTS 3'!M224</f>
        <v>Juin</v>
      </c>
      <c r="AD226" s="71" t="str">
        <f>'PARASITOLOGIE 3'!M224</f>
        <v>Juin</v>
      </c>
      <c r="AE226" s="71" t="str">
        <f>'INFECTIEUX 3'!M224</f>
        <v>Juin</v>
      </c>
      <c r="AF226" s="71" t="str">
        <f>'CARNIVORES 3'!M224</f>
        <v>Juin</v>
      </c>
      <c r="AG226" s="71" t="str">
        <f>'CHIRURGIE 3'!M224</f>
        <v>Juin</v>
      </c>
      <c r="AH226" s="71" t="str">
        <f>'BIOCHIMIE 2'!M224</f>
        <v>Juin</v>
      </c>
      <c r="AI226" s="71" t="str">
        <f>'HIDAOA 3'!M224</f>
        <v>Juin</v>
      </c>
      <c r="AJ226" s="71" t="str">
        <f>'ANA-PATH 2'!M224</f>
        <v>Juin</v>
      </c>
      <c r="AK226" s="73" t="str">
        <f>CLINIQUE!N226</f>
        <v>Juin</v>
      </c>
      <c r="AL226" t="e">
        <f>IF(AND(B226=#REF!,C226=#REF!),"oui","non")</f>
        <v>#REF!</v>
      </c>
    </row>
    <row r="227" spans="1:38" ht="15.75">
      <c r="A227" s="35">
        <v>218</v>
      </c>
      <c r="B227" s="123" t="s">
        <v>478</v>
      </c>
      <c r="C227" s="123" t="s">
        <v>479</v>
      </c>
      <c r="D227" s="339">
        <f>'REPRODUCTION 3'!G225</f>
        <v>15</v>
      </c>
      <c r="E227" s="339">
        <f>'RUMINANTS 3'!G225</f>
        <v>43.5</v>
      </c>
      <c r="F227" s="339">
        <f>'PARASITOLOGIE 3'!G225</f>
        <v>36.75</v>
      </c>
      <c r="G227" s="339">
        <f>'INFECTIEUX 3'!G225</f>
        <v>22.5</v>
      </c>
      <c r="H227" s="339">
        <f>'CARNIVORES 3'!G225</f>
        <v>35.625</v>
      </c>
      <c r="I227" s="339">
        <f>'CHIRURGIE 3'!G225</f>
        <v>27</v>
      </c>
      <c r="J227" s="339">
        <f>'BIOCHIMIE 2'!G225</f>
        <v>21.5</v>
      </c>
      <c r="K227" s="339">
        <f>'HIDAOA 3'!G225</f>
        <v>44.625</v>
      </c>
      <c r="L227" s="339">
        <f>'ANA-PATH 2'!G225</f>
        <v>18</v>
      </c>
      <c r="M227" s="88">
        <f>CLINIQUE!H227</f>
        <v>43</v>
      </c>
      <c r="N227" s="88">
        <f t="shared" si="42"/>
        <v>307.5</v>
      </c>
      <c r="O227" s="88">
        <f t="shared" si="43"/>
        <v>10.982142857142858</v>
      </c>
      <c r="P227" s="89" t="str">
        <f t="shared" si="44"/>
        <v>Admis</v>
      </c>
      <c r="Q227" s="89" t="str">
        <f t="shared" si="45"/>
        <v>juin</v>
      </c>
      <c r="R227" s="72">
        <f t="shared" si="46"/>
        <v>0</v>
      </c>
      <c r="S227" s="72">
        <f t="shared" si="47"/>
        <v>0</v>
      </c>
      <c r="T227" s="72">
        <f t="shared" si="48"/>
        <v>0</v>
      </c>
      <c r="U227" s="72">
        <f t="shared" si="49"/>
        <v>0</v>
      </c>
      <c r="V227" s="72">
        <f t="shared" si="50"/>
        <v>0</v>
      </c>
      <c r="W227" s="72">
        <f t="shared" si="51"/>
        <v>0</v>
      </c>
      <c r="X227" s="72">
        <f t="shared" si="52"/>
        <v>0</v>
      </c>
      <c r="Y227" s="72">
        <f t="shared" si="53"/>
        <v>0</v>
      </c>
      <c r="Z227" s="72">
        <f t="shared" si="54"/>
        <v>0</v>
      </c>
      <c r="AA227" s="72">
        <f t="shared" si="55"/>
        <v>0</v>
      </c>
      <c r="AB227" s="71" t="str">
        <f>'REPRODUCTION 3'!M225</f>
        <v>Juin</v>
      </c>
      <c r="AC227" s="71" t="str">
        <f>'RUMINANTS 3'!M225</f>
        <v>Juin</v>
      </c>
      <c r="AD227" s="71" t="str">
        <f>'PARASITOLOGIE 3'!M225</f>
        <v>Juin</v>
      </c>
      <c r="AE227" s="71" t="str">
        <f>'INFECTIEUX 3'!M225</f>
        <v>Juin</v>
      </c>
      <c r="AF227" s="71" t="str">
        <f>'CARNIVORES 3'!M225</f>
        <v>Juin</v>
      </c>
      <c r="AG227" s="71" t="str">
        <f>'CHIRURGIE 3'!M225</f>
        <v>Juin</v>
      </c>
      <c r="AH227" s="71" t="str">
        <f>'BIOCHIMIE 2'!M225</f>
        <v>Juin</v>
      </c>
      <c r="AI227" s="71" t="str">
        <f>'HIDAOA 3'!M225</f>
        <v>Juin</v>
      </c>
      <c r="AJ227" s="71" t="str">
        <f>'ANA-PATH 2'!M225</f>
        <v>Juin</v>
      </c>
      <c r="AK227" s="73" t="str">
        <f>CLINIQUE!N227</f>
        <v>Juin</v>
      </c>
      <c r="AL227" t="e">
        <f>IF(AND(B227=#REF!,C227=#REF!),"oui","non")</f>
        <v>#REF!</v>
      </c>
    </row>
    <row r="228" spans="1:38" ht="15.75">
      <c r="A228" s="35">
        <v>219</v>
      </c>
      <c r="B228" s="123" t="s">
        <v>480</v>
      </c>
      <c r="C228" s="123" t="s">
        <v>481</v>
      </c>
      <c r="D228" s="87">
        <f>'REPRODUCTION 3'!G226</f>
        <v>2.25</v>
      </c>
      <c r="E228" s="87">
        <f>'RUMINANTS 3'!G226</f>
        <v>20.25</v>
      </c>
      <c r="F228" s="87">
        <f>'PARASITOLOGIE 3'!G226</f>
        <v>20.625</v>
      </c>
      <c r="G228" s="87">
        <f>'INFECTIEUX 3'!G226</f>
        <v>7.125</v>
      </c>
      <c r="H228" s="87">
        <f>'CARNIVORES 3'!G226</f>
        <v>27</v>
      </c>
      <c r="I228" s="87">
        <f>'CHIRURGIE 3'!G226</f>
        <v>9.75</v>
      </c>
      <c r="J228" s="87">
        <f>'BIOCHIMIE 2'!G226</f>
        <v>8.5</v>
      </c>
      <c r="K228" s="87">
        <f>'HIDAOA 3'!G226</f>
        <v>23.625</v>
      </c>
      <c r="L228" s="87">
        <f>'ANA-PATH 2'!G226</f>
        <v>9</v>
      </c>
      <c r="M228" s="88">
        <f>CLINIQUE!H228</f>
        <v>38.25</v>
      </c>
      <c r="N228" s="88">
        <f t="shared" si="42"/>
        <v>166.375</v>
      </c>
      <c r="O228" s="88">
        <f t="shared" si="43"/>
        <v>5.9419642857142856</v>
      </c>
      <c r="P228" s="89" t="str">
        <f t="shared" si="44"/>
        <v>Ajournee</v>
      </c>
      <c r="Q228" s="89" t="str">
        <f t="shared" si="45"/>
        <v>Synthèse</v>
      </c>
      <c r="R228" s="72">
        <f t="shared" si="46"/>
        <v>1</v>
      </c>
      <c r="S228" s="72">
        <f t="shared" si="47"/>
        <v>0</v>
      </c>
      <c r="T228" s="72">
        <f t="shared" si="48"/>
        <v>0</v>
      </c>
      <c r="U228" s="72">
        <f t="shared" si="49"/>
        <v>1</v>
      </c>
      <c r="V228" s="72">
        <f t="shared" si="50"/>
        <v>0</v>
      </c>
      <c r="W228" s="72">
        <f t="shared" si="51"/>
        <v>1</v>
      </c>
      <c r="X228" s="72">
        <f t="shared" si="52"/>
        <v>1</v>
      </c>
      <c r="Y228" s="72">
        <f t="shared" si="53"/>
        <v>0</v>
      </c>
      <c r="Z228" s="72">
        <f t="shared" si="54"/>
        <v>1</v>
      </c>
      <c r="AA228" s="72">
        <f t="shared" si="55"/>
        <v>0</v>
      </c>
      <c r="AB228" s="71" t="str">
        <f>'REPRODUCTION 3'!M226</f>
        <v>Synthèse</v>
      </c>
      <c r="AC228" s="71" t="str">
        <f>'RUMINANTS 3'!M226</f>
        <v>Synthèse</v>
      </c>
      <c r="AD228" s="71" t="str">
        <f>'PARASITOLOGIE 3'!M226</f>
        <v>Synthèse</v>
      </c>
      <c r="AE228" s="71" t="str">
        <f>'INFECTIEUX 3'!M226</f>
        <v>Synthèse</v>
      </c>
      <c r="AF228" s="71" t="str">
        <f>'CARNIVORES 3'!M226</f>
        <v>Synthèse</v>
      </c>
      <c r="AG228" s="71" t="str">
        <f>'CHIRURGIE 3'!M226</f>
        <v>Synthèse</v>
      </c>
      <c r="AH228" s="71" t="str">
        <f>'BIOCHIMIE 2'!M226</f>
        <v>Synthèse</v>
      </c>
      <c r="AI228" s="71" t="str">
        <f>'HIDAOA 3'!M226</f>
        <v>Synthèse</v>
      </c>
      <c r="AJ228" s="71" t="str">
        <f>'ANA-PATH 2'!M226</f>
        <v>Synthèse</v>
      </c>
      <c r="AK228" s="73" t="str">
        <f>CLINIQUE!N228</f>
        <v>Juin</v>
      </c>
    </row>
    <row r="229" spans="1:38" ht="15.75">
      <c r="A229" s="35">
        <v>220</v>
      </c>
      <c r="B229" s="123" t="s">
        <v>482</v>
      </c>
      <c r="C229" s="123" t="s">
        <v>206</v>
      </c>
      <c r="D229" s="339">
        <f>'REPRODUCTION 3'!G227</f>
        <v>19.875</v>
      </c>
      <c r="E229" s="339">
        <f>'RUMINANTS 3'!G227</f>
        <v>51.75</v>
      </c>
      <c r="F229" s="339">
        <f>'PARASITOLOGIE 3'!G227</f>
        <v>39</v>
      </c>
      <c r="G229" s="339">
        <f>'INFECTIEUX 3'!G227</f>
        <v>26.25</v>
      </c>
      <c r="H229" s="339">
        <f>'CARNIVORES 3'!G227</f>
        <v>34.125</v>
      </c>
      <c r="I229" s="339">
        <f>'CHIRURGIE 3'!G227</f>
        <v>40.5</v>
      </c>
      <c r="J229" s="339">
        <f>'BIOCHIMIE 2'!G227</f>
        <v>25.5</v>
      </c>
      <c r="K229" s="339">
        <f>'HIDAOA 3'!G227</f>
        <v>37.125</v>
      </c>
      <c r="L229" s="339">
        <f>'ANA-PATH 2'!G227</f>
        <v>20.5</v>
      </c>
      <c r="M229" s="88">
        <f>CLINIQUE!H229</f>
        <v>44.25</v>
      </c>
      <c r="N229" s="88">
        <f t="shared" si="42"/>
        <v>338.875</v>
      </c>
      <c r="O229" s="88">
        <f t="shared" si="43"/>
        <v>12.102678571428571</v>
      </c>
      <c r="P229" s="89" t="str">
        <f t="shared" si="44"/>
        <v>Admis</v>
      </c>
      <c r="Q229" s="89" t="str">
        <f t="shared" si="45"/>
        <v>juin</v>
      </c>
      <c r="R229" s="72">
        <f t="shared" si="46"/>
        <v>0</v>
      </c>
      <c r="S229" s="72">
        <f t="shared" si="47"/>
        <v>0</v>
      </c>
      <c r="T229" s="72">
        <f t="shared" si="48"/>
        <v>0</v>
      </c>
      <c r="U229" s="72">
        <f t="shared" si="49"/>
        <v>0</v>
      </c>
      <c r="V229" s="72">
        <f t="shared" si="50"/>
        <v>0</v>
      </c>
      <c r="W229" s="72">
        <f t="shared" si="51"/>
        <v>0</v>
      </c>
      <c r="X229" s="72">
        <f t="shared" si="52"/>
        <v>0</v>
      </c>
      <c r="Y229" s="72">
        <f t="shared" si="53"/>
        <v>0</v>
      </c>
      <c r="Z229" s="72">
        <f t="shared" si="54"/>
        <v>0</v>
      </c>
      <c r="AA229" s="72">
        <f t="shared" si="55"/>
        <v>0</v>
      </c>
      <c r="AB229" s="71" t="str">
        <f>'REPRODUCTION 3'!M227</f>
        <v>Juin</v>
      </c>
      <c r="AC229" s="71" t="str">
        <f>'RUMINANTS 3'!M227</f>
        <v>Juin</v>
      </c>
      <c r="AD229" s="71" t="str">
        <f>'PARASITOLOGIE 3'!M227</f>
        <v>Juin</v>
      </c>
      <c r="AE229" s="71" t="str">
        <f>'INFECTIEUX 3'!M227</f>
        <v>Juin</v>
      </c>
      <c r="AF229" s="71" t="str">
        <f>'CARNIVORES 3'!M227</f>
        <v>Juin</v>
      </c>
      <c r="AG229" s="71" t="str">
        <f>'CHIRURGIE 3'!M227</f>
        <v>Juin</v>
      </c>
      <c r="AH229" s="71" t="str">
        <f>'BIOCHIMIE 2'!M227</f>
        <v>Juin</v>
      </c>
      <c r="AI229" s="71" t="str">
        <f>'HIDAOA 3'!M227</f>
        <v>Juin</v>
      </c>
      <c r="AJ229" s="71" t="str">
        <f>'ANA-PATH 2'!M227</f>
        <v>Juin</v>
      </c>
      <c r="AK229" s="73" t="str">
        <f>CLINIQUE!N229</f>
        <v>Juin</v>
      </c>
      <c r="AL229" t="e">
        <f>IF(AND(B229=#REF!,C229=#REF!),"oui","non")</f>
        <v>#REF!</v>
      </c>
    </row>
    <row r="230" spans="1:38" ht="15.75">
      <c r="A230" s="35">
        <v>221</v>
      </c>
      <c r="B230" s="123" t="s">
        <v>483</v>
      </c>
      <c r="C230" s="123" t="s">
        <v>484</v>
      </c>
      <c r="D230" s="87">
        <f>'REPRODUCTION 3'!G228</f>
        <v>4.125</v>
      </c>
      <c r="E230" s="87">
        <f>'RUMINANTS 3'!G228</f>
        <v>28.5</v>
      </c>
      <c r="F230" s="87">
        <f>'PARASITOLOGIE 3'!G228</f>
        <v>25.875</v>
      </c>
      <c r="G230" s="87">
        <f>'INFECTIEUX 3'!G228</f>
        <v>7.5</v>
      </c>
      <c r="H230" s="87">
        <f>'CARNIVORES 3'!G228</f>
        <v>28.125</v>
      </c>
      <c r="I230" s="87">
        <f>'CHIRURGIE 3'!G228</f>
        <v>19.5</v>
      </c>
      <c r="J230" s="87">
        <f>'BIOCHIMIE 2'!G228</f>
        <v>14.25</v>
      </c>
      <c r="K230" s="87">
        <f>'HIDAOA 3'!G228</f>
        <v>25.5</v>
      </c>
      <c r="L230" s="87">
        <f>'ANA-PATH 2'!G228</f>
        <v>6.75</v>
      </c>
      <c r="M230" s="88">
        <f>CLINIQUE!H230</f>
        <v>41</v>
      </c>
      <c r="N230" s="88">
        <f t="shared" si="42"/>
        <v>201.125</v>
      </c>
      <c r="O230" s="88">
        <f t="shared" si="43"/>
        <v>7.1830357142857144</v>
      </c>
      <c r="P230" s="89" t="str">
        <f t="shared" si="44"/>
        <v>Ajournee</v>
      </c>
      <c r="Q230" s="89" t="str">
        <f t="shared" si="45"/>
        <v>Synthèse</v>
      </c>
      <c r="R230" s="72">
        <f t="shared" si="46"/>
        <v>1</v>
      </c>
      <c r="S230" s="72">
        <f t="shared" si="47"/>
        <v>0</v>
      </c>
      <c r="T230" s="72">
        <f t="shared" si="48"/>
        <v>0</v>
      </c>
      <c r="U230" s="72">
        <f t="shared" si="49"/>
        <v>1</v>
      </c>
      <c r="V230" s="72">
        <f t="shared" si="50"/>
        <v>0</v>
      </c>
      <c r="W230" s="72">
        <f t="shared" si="51"/>
        <v>0</v>
      </c>
      <c r="X230" s="72">
        <f t="shared" si="52"/>
        <v>0</v>
      </c>
      <c r="Y230" s="72">
        <f t="shared" si="53"/>
        <v>0</v>
      </c>
      <c r="Z230" s="72">
        <f t="shared" si="54"/>
        <v>1</v>
      </c>
      <c r="AA230" s="72">
        <f t="shared" si="55"/>
        <v>0</v>
      </c>
      <c r="AB230" s="71" t="str">
        <f>'REPRODUCTION 3'!M228</f>
        <v>Synthèse</v>
      </c>
      <c r="AC230" s="71" t="str">
        <f>'RUMINANTS 3'!M228</f>
        <v>Synthèse</v>
      </c>
      <c r="AD230" s="71" t="str">
        <f>'PARASITOLOGIE 3'!M228</f>
        <v>Synthèse</v>
      </c>
      <c r="AE230" s="71" t="str">
        <f>'INFECTIEUX 3'!M228</f>
        <v>Synthèse</v>
      </c>
      <c r="AF230" s="71" t="str">
        <f>'CARNIVORES 3'!M228</f>
        <v>Synthèse</v>
      </c>
      <c r="AG230" s="71" t="str">
        <f>'CHIRURGIE 3'!M228</f>
        <v>Synthèse</v>
      </c>
      <c r="AH230" s="71" t="str">
        <f>'BIOCHIMIE 2'!M228</f>
        <v>Synthèse</v>
      </c>
      <c r="AI230" s="71" t="str">
        <f>'HIDAOA 3'!M228</f>
        <v>Synthèse</v>
      </c>
      <c r="AJ230" s="71" t="str">
        <f>'ANA-PATH 2'!M228</f>
        <v>Synthèse</v>
      </c>
      <c r="AK230" s="73" t="str">
        <f>CLINIQUE!N230</f>
        <v>Juin</v>
      </c>
    </row>
    <row r="231" spans="1:38" ht="15.75">
      <c r="A231" s="35">
        <v>222</v>
      </c>
      <c r="B231" s="123" t="s">
        <v>485</v>
      </c>
      <c r="C231" s="123" t="s">
        <v>291</v>
      </c>
      <c r="D231" s="87">
        <f>'REPRODUCTION 3'!G229</f>
        <v>10.875</v>
      </c>
      <c r="E231" s="87">
        <f>'RUMINANTS 3'!G229</f>
        <v>45</v>
      </c>
      <c r="F231" s="87">
        <f>'PARASITOLOGIE 3'!G229</f>
        <v>20.625</v>
      </c>
      <c r="G231" s="87">
        <f>'INFECTIEUX 3'!G229</f>
        <v>10.875</v>
      </c>
      <c r="H231" s="87">
        <f>'CARNIVORES 3'!G229</f>
        <v>21.75</v>
      </c>
      <c r="I231" s="87">
        <f>'CHIRURGIE 3'!G229</f>
        <v>16.875</v>
      </c>
      <c r="J231" s="87">
        <f>'BIOCHIMIE 2'!G229</f>
        <v>13.5</v>
      </c>
      <c r="K231" s="87">
        <f>'HIDAOA 3'!G229</f>
        <v>25.125</v>
      </c>
      <c r="L231" s="87">
        <f>'ANA-PATH 2'!G229</f>
        <v>17.5</v>
      </c>
      <c r="M231" s="88">
        <f>CLINIQUE!H231</f>
        <v>37.75</v>
      </c>
      <c r="N231" s="88">
        <f t="shared" si="42"/>
        <v>219.875</v>
      </c>
      <c r="O231" s="88">
        <f t="shared" si="43"/>
        <v>7.8526785714285712</v>
      </c>
      <c r="P231" s="89" t="str">
        <f t="shared" si="44"/>
        <v>Ajournee</v>
      </c>
      <c r="Q231" s="89" t="str">
        <f t="shared" si="45"/>
        <v>Synthèse</v>
      </c>
      <c r="R231" s="72">
        <f t="shared" si="46"/>
        <v>1</v>
      </c>
      <c r="S231" s="72">
        <f t="shared" si="47"/>
        <v>0</v>
      </c>
      <c r="T231" s="72">
        <f t="shared" si="48"/>
        <v>0</v>
      </c>
      <c r="U231" s="72">
        <f t="shared" si="49"/>
        <v>1</v>
      </c>
      <c r="V231" s="72">
        <f t="shared" si="50"/>
        <v>0</v>
      </c>
      <c r="W231" s="72">
        <f t="shared" si="51"/>
        <v>0</v>
      </c>
      <c r="X231" s="72">
        <f t="shared" si="52"/>
        <v>0</v>
      </c>
      <c r="Y231" s="72">
        <f t="shared" si="53"/>
        <v>0</v>
      </c>
      <c r="Z231" s="72">
        <f t="shared" si="54"/>
        <v>0</v>
      </c>
      <c r="AA231" s="72">
        <f t="shared" si="55"/>
        <v>0</v>
      </c>
      <c r="AB231" s="71" t="str">
        <f>'REPRODUCTION 3'!M229</f>
        <v>Synthèse</v>
      </c>
      <c r="AC231" s="71" t="str">
        <f>'RUMINANTS 3'!M229</f>
        <v>Juin</v>
      </c>
      <c r="AD231" s="71" t="str">
        <f>'PARASITOLOGIE 3'!M229</f>
        <v>Synthèse</v>
      </c>
      <c r="AE231" s="71" t="str">
        <f>'INFECTIEUX 3'!M229</f>
        <v>Synthèse</v>
      </c>
      <c r="AF231" s="71" t="str">
        <f>'CARNIVORES 3'!M229</f>
        <v>Synthèse</v>
      </c>
      <c r="AG231" s="71" t="str">
        <f>'CHIRURGIE 3'!M229</f>
        <v>Synthèse</v>
      </c>
      <c r="AH231" s="71" t="str">
        <f>'BIOCHIMIE 2'!M229</f>
        <v>Synthèse</v>
      </c>
      <c r="AI231" s="71" t="str">
        <f>'HIDAOA 3'!M229</f>
        <v>Synthèse</v>
      </c>
      <c r="AJ231" s="71" t="str">
        <f>'ANA-PATH 2'!M229</f>
        <v>Synthèse</v>
      </c>
      <c r="AK231" s="73" t="str">
        <f>CLINIQUE!N231</f>
        <v>Juin</v>
      </c>
    </row>
    <row r="232" spans="1:38" ht="15.75">
      <c r="A232" s="35">
        <v>223</v>
      </c>
      <c r="B232" s="123" t="s">
        <v>486</v>
      </c>
      <c r="C232" s="123" t="s">
        <v>487</v>
      </c>
      <c r="D232" s="87">
        <f>'REPRODUCTION 3'!G230</f>
        <v>16.5</v>
      </c>
      <c r="E232" s="87">
        <f>'RUMINANTS 3'!G230</f>
        <v>42</v>
      </c>
      <c r="F232" s="87">
        <f>'PARASITOLOGIE 3'!G230</f>
        <v>27</v>
      </c>
      <c r="G232" s="87">
        <f>'INFECTIEUX 3'!G230</f>
        <v>14.625</v>
      </c>
      <c r="H232" s="87">
        <f>'CARNIVORES 3'!G230</f>
        <v>32.625</v>
      </c>
      <c r="I232" s="87">
        <f>'CHIRURGIE 3'!G230</f>
        <v>27.75</v>
      </c>
      <c r="J232" s="87">
        <f>'BIOCHIMIE 2'!G230</f>
        <v>18.5</v>
      </c>
      <c r="K232" s="87">
        <f>'HIDAOA 3'!G230</f>
        <v>37.5</v>
      </c>
      <c r="L232" s="87">
        <f>'ANA-PATH 2'!G230</f>
        <v>18.25</v>
      </c>
      <c r="M232" s="88">
        <f>CLINIQUE!H232</f>
        <v>45</v>
      </c>
      <c r="N232" s="88">
        <f t="shared" si="42"/>
        <v>279.75</v>
      </c>
      <c r="O232" s="88">
        <f t="shared" si="43"/>
        <v>9.9910714285714288</v>
      </c>
      <c r="P232" s="89" t="str">
        <f t="shared" si="44"/>
        <v>Ajournee</v>
      </c>
      <c r="Q232" s="89" t="str">
        <f t="shared" si="45"/>
        <v>Synthèse</v>
      </c>
      <c r="R232" s="72">
        <f t="shared" si="46"/>
        <v>0</v>
      </c>
      <c r="S232" s="72">
        <f t="shared" si="47"/>
        <v>0</v>
      </c>
      <c r="T232" s="72">
        <f t="shared" si="48"/>
        <v>0</v>
      </c>
      <c r="U232" s="72">
        <f t="shared" si="49"/>
        <v>1</v>
      </c>
      <c r="V232" s="72">
        <f t="shared" si="50"/>
        <v>0</v>
      </c>
      <c r="W232" s="72">
        <f t="shared" si="51"/>
        <v>0</v>
      </c>
      <c r="X232" s="72">
        <f t="shared" si="52"/>
        <v>0</v>
      </c>
      <c r="Y232" s="72">
        <f t="shared" si="53"/>
        <v>0</v>
      </c>
      <c r="Z232" s="72">
        <f t="shared" si="54"/>
        <v>0</v>
      </c>
      <c r="AA232" s="72">
        <f t="shared" si="55"/>
        <v>0</v>
      </c>
      <c r="AB232" s="71" t="str">
        <f>'REPRODUCTION 3'!M230</f>
        <v>Synthèse</v>
      </c>
      <c r="AC232" s="71" t="str">
        <f>'RUMINANTS 3'!M230</f>
        <v>Juin</v>
      </c>
      <c r="AD232" s="71" t="str">
        <f>'PARASITOLOGIE 3'!M230</f>
        <v>Synthèse</v>
      </c>
      <c r="AE232" s="71" t="str">
        <f>'INFECTIEUX 3'!M230</f>
        <v>Synthèse</v>
      </c>
      <c r="AF232" s="71" t="str">
        <f>'CARNIVORES 3'!M230</f>
        <v>Juin</v>
      </c>
      <c r="AG232" s="71" t="str">
        <f>'CHIRURGIE 3'!M230</f>
        <v>Synthèse</v>
      </c>
      <c r="AH232" s="71" t="str">
        <f>'BIOCHIMIE 2'!M230</f>
        <v>Synthèse</v>
      </c>
      <c r="AI232" s="71" t="str">
        <f>'HIDAOA 3'!M230</f>
        <v>Juin</v>
      </c>
      <c r="AJ232" s="71" t="str">
        <f>'ANA-PATH 2'!M230</f>
        <v>Synthèse</v>
      </c>
      <c r="AK232" s="73" t="str">
        <f>CLINIQUE!N232</f>
        <v>Juin</v>
      </c>
    </row>
    <row r="233" spans="1:38" ht="15.75">
      <c r="A233" s="35">
        <v>224</v>
      </c>
      <c r="B233" s="123" t="s">
        <v>488</v>
      </c>
      <c r="C233" s="123" t="s">
        <v>489</v>
      </c>
      <c r="D233" s="87">
        <f>'REPRODUCTION 3'!G231</f>
        <v>12</v>
      </c>
      <c r="E233" s="87">
        <f>'RUMINANTS 3'!G231</f>
        <v>49.5</v>
      </c>
      <c r="F233" s="87">
        <f>'PARASITOLOGIE 3'!G231</f>
        <v>22.5</v>
      </c>
      <c r="G233" s="87">
        <f>'INFECTIEUX 3'!G231</f>
        <v>7.875</v>
      </c>
      <c r="H233" s="87">
        <f>'CARNIVORES 3'!G231</f>
        <v>37.125</v>
      </c>
      <c r="I233" s="87">
        <f>'CHIRURGIE 3'!G231</f>
        <v>29.25</v>
      </c>
      <c r="J233" s="87">
        <f>'BIOCHIMIE 2'!G231</f>
        <v>13.75</v>
      </c>
      <c r="K233" s="87">
        <f>'HIDAOA 3'!G231</f>
        <v>39.75</v>
      </c>
      <c r="L233" s="87">
        <f>'ANA-PATH 2'!G231</f>
        <v>24</v>
      </c>
      <c r="M233" s="88">
        <f>CLINIQUE!H233</f>
        <v>41.75</v>
      </c>
      <c r="N233" s="88">
        <f t="shared" si="42"/>
        <v>277.5</v>
      </c>
      <c r="O233" s="88">
        <f t="shared" si="43"/>
        <v>9.9107142857142865</v>
      </c>
      <c r="P233" s="89" t="str">
        <f t="shared" si="44"/>
        <v>Ajournee</v>
      </c>
      <c r="Q233" s="89" t="str">
        <f t="shared" si="45"/>
        <v>Synthèse</v>
      </c>
      <c r="R233" s="72">
        <f t="shared" si="46"/>
        <v>1</v>
      </c>
      <c r="S233" s="72">
        <f t="shared" si="47"/>
        <v>0</v>
      </c>
      <c r="T233" s="72">
        <f t="shared" si="48"/>
        <v>0</v>
      </c>
      <c r="U233" s="72">
        <f t="shared" si="49"/>
        <v>1</v>
      </c>
      <c r="V233" s="72">
        <f t="shared" si="50"/>
        <v>0</v>
      </c>
      <c r="W233" s="72">
        <f t="shared" si="51"/>
        <v>0</v>
      </c>
      <c r="X233" s="72">
        <f t="shared" si="52"/>
        <v>0</v>
      </c>
      <c r="Y233" s="72">
        <f t="shared" si="53"/>
        <v>0</v>
      </c>
      <c r="Z233" s="72">
        <f t="shared" si="54"/>
        <v>0</v>
      </c>
      <c r="AA233" s="72">
        <f t="shared" si="55"/>
        <v>0</v>
      </c>
      <c r="AB233" s="71" t="str">
        <f>'REPRODUCTION 3'!M231</f>
        <v>Synthèse</v>
      </c>
      <c r="AC233" s="71" t="str">
        <f>'RUMINANTS 3'!M231</f>
        <v>Juin</v>
      </c>
      <c r="AD233" s="71" t="str">
        <f>'PARASITOLOGIE 3'!M231</f>
        <v>Synthèse</v>
      </c>
      <c r="AE233" s="71" t="str">
        <f>'INFECTIEUX 3'!M231</f>
        <v>Synthèse</v>
      </c>
      <c r="AF233" s="71" t="str">
        <f>'CARNIVORES 3'!M231</f>
        <v>Juin</v>
      </c>
      <c r="AG233" s="71" t="str">
        <f>'CHIRURGIE 3'!M231</f>
        <v>Juin</v>
      </c>
      <c r="AH233" s="71" t="str">
        <f>'BIOCHIMIE 2'!M231</f>
        <v>Juin</v>
      </c>
      <c r="AI233" s="71" t="str">
        <f>'HIDAOA 3'!M231</f>
        <v>Juin</v>
      </c>
      <c r="AJ233" s="71" t="str">
        <f>'ANA-PATH 2'!M231</f>
        <v>Juin</v>
      </c>
      <c r="AK233" s="73" t="str">
        <f>CLINIQUE!N233</f>
        <v>Juin</v>
      </c>
    </row>
    <row r="234" spans="1:38" ht="15.75">
      <c r="A234" s="35">
        <v>225</v>
      </c>
      <c r="B234" s="123" t="s">
        <v>488</v>
      </c>
      <c r="C234" s="123" t="s">
        <v>779</v>
      </c>
      <c r="D234" s="87">
        <f>'REPRODUCTION 3'!G232</f>
        <v>9</v>
      </c>
      <c r="E234" s="87">
        <f>'RUMINANTS 3'!G232</f>
        <v>36.75</v>
      </c>
      <c r="F234" s="87">
        <f>'PARASITOLOGIE 3'!G232</f>
        <v>31.125</v>
      </c>
      <c r="G234" s="87">
        <f>'INFECTIEUX 3'!G232</f>
        <v>9.75</v>
      </c>
      <c r="H234" s="87">
        <f>'CARNIVORES 3'!G232</f>
        <v>44.625</v>
      </c>
      <c r="I234" s="87">
        <f>'CHIRURGIE 3'!G232</f>
        <v>26.25</v>
      </c>
      <c r="J234" s="87">
        <f>'BIOCHIMIE 2'!G232</f>
        <v>12</v>
      </c>
      <c r="K234" s="87">
        <f>'HIDAOA 3'!G232</f>
        <v>29.25</v>
      </c>
      <c r="L234" s="87">
        <f>'ANA-PATH 2'!G232</f>
        <v>17.75</v>
      </c>
      <c r="M234" s="88">
        <f>CLINIQUE!H234</f>
        <v>41</v>
      </c>
      <c r="N234" s="88">
        <f t="shared" si="42"/>
        <v>257.5</v>
      </c>
      <c r="O234" s="88">
        <f t="shared" si="43"/>
        <v>9.1964285714285712</v>
      </c>
      <c r="P234" s="89" t="str">
        <f t="shared" si="44"/>
        <v>Ajournee</v>
      </c>
      <c r="Q234" s="89" t="str">
        <f t="shared" si="45"/>
        <v>Synthèse</v>
      </c>
      <c r="R234" s="72">
        <f t="shared" si="46"/>
        <v>1</v>
      </c>
      <c r="S234" s="72">
        <f t="shared" si="47"/>
        <v>0</v>
      </c>
      <c r="T234" s="72">
        <f t="shared" si="48"/>
        <v>0</v>
      </c>
      <c r="U234" s="72">
        <f t="shared" si="49"/>
        <v>1</v>
      </c>
      <c r="V234" s="72">
        <f t="shared" si="50"/>
        <v>0</v>
      </c>
      <c r="W234" s="72">
        <f t="shared" si="51"/>
        <v>0</v>
      </c>
      <c r="X234" s="72">
        <f t="shared" si="52"/>
        <v>0</v>
      </c>
      <c r="Y234" s="72">
        <f t="shared" si="53"/>
        <v>0</v>
      </c>
      <c r="Z234" s="72">
        <f t="shared" si="54"/>
        <v>0</v>
      </c>
      <c r="AA234" s="72">
        <f t="shared" si="55"/>
        <v>0</v>
      </c>
      <c r="AB234" s="71" t="str">
        <f>'REPRODUCTION 3'!M232</f>
        <v>Synthèse</v>
      </c>
      <c r="AC234" s="71" t="str">
        <f>'RUMINANTS 3'!M232</f>
        <v>Juin</v>
      </c>
      <c r="AD234" s="71" t="str">
        <f>'PARASITOLOGIE 3'!M232</f>
        <v>Juin</v>
      </c>
      <c r="AE234" s="71" t="str">
        <f>'INFECTIEUX 3'!M232</f>
        <v>Synthèse</v>
      </c>
      <c r="AF234" s="71" t="str">
        <f>'CARNIVORES 3'!M232</f>
        <v>Juin</v>
      </c>
      <c r="AG234" s="71" t="str">
        <f>'CHIRURGIE 3'!M232</f>
        <v>Synthèse</v>
      </c>
      <c r="AH234" s="71" t="str">
        <f>'BIOCHIMIE 2'!M232</f>
        <v>Synthèse</v>
      </c>
      <c r="AI234" s="71" t="str">
        <f>'HIDAOA 3'!M232</f>
        <v>Synthèse</v>
      </c>
      <c r="AJ234" s="71" t="str">
        <f>'ANA-PATH 2'!M232</f>
        <v>Synthèse</v>
      </c>
      <c r="AK234" s="73" t="str">
        <f>CLINIQUE!N234</f>
        <v>Juin</v>
      </c>
    </row>
    <row r="235" spans="1:38" ht="15.75">
      <c r="A235" s="35">
        <v>226</v>
      </c>
      <c r="B235" s="123" t="s">
        <v>491</v>
      </c>
      <c r="C235" s="123" t="s">
        <v>492</v>
      </c>
      <c r="D235" s="339">
        <f>'REPRODUCTION 3'!G233</f>
        <v>22.875</v>
      </c>
      <c r="E235" s="339">
        <f>'RUMINANTS 3'!G233</f>
        <v>51</v>
      </c>
      <c r="F235" s="339">
        <f>'PARASITOLOGIE 3'!G233</f>
        <v>39.375</v>
      </c>
      <c r="G235" s="339">
        <f>'INFECTIEUX 3'!G233</f>
        <v>18.75</v>
      </c>
      <c r="H235" s="339">
        <f>'CARNIVORES 3'!G233</f>
        <v>37.875</v>
      </c>
      <c r="I235" s="339">
        <f>'CHIRURGIE 3'!G233</f>
        <v>45</v>
      </c>
      <c r="J235" s="339">
        <f>'BIOCHIMIE 2'!G233</f>
        <v>21</v>
      </c>
      <c r="K235" s="339">
        <f>'HIDAOA 3'!G233</f>
        <v>43.125</v>
      </c>
      <c r="L235" s="339">
        <f>'ANA-PATH 2'!G233</f>
        <v>23.75</v>
      </c>
      <c r="M235" s="88">
        <f>CLINIQUE!H235</f>
        <v>41.75</v>
      </c>
      <c r="N235" s="88">
        <f t="shared" si="42"/>
        <v>344.5</v>
      </c>
      <c r="O235" s="88">
        <f t="shared" si="43"/>
        <v>12.303571428571429</v>
      </c>
      <c r="P235" s="89" t="str">
        <f t="shared" si="44"/>
        <v>Admis</v>
      </c>
      <c r="Q235" s="89" t="str">
        <f t="shared" si="45"/>
        <v>juin</v>
      </c>
      <c r="R235" s="72">
        <f t="shared" si="46"/>
        <v>0</v>
      </c>
      <c r="S235" s="72">
        <f t="shared" si="47"/>
        <v>0</v>
      </c>
      <c r="T235" s="72">
        <f t="shared" si="48"/>
        <v>0</v>
      </c>
      <c r="U235" s="72">
        <f t="shared" si="49"/>
        <v>0</v>
      </c>
      <c r="V235" s="72">
        <f t="shared" si="50"/>
        <v>0</v>
      </c>
      <c r="W235" s="72">
        <f t="shared" si="51"/>
        <v>0</v>
      </c>
      <c r="X235" s="72">
        <f t="shared" si="52"/>
        <v>0</v>
      </c>
      <c r="Y235" s="72">
        <f t="shared" si="53"/>
        <v>0</v>
      </c>
      <c r="Z235" s="72">
        <f t="shared" si="54"/>
        <v>0</v>
      </c>
      <c r="AA235" s="72">
        <f t="shared" si="55"/>
        <v>0</v>
      </c>
      <c r="AB235" s="71" t="str">
        <f>'REPRODUCTION 3'!M233</f>
        <v>Juin</v>
      </c>
      <c r="AC235" s="71" t="str">
        <f>'RUMINANTS 3'!M233</f>
        <v>Juin</v>
      </c>
      <c r="AD235" s="71" t="str">
        <f>'PARASITOLOGIE 3'!M233</f>
        <v>Juin</v>
      </c>
      <c r="AE235" s="71" t="str">
        <f>'INFECTIEUX 3'!M233</f>
        <v>Juin</v>
      </c>
      <c r="AF235" s="71" t="str">
        <f>'CARNIVORES 3'!M233</f>
        <v>Juin</v>
      </c>
      <c r="AG235" s="71" t="str">
        <f>'CHIRURGIE 3'!M233</f>
        <v>Juin</v>
      </c>
      <c r="AH235" s="71" t="str">
        <f>'BIOCHIMIE 2'!M233</f>
        <v>Juin</v>
      </c>
      <c r="AI235" s="71" t="str">
        <f>'HIDAOA 3'!M233</f>
        <v>Juin</v>
      </c>
      <c r="AJ235" s="71" t="str">
        <f>'ANA-PATH 2'!M233</f>
        <v>Juin</v>
      </c>
      <c r="AK235" s="73" t="str">
        <f>CLINIQUE!N235</f>
        <v>Juin</v>
      </c>
      <c r="AL235" t="e">
        <f>IF(AND(B235=#REF!,C235=#REF!),"oui","non")</f>
        <v>#REF!</v>
      </c>
    </row>
    <row r="236" spans="1:38" ht="15.75">
      <c r="A236" s="35">
        <v>227</v>
      </c>
      <c r="B236" s="123" t="s">
        <v>493</v>
      </c>
      <c r="C236" s="123" t="s">
        <v>67</v>
      </c>
      <c r="D236" s="339">
        <f>'REPRODUCTION 3'!G234</f>
        <v>18.375</v>
      </c>
      <c r="E236" s="339">
        <f>'RUMINANTS 3'!G234</f>
        <v>53.25</v>
      </c>
      <c r="F236" s="339">
        <f>'PARASITOLOGIE 3'!G234</f>
        <v>37.125</v>
      </c>
      <c r="G236" s="339">
        <f>'INFECTIEUX 3'!G234</f>
        <v>30.75</v>
      </c>
      <c r="H236" s="339">
        <f>'CARNIVORES 3'!G234</f>
        <v>39</v>
      </c>
      <c r="I236" s="339">
        <f>'CHIRURGIE 3'!G234</f>
        <v>36.75</v>
      </c>
      <c r="J236" s="339">
        <f>'BIOCHIMIE 2'!G234</f>
        <v>19.5</v>
      </c>
      <c r="K236" s="339">
        <f>'HIDAOA 3'!G234</f>
        <v>48</v>
      </c>
      <c r="L236" s="339">
        <f>'ANA-PATH 2'!G234</f>
        <v>18.25</v>
      </c>
      <c r="M236" s="88">
        <f>CLINIQUE!H236</f>
        <v>43</v>
      </c>
      <c r="N236" s="88">
        <f t="shared" si="42"/>
        <v>344</v>
      </c>
      <c r="O236" s="88">
        <f t="shared" si="43"/>
        <v>12.285714285714286</v>
      </c>
      <c r="P236" s="89" t="str">
        <f t="shared" si="44"/>
        <v>Admis</v>
      </c>
      <c r="Q236" s="89" t="str">
        <f t="shared" si="45"/>
        <v>juin</v>
      </c>
      <c r="R236" s="72">
        <f t="shared" si="46"/>
        <v>0</v>
      </c>
      <c r="S236" s="72">
        <f t="shared" si="47"/>
        <v>0</v>
      </c>
      <c r="T236" s="72">
        <f t="shared" si="48"/>
        <v>0</v>
      </c>
      <c r="U236" s="72">
        <f t="shared" si="49"/>
        <v>0</v>
      </c>
      <c r="V236" s="72">
        <f t="shared" si="50"/>
        <v>0</v>
      </c>
      <c r="W236" s="72">
        <f t="shared" si="51"/>
        <v>0</v>
      </c>
      <c r="X236" s="72">
        <f t="shared" si="52"/>
        <v>0</v>
      </c>
      <c r="Y236" s="72">
        <f t="shared" si="53"/>
        <v>0</v>
      </c>
      <c r="Z236" s="72">
        <f t="shared" si="54"/>
        <v>0</v>
      </c>
      <c r="AA236" s="72">
        <f t="shared" si="55"/>
        <v>0</v>
      </c>
      <c r="AB236" s="71" t="str">
        <f>'REPRODUCTION 3'!M234</f>
        <v>Juin</v>
      </c>
      <c r="AC236" s="71" t="str">
        <f>'RUMINANTS 3'!M234</f>
        <v>Juin</v>
      </c>
      <c r="AD236" s="71" t="str">
        <f>'PARASITOLOGIE 3'!M234</f>
        <v>Juin</v>
      </c>
      <c r="AE236" s="71" t="str">
        <f>'INFECTIEUX 3'!M234</f>
        <v>Juin</v>
      </c>
      <c r="AF236" s="71" t="str">
        <f>'CARNIVORES 3'!M234</f>
        <v>Juin</v>
      </c>
      <c r="AG236" s="71" t="str">
        <f>'CHIRURGIE 3'!M234</f>
        <v>Juin</v>
      </c>
      <c r="AH236" s="71" t="str">
        <f>'BIOCHIMIE 2'!M234</f>
        <v>Juin</v>
      </c>
      <c r="AI236" s="71" t="str">
        <f>'HIDAOA 3'!M234</f>
        <v>Juin</v>
      </c>
      <c r="AJ236" s="71" t="str">
        <f>'ANA-PATH 2'!M234</f>
        <v>Juin</v>
      </c>
      <c r="AK236" s="73" t="str">
        <f>CLINIQUE!N236</f>
        <v>Juin</v>
      </c>
      <c r="AL236" t="e">
        <f>IF(AND(B236=#REF!,C236=#REF!),"oui","non")</f>
        <v>#REF!</v>
      </c>
    </row>
    <row r="237" spans="1:38" ht="15.75">
      <c r="A237" s="35">
        <v>228</v>
      </c>
      <c r="B237" s="123" t="s">
        <v>494</v>
      </c>
      <c r="C237" s="123" t="s">
        <v>495</v>
      </c>
      <c r="D237" s="87">
        <f>'REPRODUCTION 3'!G235</f>
        <v>17.25</v>
      </c>
      <c r="E237" s="87">
        <f>'RUMINANTS 3'!G235</f>
        <v>42.75</v>
      </c>
      <c r="F237" s="87">
        <f>'PARASITOLOGIE 3'!G235</f>
        <v>25.5</v>
      </c>
      <c r="G237" s="87">
        <f>'INFECTIEUX 3'!G235</f>
        <v>10.5</v>
      </c>
      <c r="H237" s="87">
        <f>'CARNIVORES 3'!G235</f>
        <v>29.625</v>
      </c>
      <c r="I237" s="87">
        <f>'CHIRURGIE 3'!G235</f>
        <v>15.375</v>
      </c>
      <c r="J237" s="87">
        <f>'BIOCHIMIE 2'!G235</f>
        <v>12.5</v>
      </c>
      <c r="K237" s="87">
        <f>'HIDAOA 3'!G235</f>
        <v>24</v>
      </c>
      <c r="L237" s="87">
        <f>'ANA-PATH 2'!G235</f>
        <v>19.5</v>
      </c>
      <c r="M237" s="88">
        <f>CLINIQUE!H237</f>
        <v>39</v>
      </c>
      <c r="N237" s="88">
        <f t="shared" si="42"/>
        <v>236</v>
      </c>
      <c r="O237" s="88">
        <f t="shared" si="43"/>
        <v>8.4285714285714288</v>
      </c>
      <c r="P237" s="89" t="str">
        <f t="shared" si="44"/>
        <v>Ajournee</v>
      </c>
      <c r="Q237" s="89" t="str">
        <f t="shared" si="45"/>
        <v>Synthèse</v>
      </c>
      <c r="R237" s="72">
        <f t="shared" si="46"/>
        <v>0</v>
      </c>
      <c r="S237" s="72">
        <f t="shared" si="47"/>
        <v>0</v>
      </c>
      <c r="T237" s="72">
        <f t="shared" si="48"/>
        <v>0</v>
      </c>
      <c r="U237" s="72">
        <f t="shared" si="49"/>
        <v>1</v>
      </c>
      <c r="V237" s="72">
        <f t="shared" si="50"/>
        <v>0</v>
      </c>
      <c r="W237" s="72">
        <f t="shared" si="51"/>
        <v>0</v>
      </c>
      <c r="X237" s="72">
        <f t="shared" si="52"/>
        <v>0</v>
      </c>
      <c r="Y237" s="72">
        <f t="shared" si="53"/>
        <v>0</v>
      </c>
      <c r="Z237" s="72">
        <f t="shared" si="54"/>
        <v>0</v>
      </c>
      <c r="AA237" s="72">
        <f t="shared" si="55"/>
        <v>0</v>
      </c>
      <c r="AB237" s="71" t="str">
        <f>'REPRODUCTION 3'!M235</f>
        <v>Synthèse</v>
      </c>
      <c r="AC237" s="71" t="str">
        <f>'RUMINANTS 3'!M235</f>
        <v>Juin</v>
      </c>
      <c r="AD237" s="71" t="str">
        <f>'PARASITOLOGIE 3'!M235</f>
        <v>Synthèse</v>
      </c>
      <c r="AE237" s="71" t="str">
        <f>'INFECTIEUX 3'!M235</f>
        <v>Synthèse</v>
      </c>
      <c r="AF237" s="71" t="str">
        <f>'CARNIVORES 3'!M235</f>
        <v>Synthèse</v>
      </c>
      <c r="AG237" s="71" t="str">
        <f>'CHIRURGIE 3'!M235</f>
        <v>Synthèse</v>
      </c>
      <c r="AH237" s="71" t="str">
        <f>'BIOCHIMIE 2'!M235</f>
        <v>Synthèse</v>
      </c>
      <c r="AI237" s="71" t="str">
        <f>'HIDAOA 3'!M235</f>
        <v>Synthèse</v>
      </c>
      <c r="AJ237" s="71" t="str">
        <f>'ANA-PATH 2'!M235</f>
        <v>Synthèse</v>
      </c>
      <c r="AK237" s="73" t="str">
        <f>CLINIQUE!N237</f>
        <v>Juin</v>
      </c>
    </row>
    <row r="238" spans="1:38" ht="15.75">
      <c r="A238" s="35">
        <v>229</v>
      </c>
      <c r="B238" s="123" t="s">
        <v>496</v>
      </c>
      <c r="C238" s="123" t="s">
        <v>497</v>
      </c>
      <c r="D238" s="87">
        <f>'REPRODUCTION 3'!G236</f>
        <v>15</v>
      </c>
      <c r="E238" s="87">
        <f>'RUMINANTS 3'!G236</f>
        <v>42.75</v>
      </c>
      <c r="F238" s="87">
        <f>'PARASITOLOGIE 3'!G236</f>
        <v>30</v>
      </c>
      <c r="G238" s="87">
        <f>'INFECTIEUX 3'!G236</f>
        <v>7.875</v>
      </c>
      <c r="H238" s="87">
        <f>'CARNIVORES 3'!G236</f>
        <v>26.625</v>
      </c>
      <c r="I238" s="87">
        <f>'CHIRURGIE 3'!G236</f>
        <v>27.75</v>
      </c>
      <c r="J238" s="87">
        <f>'BIOCHIMIE 2'!G236</f>
        <v>15.25</v>
      </c>
      <c r="K238" s="87">
        <f>'HIDAOA 3'!G236</f>
        <v>30.375</v>
      </c>
      <c r="L238" s="87">
        <f>'ANA-PATH 2'!G236</f>
        <v>13.25</v>
      </c>
      <c r="M238" s="88">
        <f>CLINIQUE!H238</f>
        <v>40</v>
      </c>
      <c r="N238" s="88">
        <f t="shared" si="42"/>
        <v>248.875</v>
      </c>
      <c r="O238" s="88">
        <f t="shared" si="43"/>
        <v>8.8883928571428577</v>
      </c>
      <c r="P238" s="89" t="str">
        <f t="shared" si="44"/>
        <v>Ajournee</v>
      </c>
      <c r="Q238" s="89" t="str">
        <f t="shared" si="45"/>
        <v>Synthèse</v>
      </c>
      <c r="R238" s="72">
        <f t="shared" si="46"/>
        <v>0</v>
      </c>
      <c r="S238" s="72">
        <f t="shared" si="47"/>
        <v>0</v>
      </c>
      <c r="T238" s="72">
        <f t="shared" si="48"/>
        <v>0</v>
      </c>
      <c r="U238" s="72">
        <f t="shared" si="49"/>
        <v>1</v>
      </c>
      <c r="V238" s="72">
        <f t="shared" si="50"/>
        <v>0</v>
      </c>
      <c r="W238" s="72">
        <f t="shared" si="51"/>
        <v>0</v>
      </c>
      <c r="X238" s="72">
        <f t="shared" si="52"/>
        <v>0</v>
      </c>
      <c r="Y238" s="72">
        <f t="shared" si="53"/>
        <v>0</v>
      </c>
      <c r="Z238" s="72">
        <f t="shared" si="54"/>
        <v>0</v>
      </c>
      <c r="AA238" s="72">
        <f t="shared" si="55"/>
        <v>0</v>
      </c>
      <c r="AB238" s="71" t="str">
        <f>'REPRODUCTION 3'!M236</f>
        <v>Synthèse</v>
      </c>
      <c r="AC238" s="71" t="str">
        <f>'RUMINANTS 3'!M236</f>
        <v>Juin</v>
      </c>
      <c r="AD238" s="71" t="str">
        <f>'PARASITOLOGIE 3'!M236</f>
        <v>Juin</v>
      </c>
      <c r="AE238" s="71" t="str">
        <f>'INFECTIEUX 3'!M236</f>
        <v>Synthèse</v>
      </c>
      <c r="AF238" s="71" t="str">
        <f>'CARNIVORES 3'!M236</f>
        <v>Synthèse</v>
      </c>
      <c r="AG238" s="71" t="str">
        <f>'CHIRURGIE 3'!M236</f>
        <v>Synthèse</v>
      </c>
      <c r="AH238" s="71" t="str">
        <f>'BIOCHIMIE 2'!M236</f>
        <v>Synthèse</v>
      </c>
      <c r="AI238" s="71" t="str">
        <f>'HIDAOA 3'!M236</f>
        <v>Juin</v>
      </c>
      <c r="AJ238" s="71" t="str">
        <f>'ANA-PATH 2'!M236</f>
        <v>Synthèse</v>
      </c>
      <c r="AK238" s="73" t="str">
        <f>CLINIQUE!N238</f>
        <v>Juin</v>
      </c>
    </row>
    <row r="239" spans="1:38" ht="15.75">
      <c r="A239" s="35">
        <v>230</v>
      </c>
      <c r="B239" s="123" t="s">
        <v>498</v>
      </c>
      <c r="C239" s="123" t="s">
        <v>397</v>
      </c>
      <c r="D239" s="87">
        <f>'REPRODUCTION 3'!G237</f>
        <v>13.125</v>
      </c>
      <c r="E239" s="87">
        <f>'RUMINANTS 3'!G237</f>
        <v>38.25</v>
      </c>
      <c r="F239" s="87">
        <f>'PARASITOLOGIE 3'!G237</f>
        <v>24.375</v>
      </c>
      <c r="G239" s="87">
        <f>'INFECTIEUX 3'!G237</f>
        <v>19.125</v>
      </c>
      <c r="H239" s="87">
        <f>'CARNIVORES 3'!G237</f>
        <v>37.875</v>
      </c>
      <c r="I239" s="87">
        <f>'CHIRURGIE 3'!G237</f>
        <v>25.5</v>
      </c>
      <c r="J239" s="87">
        <f>'BIOCHIMIE 2'!G237</f>
        <v>12.25</v>
      </c>
      <c r="K239" s="87">
        <f>'HIDAOA 3'!G237</f>
        <v>39.75</v>
      </c>
      <c r="L239" s="87">
        <f>'ANA-PATH 2'!G237</f>
        <v>19.25</v>
      </c>
      <c r="M239" s="88">
        <f>CLINIQUE!H239</f>
        <v>43.5</v>
      </c>
      <c r="N239" s="88">
        <f t="shared" si="42"/>
        <v>273</v>
      </c>
      <c r="O239" s="88">
        <f t="shared" si="43"/>
        <v>9.75</v>
      </c>
      <c r="P239" s="89" t="str">
        <f t="shared" si="44"/>
        <v>Ajournee</v>
      </c>
      <c r="Q239" s="89" t="str">
        <f t="shared" si="45"/>
        <v>Synthèse</v>
      </c>
      <c r="R239" s="72">
        <f t="shared" si="46"/>
        <v>1</v>
      </c>
      <c r="S239" s="72">
        <f t="shared" si="47"/>
        <v>0</v>
      </c>
      <c r="T239" s="72">
        <f t="shared" si="48"/>
        <v>0</v>
      </c>
      <c r="U239" s="72">
        <f t="shared" si="49"/>
        <v>0</v>
      </c>
      <c r="V239" s="72">
        <f t="shared" si="50"/>
        <v>0</v>
      </c>
      <c r="W239" s="72">
        <f t="shared" si="51"/>
        <v>0</v>
      </c>
      <c r="X239" s="72">
        <f t="shared" si="52"/>
        <v>0</v>
      </c>
      <c r="Y239" s="72">
        <f t="shared" si="53"/>
        <v>0</v>
      </c>
      <c r="Z239" s="72">
        <f t="shared" si="54"/>
        <v>0</v>
      </c>
      <c r="AA239" s="72">
        <f t="shared" si="55"/>
        <v>0</v>
      </c>
      <c r="AB239" s="71" t="str">
        <f>'REPRODUCTION 3'!M237</f>
        <v>Synthèse</v>
      </c>
      <c r="AC239" s="71" t="str">
        <f>'RUMINANTS 3'!M237</f>
        <v>Juin</v>
      </c>
      <c r="AD239" s="71" t="str">
        <f>'PARASITOLOGIE 3'!M237</f>
        <v>Synthèse</v>
      </c>
      <c r="AE239" s="71" t="str">
        <f>'INFECTIEUX 3'!M237</f>
        <v>Synthèse</v>
      </c>
      <c r="AF239" s="71" t="str">
        <f>'CARNIVORES 3'!M237</f>
        <v>Juin</v>
      </c>
      <c r="AG239" s="71" t="str">
        <f>'CHIRURGIE 3'!M237</f>
        <v>Synthèse</v>
      </c>
      <c r="AH239" s="71" t="str">
        <f>'BIOCHIMIE 2'!M237</f>
        <v>Synthèse</v>
      </c>
      <c r="AI239" s="71" t="str">
        <f>'HIDAOA 3'!M237</f>
        <v>Juin</v>
      </c>
      <c r="AJ239" s="71" t="str">
        <f>'ANA-PATH 2'!M237</f>
        <v>Synthèse</v>
      </c>
      <c r="AK239" s="73" t="str">
        <f>CLINIQUE!N239</f>
        <v>Juin</v>
      </c>
    </row>
    <row r="240" spans="1:38" ht="15.75">
      <c r="A240" s="35">
        <v>231</v>
      </c>
      <c r="B240" s="123" t="s">
        <v>114</v>
      </c>
      <c r="C240" s="123" t="s">
        <v>477</v>
      </c>
      <c r="D240" s="87">
        <f>'REPRODUCTION 3'!G238</f>
        <v>8.25</v>
      </c>
      <c r="E240" s="87">
        <f>'RUMINANTS 3'!G238</f>
        <v>33</v>
      </c>
      <c r="F240" s="87">
        <f>'PARASITOLOGIE 3'!G238</f>
        <v>21.375</v>
      </c>
      <c r="G240" s="87">
        <f>'INFECTIEUX 3'!G238</f>
        <v>7.5</v>
      </c>
      <c r="H240" s="87">
        <f>'CARNIVORES 3'!G238</f>
        <v>29.25</v>
      </c>
      <c r="I240" s="87">
        <f>'CHIRURGIE 3'!G238</f>
        <v>18.375</v>
      </c>
      <c r="J240" s="87">
        <f>'BIOCHIMIE 2'!G238</f>
        <v>12.75</v>
      </c>
      <c r="K240" s="87">
        <f>'HIDAOA 3'!G238</f>
        <v>29.25</v>
      </c>
      <c r="L240" s="87">
        <f>'ANA-PATH 2'!G238</f>
        <v>14</v>
      </c>
      <c r="M240" s="88">
        <f>CLINIQUE!H240</f>
        <v>43.75</v>
      </c>
      <c r="N240" s="88">
        <f t="shared" si="42"/>
        <v>217.5</v>
      </c>
      <c r="O240" s="88">
        <f t="shared" si="43"/>
        <v>7.7678571428571432</v>
      </c>
      <c r="P240" s="89" t="str">
        <f t="shared" si="44"/>
        <v>Ajournee</v>
      </c>
      <c r="Q240" s="89" t="str">
        <f t="shared" si="45"/>
        <v>Synthèse</v>
      </c>
      <c r="R240" s="72">
        <f t="shared" si="46"/>
        <v>1</v>
      </c>
      <c r="S240" s="72">
        <f t="shared" si="47"/>
        <v>0</v>
      </c>
      <c r="T240" s="72">
        <f t="shared" si="48"/>
        <v>0</v>
      </c>
      <c r="U240" s="72">
        <f t="shared" si="49"/>
        <v>1</v>
      </c>
      <c r="V240" s="72">
        <f t="shared" si="50"/>
        <v>0</v>
      </c>
      <c r="W240" s="72">
        <f t="shared" si="51"/>
        <v>0</v>
      </c>
      <c r="X240" s="72">
        <f t="shared" si="52"/>
        <v>0</v>
      </c>
      <c r="Y240" s="72">
        <f t="shared" si="53"/>
        <v>0</v>
      </c>
      <c r="Z240" s="72">
        <f t="shared" si="54"/>
        <v>0</v>
      </c>
      <c r="AA240" s="72">
        <f t="shared" si="55"/>
        <v>0</v>
      </c>
      <c r="AB240" s="71" t="str">
        <f>'REPRODUCTION 3'!M238</f>
        <v>Synthèse</v>
      </c>
      <c r="AC240" s="71" t="str">
        <f>'RUMINANTS 3'!M238</f>
        <v>Juin</v>
      </c>
      <c r="AD240" s="71" t="str">
        <f>'PARASITOLOGIE 3'!M238</f>
        <v>Synthèse</v>
      </c>
      <c r="AE240" s="71" t="str">
        <f>'INFECTIEUX 3'!M238</f>
        <v>Synthèse</v>
      </c>
      <c r="AF240" s="71" t="str">
        <f>'CARNIVORES 3'!M238</f>
        <v>Synthèse</v>
      </c>
      <c r="AG240" s="71" t="str">
        <f>'CHIRURGIE 3'!M238</f>
        <v>Synthèse</v>
      </c>
      <c r="AH240" s="71" t="str">
        <f>'BIOCHIMIE 2'!M238</f>
        <v>Synthèse</v>
      </c>
      <c r="AI240" s="71" t="str">
        <f>'HIDAOA 3'!M238</f>
        <v>Synthèse</v>
      </c>
      <c r="AJ240" s="71" t="str">
        <f>'ANA-PATH 2'!M238</f>
        <v>Synthèse</v>
      </c>
      <c r="AK240" s="73" t="str">
        <f>CLINIQUE!N240</f>
        <v>Juin</v>
      </c>
    </row>
    <row r="241" spans="1:38" ht="15.75">
      <c r="A241" s="35">
        <v>232</v>
      </c>
      <c r="B241" s="123" t="s">
        <v>499</v>
      </c>
      <c r="C241" s="123" t="s">
        <v>500</v>
      </c>
      <c r="D241" s="87">
        <f>'REPRODUCTION 3'!G239</f>
        <v>4.875</v>
      </c>
      <c r="E241" s="87">
        <f>'RUMINANTS 3'!G239</f>
        <v>20.25</v>
      </c>
      <c r="F241" s="87">
        <f>'PARASITOLOGIE 3'!G239</f>
        <v>23.625</v>
      </c>
      <c r="G241" s="87">
        <f>'INFECTIEUX 3'!G239</f>
        <v>2.625</v>
      </c>
      <c r="H241" s="87">
        <f>'CARNIVORES 3'!G239</f>
        <v>23.25</v>
      </c>
      <c r="I241" s="87">
        <f>'CHIRURGIE 3'!G239</f>
        <v>12.75</v>
      </c>
      <c r="J241" s="87">
        <f>'BIOCHIMIE 2'!G239</f>
        <v>17.5</v>
      </c>
      <c r="K241" s="87">
        <f>'HIDAOA 3'!G239</f>
        <v>18</v>
      </c>
      <c r="L241" s="87">
        <f>'ANA-PATH 2'!G239</f>
        <v>12</v>
      </c>
      <c r="M241" s="88">
        <f>CLINIQUE!H241</f>
        <v>38.25</v>
      </c>
      <c r="N241" s="88">
        <f t="shared" si="42"/>
        <v>173.125</v>
      </c>
      <c r="O241" s="88">
        <f t="shared" si="43"/>
        <v>6.1830357142857144</v>
      </c>
      <c r="P241" s="89" t="str">
        <f t="shared" si="44"/>
        <v>Ajournee</v>
      </c>
      <c r="Q241" s="89" t="str">
        <f t="shared" si="45"/>
        <v>Synthèse</v>
      </c>
      <c r="R241" s="72">
        <f t="shared" si="46"/>
        <v>1</v>
      </c>
      <c r="S241" s="72">
        <f t="shared" si="47"/>
        <v>0</v>
      </c>
      <c r="T241" s="72">
        <f t="shared" si="48"/>
        <v>0</v>
      </c>
      <c r="U241" s="72">
        <f t="shared" si="49"/>
        <v>1</v>
      </c>
      <c r="V241" s="72">
        <f t="shared" si="50"/>
        <v>0</v>
      </c>
      <c r="W241" s="72">
        <f t="shared" si="51"/>
        <v>1</v>
      </c>
      <c r="X241" s="72">
        <f t="shared" si="52"/>
        <v>0</v>
      </c>
      <c r="Y241" s="72">
        <f t="shared" si="53"/>
        <v>0</v>
      </c>
      <c r="Z241" s="72">
        <f t="shared" si="54"/>
        <v>0</v>
      </c>
      <c r="AA241" s="72">
        <f t="shared" si="55"/>
        <v>0</v>
      </c>
      <c r="AB241" s="71" t="str">
        <f>'REPRODUCTION 3'!M239</f>
        <v>Synthèse</v>
      </c>
      <c r="AC241" s="71" t="str">
        <f>'RUMINANTS 3'!M239</f>
        <v>Synthèse</v>
      </c>
      <c r="AD241" s="71" t="str">
        <f>'PARASITOLOGIE 3'!M239</f>
        <v>Synthèse</v>
      </c>
      <c r="AE241" s="71" t="str">
        <f>'INFECTIEUX 3'!M239</f>
        <v>Synthèse</v>
      </c>
      <c r="AF241" s="71" t="str">
        <f>'CARNIVORES 3'!M239</f>
        <v>Synthèse</v>
      </c>
      <c r="AG241" s="71" t="str">
        <f>'CHIRURGIE 3'!M239</f>
        <v>Synthèse</v>
      </c>
      <c r="AH241" s="71" t="str">
        <f>'BIOCHIMIE 2'!M239</f>
        <v>Synthèse</v>
      </c>
      <c r="AI241" s="71" t="str">
        <f>'HIDAOA 3'!M239</f>
        <v>Synthèse</v>
      </c>
      <c r="AJ241" s="71" t="str">
        <f>'ANA-PATH 2'!M239</f>
        <v>Synthèse</v>
      </c>
      <c r="AK241" s="73" t="str">
        <f>CLINIQUE!N241</f>
        <v>Juin</v>
      </c>
    </row>
    <row r="242" spans="1:38" ht="15.75">
      <c r="A242" s="35">
        <v>233</v>
      </c>
      <c r="B242" s="123" t="s">
        <v>501</v>
      </c>
      <c r="C242" s="123" t="s">
        <v>67</v>
      </c>
      <c r="D242" s="87">
        <f>'REPRODUCTION 3'!G240</f>
        <v>20.25</v>
      </c>
      <c r="E242" s="87">
        <f>'RUMINANTS 3'!G240</f>
        <v>48</v>
      </c>
      <c r="F242" s="87">
        <f>'PARASITOLOGIE 3'!G240</f>
        <v>29.25</v>
      </c>
      <c r="G242" s="87">
        <f>'INFECTIEUX 3'!G240</f>
        <v>10.875</v>
      </c>
      <c r="H242" s="87">
        <f>'CARNIVORES 3'!G240</f>
        <v>36.75</v>
      </c>
      <c r="I242" s="87">
        <f>'CHIRURGIE 3'!G240</f>
        <v>28.5</v>
      </c>
      <c r="J242" s="87">
        <f>'BIOCHIMIE 2'!G240</f>
        <v>15.75</v>
      </c>
      <c r="K242" s="87">
        <f>'HIDAOA 3'!G240</f>
        <v>36.375</v>
      </c>
      <c r="L242" s="87">
        <f>'ANA-PATH 2'!G240</f>
        <v>18.5</v>
      </c>
      <c r="M242" s="88">
        <f>CLINIQUE!H242</f>
        <v>41.5</v>
      </c>
      <c r="N242" s="88">
        <f t="shared" si="42"/>
        <v>285.75</v>
      </c>
      <c r="O242" s="88">
        <f t="shared" si="43"/>
        <v>10.205357142857142</v>
      </c>
      <c r="P242" s="89" t="str">
        <f t="shared" si="44"/>
        <v>Ajournee</v>
      </c>
      <c r="Q242" s="89" t="str">
        <f t="shared" si="45"/>
        <v>Synthèse</v>
      </c>
      <c r="R242" s="72">
        <f t="shared" si="46"/>
        <v>0</v>
      </c>
      <c r="S242" s="72">
        <f t="shared" si="47"/>
        <v>0</v>
      </c>
      <c r="T242" s="72">
        <f t="shared" si="48"/>
        <v>0</v>
      </c>
      <c r="U242" s="72">
        <f t="shared" si="49"/>
        <v>1</v>
      </c>
      <c r="V242" s="72">
        <f t="shared" si="50"/>
        <v>0</v>
      </c>
      <c r="W242" s="72">
        <f t="shared" si="51"/>
        <v>0</v>
      </c>
      <c r="X242" s="72">
        <f t="shared" si="52"/>
        <v>0</v>
      </c>
      <c r="Y242" s="72">
        <f t="shared" si="53"/>
        <v>0</v>
      </c>
      <c r="Z242" s="72">
        <f t="shared" si="54"/>
        <v>0</v>
      </c>
      <c r="AA242" s="72">
        <f t="shared" si="55"/>
        <v>0</v>
      </c>
      <c r="AB242" s="71" t="str">
        <f>'REPRODUCTION 3'!M240</f>
        <v>Juin</v>
      </c>
      <c r="AC242" s="71" t="str">
        <f>'RUMINANTS 3'!M240</f>
        <v>Juin</v>
      </c>
      <c r="AD242" s="71" t="str">
        <f>'PARASITOLOGIE 3'!M240</f>
        <v>Juin</v>
      </c>
      <c r="AE242" s="71" t="str">
        <f>'INFECTIEUX 3'!M240</f>
        <v>Synthèse</v>
      </c>
      <c r="AF242" s="71" t="str">
        <f>'CARNIVORES 3'!M240</f>
        <v>Juin</v>
      </c>
      <c r="AG242" s="71" t="str">
        <f>'CHIRURGIE 3'!M240</f>
        <v>Juin</v>
      </c>
      <c r="AH242" s="71" t="str">
        <f>'BIOCHIMIE 2'!M240</f>
        <v>Juin</v>
      </c>
      <c r="AI242" s="71" t="str">
        <f>'HIDAOA 3'!M240</f>
        <v>Juin</v>
      </c>
      <c r="AJ242" s="71" t="str">
        <f>'ANA-PATH 2'!M240</f>
        <v>Juin</v>
      </c>
      <c r="AK242" s="73" t="str">
        <f>CLINIQUE!N242</f>
        <v>Juin</v>
      </c>
    </row>
    <row r="243" spans="1:38" ht="15.75">
      <c r="A243" s="35">
        <v>234</v>
      </c>
      <c r="B243" s="123" t="s">
        <v>502</v>
      </c>
      <c r="C243" s="123" t="s">
        <v>503</v>
      </c>
      <c r="D243" s="87">
        <f>'REPRODUCTION 3'!G241</f>
        <v>3.375</v>
      </c>
      <c r="E243" s="87">
        <f>'RUMINANTS 3'!G241</f>
        <v>27.75</v>
      </c>
      <c r="F243" s="87">
        <f>'PARASITOLOGIE 3'!G241</f>
        <v>9.375</v>
      </c>
      <c r="G243" s="87">
        <f>'INFECTIEUX 3'!G241</f>
        <v>0.75</v>
      </c>
      <c r="H243" s="87">
        <f>'CARNIVORES 3'!G241</f>
        <v>30.375</v>
      </c>
      <c r="I243" s="87">
        <f>'CHIRURGIE 3'!G241</f>
        <v>4.125</v>
      </c>
      <c r="J243" s="87">
        <f>'BIOCHIMIE 2'!G241</f>
        <v>4</v>
      </c>
      <c r="K243" s="87">
        <f>'HIDAOA 3'!G241</f>
        <v>27</v>
      </c>
      <c r="L243" s="87">
        <f>'ANA-PATH 2'!G241</f>
        <v>13</v>
      </c>
      <c r="M243" s="88">
        <f>CLINIQUE!H243</f>
        <v>39</v>
      </c>
      <c r="N243" s="88">
        <f t="shared" si="42"/>
        <v>158.75</v>
      </c>
      <c r="O243" s="88">
        <f t="shared" si="43"/>
        <v>5.6696428571428568</v>
      </c>
      <c r="P243" s="89" t="str">
        <f t="shared" si="44"/>
        <v>Ajournee</v>
      </c>
      <c r="Q243" s="89" t="str">
        <f t="shared" si="45"/>
        <v>Synthèse</v>
      </c>
      <c r="R243" s="72">
        <f t="shared" si="46"/>
        <v>1</v>
      </c>
      <c r="S243" s="72">
        <f t="shared" si="47"/>
        <v>0</v>
      </c>
      <c r="T243" s="72">
        <f t="shared" si="48"/>
        <v>1</v>
      </c>
      <c r="U243" s="72">
        <f t="shared" si="49"/>
        <v>1</v>
      </c>
      <c r="V243" s="72">
        <f t="shared" si="50"/>
        <v>0</v>
      </c>
      <c r="W243" s="72">
        <f t="shared" si="51"/>
        <v>1</v>
      </c>
      <c r="X243" s="72">
        <f t="shared" si="52"/>
        <v>1</v>
      </c>
      <c r="Y243" s="72">
        <f t="shared" si="53"/>
        <v>0</v>
      </c>
      <c r="Z243" s="72">
        <f t="shared" si="54"/>
        <v>0</v>
      </c>
      <c r="AA243" s="72">
        <f t="shared" si="55"/>
        <v>0</v>
      </c>
      <c r="AB243" s="71" t="str">
        <f>'REPRODUCTION 3'!M241</f>
        <v>Synthèse</v>
      </c>
      <c r="AC243" s="71" t="str">
        <f>'RUMINANTS 3'!M241</f>
        <v>Synthèse</v>
      </c>
      <c r="AD243" s="71" t="str">
        <f>'PARASITOLOGIE 3'!M241</f>
        <v>Synthèse</v>
      </c>
      <c r="AE243" s="71" t="str">
        <f>'INFECTIEUX 3'!M241</f>
        <v>Synthèse</v>
      </c>
      <c r="AF243" s="71" t="str">
        <f>'CARNIVORES 3'!M241</f>
        <v>Synthèse</v>
      </c>
      <c r="AG243" s="71" t="str">
        <f>'CHIRURGIE 3'!M241</f>
        <v>Synthèse</v>
      </c>
      <c r="AH243" s="71" t="str">
        <f>'BIOCHIMIE 2'!M241</f>
        <v>Synthèse</v>
      </c>
      <c r="AI243" s="71" t="str">
        <f>'HIDAOA 3'!M241</f>
        <v>Synthèse</v>
      </c>
      <c r="AJ243" s="71" t="str">
        <f>'ANA-PATH 2'!M241</f>
        <v>Synthèse</v>
      </c>
      <c r="AK243" s="73" t="str">
        <f>CLINIQUE!N243</f>
        <v>Juin</v>
      </c>
    </row>
    <row r="244" spans="1:38" ht="15.75">
      <c r="A244" s="35">
        <v>235</v>
      </c>
      <c r="B244" s="123" t="s">
        <v>504</v>
      </c>
      <c r="C244" s="123" t="s">
        <v>505</v>
      </c>
      <c r="D244" s="87">
        <f>'REPRODUCTION 3'!G242</f>
        <v>15.75</v>
      </c>
      <c r="E244" s="87">
        <f>'RUMINANTS 3'!G242</f>
        <v>27.75</v>
      </c>
      <c r="F244" s="87">
        <f>'PARASITOLOGIE 3'!G242</f>
        <v>20.625</v>
      </c>
      <c r="G244" s="87">
        <f>'INFECTIEUX 3'!G242</f>
        <v>4.125</v>
      </c>
      <c r="H244" s="87">
        <f>'CARNIVORES 3'!G242</f>
        <v>42</v>
      </c>
      <c r="I244" s="87">
        <f>'CHIRURGIE 3'!G242</f>
        <v>26.25</v>
      </c>
      <c r="J244" s="87">
        <f>'BIOCHIMIE 2'!G242</f>
        <v>21.25</v>
      </c>
      <c r="K244" s="87">
        <f>'HIDAOA 3'!G242</f>
        <v>28.5</v>
      </c>
      <c r="L244" s="87">
        <f>'ANA-PATH 2'!G242</f>
        <v>15</v>
      </c>
      <c r="M244" s="88">
        <f>CLINIQUE!H244</f>
        <v>39.5</v>
      </c>
      <c r="N244" s="88">
        <f t="shared" si="42"/>
        <v>240.75</v>
      </c>
      <c r="O244" s="88">
        <f t="shared" si="43"/>
        <v>8.5982142857142865</v>
      </c>
      <c r="P244" s="89" t="str">
        <f t="shared" si="44"/>
        <v>Ajournee</v>
      </c>
      <c r="Q244" s="89" t="str">
        <f t="shared" si="45"/>
        <v>Synthèse</v>
      </c>
      <c r="R244" s="72">
        <f t="shared" si="46"/>
        <v>0</v>
      </c>
      <c r="S244" s="72">
        <f t="shared" si="47"/>
        <v>0</v>
      </c>
      <c r="T244" s="72">
        <f t="shared" si="48"/>
        <v>0</v>
      </c>
      <c r="U244" s="72">
        <f t="shared" si="49"/>
        <v>1</v>
      </c>
      <c r="V244" s="72">
        <f t="shared" si="50"/>
        <v>0</v>
      </c>
      <c r="W244" s="72">
        <f t="shared" si="51"/>
        <v>0</v>
      </c>
      <c r="X244" s="72">
        <f t="shared" si="52"/>
        <v>0</v>
      </c>
      <c r="Y244" s="72">
        <f t="shared" si="53"/>
        <v>0</v>
      </c>
      <c r="Z244" s="72">
        <f t="shared" si="54"/>
        <v>0</v>
      </c>
      <c r="AA244" s="72">
        <f t="shared" si="55"/>
        <v>0</v>
      </c>
      <c r="AB244" s="71" t="str">
        <f>'REPRODUCTION 3'!M242</f>
        <v>Synthèse</v>
      </c>
      <c r="AC244" s="71" t="str">
        <f>'RUMINANTS 3'!M242</f>
        <v>Synthèse</v>
      </c>
      <c r="AD244" s="71" t="str">
        <f>'PARASITOLOGIE 3'!M242</f>
        <v>Synthèse</v>
      </c>
      <c r="AE244" s="71" t="str">
        <f>'INFECTIEUX 3'!M242</f>
        <v>Synthèse</v>
      </c>
      <c r="AF244" s="71" t="str">
        <f>'CARNIVORES 3'!M242</f>
        <v>Juin</v>
      </c>
      <c r="AG244" s="71" t="str">
        <f>'CHIRURGIE 3'!M242</f>
        <v>Synthèse</v>
      </c>
      <c r="AH244" s="71" t="str">
        <f>'BIOCHIMIE 2'!M242</f>
        <v>Juin</v>
      </c>
      <c r="AI244" s="71" t="str">
        <f>'HIDAOA 3'!M242</f>
        <v>Synthèse</v>
      </c>
      <c r="AJ244" s="71" t="str">
        <f>'ANA-PATH 2'!M242</f>
        <v>Synthèse</v>
      </c>
      <c r="AK244" s="73" t="str">
        <f>CLINIQUE!N244</f>
        <v>Juin</v>
      </c>
    </row>
    <row r="245" spans="1:38" ht="15.75">
      <c r="A245" s="35">
        <v>236</v>
      </c>
      <c r="B245" s="123" t="s">
        <v>506</v>
      </c>
      <c r="C245" s="123" t="s">
        <v>500</v>
      </c>
      <c r="D245" s="87">
        <f>'REPRODUCTION 3'!G243</f>
        <v>6.75</v>
      </c>
      <c r="E245" s="87">
        <f>'RUMINANTS 3'!G243</f>
        <v>20.25</v>
      </c>
      <c r="F245" s="87">
        <f>'PARASITOLOGIE 3'!G243</f>
        <v>26.625</v>
      </c>
      <c r="G245" s="87">
        <f>'INFECTIEUX 3'!G243</f>
        <v>4.125</v>
      </c>
      <c r="H245" s="87">
        <f>'CARNIVORES 3'!G243</f>
        <v>23.625</v>
      </c>
      <c r="I245" s="87">
        <f>'CHIRURGIE 3'!G243</f>
        <v>10.875</v>
      </c>
      <c r="J245" s="87">
        <f>'BIOCHIMIE 2'!G243</f>
        <v>8.5</v>
      </c>
      <c r="K245" s="87">
        <f>'HIDAOA 3'!G243</f>
        <v>25.125</v>
      </c>
      <c r="L245" s="87">
        <f>'ANA-PATH 2'!G243</f>
        <v>15</v>
      </c>
      <c r="M245" s="88">
        <f>CLINIQUE!H245</f>
        <v>40.5</v>
      </c>
      <c r="N245" s="88">
        <f t="shared" si="42"/>
        <v>181.375</v>
      </c>
      <c r="O245" s="88">
        <f t="shared" si="43"/>
        <v>6.4776785714285712</v>
      </c>
      <c r="P245" s="89" t="str">
        <f t="shared" si="44"/>
        <v>Ajournee</v>
      </c>
      <c r="Q245" s="89" t="str">
        <f t="shared" si="45"/>
        <v>Synthèse</v>
      </c>
      <c r="R245" s="72">
        <f t="shared" si="46"/>
        <v>1</v>
      </c>
      <c r="S245" s="72">
        <f t="shared" si="47"/>
        <v>0</v>
      </c>
      <c r="T245" s="72">
        <f t="shared" si="48"/>
        <v>0</v>
      </c>
      <c r="U245" s="72">
        <f t="shared" si="49"/>
        <v>1</v>
      </c>
      <c r="V245" s="72">
        <f t="shared" si="50"/>
        <v>0</v>
      </c>
      <c r="W245" s="72">
        <f t="shared" si="51"/>
        <v>1</v>
      </c>
      <c r="X245" s="72">
        <f t="shared" si="52"/>
        <v>1</v>
      </c>
      <c r="Y245" s="72">
        <f t="shared" si="53"/>
        <v>0</v>
      </c>
      <c r="Z245" s="72">
        <f t="shared" si="54"/>
        <v>0</v>
      </c>
      <c r="AA245" s="72">
        <f t="shared" si="55"/>
        <v>0</v>
      </c>
      <c r="AB245" s="71" t="str">
        <f>'REPRODUCTION 3'!M243</f>
        <v>Synthèse</v>
      </c>
      <c r="AC245" s="71" t="str">
        <f>'RUMINANTS 3'!M243</f>
        <v>Synthèse</v>
      </c>
      <c r="AD245" s="71" t="str">
        <f>'PARASITOLOGIE 3'!M243</f>
        <v>Synthèse</v>
      </c>
      <c r="AE245" s="71" t="str">
        <f>'INFECTIEUX 3'!M243</f>
        <v>Synthèse</v>
      </c>
      <c r="AF245" s="71" t="str">
        <f>'CARNIVORES 3'!M243</f>
        <v>Synthèse</v>
      </c>
      <c r="AG245" s="71" t="str">
        <f>'CHIRURGIE 3'!M243</f>
        <v>Synthèse</v>
      </c>
      <c r="AH245" s="71" t="str">
        <f>'BIOCHIMIE 2'!M243</f>
        <v>Synthèse</v>
      </c>
      <c r="AI245" s="71" t="str">
        <f>'HIDAOA 3'!M243</f>
        <v>Synthèse</v>
      </c>
      <c r="AJ245" s="71" t="str">
        <f>'ANA-PATH 2'!M243</f>
        <v>Synthèse</v>
      </c>
      <c r="AK245" s="73" t="str">
        <f>CLINIQUE!N245</f>
        <v>Juin</v>
      </c>
    </row>
    <row r="246" spans="1:38" ht="15.75">
      <c r="A246" s="35">
        <v>237</v>
      </c>
      <c r="B246" s="123" t="s">
        <v>507</v>
      </c>
      <c r="C246" s="123" t="s">
        <v>508</v>
      </c>
      <c r="D246" s="87">
        <f>'REPRODUCTION 3'!G244</f>
        <v>11.625</v>
      </c>
      <c r="E246" s="87">
        <f>'RUMINANTS 3'!G244</f>
        <v>46.5</v>
      </c>
      <c r="F246" s="87">
        <f>'PARASITOLOGIE 3'!G244</f>
        <v>38.625</v>
      </c>
      <c r="G246" s="87">
        <f>'INFECTIEUX 3'!G244</f>
        <v>15.75</v>
      </c>
      <c r="H246" s="87">
        <f>'CARNIVORES 3'!G244</f>
        <v>34.875</v>
      </c>
      <c r="I246" s="87">
        <f>'CHIRURGIE 3'!G244</f>
        <v>28.5</v>
      </c>
      <c r="J246" s="87">
        <f>'BIOCHIMIE 2'!G244</f>
        <v>18.5</v>
      </c>
      <c r="K246" s="87">
        <f>'HIDAOA 3'!G244</f>
        <v>36.375</v>
      </c>
      <c r="L246" s="87">
        <f>'ANA-PATH 2'!G244</f>
        <v>9</v>
      </c>
      <c r="M246" s="88">
        <f>CLINIQUE!H246</f>
        <v>40.5</v>
      </c>
      <c r="N246" s="88">
        <f t="shared" si="42"/>
        <v>280.25</v>
      </c>
      <c r="O246" s="88">
        <f t="shared" si="43"/>
        <v>10.008928571428571</v>
      </c>
      <c r="P246" s="89" t="str">
        <f t="shared" si="44"/>
        <v>Ajournee</v>
      </c>
      <c r="Q246" s="89" t="str">
        <f t="shared" si="45"/>
        <v>Synthèse</v>
      </c>
      <c r="R246" s="72">
        <f t="shared" si="46"/>
        <v>1</v>
      </c>
      <c r="S246" s="72">
        <f t="shared" si="47"/>
        <v>0</v>
      </c>
      <c r="T246" s="72">
        <f t="shared" si="48"/>
        <v>0</v>
      </c>
      <c r="U246" s="72">
        <f t="shared" si="49"/>
        <v>0</v>
      </c>
      <c r="V246" s="72">
        <f t="shared" si="50"/>
        <v>0</v>
      </c>
      <c r="W246" s="72">
        <f t="shared" si="51"/>
        <v>0</v>
      </c>
      <c r="X246" s="72">
        <f t="shared" si="52"/>
        <v>0</v>
      </c>
      <c r="Y246" s="72">
        <f t="shared" si="53"/>
        <v>0</v>
      </c>
      <c r="Z246" s="72">
        <f t="shared" si="54"/>
        <v>1</v>
      </c>
      <c r="AA246" s="72">
        <f t="shared" si="55"/>
        <v>0</v>
      </c>
      <c r="AB246" s="71" t="str">
        <f>'REPRODUCTION 3'!M244</f>
        <v>Synthèse</v>
      </c>
      <c r="AC246" s="71" t="str">
        <f>'RUMINANTS 3'!M244</f>
        <v>Juin</v>
      </c>
      <c r="AD246" s="71" t="str">
        <f>'PARASITOLOGIE 3'!M244</f>
        <v>Juin</v>
      </c>
      <c r="AE246" s="71" t="str">
        <f>'INFECTIEUX 3'!M244</f>
        <v>Juin</v>
      </c>
      <c r="AF246" s="71" t="str">
        <f>'CARNIVORES 3'!M244</f>
        <v>Juin</v>
      </c>
      <c r="AG246" s="71" t="str">
        <f>'CHIRURGIE 3'!M244</f>
        <v>Juin</v>
      </c>
      <c r="AH246" s="71" t="str">
        <f>'BIOCHIMIE 2'!M244</f>
        <v>Juin</v>
      </c>
      <c r="AI246" s="71" t="str">
        <f>'HIDAOA 3'!M244</f>
        <v>Juin</v>
      </c>
      <c r="AJ246" s="71" t="str">
        <f>'ANA-PATH 2'!M244</f>
        <v>Synthèse</v>
      </c>
      <c r="AK246" s="73" t="str">
        <f>CLINIQUE!N246</f>
        <v>Juin</v>
      </c>
    </row>
    <row r="247" spans="1:38" ht="15.75">
      <c r="A247" s="35">
        <v>238</v>
      </c>
      <c r="B247" s="123" t="s">
        <v>509</v>
      </c>
      <c r="C247" s="123" t="s">
        <v>510</v>
      </c>
      <c r="D247" s="339">
        <f>'REPRODUCTION 3'!G245</f>
        <v>17.625</v>
      </c>
      <c r="E247" s="339">
        <f>'RUMINANTS 3'!G245</f>
        <v>51.75</v>
      </c>
      <c r="F247" s="339">
        <f>'PARASITOLOGIE 3'!G245</f>
        <v>37.875</v>
      </c>
      <c r="G247" s="339">
        <f>'INFECTIEUX 3'!G245</f>
        <v>15.75</v>
      </c>
      <c r="H247" s="339">
        <f>'CARNIVORES 3'!G245</f>
        <v>36</v>
      </c>
      <c r="I247" s="339">
        <f>'CHIRURGIE 3'!G245</f>
        <v>37.5</v>
      </c>
      <c r="J247" s="339">
        <f>'BIOCHIMIE 2'!G245</f>
        <v>17.75</v>
      </c>
      <c r="K247" s="339">
        <f>'HIDAOA 3'!G245</f>
        <v>44.25</v>
      </c>
      <c r="L247" s="339">
        <f>'ANA-PATH 2'!G245</f>
        <v>18</v>
      </c>
      <c r="M247" s="88">
        <f>CLINIQUE!H247</f>
        <v>43</v>
      </c>
      <c r="N247" s="88">
        <f t="shared" si="42"/>
        <v>319.5</v>
      </c>
      <c r="O247" s="88">
        <f t="shared" si="43"/>
        <v>11.410714285714286</v>
      </c>
      <c r="P247" s="89" t="str">
        <f t="shared" si="44"/>
        <v>Admis</v>
      </c>
      <c r="Q247" s="89" t="str">
        <f t="shared" si="45"/>
        <v>juin</v>
      </c>
      <c r="R247" s="72">
        <f t="shared" si="46"/>
        <v>0</v>
      </c>
      <c r="S247" s="72">
        <f t="shared" si="47"/>
        <v>0</v>
      </c>
      <c r="T247" s="72">
        <f t="shared" si="48"/>
        <v>0</v>
      </c>
      <c r="U247" s="72">
        <f t="shared" si="49"/>
        <v>0</v>
      </c>
      <c r="V247" s="72">
        <f t="shared" si="50"/>
        <v>0</v>
      </c>
      <c r="W247" s="72">
        <f t="shared" si="51"/>
        <v>0</v>
      </c>
      <c r="X247" s="72">
        <f t="shared" si="52"/>
        <v>0</v>
      </c>
      <c r="Y247" s="72">
        <f t="shared" si="53"/>
        <v>0</v>
      </c>
      <c r="Z247" s="72">
        <f t="shared" si="54"/>
        <v>0</v>
      </c>
      <c r="AA247" s="72">
        <f t="shared" si="55"/>
        <v>0</v>
      </c>
      <c r="AB247" s="71" t="str">
        <f>'REPRODUCTION 3'!M245</f>
        <v>Juin</v>
      </c>
      <c r="AC247" s="71" t="str">
        <f>'RUMINANTS 3'!M245</f>
        <v>Juin</v>
      </c>
      <c r="AD247" s="71" t="str">
        <f>'PARASITOLOGIE 3'!M245</f>
        <v>Juin</v>
      </c>
      <c r="AE247" s="71" t="str">
        <f>'INFECTIEUX 3'!M245</f>
        <v>Juin</v>
      </c>
      <c r="AF247" s="71" t="str">
        <f>'CARNIVORES 3'!M245</f>
        <v>Juin</v>
      </c>
      <c r="AG247" s="71" t="str">
        <f>'CHIRURGIE 3'!M245</f>
        <v>Juin</v>
      </c>
      <c r="AH247" s="71" t="str">
        <f>'BIOCHIMIE 2'!M245</f>
        <v>Juin</v>
      </c>
      <c r="AI247" s="71" t="str">
        <f>'HIDAOA 3'!M245</f>
        <v>Juin</v>
      </c>
      <c r="AJ247" s="71" t="str">
        <f>'ANA-PATH 2'!M245</f>
        <v>Juin</v>
      </c>
      <c r="AK247" s="73" t="str">
        <f>CLINIQUE!N247</f>
        <v>Juin</v>
      </c>
      <c r="AL247" t="e">
        <f>IF(AND(B247=#REF!,C247=#REF!),"oui","non")</f>
        <v>#REF!</v>
      </c>
    </row>
    <row r="248" spans="1:38" ht="15.75">
      <c r="A248" s="35">
        <v>239</v>
      </c>
      <c r="B248" s="123" t="s">
        <v>511</v>
      </c>
      <c r="C248" s="123" t="s">
        <v>512</v>
      </c>
      <c r="D248" s="87">
        <f>'REPRODUCTION 3'!G246</f>
        <v>6</v>
      </c>
      <c r="E248" s="87">
        <f>'RUMINANTS 3'!G246</f>
        <v>30</v>
      </c>
      <c r="F248" s="87">
        <f>'PARASITOLOGIE 3'!G246</f>
        <v>17.25</v>
      </c>
      <c r="G248" s="87">
        <f>'INFECTIEUX 3'!G246</f>
        <v>5.25</v>
      </c>
      <c r="H248" s="87">
        <f>'CARNIVORES 3'!G246</f>
        <v>38.625</v>
      </c>
      <c r="I248" s="87">
        <f>'CHIRURGIE 3'!G246</f>
        <v>27</v>
      </c>
      <c r="J248" s="87">
        <f>'BIOCHIMIE 2'!G246</f>
        <v>13.25</v>
      </c>
      <c r="K248" s="87">
        <f>'HIDAOA 3'!G246</f>
        <v>33</v>
      </c>
      <c r="L248" s="87">
        <f>'ANA-PATH 2'!G246</f>
        <v>15.5</v>
      </c>
      <c r="M248" s="88">
        <f>CLINIQUE!H248</f>
        <v>39</v>
      </c>
      <c r="N248" s="88">
        <f t="shared" si="42"/>
        <v>224.875</v>
      </c>
      <c r="O248" s="88">
        <f t="shared" si="43"/>
        <v>8.03125</v>
      </c>
      <c r="P248" s="89" t="str">
        <f t="shared" si="44"/>
        <v>Ajournee</v>
      </c>
      <c r="Q248" s="89" t="str">
        <f t="shared" si="45"/>
        <v>Synthèse</v>
      </c>
      <c r="R248" s="72">
        <f t="shared" si="46"/>
        <v>1</v>
      </c>
      <c r="S248" s="72">
        <f t="shared" si="47"/>
        <v>0</v>
      </c>
      <c r="T248" s="72">
        <f t="shared" si="48"/>
        <v>0</v>
      </c>
      <c r="U248" s="72">
        <f t="shared" si="49"/>
        <v>1</v>
      </c>
      <c r="V248" s="72">
        <f t="shared" si="50"/>
        <v>0</v>
      </c>
      <c r="W248" s="72">
        <f t="shared" si="51"/>
        <v>0</v>
      </c>
      <c r="X248" s="72">
        <f t="shared" si="52"/>
        <v>0</v>
      </c>
      <c r="Y248" s="72">
        <f t="shared" si="53"/>
        <v>0</v>
      </c>
      <c r="Z248" s="72">
        <f t="shared" si="54"/>
        <v>0</v>
      </c>
      <c r="AA248" s="72">
        <f t="shared" si="55"/>
        <v>0</v>
      </c>
      <c r="AB248" s="71" t="str">
        <f>'REPRODUCTION 3'!M246</f>
        <v>Synthèse</v>
      </c>
      <c r="AC248" s="71" t="str">
        <f>'RUMINANTS 3'!M246</f>
        <v>Juin</v>
      </c>
      <c r="AD248" s="71" t="str">
        <f>'PARASITOLOGIE 3'!M246</f>
        <v>Synthèse</v>
      </c>
      <c r="AE248" s="71" t="str">
        <f>'INFECTIEUX 3'!M246</f>
        <v>Synthèse</v>
      </c>
      <c r="AF248" s="71" t="str">
        <f>'CARNIVORES 3'!M246</f>
        <v>Juin</v>
      </c>
      <c r="AG248" s="71" t="str">
        <f>'CHIRURGIE 3'!M246</f>
        <v>Synthèse</v>
      </c>
      <c r="AH248" s="71" t="str">
        <f>'BIOCHIMIE 2'!M246</f>
        <v>Synthèse</v>
      </c>
      <c r="AI248" s="71" t="str">
        <f>'HIDAOA 3'!M246</f>
        <v>Juin</v>
      </c>
      <c r="AJ248" s="71" t="str">
        <f>'ANA-PATH 2'!M246</f>
        <v>Synthèse</v>
      </c>
      <c r="AK248" s="73" t="str">
        <f>CLINIQUE!N248</f>
        <v>Juin</v>
      </c>
    </row>
    <row r="249" spans="1:38" ht="15.75">
      <c r="A249" s="35">
        <v>240</v>
      </c>
      <c r="B249" s="123" t="s">
        <v>513</v>
      </c>
      <c r="C249" s="123" t="s">
        <v>514</v>
      </c>
      <c r="D249" s="87">
        <f>'REPRODUCTION 3'!G247</f>
        <v>10.875</v>
      </c>
      <c r="E249" s="87">
        <f>'RUMINANTS 3'!G247</f>
        <v>42.75</v>
      </c>
      <c r="F249" s="87">
        <f>'PARASITOLOGIE 3'!G247</f>
        <v>23.25</v>
      </c>
      <c r="G249" s="87">
        <f>'INFECTIEUX 3'!G247</f>
        <v>9.375</v>
      </c>
      <c r="H249" s="87">
        <f>'CARNIVORES 3'!G247</f>
        <v>38.625</v>
      </c>
      <c r="I249" s="87">
        <f>'CHIRURGIE 3'!G247</f>
        <v>23.25</v>
      </c>
      <c r="J249" s="87">
        <f>'BIOCHIMIE 2'!G247</f>
        <v>11.25</v>
      </c>
      <c r="K249" s="87">
        <f>'HIDAOA 3'!G247</f>
        <v>35.625</v>
      </c>
      <c r="L249" s="87">
        <f>'ANA-PATH 2'!G247</f>
        <v>12</v>
      </c>
      <c r="M249" s="88">
        <f>CLINIQUE!H249</f>
        <v>43</v>
      </c>
      <c r="N249" s="88">
        <f t="shared" si="42"/>
        <v>250</v>
      </c>
      <c r="O249" s="88">
        <f t="shared" si="43"/>
        <v>8.9285714285714288</v>
      </c>
      <c r="P249" s="89" t="str">
        <f t="shared" si="44"/>
        <v>Ajournee</v>
      </c>
      <c r="Q249" s="89" t="str">
        <f t="shared" si="45"/>
        <v>Synthèse</v>
      </c>
      <c r="R249" s="72">
        <f t="shared" si="46"/>
        <v>1</v>
      </c>
      <c r="S249" s="72">
        <f t="shared" si="47"/>
        <v>0</v>
      </c>
      <c r="T249" s="72">
        <f t="shared" si="48"/>
        <v>0</v>
      </c>
      <c r="U249" s="72">
        <f t="shared" si="49"/>
        <v>1</v>
      </c>
      <c r="V249" s="72">
        <f t="shared" si="50"/>
        <v>0</v>
      </c>
      <c r="W249" s="72">
        <f t="shared" si="51"/>
        <v>0</v>
      </c>
      <c r="X249" s="72">
        <f t="shared" si="52"/>
        <v>0</v>
      </c>
      <c r="Y249" s="72">
        <f t="shared" si="53"/>
        <v>0</v>
      </c>
      <c r="Z249" s="72">
        <f t="shared" si="54"/>
        <v>0</v>
      </c>
      <c r="AA249" s="72">
        <f t="shared" si="55"/>
        <v>0</v>
      </c>
      <c r="AB249" s="71" t="str">
        <f>'REPRODUCTION 3'!M247</f>
        <v>Synthèse</v>
      </c>
      <c r="AC249" s="71" t="str">
        <f>'RUMINANTS 3'!M247</f>
        <v>Juin</v>
      </c>
      <c r="AD249" s="71" t="str">
        <f>'PARASITOLOGIE 3'!M247</f>
        <v>Synthèse</v>
      </c>
      <c r="AE249" s="71" t="str">
        <f>'INFECTIEUX 3'!M247</f>
        <v>Synthèse</v>
      </c>
      <c r="AF249" s="71" t="str">
        <f>'CARNIVORES 3'!M247</f>
        <v>Juin</v>
      </c>
      <c r="AG249" s="71" t="str">
        <f>'CHIRURGIE 3'!M247</f>
        <v>Synthèse</v>
      </c>
      <c r="AH249" s="71" t="str">
        <f>'BIOCHIMIE 2'!M247</f>
        <v>Synthèse</v>
      </c>
      <c r="AI249" s="71" t="str">
        <f>'HIDAOA 3'!M247</f>
        <v>Juin</v>
      </c>
      <c r="AJ249" s="71" t="str">
        <f>'ANA-PATH 2'!M247</f>
        <v>Synthèse</v>
      </c>
      <c r="AK249" s="73" t="str">
        <f>CLINIQUE!N249</f>
        <v>Juin</v>
      </c>
    </row>
    <row r="250" spans="1:38" ht="15.75">
      <c r="A250" s="35">
        <v>241</v>
      </c>
      <c r="B250" s="123" t="s">
        <v>115</v>
      </c>
      <c r="C250" s="123" t="s">
        <v>515</v>
      </c>
      <c r="D250" s="87">
        <f>'REPRODUCTION 3'!G248</f>
        <v>3.375</v>
      </c>
      <c r="E250" s="87">
        <f>'RUMINANTS 3'!G248</f>
        <v>21.75</v>
      </c>
      <c r="F250" s="87">
        <f>'PARASITOLOGIE 3'!G248</f>
        <v>21.375</v>
      </c>
      <c r="G250" s="87">
        <f>'INFECTIEUX 3'!G248</f>
        <v>1.875</v>
      </c>
      <c r="H250" s="87">
        <f>'CARNIVORES 3'!G248</f>
        <v>24</v>
      </c>
      <c r="I250" s="87">
        <f>'CHIRURGIE 3'!G248</f>
        <v>11.25</v>
      </c>
      <c r="J250" s="87">
        <f>'BIOCHIMIE 2'!G248</f>
        <v>8.75</v>
      </c>
      <c r="K250" s="87">
        <f>'HIDAOA 3'!G248</f>
        <v>21</v>
      </c>
      <c r="L250" s="87">
        <f>'ANA-PATH 2'!G248</f>
        <v>10</v>
      </c>
      <c r="M250" s="88">
        <f>CLINIQUE!H250</f>
        <v>41</v>
      </c>
      <c r="N250" s="88">
        <f t="shared" si="42"/>
        <v>164.375</v>
      </c>
      <c r="O250" s="88">
        <f t="shared" si="43"/>
        <v>5.8705357142857144</v>
      </c>
      <c r="P250" s="89" t="str">
        <f t="shared" si="44"/>
        <v>Ajournee</v>
      </c>
      <c r="Q250" s="89" t="str">
        <f t="shared" si="45"/>
        <v>Synthèse</v>
      </c>
      <c r="R250" s="72">
        <f t="shared" si="46"/>
        <v>1</v>
      </c>
      <c r="S250" s="72">
        <f t="shared" si="47"/>
        <v>0</v>
      </c>
      <c r="T250" s="72">
        <f t="shared" si="48"/>
        <v>0</v>
      </c>
      <c r="U250" s="72">
        <f t="shared" si="49"/>
        <v>1</v>
      </c>
      <c r="V250" s="72">
        <f t="shared" si="50"/>
        <v>0</v>
      </c>
      <c r="W250" s="72">
        <f t="shared" si="51"/>
        <v>1</v>
      </c>
      <c r="X250" s="72">
        <f t="shared" si="52"/>
        <v>1</v>
      </c>
      <c r="Y250" s="72">
        <f t="shared" si="53"/>
        <v>0</v>
      </c>
      <c r="Z250" s="72">
        <f t="shared" si="54"/>
        <v>0</v>
      </c>
      <c r="AA250" s="72">
        <f t="shared" si="55"/>
        <v>0</v>
      </c>
      <c r="AB250" s="71" t="str">
        <f>'REPRODUCTION 3'!M248</f>
        <v>Synthèse</v>
      </c>
      <c r="AC250" s="71" t="str">
        <f>'RUMINANTS 3'!M248</f>
        <v>Synthèse</v>
      </c>
      <c r="AD250" s="71" t="str">
        <f>'PARASITOLOGIE 3'!M248</f>
        <v>Synthèse</v>
      </c>
      <c r="AE250" s="71" t="str">
        <f>'INFECTIEUX 3'!M248</f>
        <v>Synthèse</v>
      </c>
      <c r="AF250" s="71" t="str">
        <f>'CARNIVORES 3'!M248</f>
        <v>Synthèse</v>
      </c>
      <c r="AG250" s="71" t="str">
        <f>'CHIRURGIE 3'!M248</f>
        <v>Synthèse</v>
      </c>
      <c r="AH250" s="71" t="str">
        <f>'BIOCHIMIE 2'!M248</f>
        <v>Synthèse</v>
      </c>
      <c r="AI250" s="71" t="str">
        <f>'HIDAOA 3'!M248</f>
        <v>Synthèse</v>
      </c>
      <c r="AJ250" s="71" t="str">
        <f>'ANA-PATH 2'!M248</f>
        <v>Synthèse</v>
      </c>
      <c r="AK250" s="73" t="str">
        <f>CLINIQUE!N250</f>
        <v>Juin</v>
      </c>
    </row>
    <row r="251" spans="1:38" ht="15.75">
      <c r="A251" s="35">
        <v>242</v>
      </c>
      <c r="B251" s="123" t="s">
        <v>780</v>
      </c>
      <c r="C251" s="123" t="s">
        <v>516</v>
      </c>
      <c r="D251" s="339">
        <f>'REPRODUCTION 3'!G249</f>
        <v>31.125</v>
      </c>
      <c r="E251" s="339">
        <f>'RUMINANTS 3'!G249</f>
        <v>51</v>
      </c>
      <c r="F251" s="339">
        <f>'PARASITOLOGIE 3'!G249</f>
        <v>37.875</v>
      </c>
      <c r="G251" s="339">
        <f>'INFECTIEUX 3'!G249</f>
        <v>27.75</v>
      </c>
      <c r="H251" s="339">
        <f>'CARNIVORES 3'!G249</f>
        <v>37.875</v>
      </c>
      <c r="I251" s="339">
        <f>'CHIRURGIE 3'!G249</f>
        <v>40.5</v>
      </c>
      <c r="J251" s="339">
        <f>'BIOCHIMIE 2'!G249</f>
        <v>22.25</v>
      </c>
      <c r="K251" s="339">
        <f>'HIDAOA 3'!G249</f>
        <v>41.625</v>
      </c>
      <c r="L251" s="339">
        <f>'ANA-PATH 2'!G249</f>
        <v>28.5</v>
      </c>
      <c r="M251" s="88">
        <f>CLINIQUE!H251</f>
        <v>45</v>
      </c>
      <c r="N251" s="88">
        <f t="shared" si="42"/>
        <v>363.5</v>
      </c>
      <c r="O251" s="88">
        <f t="shared" si="43"/>
        <v>12.982142857142858</v>
      </c>
      <c r="P251" s="89" t="str">
        <f t="shared" si="44"/>
        <v>Admis</v>
      </c>
      <c r="Q251" s="89" t="str">
        <f t="shared" si="45"/>
        <v>juin</v>
      </c>
      <c r="R251" s="72">
        <f t="shared" si="46"/>
        <v>0</v>
      </c>
      <c r="S251" s="72">
        <f t="shared" si="47"/>
        <v>0</v>
      </c>
      <c r="T251" s="72">
        <f t="shared" si="48"/>
        <v>0</v>
      </c>
      <c r="U251" s="72">
        <f t="shared" si="49"/>
        <v>0</v>
      </c>
      <c r="V251" s="72">
        <f t="shared" si="50"/>
        <v>0</v>
      </c>
      <c r="W251" s="72">
        <f t="shared" si="51"/>
        <v>0</v>
      </c>
      <c r="X251" s="72">
        <f t="shared" si="52"/>
        <v>0</v>
      </c>
      <c r="Y251" s="72">
        <f t="shared" si="53"/>
        <v>0</v>
      </c>
      <c r="Z251" s="72">
        <f t="shared" si="54"/>
        <v>0</v>
      </c>
      <c r="AA251" s="72">
        <f t="shared" si="55"/>
        <v>0</v>
      </c>
      <c r="AB251" s="71" t="str">
        <f>'REPRODUCTION 3'!M249</f>
        <v>Juin</v>
      </c>
      <c r="AC251" s="71" t="str">
        <f>'RUMINANTS 3'!M249</f>
        <v>Juin</v>
      </c>
      <c r="AD251" s="71" t="str">
        <f>'PARASITOLOGIE 3'!M249</f>
        <v>Juin</v>
      </c>
      <c r="AE251" s="71" t="str">
        <f>'INFECTIEUX 3'!M249</f>
        <v>Juin</v>
      </c>
      <c r="AF251" s="71" t="str">
        <f>'CARNIVORES 3'!M249</f>
        <v>Juin</v>
      </c>
      <c r="AG251" s="71" t="str">
        <f>'CHIRURGIE 3'!M249</f>
        <v>Juin</v>
      </c>
      <c r="AH251" s="71" t="str">
        <f>'BIOCHIMIE 2'!M249</f>
        <v>Juin</v>
      </c>
      <c r="AI251" s="71" t="str">
        <f>'HIDAOA 3'!M249</f>
        <v>Juin</v>
      </c>
      <c r="AJ251" s="71" t="str">
        <f>'ANA-PATH 2'!M249</f>
        <v>Juin</v>
      </c>
      <c r="AK251" s="73" t="str">
        <f>CLINIQUE!N251</f>
        <v>Juin</v>
      </c>
      <c r="AL251" t="e">
        <f>IF(AND(B251=#REF!,C251=#REF!),"oui","non")</f>
        <v>#REF!</v>
      </c>
    </row>
    <row r="252" spans="1:38" ht="15.75">
      <c r="A252" s="35">
        <v>243</v>
      </c>
      <c r="B252" s="123" t="s">
        <v>517</v>
      </c>
      <c r="C252" s="123" t="s">
        <v>518</v>
      </c>
      <c r="D252" s="87">
        <f>'REPRODUCTION 3'!G250</f>
        <v>3.75</v>
      </c>
      <c r="E252" s="87">
        <f>'RUMINANTS 3'!G250</f>
        <v>19.5</v>
      </c>
      <c r="F252" s="87">
        <f>'PARASITOLOGIE 3'!G250</f>
        <v>18.375</v>
      </c>
      <c r="G252" s="87">
        <f>'INFECTIEUX 3'!G250</f>
        <v>3.375</v>
      </c>
      <c r="H252" s="87">
        <f>'CARNIVORES 3'!G250</f>
        <v>11.625</v>
      </c>
      <c r="I252" s="87">
        <f>'CHIRURGIE 3'!G250</f>
        <v>14.25</v>
      </c>
      <c r="J252" s="87">
        <f>'BIOCHIMIE 2'!G250</f>
        <v>8.5</v>
      </c>
      <c r="K252" s="87">
        <f>'HIDAOA 3'!G250</f>
        <v>29.25</v>
      </c>
      <c r="L252" s="87">
        <f>'ANA-PATH 2'!G250</f>
        <v>9</v>
      </c>
      <c r="M252" s="88">
        <f>CLINIQUE!H252</f>
        <v>36.5</v>
      </c>
      <c r="N252" s="88">
        <f t="shared" si="42"/>
        <v>154.125</v>
      </c>
      <c r="O252" s="88">
        <f t="shared" si="43"/>
        <v>5.5044642857142856</v>
      </c>
      <c r="P252" s="89" t="str">
        <f t="shared" si="44"/>
        <v>Ajournee</v>
      </c>
      <c r="Q252" s="89" t="str">
        <f t="shared" si="45"/>
        <v>Synthèse</v>
      </c>
      <c r="R252" s="72">
        <f t="shared" si="46"/>
        <v>1</v>
      </c>
      <c r="S252" s="72">
        <f t="shared" si="47"/>
        <v>0</v>
      </c>
      <c r="T252" s="72">
        <f t="shared" si="48"/>
        <v>0</v>
      </c>
      <c r="U252" s="72">
        <f t="shared" si="49"/>
        <v>1</v>
      </c>
      <c r="V252" s="72">
        <f t="shared" si="50"/>
        <v>1</v>
      </c>
      <c r="W252" s="72">
        <f t="shared" si="51"/>
        <v>1</v>
      </c>
      <c r="X252" s="72">
        <f t="shared" si="52"/>
        <v>1</v>
      </c>
      <c r="Y252" s="72">
        <f t="shared" si="53"/>
        <v>0</v>
      </c>
      <c r="Z252" s="72">
        <f t="shared" si="54"/>
        <v>1</v>
      </c>
      <c r="AA252" s="72">
        <f t="shared" si="55"/>
        <v>0</v>
      </c>
      <c r="AB252" s="71" t="str">
        <f>'REPRODUCTION 3'!M250</f>
        <v>Synthèse</v>
      </c>
      <c r="AC252" s="71" t="str">
        <f>'RUMINANTS 3'!M250</f>
        <v>Synthèse</v>
      </c>
      <c r="AD252" s="71" t="str">
        <f>'PARASITOLOGIE 3'!M250</f>
        <v>Synthèse</v>
      </c>
      <c r="AE252" s="71" t="str">
        <f>'INFECTIEUX 3'!M250</f>
        <v>Synthèse</v>
      </c>
      <c r="AF252" s="71" t="str">
        <f>'CARNIVORES 3'!M250</f>
        <v>Synthèse</v>
      </c>
      <c r="AG252" s="71" t="str">
        <f>'CHIRURGIE 3'!M250</f>
        <v>Synthèse</v>
      </c>
      <c r="AH252" s="71" t="str">
        <f>'BIOCHIMIE 2'!M250</f>
        <v>Synthèse</v>
      </c>
      <c r="AI252" s="71" t="str">
        <f>'HIDAOA 3'!M250</f>
        <v>Synthèse</v>
      </c>
      <c r="AJ252" s="71" t="str">
        <f>'ANA-PATH 2'!M250</f>
        <v>Synthèse</v>
      </c>
      <c r="AK252" s="73" t="str">
        <f>CLINIQUE!N252</f>
        <v>Juin</v>
      </c>
    </row>
    <row r="253" spans="1:38" ht="15.75">
      <c r="A253" s="35">
        <v>244</v>
      </c>
      <c r="B253" s="123" t="s">
        <v>116</v>
      </c>
      <c r="C253" s="123" t="s">
        <v>519</v>
      </c>
      <c r="D253" s="87">
        <f>'REPRODUCTION 3'!G251</f>
        <v>4.875</v>
      </c>
      <c r="E253" s="87">
        <f>'RUMINANTS 3'!G251</f>
        <v>43.5</v>
      </c>
      <c r="F253" s="87">
        <f>'PARASITOLOGIE 3'!G251</f>
        <v>25.125</v>
      </c>
      <c r="G253" s="87">
        <f>'INFECTIEUX 3'!G251</f>
        <v>14.25</v>
      </c>
      <c r="H253" s="87">
        <f>'CARNIVORES 3'!G251</f>
        <v>37.5</v>
      </c>
      <c r="I253" s="87">
        <f>'CHIRURGIE 3'!G251</f>
        <v>26.25</v>
      </c>
      <c r="J253" s="87">
        <f>'BIOCHIMIE 2'!G251</f>
        <v>13.5</v>
      </c>
      <c r="K253" s="87">
        <f>'HIDAOA 3'!G251</f>
        <v>28.125</v>
      </c>
      <c r="L253" s="87">
        <f>'ANA-PATH 2'!G251</f>
        <v>15</v>
      </c>
      <c r="M253" s="88">
        <f>CLINIQUE!H253</f>
        <v>44</v>
      </c>
      <c r="N253" s="88">
        <f t="shared" si="42"/>
        <v>252.125</v>
      </c>
      <c r="O253" s="88">
        <f t="shared" si="43"/>
        <v>9.0044642857142865</v>
      </c>
      <c r="P253" s="89" t="str">
        <f t="shared" si="44"/>
        <v>Ajournee</v>
      </c>
      <c r="Q253" s="89" t="str">
        <f t="shared" si="45"/>
        <v>Synthèse</v>
      </c>
      <c r="R253" s="72">
        <f t="shared" si="46"/>
        <v>1</v>
      </c>
      <c r="S253" s="72">
        <f t="shared" si="47"/>
        <v>0</v>
      </c>
      <c r="T253" s="72">
        <f t="shared" si="48"/>
        <v>0</v>
      </c>
      <c r="U253" s="72">
        <f t="shared" si="49"/>
        <v>1</v>
      </c>
      <c r="V253" s="72">
        <f t="shared" si="50"/>
        <v>0</v>
      </c>
      <c r="W253" s="72">
        <f t="shared" si="51"/>
        <v>0</v>
      </c>
      <c r="X253" s="72">
        <f t="shared" si="52"/>
        <v>0</v>
      </c>
      <c r="Y253" s="72">
        <f t="shared" si="53"/>
        <v>0</v>
      </c>
      <c r="Z253" s="72">
        <f t="shared" si="54"/>
        <v>0</v>
      </c>
      <c r="AA253" s="72">
        <f t="shared" si="55"/>
        <v>0</v>
      </c>
      <c r="AB253" s="71" t="str">
        <f>'REPRODUCTION 3'!M251</f>
        <v>Synthèse</v>
      </c>
      <c r="AC253" s="71" t="str">
        <f>'RUMINANTS 3'!M251</f>
        <v>Juin</v>
      </c>
      <c r="AD253" s="71" t="str">
        <f>'PARASITOLOGIE 3'!M251</f>
        <v>Synthèse</v>
      </c>
      <c r="AE253" s="71" t="str">
        <f>'INFECTIEUX 3'!M251</f>
        <v>Synthèse</v>
      </c>
      <c r="AF253" s="71" t="str">
        <f>'CARNIVORES 3'!M251</f>
        <v>Juin</v>
      </c>
      <c r="AG253" s="71" t="str">
        <f>'CHIRURGIE 3'!M251</f>
        <v>Synthèse</v>
      </c>
      <c r="AH253" s="71" t="str">
        <f>'BIOCHIMIE 2'!M251</f>
        <v>Synthèse</v>
      </c>
      <c r="AI253" s="71" t="str">
        <f>'HIDAOA 3'!M251</f>
        <v>Synthèse</v>
      </c>
      <c r="AJ253" s="71" t="str">
        <f>'ANA-PATH 2'!M251</f>
        <v>Synthèse</v>
      </c>
      <c r="AK253" s="73" t="str">
        <f>CLINIQUE!N253</f>
        <v>Juin</v>
      </c>
    </row>
    <row r="254" spans="1:38" ht="15.75">
      <c r="A254" s="35">
        <v>245</v>
      </c>
      <c r="B254" s="123" t="s">
        <v>520</v>
      </c>
      <c r="C254" s="123" t="s">
        <v>215</v>
      </c>
      <c r="D254" s="339">
        <f>'REPRODUCTION 3'!G252</f>
        <v>28.875</v>
      </c>
      <c r="E254" s="339">
        <f>'RUMINANTS 3'!G252</f>
        <v>46.5</v>
      </c>
      <c r="F254" s="339">
        <f>'PARASITOLOGIE 3'!G252</f>
        <v>51</v>
      </c>
      <c r="G254" s="339">
        <f>'INFECTIEUX 3'!G252</f>
        <v>24</v>
      </c>
      <c r="H254" s="339">
        <f>'CARNIVORES 3'!G252</f>
        <v>41.25</v>
      </c>
      <c r="I254" s="339">
        <f>'CHIRURGIE 3'!G252</f>
        <v>43.875</v>
      </c>
      <c r="J254" s="339">
        <f>'BIOCHIMIE 2'!G252</f>
        <v>23.75</v>
      </c>
      <c r="K254" s="339">
        <f>'HIDAOA 3'!G252</f>
        <v>38.25</v>
      </c>
      <c r="L254" s="339">
        <f>'ANA-PATH 2'!G252</f>
        <v>30</v>
      </c>
      <c r="M254" s="88">
        <f>CLINIQUE!H254</f>
        <v>43</v>
      </c>
      <c r="N254" s="88">
        <f t="shared" si="42"/>
        <v>370.5</v>
      </c>
      <c r="O254" s="88">
        <f t="shared" si="43"/>
        <v>13.232142857142858</v>
      </c>
      <c r="P254" s="89" t="str">
        <f t="shared" si="44"/>
        <v>Admis</v>
      </c>
      <c r="Q254" s="89" t="str">
        <f t="shared" si="45"/>
        <v>juin</v>
      </c>
      <c r="R254" s="72">
        <f t="shared" si="46"/>
        <v>0</v>
      </c>
      <c r="S254" s="72">
        <f t="shared" si="47"/>
        <v>0</v>
      </c>
      <c r="T254" s="72">
        <f t="shared" si="48"/>
        <v>0</v>
      </c>
      <c r="U254" s="72">
        <f t="shared" si="49"/>
        <v>0</v>
      </c>
      <c r="V254" s="72">
        <f t="shared" si="50"/>
        <v>0</v>
      </c>
      <c r="W254" s="72">
        <f t="shared" si="51"/>
        <v>0</v>
      </c>
      <c r="X254" s="72">
        <f t="shared" si="52"/>
        <v>0</v>
      </c>
      <c r="Y254" s="72">
        <f t="shared" si="53"/>
        <v>0</v>
      </c>
      <c r="Z254" s="72">
        <f t="shared" si="54"/>
        <v>0</v>
      </c>
      <c r="AA254" s="72">
        <f t="shared" si="55"/>
        <v>0</v>
      </c>
      <c r="AB254" s="71" t="str">
        <f>'REPRODUCTION 3'!M252</f>
        <v>Juin</v>
      </c>
      <c r="AC254" s="71" t="str">
        <f>'RUMINANTS 3'!M252</f>
        <v>Juin</v>
      </c>
      <c r="AD254" s="71" t="str">
        <f>'PARASITOLOGIE 3'!M252</f>
        <v>Juin</v>
      </c>
      <c r="AE254" s="71" t="str">
        <f>'INFECTIEUX 3'!M252</f>
        <v>Juin</v>
      </c>
      <c r="AF254" s="71" t="str">
        <f>'CARNIVORES 3'!M252</f>
        <v>Juin</v>
      </c>
      <c r="AG254" s="71" t="str">
        <f>'CHIRURGIE 3'!M252</f>
        <v>Juin</v>
      </c>
      <c r="AH254" s="71" t="str">
        <f>'BIOCHIMIE 2'!M252</f>
        <v>Juin</v>
      </c>
      <c r="AI254" s="71" t="str">
        <f>'HIDAOA 3'!M252</f>
        <v>Juin</v>
      </c>
      <c r="AJ254" s="71" t="str">
        <f>'ANA-PATH 2'!M252</f>
        <v>Juin</v>
      </c>
      <c r="AK254" s="73" t="str">
        <f>CLINIQUE!N254</f>
        <v>Juin</v>
      </c>
      <c r="AL254" t="e">
        <f>IF(AND(B254=#REF!,C254=#REF!),"oui","non")</f>
        <v>#REF!</v>
      </c>
    </row>
    <row r="255" spans="1:38" ht="15.75">
      <c r="A255" s="35">
        <v>246</v>
      </c>
      <c r="B255" s="123" t="s">
        <v>521</v>
      </c>
      <c r="C255" s="123" t="s">
        <v>522</v>
      </c>
      <c r="D255" s="87">
        <f>'REPRODUCTION 3'!G253</f>
        <v>12.75</v>
      </c>
      <c r="E255" s="87">
        <f>'RUMINANTS 3'!G253</f>
        <v>42.75</v>
      </c>
      <c r="F255" s="87">
        <f>'PARASITOLOGIE 3'!G253</f>
        <v>30</v>
      </c>
      <c r="G255" s="87">
        <f>'INFECTIEUX 3'!G253</f>
        <v>14.25</v>
      </c>
      <c r="H255" s="87">
        <f>'CARNIVORES 3'!G253</f>
        <v>36.375</v>
      </c>
      <c r="I255" s="87">
        <f>'CHIRURGIE 3'!G253</f>
        <v>31.875</v>
      </c>
      <c r="J255" s="87">
        <f>'BIOCHIMIE 2'!G253</f>
        <v>16.5</v>
      </c>
      <c r="K255" s="87">
        <f>'HIDAOA 3'!G253</f>
        <v>27.75</v>
      </c>
      <c r="L255" s="87">
        <f>'ANA-PATH 2'!G253</f>
        <v>20</v>
      </c>
      <c r="M255" s="88">
        <f>CLINIQUE!H255</f>
        <v>40.75</v>
      </c>
      <c r="N255" s="88">
        <f t="shared" si="42"/>
        <v>273</v>
      </c>
      <c r="O255" s="88">
        <f t="shared" si="43"/>
        <v>9.75</v>
      </c>
      <c r="P255" s="89" t="str">
        <f t="shared" si="44"/>
        <v>Ajournee</v>
      </c>
      <c r="Q255" s="89" t="str">
        <f t="shared" si="45"/>
        <v>Synthèse</v>
      </c>
      <c r="R255" s="72">
        <f t="shared" si="46"/>
        <v>1</v>
      </c>
      <c r="S255" s="72">
        <f t="shared" si="47"/>
        <v>0</v>
      </c>
      <c r="T255" s="72">
        <f t="shared" si="48"/>
        <v>0</v>
      </c>
      <c r="U255" s="72">
        <f t="shared" si="49"/>
        <v>1</v>
      </c>
      <c r="V255" s="72">
        <f t="shared" si="50"/>
        <v>0</v>
      </c>
      <c r="W255" s="72">
        <f t="shared" si="51"/>
        <v>0</v>
      </c>
      <c r="X255" s="72">
        <f t="shared" si="52"/>
        <v>0</v>
      </c>
      <c r="Y255" s="72">
        <f t="shared" si="53"/>
        <v>0</v>
      </c>
      <c r="Z255" s="72">
        <f t="shared" si="54"/>
        <v>0</v>
      </c>
      <c r="AA255" s="72">
        <f t="shared" si="55"/>
        <v>0</v>
      </c>
      <c r="AB255" s="71" t="str">
        <f>'REPRODUCTION 3'!M253</f>
        <v>Synthèse</v>
      </c>
      <c r="AC255" s="71" t="str">
        <f>'RUMINANTS 3'!M253</f>
        <v>Juin</v>
      </c>
      <c r="AD255" s="71" t="str">
        <f>'PARASITOLOGIE 3'!M253</f>
        <v>Juin</v>
      </c>
      <c r="AE255" s="71" t="str">
        <f>'INFECTIEUX 3'!M253</f>
        <v>Synthèse</v>
      </c>
      <c r="AF255" s="71" t="str">
        <f>'CARNIVORES 3'!M253</f>
        <v>Juin</v>
      </c>
      <c r="AG255" s="71" t="str">
        <f>'CHIRURGIE 3'!M253</f>
        <v>Juin</v>
      </c>
      <c r="AH255" s="71" t="str">
        <f>'BIOCHIMIE 2'!M253</f>
        <v>Synthèse</v>
      </c>
      <c r="AI255" s="71" t="str">
        <f>'HIDAOA 3'!M253</f>
        <v>Synthèse</v>
      </c>
      <c r="AJ255" s="71" t="str">
        <f>'ANA-PATH 2'!M253</f>
        <v>Juin</v>
      </c>
      <c r="AK255" s="73" t="str">
        <f>CLINIQUE!N255</f>
        <v>Juin</v>
      </c>
    </row>
    <row r="256" spans="1:38" ht="15.75">
      <c r="A256" s="35">
        <v>247</v>
      </c>
      <c r="B256" s="123" t="s">
        <v>523</v>
      </c>
      <c r="C256" s="123" t="s">
        <v>61</v>
      </c>
      <c r="D256" s="339">
        <f>'REPRODUCTION 3'!G254</f>
        <v>18.75</v>
      </c>
      <c r="E256" s="339">
        <f>'RUMINANTS 3'!G254</f>
        <v>48</v>
      </c>
      <c r="F256" s="339">
        <f>'PARASITOLOGIE 3'!G254</f>
        <v>40.125</v>
      </c>
      <c r="G256" s="339">
        <f>'INFECTIEUX 3'!G254</f>
        <v>21.75</v>
      </c>
      <c r="H256" s="339">
        <f>'CARNIVORES 3'!G254</f>
        <v>30.375</v>
      </c>
      <c r="I256" s="339">
        <f>'CHIRURGIE 3'!G254</f>
        <v>30</v>
      </c>
      <c r="J256" s="339">
        <f>'BIOCHIMIE 2'!G254</f>
        <v>21</v>
      </c>
      <c r="K256" s="339">
        <f>'HIDAOA 3'!G254</f>
        <v>27.75</v>
      </c>
      <c r="L256" s="339">
        <f>'ANA-PATH 2'!G254</f>
        <v>15</v>
      </c>
      <c r="M256" s="88">
        <f>CLINIQUE!H256</f>
        <v>47</v>
      </c>
      <c r="N256" s="88">
        <f t="shared" si="42"/>
        <v>299.75</v>
      </c>
      <c r="O256" s="88">
        <f t="shared" si="43"/>
        <v>10.705357142857142</v>
      </c>
      <c r="P256" s="89" t="str">
        <f t="shared" si="44"/>
        <v>Admis</v>
      </c>
      <c r="Q256" s="89" t="str">
        <f t="shared" si="45"/>
        <v>juin</v>
      </c>
      <c r="R256" s="72">
        <f t="shared" si="46"/>
        <v>0</v>
      </c>
      <c r="S256" s="72">
        <f t="shared" si="47"/>
        <v>0</v>
      </c>
      <c r="T256" s="72">
        <f t="shared" si="48"/>
        <v>0</v>
      </c>
      <c r="U256" s="72">
        <f t="shared" si="49"/>
        <v>0</v>
      </c>
      <c r="V256" s="72">
        <f t="shared" si="50"/>
        <v>0</v>
      </c>
      <c r="W256" s="72">
        <f t="shared" si="51"/>
        <v>0</v>
      </c>
      <c r="X256" s="72">
        <f t="shared" si="52"/>
        <v>0</v>
      </c>
      <c r="Y256" s="72">
        <f t="shared" si="53"/>
        <v>0</v>
      </c>
      <c r="Z256" s="72">
        <f t="shared" si="54"/>
        <v>0</v>
      </c>
      <c r="AA256" s="72">
        <f t="shared" si="55"/>
        <v>0</v>
      </c>
      <c r="AB256" s="71" t="str">
        <f>'REPRODUCTION 3'!M254</f>
        <v>Juin</v>
      </c>
      <c r="AC256" s="71" t="str">
        <f>'RUMINANTS 3'!M254</f>
        <v>Juin</v>
      </c>
      <c r="AD256" s="71" t="str">
        <f>'PARASITOLOGIE 3'!M254</f>
        <v>Juin</v>
      </c>
      <c r="AE256" s="71" t="str">
        <f>'INFECTIEUX 3'!M254</f>
        <v>Juin</v>
      </c>
      <c r="AF256" s="71" t="str">
        <f>'CARNIVORES 3'!M254</f>
        <v>Juin</v>
      </c>
      <c r="AG256" s="71" t="str">
        <f>'CHIRURGIE 3'!M254</f>
        <v>Juin</v>
      </c>
      <c r="AH256" s="71" t="str">
        <f>'BIOCHIMIE 2'!M254</f>
        <v>Juin</v>
      </c>
      <c r="AI256" s="71" t="str">
        <f>'HIDAOA 3'!M254</f>
        <v>Juin</v>
      </c>
      <c r="AJ256" s="71" t="str">
        <f>'ANA-PATH 2'!M254</f>
        <v>Juin</v>
      </c>
      <c r="AK256" s="73" t="str">
        <f>CLINIQUE!N256</f>
        <v>Juin</v>
      </c>
      <c r="AL256" t="e">
        <f>IF(AND(B256=#REF!,C256=#REF!),"oui","non")</f>
        <v>#REF!</v>
      </c>
    </row>
    <row r="257" spans="1:38" ht="15.75">
      <c r="A257" s="35">
        <v>248</v>
      </c>
      <c r="B257" s="123" t="s">
        <v>524</v>
      </c>
      <c r="C257" s="123" t="s">
        <v>425</v>
      </c>
      <c r="D257" s="87">
        <f>'REPRODUCTION 3'!G255</f>
        <v>10.5</v>
      </c>
      <c r="E257" s="87">
        <f>'RUMINANTS 3'!G255</f>
        <v>32.25</v>
      </c>
      <c r="F257" s="87">
        <f>'PARASITOLOGIE 3'!G255</f>
        <v>21.75</v>
      </c>
      <c r="G257" s="87">
        <f>'INFECTIEUX 3'!G255</f>
        <v>6.75</v>
      </c>
      <c r="H257" s="87">
        <f>'CARNIVORES 3'!G255</f>
        <v>26.625</v>
      </c>
      <c r="I257" s="87">
        <f>'CHIRURGIE 3'!G255</f>
        <v>18</v>
      </c>
      <c r="J257" s="87">
        <f>'BIOCHIMIE 2'!G255</f>
        <v>8</v>
      </c>
      <c r="K257" s="87">
        <f>'HIDAOA 3'!G255</f>
        <v>25.125</v>
      </c>
      <c r="L257" s="87">
        <f>'ANA-PATH 2'!G255</f>
        <v>10</v>
      </c>
      <c r="M257" s="88">
        <f>CLINIQUE!H257</f>
        <v>41.75</v>
      </c>
      <c r="N257" s="88">
        <f t="shared" si="42"/>
        <v>200.75</v>
      </c>
      <c r="O257" s="88">
        <f t="shared" si="43"/>
        <v>7.1696428571428568</v>
      </c>
      <c r="P257" s="89" t="str">
        <f t="shared" si="44"/>
        <v>Ajournee</v>
      </c>
      <c r="Q257" s="89" t="str">
        <f t="shared" si="45"/>
        <v>Synthèse</v>
      </c>
      <c r="R257" s="72">
        <f t="shared" si="46"/>
        <v>1</v>
      </c>
      <c r="S257" s="72">
        <f t="shared" si="47"/>
        <v>0</v>
      </c>
      <c r="T257" s="72">
        <f t="shared" si="48"/>
        <v>0</v>
      </c>
      <c r="U257" s="72">
        <f t="shared" si="49"/>
        <v>1</v>
      </c>
      <c r="V257" s="72">
        <f t="shared" si="50"/>
        <v>0</v>
      </c>
      <c r="W257" s="72">
        <f t="shared" si="51"/>
        <v>0</v>
      </c>
      <c r="X257" s="72">
        <f t="shared" si="52"/>
        <v>1</v>
      </c>
      <c r="Y257" s="72">
        <f t="shared" si="53"/>
        <v>0</v>
      </c>
      <c r="Z257" s="72">
        <f t="shared" si="54"/>
        <v>0</v>
      </c>
      <c r="AA257" s="72">
        <f t="shared" si="55"/>
        <v>0</v>
      </c>
      <c r="AB257" s="71" t="str">
        <f>'REPRODUCTION 3'!M255</f>
        <v>Synthèse</v>
      </c>
      <c r="AC257" s="71" t="str">
        <f>'RUMINANTS 3'!M255</f>
        <v>Juin</v>
      </c>
      <c r="AD257" s="71" t="str">
        <f>'PARASITOLOGIE 3'!M255</f>
        <v>Synthèse</v>
      </c>
      <c r="AE257" s="71" t="str">
        <f>'INFECTIEUX 3'!M255</f>
        <v>Synthèse</v>
      </c>
      <c r="AF257" s="71" t="str">
        <f>'CARNIVORES 3'!M255</f>
        <v>Synthèse</v>
      </c>
      <c r="AG257" s="71" t="str">
        <f>'CHIRURGIE 3'!M255</f>
        <v>Synthèse</v>
      </c>
      <c r="AH257" s="71" t="str">
        <f>'BIOCHIMIE 2'!M255</f>
        <v>Synthèse</v>
      </c>
      <c r="AI257" s="71" t="str">
        <f>'HIDAOA 3'!M255</f>
        <v>Synthèse</v>
      </c>
      <c r="AJ257" s="71" t="str">
        <f>'ANA-PATH 2'!M255</f>
        <v>Synthèse</v>
      </c>
      <c r="AK257" s="73" t="str">
        <f>CLINIQUE!N257</f>
        <v>Juin</v>
      </c>
    </row>
    <row r="258" spans="1:38" ht="15.75">
      <c r="A258" s="35">
        <v>249</v>
      </c>
      <c r="B258" s="123" t="s">
        <v>525</v>
      </c>
      <c r="C258" s="123" t="s">
        <v>359</v>
      </c>
      <c r="D258" s="87">
        <f>'REPRODUCTION 3'!G256</f>
        <v>10.875</v>
      </c>
      <c r="E258" s="87">
        <f>'RUMINANTS 3'!G256</f>
        <v>42.75</v>
      </c>
      <c r="F258" s="87">
        <f>'PARASITOLOGIE 3'!G256</f>
        <v>20.25</v>
      </c>
      <c r="G258" s="87">
        <f>'INFECTIEUX 3'!G256</f>
        <v>14.25</v>
      </c>
      <c r="H258" s="87">
        <f>'CARNIVORES 3'!G256</f>
        <v>45.75</v>
      </c>
      <c r="I258" s="87">
        <f>'CHIRURGIE 3'!G256</f>
        <v>30.375</v>
      </c>
      <c r="J258" s="87">
        <f>'BIOCHIMIE 2'!G256</f>
        <v>12</v>
      </c>
      <c r="K258" s="87">
        <f>'HIDAOA 3'!G256</f>
        <v>30</v>
      </c>
      <c r="L258" s="87">
        <f>'ANA-PATH 2'!G256</f>
        <v>15.5</v>
      </c>
      <c r="M258" s="88">
        <f>CLINIQUE!H258</f>
        <v>40.75</v>
      </c>
      <c r="N258" s="88">
        <f t="shared" si="42"/>
        <v>262.5</v>
      </c>
      <c r="O258" s="88">
        <f t="shared" si="43"/>
        <v>9.375</v>
      </c>
      <c r="P258" s="89" t="str">
        <f t="shared" si="44"/>
        <v>Ajournee</v>
      </c>
      <c r="Q258" s="89" t="str">
        <f t="shared" si="45"/>
        <v>Synthèse</v>
      </c>
      <c r="R258" s="72">
        <f t="shared" si="46"/>
        <v>1</v>
      </c>
      <c r="S258" s="72">
        <f t="shared" si="47"/>
        <v>0</v>
      </c>
      <c r="T258" s="72">
        <f t="shared" si="48"/>
        <v>0</v>
      </c>
      <c r="U258" s="72">
        <f t="shared" si="49"/>
        <v>1</v>
      </c>
      <c r="V258" s="72">
        <f t="shared" si="50"/>
        <v>0</v>
      </c>
      <c r="W258" s="72">
        <f t="shared" si="51"/>
        <v>0</v>
      </c>
      <c r="X258" s="72">
        <f t="shared" si="52"/>
        <v>0</v>
      </c>
      <c r="Y258" s="72">
        <f t="shared" si="53"/>
        <v>0</v>
      </c>
      <c r="Z258" s="72">
        <f t="shared" si="54"/>
        <v>0</v>
      </c>
      <c r="AA258" s="72">
        <f t="shared" si="55"/>
        <v>0</v>
      </c>
      <c r="AB258" s="71" t="str">
        <f>'REPRODUCTION 3'!M256</f>
        <v>Synthèse</v>
      </c>
      <c r="AC258" s="71" t="str">
        <f>'RUMINANTS 3'!M256</f>
        <v>Juin</v>
      </c>
      <c r="AD258" s="71" t="str">
        <f>'PARASITOLOGIE 3'!M256</f>
        <v>Synthèse</v>
      </c>
      <c r="AE258" s="71" t="str">
        <f>'INFECTIEUX 3'!M256</f>
        <v>Synthèse</v>
      </c>
      <c r="AF258" s="71" t="str">
        <f>'CARNIVORES 3'!M256</f>
        <v>Juin</v>
      </c>
      <c r="AG258" s="71" t="str">
        <f>'CHIRURGIE 3'!M256</f>
        <v>Juin</v>
      </c>
      <c r="AH258" s="71" t="str">
        <f>'BIOCHIMIE 2'!M256</f>
        <v>Juin</v>
      </c>
      <c r="AI258" s="71" t="str">
        <f>'HIDAOA 3'!M256</f>
        <v>Juin</v>
      </c>
      <c r="AJ258" s="71" t="str">
        <f>'ANA-PATH 2'!M256</f>
        <v>Juin</v>
      </c>
      <c r="AK258" s="73" t="str">
        <f>CLINIQUE!N258</f>
        <v>Juin</v>
      </c>
    </row>
    <row r="259" spans="1:38" ht="15.75">
      <c r="A259" s="35">
        <v>250</v>
      </c>
      <c r="B259" s="123" t="s">
        <v>526</v>
      </c>
      <c r="C259" s="123" t="s">
        <v>527</v>
      </c>
      <c r="D259" s="87">
        <f>'REPRODUCTION 3'!G257</f>
        <v>15.375</v>
      </c>
      <c r="E259" s="87">
        <f>'RUMINANTS 3'!G257</f>
        <v>41.25</v>
      </c>
      <c r="F259" s="87">
        <f>'PARASITOLOGIE 3'!G257</f>
        <v>30</v>
      </c>
      <c r="G259" s="87">
        <f>'INFECTIEUX 3'!G257</f>
        <v>8.625</v>
      </c>
      <c r="H259" s="87">
        <f>'CARNIVORES 3'!G257</f>
        <v>27.375</v>
      </c>
      <c r="I259" s="87">
        <f>'CHIRURGIE 3'!G257</f>
        <v>22.5</v>
      </c>
      <c r="J259" s="87">
        <f>'BIOCHIMIE 2'!G257</f>
        <v>10.25</v>
      </c>
      <c r="K259" s="87">
        <f>'HIDAOA 3'!G257</f>
        <v>30</v>
      </c>
      <c r="L259" s="87">
        <f>'ANA-PATH 2'!G257</f>
        <v>16.5</v>
      </c>
      <c r="M259" s="88">
        <f>CLINIQUE!H259</f>
        <v>40.25</v>
      </c>
      <c r="N259" s="88">
        <f t="shared" si="42"/>
        <v>242.125</v>
      </c>
      <c r="O259" s="88">
        <f t="shared" si="43"/>
        <v>8.6473214285714288</v>
      </c>
      <c r="P259" s="89" t="str">
        <f t="shared" si="44"/>
        <v>Ajournee</v>
      </c>
      <c r="Q259" s="89" t="str">
        <f t="shared" si="45"/>
        <v>Synthèse</v>
      </c>
      <c r="R259" s="72">
        <f t="shared" si="46"/>
        <v>0</v>
      </c>
      <c r="S259" s="72">
        <f t="shared" si="47"/>
        <v>0</v>
      </c>
      <c r="T259" s="72">
        <f t="shared" si="48"/>
        <v>0</v>
      </c>
      <c r="U259" s="72">
        <f t="shared" si="49"/>
        <v>1</v>
      </c>
      <c r="V259" s="72">
        <f t="shared" si="50"/>
        <v>0</v>
      </c>
      <c r="W259" s="72">
        <f t="shared" si="51"/>
        <v>0</v>
      </c>
      <c r="X259" s="72">
        <f t="shared" si="52"/>
        <v>0</v>
      </c>
      <c r="Y259" s="72">
        <f t="shared" si="53"/>
        <v>0</v>
      </c>
      <c r="Z259" s="72">
        <f t="shared" si="54"/>
        <v>0</v>
      </c>
      <c r="AA259" s="72">
        <f t="shared" si="55"/>
        <v>0</v>
      </c>
      <c r="AB259" s="71" t="str">
        <f>'REPRODUCTION 3'!M257</f>
        <v>Synthèse</v>
      </c>
      <c r="AC259" s="71" t="str">
        <f>'RUMINANTS 3'!M257</f>
        <v>Juin</v>
      </c>
      <c r="AD259" s="71" t="str">
        <f>'PARASITOLOGIE 3'!M257</f>
        <v>Juin</v>
      </c>
      <c r="AE259" s="71" t="str">
        <f>'INFECTIEUX 3'!M257</f>
        <v>Synthèse</v>
      </c>
      <c r="AF259" s="71" t="str">
        <f>'CARNIVORES 3'!M257</f>
        <v>Synthèse</v>
      </c>
      <c r="AG259" s="71" t="str">
        <f>'CHIRURGIE 3'!M257</f>
        <v>Synthèse</v>
      </c>
      <c r="AH259" s="71" t="str">
        <f>'BIOCHIMIE 2'!M257</f>
        <v>Synthèse</v>
      </c>
      <c r="AI259" s="71" t="str">
        <f>'HIDAOA 3'!M257</f>
        <v>Juin</v>
      </c>
      <c r="AJ259" s="71" t="str">
        <f>'ANA-PATH 2'!M257</f>
        <v>Synthèse</v>
      </c>
      <c r="AK259" s="73" t="str">
        <f>CLINIQUE!N259</f>
        <v>Juin</v>
      </c>
    </row>
    <row r="260" spans="1:38" ht="15.75">
      <c r="A260" s="35">
        <v>251</v>
      </c>
      <c r="B260" s="123" t="s">
        <v>528</v>
      </c>
      <c r="C260" s="123" t="s">
        <v>529</v>
      </c>
      <c r="D260" s="87">
        <f>'REPRODUCTION 3'!G258</f>
        <v>4.875</v>
      </c>
      <c r="E260" s="87">
        <f>'RUMINANTS 3'!G258</f>
        <v>22.5</v>
      </c>
      <c r="F260" s="87">
        <f>'PARASITOLOGIE 3'!G258</f>
        <v>24.75</v>
      </c>
      <c r="G260" s="87">
        <f>'INFECTIEUX 3'!G258</f>
        <v>6.375</v>
      </c>
      <c r="H260" s="87">
        <f>'CARNIVORES 3'!G258</f>
        <v>20.625</v>
      </c>
      <c r="I260" s="87">
        <f>'CHIRURGIE 3'!G258</f>
        <v>11.625</v>
      </c>
      <c r="J260" s="87">
        <f>'BIOCHIMIE 2'!G258</f>
        <v>7</v>
      </c>
      <c r="K260" s="87">
        <f>'HIDAOA 3'!G258</f>
        <v>24</v>
      </c>
      <c r="L260" s="87">
        <f>'ANA-PATH 2'!G258</f>
        <v>11</v>
      </c>
      <c r="M260" s="88">
        <f>CLINIQUE!H260</f>
        <v>39</v>
      </c>
      <c r="N260" s="88">
        <f t="shared" si="42"/>
        <v>171.75</v>
      </c>
      <c r="O260" s="88">
        <f t="shared" si="43"/>
        <v>6.1339285714285712</v>
      </c>
      <c r="P260" s="89" t="str">
        <f t="shared" si="44"/>
        <v>Ajournee</v>
      </c>
      <c r="Q260" s="89" t="str">
        <f t="shared" si="45"/>
        <v>Synthèse</v>
      </c>
      <c r="R260" s="72">
        <f t="shared" si="46"/>
        <v>1</v>
      </c>
      <c r="S260" s="72">
        <f t="shared" si="47"/>
        <v>0</v>
      </c>
      <c r="T260" s="72">
        <f t="shared" si="48"/>
        <v>0</v>
      </c>
      <c r="U260" s="72">
        <f t="shared" si="49"/>
        <v>1</v>
      </c>
      <c r="V260" s="72">
        <f t="shared" si="50"/>
        <v>0</v>
      </c>
      <c r="W260" s="72">
        <f t="shared" si="51"/>
        <v>1</v>
      </c>
      <c r="X260" s="72">
        <f t="shared" si="52"/>
        <v>1</v>
      </c>
      <c r="Y260" s="72">
        <f t="shared" si="53"/>
        <v>0</v>
      </c>
      <c r="Z260" s="72">
        <f t="shared" si="54"/>
        <v>0</v>
      </c>
      <c r="AA260" s="72">
        <f t="shared" si="55"/>
        <v>0</v>
      </c>
      <c r="AB260" s="71" t="str">
        <f>'REPRODUCTION 3'!M258</f>
        <v>Synthèse</v>
      </c>
      <c r="AC260" s="71" t="str">
        <f>'RUMINANTS 3'!M258</f>
        <v>Synthèse</v>
      </c>
      <c r="AD260" s="71" t="str">
        <f>'PARASITOLOGIE 3'!M258</f>
        <v>Synthèse</v>
      </c>
      <c r="AE260" s="71" t="str">
        <f>'INFECTIEUX 3'!M258</f>
        <v>Synthèse</v>
      </c>
      <c r="AF260" s="71" t="str">
        <f>'CARNIVORES 3'!M258</f>
        <v>Synthèse</v>
      </c>
      <c r="AG260" s="71" t="str">
        <f>'CHIRURGIE 3'!M258</f>
        <v>Synthèse</v>
      </c>
      <c r="AH260" s="71" t="str">
        <f>'BIOCHIMIE 2'!M258</f>
        <v>Synthèse</v>
      </c>
      <c r="AI260" s="71" t="str">
        <f>'HIDAOA 3'!M258</f>
        <v>Synthèse</v>
      </c>
      <c r="AJ260" s="71" t="str">
        <f>'ANA-PATH 2'!M258</f>
        <v>Synthèse</v>
      </c>
      <c r="AK260" s="73" t="str">
        <f>CLINIQUE!N260</f>
        <v>Juin</v>
      </c>
    </row>
    <row r="261" spans="1:38" ht="15.75">
      <c r="A261" s="35">
        <v>252</v>
      </c>
      <c r="B261" s="123" t="s">
        <v>530</v>
      </c>
      <c r="C261" s="123" t="s">
        <v>531</v>
      </c>
      <c r="D261" s="87">
        <f>'REPRODUCTION 3'!G259</f>
        <v>9.75</v>
      </c>
      <c r="E261" s="87">
        <f>'RUMINANTS 3'!G259</f>
        <v>41.25</v>
      </c>
      <c r="F261" s="87">
        <f>'PARASITOLOGIE 3'!G259</f>
        <v>21.75</v>
      </c>
      <c r="G261" s="87">
        <f>'INFECTIEUX 3'!G259</f>
        <v>6</v>
      </c>
      <c r="H261" s="87">
        <f>'CARNIVORES 3'!G259</f>
        <v>22.875</v>
      </c>
      <c r="I261" s="87">
        <f>'CHIRURGIE 3'!G259</f>
        <v>13.875</v>
      </c>
      <c r="J261" s="87">
        <f>'BIOCHIMIE 2'!G259</f>
        <v>15.5</v>
      </c>
      <c r="K261" s="87">
        <f>'HIDAOA 3'!G259</f>
        <v>24.375</v>
      </c>
      <c r="L261" s="87">
        <f>'ANA-PATH 2'!G259</f>
        <v>19</v>
      </c>
      <c r="M261" s="88">
        <f>CLINIQUE!H261</f>
        <v>41.5</v>
      </c>
      <c r="N261" s="88">
        <f t="shared" si="42"/>
        <v>215.875</v>
      </c>
      <c r="O261" s="88">
        <f t="shared" si="43"/>
        <v>7.7098214285714288</v>
      </c>
      <c r="P261" s="89" t="str">
        <f t="shared" si="44"/>
        <v>Ajournee</v>
      </c>
      <c r="Q261" s="89" t="str">
        <f t="shared" si="45"/>
        <v>Synthèse</v>
      </c>
      <c r="R261" s="72">
        <f t="shared" si="46"/>
        <v>1</v>
      </c>
      <c r="S261" s="72">
        <f t="shared" si="47"/>
        <v>0</v>
      </c>
      <c r="T261" s="72">
        <f t="shared" si="48"/>
        <v>0</v>
      </c>
      <c r="U261" s="72">
        <f t="shared" si="49"/>
        <v>1</v>
      </c>
      <c r="V261" s="72">
        <f t="shared" si="50"/>
        <v>0</v>
      </c>
      <c r="W261" s="72">
        <f t="shared" si="51"/>
        <v>1</v>
      </c>
      <c r="X261" s="72">
        <f t="shared" si="52"/>
        <v>0</v>
      </c>
      <c r="Y261" s="72">
        <f t="shared" si="53"/>
        <v>0</v>
      </c>
      <c r="Z261" s="72">
        <f t="shared" si="54"/>
        <v>0</v>
      </c>
      <c r="AA261" s="72">
        <f t="shared" si="55"/>
        <v>0</v>
      </c>
      <c r="AB261" s="71" t="str">
        <f>'REPRODUCTION 3'!M259</f>
        <v>Synthèse</v>
      </c>
      <c r="AC261" s="71" t="str">
        <f>'RUMINANTS 3'!M259</f>
        <v>Juin</v>
      </c>
      <c r="AD261" s="71" t="str">
        <f>'PARASITOLOGIE 3'!M259</f>
        <v>Synthèse</v>
      </c>
      <c r="AE261" s="71" t="str">
        <f>'INFECTIEUX 3'!M259</f>
        <v>Synthèse</v>
      </c>
      <c r="AF261" s="71" t="str">
        <f>'CARNIVORES 3'!M259</f>
        <v>Synthèse</v>
      </c>
      <c r="AG261" s="71" t="str">
        <f>'CHIRURGIE 3'!M259</f>
        <v>Synthèse</v>
      </c>
      <c r="AH261" s="71" t="str">
        <f>'BIOCHIMIE 2'!M259</f>
        <v>Synthèse</v>
      </c>
      <c r="AI261" s="71" t="str">
        <f>'HIDAOA 3'!M259</f>
        <v>Synthèse</v>
      </c>
      <c r="AJ261" s="71" t="str">
        <f>'ANA-PATH 2'!M259</f>
        <v>Synthèse</v>
      </c>
      <c r="AK261" s="73" t="str">
        <f>CLINIQUE!N261</f>
        <v>Juin</v>
      </c>
    </row>
    <row r="262" spans="1:38" ht="15.75">
      <c r="A262" s="35">
        <v>253</v>
      </c>
      <c r="B262" s="123" t="s">
        <v>117</v>
      </c>
      <c r="C262" s="123" t="s">
        <v>492</v>
      </c>
      <c r="D262" s="87">
        <f>'REPRODUCTION 3'!G260</f>
        <v>8.625</v>
      </c>
      <c r="E262" s="87">
        <f>'RUMINANTS 3'!G260</f>
        <v>36.75</v>
      </c>
      <c r="F262" s="87">
        <f>'PARASITOLOGIE 3'!G260</f>
        <v>20.25</v>
      </c>
      <c r="G262" s="87">
        <f>'INFECTIEUX 3'!G260</f>
        <v>3</v>
      </c>
      <c r="H262" s="87">
        <f>'CARNIVORES 3'!G260</f>
        <v>28.125</v>
      </c>
      <c r="I262" s="87">
        <f>'CHIRURGIE 3'!G260</f>
        <v>18.375</v>
      </c>
      <c r="J262" s="87">
        <f>'BIOCHIMIE 2'!G260</f>
        <v>8.25</v>
      </c>
      <c r="K262" s="87">
        <f>'HIDAOA 3'!G260</f>
        <v>24</v>
      </c>
      <c r="L262" s="87">
        <f>'ANA-PATH 2'!G260</f>
        <v>13</v>
      </c>
      <c r="M262" s="88">
        <f>CLINIQUE!H262</f>
        <v>41</v>
      </c>
      <c r="N262" s="88">
        <f t="shared" si="42"/>
        <v>201.375</v>
      </c>
      <c r="O262" s="88">
        <f t="shared" si="43"/>
        <v>7.1919642857142856</v>
      </c>
      <c r="P262" s="89" t="str">
        <f t="shared" si="44"/>
        <v>Ajournee</v>
      </c>
      <c r="Q262" s="89" t="str">
        <f t="shared" si="45"/>
        <v>Synthèse</v>
      </c>
      <c r="R262" s="72">
        <f t="shared" si="46"/>
        <v>1</v>
      </c>
      <c r="S262" s="72">
        <f t="shared" si="47"/>
        <v>0</v>
      </c>
      <c r="T262" s="72">
        <f t="shared" si="48"/>
        <v>0</v>
      </c>
      <c r="U262" s="72">
        <f t="shared" si="49"/>
        <v>1</v>
      </c>
      <c r="V262" s="72">
        <f t="shared" si="50"/>
        <v>0</v>
      </c>
      <c r="W262" s="72">
        <f t="shared" si="51"/>
        <v>0</v>
      </c>
      <c r="X262" s="72">
        <f t="shared" si="52"/>
        <v>1</v>
      </c>
      <c r="Y262" s="72">
        <f t="shared" si="53"/>
        <v>0</v>
      </c>
      <c r="Z262" s="72">
        <f t="shared" si="54"/>
        <v>0</v>
      </c>
      <c r="AA262" s="72">
        <f t="shared" si="55"/>
        <v>0</v>
      </c>
      <c r="AB262" s="71" t="str">
        <f>'REPRODUCTION 3'!M260</f>
        <v>Synthèse</v>
      </c>
      <c r="AC262" s="71" t="str">
        <f>'RUMINANTS 3'!M260</f>
        <v>Juin</v>
      </c>
      <c r="AD262" s="71" t="str">
        <f>'PARASITOLOGIE 3'!M260</f>
        <v>Synthèse</v>
      </c>
      <c r="AE262" s="71" t="str">
        <f>'INFECTIEUX 3'!M260</f>
        <v>Synthèse</v>
      </c>
      <c r="AF262" s="71" t="str">
        <f>'CARNIVORES 3'!M260</f>
        <v>Synthèse</v>
      </c>
      <c r="AG262" s="71" t="str">
        <f>'CHIRURGIE 3'!M260</f>
        <v>Synthèse</v>
      </c>
      <c r="AH262" s="71" t="str">
        <f>'BIOCHIMIE 2'!M260</f>
        <v>Synthèse</v>
      </c>
      <c r="AI262" s="71" t="str">
        <f>'HIDAOA 3'!M260</f>
        <v>Synthèse</v>
      </c>
      <c r="AJ262" s="71" t="str">
        <f>'ANA-PATH 2'!M260</f>
        <v>Synthèse</v>
      </c>
      <c r="AK262" s="73" t="str">
        <f>CLINIQUE!N262</f>
        <v>Juin</v>
      </c>
    </row>
    <row r="263" spans="1:38" ht="15.75">
      <c r="A263" s="35">
        <v>254</v>
      </c>
      <c r="B263" s="123" t="s">
        <v>532</v>
      </c>
      <c r="C263" s="123" t="s">
        <v>533</v>
      </c>
      <c r="D263" s="339">
        <f>'REPRODUCTION 3'!G261</f>
        <v>31.125</v>
      </c>
      <c r="E263" s="339">
        <f>'RUMINANTS 3'!G261</f>
        <v>48</v>
      </c>
      <c r="F263" s="339">
        <f>'PARASITOLOGIE 3'!G261</f>
        <v>37.5</v>
      </c>
      <c r="G263" s="339">
        <f>'INFECTIEUX 3'!G261</f>
        <v>24</v>
      </c>
      <c r="H263" s="339">
        <f>'CARNIVORES 3'!G261</f>
        <v>37.5</v>
      </c>
      <c r="I263" s="339">
        <f>'CHIRURGIE 3'!G261</f>
        <v>33.375</v>
      </c>
      <c r="J263" s="339">
        <f>'BIOCHIMIE 2'!G261</f>
        <v>20.25</v>
      </c>
      <c r="K263" s="339">
        <f>'HIDAOA 3'!G261</f>
        <v>37.875</v>
      </c>
      <c r="L263" s="339">
        <f>'ANA-PATH 2'!G261</f>
        <v>28</v>
      </c>
      <c r="M263" s="88">
        <f>CLINIQUE!H263</f>
        <v>44</v>
      </c>
      <c r="N263" s="88">
        <f t="shared" si="42"/>
        <v>341.625</v>
      </c>
      <c r="O263" s="88">
        <f t="shared" si="43"/>
        <v>12.200892857142858</v>
      </c>
      <c r="P263" s="89" t="str">
        <f t="shared" si="44"/>
        <v>Admis</v>
      </c>
      <c r="Q263" s="89" t="str">
        <f t="shared" si="45"/>
        <v>juin</v>
      </c>
      <c r="R263" s="72">
        <f t="shared" si="46"/>
        <v>0</v>
      </c>
      <c r="S263" s="72">
        <f t="shared" si="47"/>
        <v>0</v>
      </c>
      <c r="T263" s="72">
        <f t="shared" si="48"/>
        <v>0</v>
      </c>
      <c r="U263" s="72">
        <f t="shared" si="49"/>
        <v>0</v>
      </c>
      <c r="V263" s="72">
        <f t="shared" si="50"/>
        <v>0</v>
      </c>
      <c r="W263" s="72">
        <f t="shared" si="51"/>
        <v>0</v>
      </c>
      <c r="X263" s="72">
        <f t="shared" si="52"/>
        <v>0</v>
      </c>
      <c r="Y263" s="72">
        <f t="shared" si="53"/>
        <v>0</v>
      </c>
      <c r="Z263" s="72">
        <f t="shared" si="54"/>
        <v>0</v>
      </c>
      <c r="AA263" s="72">
        <f t="shared" si="55"/>
        <v>0</v>
      </c>
      <c r="AB263" s="71" t="str">
        <f>'REPRODUCTION 3'!M261</f>
        <v>Juin</v>
      </c>
      <c r="AC263" s="71" t="str">
        <f>'RUMINANTS 3'!M261</f>
        <v>Juin</v>
      </c>
      <c r="AD263" s="71" t="str">
        <f>'PARASITOLOGIE 3'!M261</f>
        <v>Juin</v>
      </c>
      <c r="AE263" s="71" t="str">
        <f>'INFECTIEUX 3'!M261</f>
        <v>Juin</v>
      </c>
      <c r="AF263" s="71" t="str">
        <f>'CARNIVORES 3'!M261</f>
        <v>Juin</v>
      </c>
      <c r="AG263" s="71" t="str">
        <f>'CHIRURGIE 3'!M261</f>
        <v>Juin</v>
      </c>
      <c r="AH263" s="71" t="str">
        <f>'BIOCHIMIE 2'!M261</f>
        <v>Juin</v>
      </c>
      <c r="AI263" s="71" t="str">
        <f>'HIDAOA 3'!M261</f>
        <v>Juin</v>
      </c>
      <c r="AJ263" s="71" t="str">
        <f>'ANA-PATH 2'!M261</f>
        <v>Juin</v>
      </c>
      <c r="AK263" s="73" t="str">
        <f>CLINIQUE!N263</f>
        <v>Juin</v>
      </c>
      <c r="AL263" t="e">
        <f>IF(AND(B263=#REF!,C263=#REF!),"oui","non")</f>
        <v>#REF!</v>
      </c>
    </row>
    <row r="264" spans="1:38" ht="15.75">
      <c r="A264" s="35">
        <v>255</v>
      </c>
      <c r="B264" s="123" t="s">
        <v>85</v>
      </c>
      <c r="C264" s="123" t="s">
        <v>534</v>
      </c>
      <c r="D264" s="87">
        <f>'REPRODUCTION 3'!G262</f>
        <v>16.125</v>
      </c>
      <c r="E264" s="87">
        <f>'RUMINANTS 3'!G262</f>
        <v>36</v>
      </c>
      <c r="F264" s="87">
        <f>'PARASITOLOGIE 3'!G262</f>
        <v>25.125</v>
      </c>
      <c r="G264" s="87">
        <f>'INFECTIEUX 3'!G262</f>
        <v>12.75</v>
      </c>
      <c r="H264" s="87">
        <f>'CARNIVORES 3'!G262</f>
        <v>31.875</v>
      </c>
      <c r="I264" s="87">
        <f>'CHIRURGIE 3'!G262</f>
        <v>22.875</v>
      </c>
      <c r="J264" s="87">
        <f>'BIOCHIMIE 2'!G262</f>
        <v>13.5</v>
      </c>
      <c r="K264" s="87">
        <f>'HIDAOA 3'!G262</f>
        <v>33</v>
      </c>
      <c r="L264" s="87">
        <f>'ANA-PATH 2'!G262</f>
        <v>9.5</v>
      </c>
      <c r="M264" s="88">
        <f>CLINIQUE!H264</f>
        <v>43</v>
      </c>
      <c r="N264" s="88">
        <f t="shared" si="42"/>
        <v>243.75</v>
      </c>
      <c r="O264" s="88">
        <f t="shared" si="43"/>
        <v>8.7053571428571423</v>
      </c>
      <c r="P264" s="89" t="str">
        <f t="shared" si="44"/>
        <v>Ajournee</v>
      </c>
      <c r="Q264" s="89" t="str">
        <f t="shared" si="45"/>
        <v>Synthèse</v>
      </c>
      <c r="R264" s="72">
        <f t="shared" si="46"/>
        <v>0</v>
      </c>
      <c r="S264" s="72">
        <f t="shared" si="47"/>
        <v>0</v>
      </c>
      <c r="T264" s="72">
        <f t="shared" si="48"/>
        <v>0</v>
      </c>
      <c r="U264" s="72">
        <f t="shared" si="49"/>
        <v>1</v>
      </c>
      <c r="V264" s="72">
        <f t="shared" si="50"/>
        <v>0</v>
      </c>
      <c r="W264" s="72">
        <f t="shared" si="51"/>
        <v>0</v>
      </c>
      <c r="X264" s="72">
        <f t="shared" si="52"/>
        <v>0</v>
      </c>
      <c r="Y264" s="72">
        <f t="shared" si="53"/>
        <v>0</v>
      </c>
      <c r="Z264" s="72">
        <f t="shared" si="54"/>
        <v>1</v>
      </c>
      <c r="AA264" s="72">
        <f t="shared" si="55"/>
        <v>0</v>
      </c>
      <c r="AB264" s="71" t="str">
        <f>'REPRODUCTION 3'!M262</f>
        <v>Synthèse</v>
      </c>
      <c r="AC264" s="71" t="str">
        <f>'RUMINANTS 3'!M262</f>
        <v>Juin</v>
      </c>
      <c r="AD264" s="71" t="str">
        <f>'PARASITOLOGIE 3'!M262</f>
        <v>Synthèse</v>
      </c>
      <c r="AE264" s="71" t="str">
        <f>'INFECTIEUX 3'!M262</f>
        <v>Synthèse</v>
      </c>
      <c r="AF264" s="71" t="str">
        <f>'CARNIVORES 3'!M262</f>
        <v>Juin</v>
      </c>
      <c r="AG264" s="71" t="str">
        <f>'CHIRURGIE 3'!M262</f>
        <v>Synthèse</v>
      </c>
      <c r="AH264" s="71" t="str">
        <f>'BIOCHIMIE 2'!M262</f>
        <v>Synthèse</v>
      </c>
      <c r="AI264" s="71" t="str">
        <f>'HIDAOA 3'!M262</f>
        <v>Juin</v>
      </c>
      <c r="AJ264" s="71" t="str">
        <f>'ANA-PATH 2'!M262</f>
        <v>Synthèse</v>
      </c>
      <c r="AK264" s="73" t="str">
        <f>CLINIQUE!N264</f>
        <v>Juin</v>
      </c>
    </row>
    <row r="265" spans="1:38" ht="15.75">
      <c r="A265" s="35">
        <v>256</v>
      </c>
      <c r="B265" s="123" t="s">
        <v>535</v>
      </c>
      <c r="C265" s="123" t="s">
        <v>536</v>
      </c>
      <c r="D265" s="339">
        <f>'REPRODUCTION 3'!G263</f>
        <v>24.375</v>
      </c>
      <c r="E265" s="339">
        <f>'RUMINANTS 3'!G263</f>
        <v>48.75</v>
      </c>
      <c r="F265" s="339">
        <f>'PARASITOLOGIE 3'!G263</f>
        <v>33.375</v>
      </c>
      <c r="G265" s="339">
        <f>'INFECTIEUX 3'!G263</f>
        <v>15.75</v>
      </c>
      <c r="H265" s="339">
        <f>'CARNIVORES 3'!G263</f>
        <v>36.375</v>
      </c>
      <c r="I265" s="339">
        <f>'CHIRURGIE 3'!G263</f>
        <v>27.375</v>
      </c>
      <c r="J265" s="339">
        <f>'BIOCHIMIE 2'!G263</f>
        <v>20</v>
      </c>
      <c r="K265" s="339">
        <f>'HIDAOA 3'!G263</f>
        <v>31.5</v>
      </c>
      <c r="L265" s="339">
        <f>'ANA-PATH 2'!G263</f>
        <v>21.75</v>
      </c>
      <c r="M265" s="88">
        <f>CLINIQUE!H265</f>
        <v>44.25</v>
      </c>
      <c r="N265" s="88">
        <f t="shared" si="42"/>
        <v>303.5</v>
      </c>
      <c r="O265" s="88">
        <f t="shared" si="43"/>
        <v>10.839285714285714</v>
      </c>
      <c r="P265" s="89" t="str">
        <f t="shared" si="44"/>
        <v>Admis</v>
      </c>
      <c r="Q265" s="89" t="str">
        <f t="shared" si="45"/>
        <v>juin</v>
      </c>
      <c r="R265" s="72">
        <f t="shared" si="46"/>
        <v>0</v>
      </c>
      <c r="S265" s="72">
        <f t="shared" si="47"/>
        <v>0</v>
      </c>
      <c r="T265" s="72">
        <f t="shared" si="48"/>
        <v>0</v>
      </c>
      <c r="U265" s="72">
        <f t="shared" si="49"/>
        <v>0</v>
      </c>
      <c r="V265" s="72">
        <f t="shared" si="50"/>
        <v>0</v>
      </c>
      <c r="W265" s="72">
        <f t="shared" si="51"/>
        <v>0</v>
      </c>
      <c r="X265" s="72">
        <f t="shared" si="52"/>
        <v>0</v>
      </c>
      <c r="Y265" s="72">
        <f t="shared" si="53"/>
        <v>0</v>
      </c>
      <c r="Z265" s="72">
        <f t="shared" si="54"/>
        <v>0</v>
      </c>
      <c r="AA265" s="72">
        <f t="shared" si="55"/>
        <v>0</v>
      </c>
      <c r="AB265" s="71" t="str">
        <f>'REPRODUCTION 3'!M263</f>
        <v>Juin</v>
      </c>
      <c r="AC265" s="71" t="str">
        <f>'RUMINANTS 3'!M263</f>
        <v>Juin</v>
      </c>
      <c r="AD265" s="71" t="str">
        <f>'PARASITOLOGIE 3'!M263</f>
        <v>Juin</v>
      </c>
      <c r="AE265" s="71" t="str">
        <f>'INFECTIEUX 3'!M263</f>
        <v>Juin</v>
      </c>
      <c r="AF265" s="71" t="str">
        <f>'CARNIVORES 3'!M263</f>
        <v>Juin</v>
      </c>
      <c r="AG265" s="71" t="str">
        <f>'CHIRURGIE 3'!M263</f>
        <v>Juin</v>
      </c>
      <c r="AH265" s="71" t="str">
        <f>'BIOCHIMIE 2'!M263</f>
        <v>Juin</v>
      </c>
      <c r="AI265" s="71" t="str">
        <f>'HIDAOA 3'!M263</f>
        <v>Juin</v>
      </c>
      <c r="AJ265" s="71" t="str">
        <f>'ANA-PATH 2'!M263</f>
        <v>Juin</v>
      </c>
      <c r="AK265" s="73" t="str">
        <f>CLINIQUE!N265</f>
        <v>Juin</v>
      </c>
      <c r="AL265" t="e">
        <f>IF(AND(B265=#REF!,C265=#REF!),"oui","non")</f>
        <v>#REF!</v>
      </c>
    </row>
    <row r="266" spans="1:38" ht="15.75">
      <c r="A266" s="35">
        <v>257</v>
      </c>
      <c r="B266" s="123" t="s">
        <v>537</v>
      </c>
      <c r="C266" s="123" t="s">
        <v>64</v>
      </c>
      <c r="D266" s="87">
        <f>'REPRODUCTION 3'!G264</f>
        <v>11.25</v>
      </c>
      <c r="E266" s="87">
        <f>'RUMINANTS 3'!G264</f>
        <v>37.5</v>
      </c>
      <c r="F266" s="87">
        <f>'PARASITOLOGIE 3'!G264</f>
        <v>22.125</v>
      </c>
      <c r="G266" s="87">
        <f>'INFECTIEUX 3'!G264</f>
        <v>7.5</v>
      </c>
      <c r="H266" s="87">
        <f>'CARNIVORES 3'!G264</f>
        <v>29.625</v>
      </c>
      <c r="I266" s="87">
        <f>'CHIRURGIE 3'!G264</f>
        <v>25.125</v>
      </c>
      <c r="J266" s="87">
        <f>'BIOCHIMIE 2'!G264</f>
        <v>10.5</v>
      </c>
      <c r="K266" s="87">
        <f>'HIDAOA 3'!G264</f>
        <v>28.125</v>
      </c>
      <c r="L266" s="87">
        <f>'ANA-PATH 2'!G264</f>
        <v>17</v>
      </c>
      <c r="M266" s="88">
        <f>CLINIQUE!H266</f>
        <v>40.25</v>
      </c>
      <c r="N266" s="88">
        <f t="shared" ref="N266:N329" si="56">SUM(D266:M266)</f>
        <v>229</v>
      </c>
      <c r="O266" s="88">
        <f t="shared" ref="O266:O329" si="57">N266/28</f>
        <v>8.1785714285714288</v>
      </c>
      <c r="P266" s="89" t="str">
        <f t="shared" ref="P266:P329" si="58">IF(OR(D266="exclus",E266="exclus",F266="exclus",G266="exclus",H266="exclus",I266="exclus",J266="exclus",K266="exclus",L266="exclus",M266="exclus"),"exclus",IF(AND(SUM(R266:AA266)=0,ROUND(O266,3)&gt;=10),"Admis","Ajournee"))</f>
        <v>Ajournee</v>
      </c>
      <c r="Q266" s="89" t="str">
        <f t="shared" ref="Q266:Q329" si="59">IF(COUNTIF(AB266:AK266,"=Rattrapage")&gt;0,"Rattrapage",IF(COUNTIF(AB266:AK266,"=Synthèse")&gt;0,"Synthèse","juin"))</f>
        <v>Synthèse</v>
      </c>
      <c r="R266" s="72">
        <f t="shared" ref="R266:R329" si="60">IF(D266&lt;15,1,0)</f>
        <v>1</v>
      </c>
      <c r="S266" s="72">
        <f t="shared" ref="S266:S329" si="61">IF(E266&lt;15,1,0)</f>
        <v>0</v>
      </c>
      <c r="T266" s="72">
        <f t="shared" ref="T266:T329" si="62">IF(F266&lt;15,1,0)</f>
        <v>0</v>
      </c>
      <c r="U266" s="72">
        <f t="shared" ref="U266:U329" si="63">IF(G266&lt;15,1,0)</f>
        <v>1</v>
      </c>
      <c r="V266" s="72">
        <f t="shared" ref="V266:V329" si="64">IF(H266&lt;15,1,0)</f>
        <v>0</v>
      </c>
      <c r="W266" s="72">
        <f t="shared" ref="W266:W329" si="65">IF(I266&lt;15,1,0)</f>
        <v>0</v>
      </c>
      <c r="X266" s="72">
        <f t="shared" ref="X266:X329" si="66">IF(J266&lt;10,1,0)</f>
        <v>0</v>
      </c>
      <c r="Y266" s="72">
        <f t="shared" ref="Y266:Y329" si="67">IF(K266&lt;15,1,0)</f>
        <v>0</v>
      </c>
      <c r="Z266" s="72">
        <f t="shared" ref="Z266:Z329" si="68">IF(L266&lt;10,1,0)</f>
        <v>0</v>
      </c>
      <c r="AA266" s="72">
        <f t="shared" ref="AA266:AA329" si="69">IF(M266&lt;15,1,0)</f>
        <v>0</v>
      </c>
      <c r="AB266" s="71" t="str">
        <f>'REPRODUCTION 3'!M264</f>
        <v>Synthèse</v>
      </c>
      <c r="AC266" s="71" t="str">
        <f>'RUMINANTS 3'!M264</f>
        <v>Juin</v>
      </c>
      <c r="AD266" s="71" t="str">
        <f>'PARASITOLOGIE 3'!M264</f>
        <v>Synthèse</v>
      </c>
      <c r="AE266" s="71" t="str">
        <f>'INFECTIEUX 3'!M264</f>
        <v>Synthèse</v>
      </c>
      <c r="AF266" s="71" t="str">
        <f>'CARNIVORES 3'!M264</f>
        <v>Synthèse</v>
      </c>
      <c r="AG266" s="71" t="str">
        <f>'CHIRURGIE 3'!M264</f>
        <v>Synthèse</v>
      </c>
      <c r="AH266" s="71" t="str">
        <f>'BIOCHIMIE 2'!M264</f>
        <v>Synthèse</v>
      </c>
      <c r="AI266" s="71" t="str">
        <f>'HIDAOA 3'!M264</f>
        <v>Synthèse</v>
      </c>
      <c r="AJ266" s="71" t="str">
        <f>'ANA-PATH 2'!M264</f>
        <v>Synthèse</v>
      </c>
      <c r="AK266" s="73" t="str">
        <f>CLINIQUE!N266</f>
        <v>Juin</v>
      </c>
    </row>
    <row r="267" spans="1:38" ht="15.75">
      <c r="A267" s="35">
        <v>258</v>
      </c>
      <c r="B267" s="123" t="s">
        <v>538</v>
      </c>
      <c r="C267" s="123" t="s">
        <v>75</v>
      </c>
      <c r="D267" s="87">
        <f>'REPRODUCTION 3'!G265</f>
        <v>14.625</v>
      </c>
      <c r="E267" s="87">
        <f>'RUMINANTS 3'!G265</f>
        <v>45</v>
      </c>
      <c r="F267" s="87">
        <f>'PARASITOLOGIE 3'!G265</f>
        <v>31.125</v>
      </c>
      <c r="G267" s="87">
        <f>'INFECTIEUX 3'!G265</f>
        <v>6.75</v>
      </c>
      <c r="H267" s="87">
        <f>'CARNIVORES 3'!G265</f>
        <v>36</v>
      </c>
      <c r="I267" s="87">
        <f>'CHIRURGIE 3'!G265</f>
        <v>24</v>
      </c>
      <c r="J267" s="87">
        <f>'BIOCHIMIE 2'!G265</f>
        <v>12.75</v>
      </c>
      <c r="K267" s="87">
        <f>'HIDAOA 3'!G265</f>
        <v>32.25</v>
      </c>
      <c r="L267" s="87">
        <f>'ANA-PATH 2'!G265</f>
        <v>20.5</v>
      </c>
      <c r="M267" s="88">
        <f>CLINIQUE!H267</f>
        <v>38.75</v>
      </c>
      <c r="N267" s="88">
        <f t="shared" si="56"/>
        <v>261.75</v>
      </c>
      <c r="O267" s="88">
        <f t="shared" si="57"/>
        <v>9.3482142857142865</v>
      </c>
      <c r="P267" s="89" t="str">
        <f t="shared" si="58"/>
        <v>Ajournee</v>
      </c>
      <c r="Q267" s="89" t="str">
        <f t="shared" si="59"/>
        <v>Synthèse</v>
      </c>
      <c r="R267" s="72">
        <f t="shared" si="60"/>
        <v>1</v>
      </c>
      <c r="S267" s="72">
        <f t="shared" si="61"/>
        <v>0</v>
      </c>
      <c r="T267" s="72">
        <f t="shared" si="62"/>
        <v>0</v>
      </c>
      <c r="U267" s="72">
        <f t="shared" si="63"/>
        <v>1</v>
      </c>
      <c r="V267" s="72">
        <f t="shared" si="64"/>
        <v>0</v>
      </c>
      <c r="W267" s="72">
        <f t="shared" si="65"/>
        <v>0</v>
      </c>
      <c r="X267" s="72">
        <f t="shared" si="66"/>
        <v>0</v>
      </c>
      <c r="Y267" s="72">
        <f t="shared" si="67"/>
        <v>0</v>
      </c>
      <c r="Z267" s="72">
        <f t="shared" si="68"/>
        <v>0</v>
      </c>
      <c r="AA267" s="72">
        <f t="shared" si="69"/>
        <v>0</v>
      </c>
      <c r="AB267" s="71" t="str">
        <f>'REPRODUCTION 3'!M265</f>
        <v>Synthèse</v>
      </c>
      <c r="AC267" s="71" t="str">
        <f>'RUMINANTS 3'!M265</f>
        <v>Juin</v>
      </c>
      <c r="AD267" s="71" t="str">
        <f>'PARASITOLOGIE 3'!M265</f>
        <v>Juin</v>
      </c>
      <c r="AE267" s="71" t="str">
        <f>'INFECTIEUX 3'!M265</f>
        <v>Synthèse</v>
      </c>
      <c r="AF267" s="71" t="str">
        <f>'CARNIVORES 3'!M265</f>
        <v>Juin</v>
      </c>
      <c r="AG267" s="71" t="str">
        <f>'CHIRURGIE 3'!M265</f>
        <v>Synthèse</v>
      </c>
      <c r="AH267" s="71" t="str">
        <f>'BIOCHIMIE 2'!M265</f>
        <v>Synthèse</v>
      </c>
      <c r="AI267" s="71" t="str">
        <f>'HIDAOA 3'!M265</f>
        <v>Juin</v>
      </c>
      <c r="AJ267" s="71" t="str">
        <f>'ANA-PATH 2'!M265</f>
        <v>Juin</v>
      </c>
      <c r="AK267" s="73" t="str">
        <f>CLINIQUE!N267</f>
        <v>Juin</v>
      </c>
    </row>
    <row r="268" spans="1:38" ht="15.75">
      <c r="A268" s="35">
        <v>259</v>
      </c>
      <c r="B268" s="123" t="s">
        <v>539</v>
      </c>
      <c r="C268" s="123" t="s">
        <v>120</v>
      </c>
      <c r="D268" s="87">
        <f>'REPRODUCTION 3'!G266</f>
        <v>5</v>
      </c>
      <c r="E268" s="87">
        <f>'RUMINANTS 3'!G266</f>
        <v>31.5</v>
      </c>
      <c r="F268" s="87">
        <f>'PARASITOLOGIE 3'!G266</f>
        <v>22.875</v>
      </c>
      <c r="G268" s="87">
        <f>'INFECTIEUX 3'!G266</f>
        <v>3.75</v>
      </c>
      <c r="H268" s="87">
        <f>'CARNIVORES 3'!G266</f>
        <v>25.125</v>
      </c>
      <c r="I268" s="87">
        <f>'CHIRURGIE 3'!G266</f>
        <v>18.75</v>
      </c>
      <c r="J268" s="87">
        <f>'BIOCHIMIE 2'!G266</f>
        <v>15.5</v>
      </c>
      <c r="K268" s="87">
        <f>'HIDAOA 3'!G266</f>
        <v>26.25</v>
      </c>
      <c r="L268" s="87">
        <f>'ANA-PATH 2'!G266</f>
        <v>6</v>
      </c>
      <c r="M268" s="88">
        <f>CLINIQUE!H268</f>
        <v>40</v>
      </c>
      <c r="N268" s="88">
        <f t="shared" si="56"/>
        <v>194.75</v>
      </c>
      <c r="O268" s="88">
        <f t="shared" si="57"/>
        <v>6.9553571428571432</v>
      </c>
      <c r="P268" s="89" t="str">
        <f t="shared" si="58"/>
        <v>Ajournee</v>
      </c>
      <c r="Q268" s="89" t="str">
        <f t="shared" si="59"/>
        <v>Synthèse</v>
      </c>
      <c r="R268" s="72">
        <f t="shared" si="60"/>
        <v>1</v>
      </c>
      <c r="S268" s="72">
        <f t="shared" si="61"/>
        <v>0</v>
      </c>
      <c r="T268" s="72">
        <f t="shared" si="62"/>
        <v>0</v>
      </c>
      <c r="U268" s="72">
        <f t="shared" si="63"/>
        <v>1</v>
      </c>
      <c r="V268" s="72">
        <f t="shared" si="64"/>
        <v>0</v>
      </c>
      <c r="W268" s="72">
        <f t="shared" si="65"/>
        <v>0</v>
      </c>
      <c r="X268" s="72">
        <f t="shared" si="66"/>
        <v>0</v>
      </c>
      <c r="Y268" s="72">
        <f t="shared" si="67"/>
        <v>0</v>
      </c>
      <c r="Z268" s="72">
        <f t="shared" si="68"/>
        <v>1</v>
      </c>
      <c r="AA268" s="72">
        <f t="shared" si="69"/>
        <v>0</v>
      </c>
      <c r="AB268" s="71" t="str">
        <f>'REPRODUCTION 3'!M266</f>
        <v>Synthèse</v>
      </c>
      <c r="AC268" s="71" t="str">
        <f>'RUMINANTS 3'!M266</f>
        <v>Juin</v>
      </c>
      <c r="AD268" s="71" t="str">
        <f>'PARASITOLOGIE 3'!M266</f>
        <v>Synthèse</v>
      </c>
      <c r="AE268" s="71" t="str">
        <f>'INFECTIEUX 3'!M266</f>
        <v>Synthèse</v>
      </c>
      <c r="AF268" s="71" t="str">
        <f>'CARNIVORES 3'!M266</f>
        <v>Synthèse</v>
      </c>
      <c r="AG268" s="71" t="str">
        <f>'CHIRURGIE 3'!M266</f>
        <v>Synthèse</v>
      </c>
      <c r="AH268" s="71" t="str">
        <f>'BIOCHIMIE 2'!M266</f>
        <v>Synthèse</v>
      </c>
      <c r="AI268" s="71" t="str">
        <f>'HIDAOA 3'!M266</f>
        <v>Synthèse</v>
      </c>
      <c r="AJ268" s="71" t="str">
        <f>'ANA-PATH 2'!M266</f>
        <v>Synthèse</v>
      </c>
      <c r="AK268" s="73" t="str">
        <f>CLINIQUE!N268</f>
        <v>Juin</v>
      </c>
    </row>
    <row r="269" spans="1:38" ht="15.75">
      <c r="A269" s="35">
        <v>260</v>
      </c>
      <c r="B269" s="123" t="s">
        <v>540</v>
      </c>
      <c r="C269" s="123" t="s">
        <v>57</v>
      </c>
      <c r="D269" s="87">
        <f>'REPRODUCTION 3'!G267</f>
        <v>9.75</v>
      </c>
      <c r="E269" s="87">
        <f>'RUMINANTS 3'!G267</f>
        <v>35.25</v>
      </c>
      <c r="F269" s="87">
        <f>'PARASITOLOGIE 3'!G267</f>
        <v>29.625</v>
      </c>
      <c r="G269" s="87">
        <f>'INFECTIEUX 3'!G267</f>
        <v>10.5</v>
      </c>
      <c r="H269" s="87">
        <f>'CARNIVORES 3'!G267</f>
        <v>34.125</v>
      </c>
      <c r="I269" s="87">
        <f>'CHIRURGIE 3'!G267</f>
        <v>23.25</v>
      </c>
      <c r="J269" s="87">
        <f>'BIOCHIMIE 2'!G267</f>
        <v>6</v>
      </c>
      <c r="K269" s="87">
        <f>'HIDAOA 3'!G267</f>
        <v>28.875</v>
      </c>
      <c r="L269" s="87">
        <f>'ANA-PATH 2'!G267</f>
        <v>13</v>
      </c>
      <c r="M269" s="88">
        <f>CLINIQUE!H269</f>
        <v>41.25</v>
      </c>
      <c r="N269" s="88">
        <f t="shared" si="56"/>
        <v>231.625</v>
      </c>
      <c r="O269" s="88">
        <f t="shared" si="57"/>
        <v>8.2723214285714288</v>
      </c>
      <c r="P269" s="89" t="str">
        <f t="shared" si="58"/>
        <v>Ajournee</v>
      </c>
      <c r="Q269" s="89" t="str">
        <f t="shared" si="59"/>
        <v>Synthèse</v>
      </c>
      <c r="R269" s="72">
        <f t="shared" si="60"/>
        <v>1</v>
      </c>
      <c r="S269" s="72">
        <f t="shared" si="61"/>
        <v>0</v>
      </c>
      <c r="T269" s="72">
        <f t="shared" si="62"/>
        <v>0</v>
      </c>
      <c r="U269" s="72">
        <f t="shared" si="63"/>
        <v>1</v>
      </c>
      <c r="V269" s="72">
        <f t="shared" si="64"/>
        <v>0</v>
      </c>
      <c r="W269" s="72">
        <f t="shared" si="65"/>
        <v>0</v>
      </c>
      <c r="X269" s="72">
        <f t="shared" si="66"/>
        <v>1</v>
      </c>
      <c r="Y269" s="72">
        <f t="shared" si="67"/>
        <v>0</v>
      </c>
      <c r="Z269" s="72">
        <f t="shared" si="68"/>
        <v>0</v>
      </c>
      <c r="AA269" s="72">
        <f t="shared" si="69"/>
        <v>0</v>
      </c>
      <c r="AB269" s="71" t="str">
        <f>'REPRODUCTION 3'!M267</f>
        <v>Synthèse</v>
      </c>
      <c r="AC269" s="71" t="str">
        <f>'RUMINANTS 3'!M267</f>
        <v>Juin</v>
      </c>
      <c r="AD269" s="71" t="str">
        <f>'PARASITOLOGIE 3'!M267</f>
        <v>Synthèse</v>
      </c>
      <c r="AE269" s="71" t="str">
        <f>'INFECTIEUX 3'!M267</f>
        <v>Synthèse</v>
      </c>
      <c r="AF269" s="71" t="str">
        <f>'CARNIVORES 3'!M267</f>
        <v>Juin</v>
      </c>
      <c r="AG269" s="71" t="str">
        <f>'CHIRURGIE 3'!M267</f>
        <v>Synthèse</v>
      </c>
      <c r="AH269" s="71" t="str">
        <f>'BIOCHIMIE 2'!M267</f>
        <v>Synthèse</v>
      </c>
      <c r="AI269" s="71" t="str">
        <f>'HIDAOA 3'!M267</f>
        <v>Synthèse</v>
      </c>
      <c r="AJ269" s="71" t="str">
        <f>'ANA-PATH 2'!M267</f>
        <v>Synthèse</v>
      </c>
      <c r="AK269" s="73" t="str">
        <f>CLINIQUE!N269</f>
        <v>Juin</v>
      </c>
    </row>
    <row r="270" spans="1:38" ht="15.75">
      <c r="A270" s="35">
        <v>261</v>
      </c>
      <c r="B270" s="123" t="s">
        <v>541</v>
      </c>
      <c r="C270" s="123" t="s">
        <v>781</v>
      </c>
      <c r="D270" s="87">
        <f>'REPRODUCTION 3'!G268</f>
        <v>3.75</v>
      </c>
      <c r="E270" s="87">
        <f>'RUMINANTS 3'!G268</f>
        <v>21.75</v>
      </c>
      <c r="F270" s="87">
        <f>'PARASITOLOGIE 3'!G268</f>
        <v>19.875</v>
      </c>
      <c r="G270" s="87">
        <f>'INFECTIEUX 3'!G268</f>
        <v>5.25</v>
      </c>
      <c r="H270" s="87">
        <f>'CARNIVORES 3'!G268</f>
        <v>19.5</v>
      </c>
      <c r="I270" s="87">
        <f>'CHIRURGIE 3'!G268</f>
        <v>14.625</v>
      </c>
      <c r="J270" s="87">
        <f>'BIOCHIMIE 2'!G268</f>
        <v>10.75</v>
      </c>
      <c r="K270" s="87">
        <f>'HIDAOA 3'!G268</f>
        <v>22.125</v>
      </c>
      <c r="L270" s="87">
        <f>'ANA-PATH 2'!G268</f>
        <v>20.75</v>
      </c>
      <c r="M270" s="88">
        <f>CLINIQUE!H270</f>
        <v>41.75</v>
      </c>
      <c r="N270" s="88">
        <f t="shared" si="56"/>
        <v>180.125</v>
      </c>
      <c r="O270" s="88">
        <f t="shared" si="57"/>
        <v>6.4330357142857144</v>
      </c>
      <c r="P270" s="89" t="str">
        <f t="shared" si="58"/>
        <v>Ajournee</v>
      </c>
      <c r="Q270" s="89" t="str">
        <f t="shared" si="59"/>
        <v>Synthèse</v>
      </c>
      <c r="R270" s="72">
        <f t="shared" si="60"/>
        <v>1</v>
      </c>
      <c r="S270" s="72">
        <f t="shared" si="61"/>
        <v>0</v>
      </c>
      <c r="T270" s="72">
        <f t="shared" si="62"/>
        <v>0</v>
      </c>
      <c r="U270" s="72">
        <f t="shared" si="63"/>
        <v>1</v>
      </c>
      <c r="V270" s="72">
        <f t="shared" si="64"/>
        <v>0</v>
      </c>
      <c r="W270" s="72">
        <f t="shared" si="65"/>
        <v>1</v>
      </c>
      <c r="X270" s="72">
        <f t="shared" si="66"/>
        <v>0</v>
      </c>
      <c r="Y270" s="72">
        <f t="shared" si="67"/>
        <v>0</v>
      </c>
      <c r="Z270" s="72">
        <f t="shared" si="68"/>
        <v>0</v>
      </c>
      <c r="AA270" s="72">
        <f t="shared" si="69"/>
        <v>0</v>
      </c>
      <c r="AB270" s="71" t="str">
        <f>'REPRODUCTION 3'!M268</f>
        <v>Synthèse</v>
      </c>
      <c r="AC270" s="71" t="str">
        <f>'RUMINANTS 3'!M268</f>
        <v>Synthèse</v>
      </c>
      <c r="AD270" s="71" t="str">
        <f>'PARASITOLOGIE 3'!M268</f>
        <v>Synthèse</v>
      </c>
      <c r="AE270" s="71" t="str">
        <f>'INFECTIEUX 3'!M268</f>
        <v>Synthèse</v>
      </c>
      <c r="AF270" s="71" t="str">
        <f>'CARNIVORES 3'!M268</f>
        <v>Synthèse</v>
      </c>
      <c r="AG270" s="71" t="str">
        <f>'CHIRURGIE 3'!M268</f>
        <v>Synthèse</v>
      </c>
      <c r="AH270" s="71" t="str">
        <f>'BIOCHIMIE 2'!M268</f>
        <v>Synthèse</v>
      </c>
      <c r="AI270" s="71" t="str">
        <f>'HIDAOA 3'!M268</f>
        <v>Synthèse</v>
      </c>
      <c r="AJ270" s="71" t="str">
        <f>'ANA-PATH 2'!M268</f>
        <v>Juin</v>
      </c>
      <c r="AK270" s="73" t="str">
        <f>CLINIQUE!N270</f>
        <v>Juin</v>
      </c>
    </row>
    <row r="271" spans="1:38" ht="15.75">
      <c r="A271" s="35">
        <v>262</v>
      </c>
      <c r="B271" s="123" t="s">
        <v>542</v>
      </c>
      <c r="C271" s="123" t="s">
        <v>71</v>
      </c>
      <c r="D271" s="87">
        <f>'REPRODUCTION 3'!G269</f>
        <v>18</v>
      </c>
      <c r="E271" s="87">
        <f>'RUMINANTS 3'!G269</f>
        <v>36.75</v>
      </c>
      <c r="F271" s="87">
        <f>'PARASITOLOGIE 3'!G269</f>
        <v>33</v>
      </c>
      <c r="G271" s="87">
        <f>'INFECTIEUX 3'!G269</f>
        <v>14.625</v>
      </c>
      <c r="H271" s="87">
        <f>'CARNIVORES 3'!G269</f>
        <v>37.125</v>
      </c>
      <c r="I271" s="87">
        <f>'CHIRURGIE 3'!G269</f>
        <v>33.75</v>
      </c>
      <c r="J271" s="87">
        <f>'BIOCHIMIE 2'!G269</f>
        <v>22.25</v>
      </c>
      <c r="K271" s="87">
        <f>'HIDAOA 3'!G269</f>
        <v>39.375</v>
      </c>
      <c r="L271" s="87">
        <f>'ANA-PATH 2'!G269</f>
        <v>12.5</v>
      </c>
      <c r="M271" s="88">
        <f>CLINIQUE!H271</f>
        <v>39.25</v>
      </c>
      <c r="N271" s="88">
        <f t="shared" si="56"/>
        <v>286.625</v>
      </c>
      <c r="O271" s="88">
        <f t="shared" si="57"/>
        <v>10.236607142857142</v>
      </c>
      <c r="P271" s="89" t="str">
        <f t="shared" si="58"/>
        <v>Ajournee</v>
      </c>
      <c r="Q271" s="89" t="str">
        <f t="shared" si="59"/>
        <v>Synthèse</v>
      </c>
      <c r="R271" s="72">
        <f t="shared" si="60"/>
        <v>0</v>
      </c>
      <c r="S271" s="72">
        <f t="shared" si="61"/>
        <v>0</v>
      </c>
      <c r="T271" s="72">
        <f t="shared" si="62"/>
        <v>0</v>
      </c>
      <c r="U271" s="72">
        <f t="shared" si="63"/>
        <v>1</v>
      </c>
      <c r="V271" s="72">
        <f t="shared" si="64"/>
        <v>0</v>
      </c>
      <c r="W271" s="72">
        <f t="shared" si="65"/>
        <v>0</v>
      </c>
      <c r="X271" s="72">
        <f t="shared" si="66"/>
        <v>0</v>
      </c>
      <c r="Y271" s="72">
        <f t="shared" si="67"/>
        <v>0</v>
      </c>
      <c r="Z271" s="72">
        <f t="shared" si="68"/>
        <v>0</v>
      </c>
      <c r="AA271" s="72">
        <f t="shared" si="69"/>
        <v>0</v>
      </c>
      <c r="AB271" s="71" t="str">
        <f>'REPRODUCTION 3'!M269</f>
        <v>Juin</v>
      </c>
      <c r="AC271" s="71" t="str">
        <f>'RUMINANTS 3'!M269</f>
        <v>Juin</v>
      </c>
      <c r="AD271" s="71" t="str">
        <f>'PARASITOLOGIE 3'!M269</f>
        <v>Juin</v>
      </c>
      <c r="AE271" s="71" t="str">
        <f>'INFECTIEUX 3'!M269</f>
        <v>Synthèse</v>
      </c>
      <c r="AF271" s="71" t="str">
        <f>'CARNIVORES 3'!M269</f>
        <v>Juin</v>
      </c>
      <c r="AG271" s="71" t="str">
        <f>'CHIRURGIE 3'!M269</f>
        <v>Juin</v>
      </c>
      <c r="AH271" s="71" t="str">
        <f>'BIOCHIMIE 2'!M269</f>
        <v>Juin</v>
      </c>
      <c r="AI271" s="71" t="str">
        <f>'HIDAOA 3'!M269</f>
        <v>Juin</v>
      </c>
      <c r="AJ271" s="71" t="str">
        <f>'ANA-PATH 2'!M269</f>
        <v>Juin</v>
      </c>
      <c r="AK271" s="73" t="str">
        <f>CLINIQUE!N271</f>
        <v>Juin</v>
      </c>
    </row>
    <row r="272" spans="1:38" ht="15.75">
      <c r="A272" s="35">
        <v>263</v>
      </c>
      <c r="B272" s="123" t="s">
        <v>543</v>
      </c>
      <c r="C272" s="123" t="s">
        <v>544</v>
      </c>
      <c r="D272" s="339">
        <f>'REPRODUCTION 3'!G270</f>
        <v>19.5</v>
      </c>
      <c r="E272" s="339">
        <f>'RUMINANTS 3'!G270</f>
        <v>48</v>
      </c>
      <c r="F272" s="339">
        <f>'PARASITOLOGIE 3'!G270</f>
        <v>25.125</v>
      </c>
      <c r="G272" s="339">
        <f>'INFECTIEUX 3'!G270</f>
        <v>15.75</v>
      </c>
      <c r="H272" s="339">
        <f>'CARNIVORES 3'!G270</f>
        <v>38.25</v>
      </c>
      <c r="I272" s="339">
        <f>'CHIRURGIE 3'!G270</f>
        <v>34.5</v>
      </c>
      <c r="J272" s="339">
        <f>'BIOCHIMIE 2'!G270</f>
        <v>18.75</v>
      </c>
      <c r="K272" s="339">
        <f>'HIDAOA 3'!G270</f>
        <v>39.375</v>
      </c>
      <c r="L272" s="339">
        <f>'ANA-PATH 2'!G270</f>
        <v>23</v>
      </c>
      <c r="M272" s="88">
        <f>CLINIQUE!H272</f>
        <v>40.5</v>
      </c>
      <c r="N272" s="88">
        <f t="shared" si="56"/>
        <v>302.75</v>
      </c>
      <c r="O272" s="88">
        <f t="shared" si="57"/>
        <v>10.8125</v>
      </c>
      <c r="P272" s="89" t="str">
        <f t="shared" si="58"/>
        <v>Admis</v>
      </c>
      <c r="Q272" s="89" t="str">
        <f t="shared" si="59"/>
        <v>juin</v>
      </c>
      <c r="R272" s="72">
        <f t="shared" si="60"/>
        <v>0</v>
      </c>
      <c r="S272" s="72">
        <f t="shared" si="61"/>
        <v>0</v>
      </c>
      <c r="T272" s="72">
        <f t="shared" si="62"/>
        <v>0</v>
      </c>
      <c r="U272" s="72">
        <f t="shared" si="63"/>
        <v>0</v>
      </c>
      <c r="V272" s="72">
        <f t="shared" si="64"/>
        <v>0</v>
      </c>
      <c r="W272" s="72">
        <f t="shared" si="65"/>
        <v>0</v>
      </c>
      <c r="X272" s="72">
        <f t="shared" si="66"/>
        <v>0</v>
      </c>
      <c r="Y272" s="72">
        <f t="shared" si="67"/>
        <v>0</v>
      </c>
      <c r="Z272" s="72">
        <f t="shared" si="68"/>
        <v>0</v>
      </c>
      <c r="AA272" s="72">
        <f t="shared" si="69"/>
        <v>0</v>
      </c>
      <c r="AB272" s="71" t="str">
        <f>'REPRODUCTION 3'!M270</f>
        <v>Juin</v>
      </c>
      <c r="AC272" s="71" t="str">
        <f>'RUMINANTS 3'!M270</f>
        <v>Juin</v>
      </c>
      <c r="AD272" s="71" t="str">
        <f>'PARASITOLOGIE 3'!M270</f>
        <v>Juin</v>
      </c>
      <c r="AE272" s="71" t="str">
        <f>'INFECTIEUX 3'!M270</f>
        <v>Juin</v>
      </c>
      <c r="AF272" s="71" t="str">
        <f>'CARNIVORES 3'!M270</f>
        <v>Juin</v>
      </c>
      <c r="AG272" s="71" t="str">
        <f>'CHIRURGIE 3'!M270</f>
        <v>Juin</v>
      </c>
      <c r="AH272" s="71" t="str">
        <f>'BIOCHIMIE 2'!M270</f>
        <v>Juin</v>
      </c>
      <c r="AI272" s="71" t="str">
        <f>'HIDAOA 3'!M270</f>
        <v>Juin</v>
      </c>
      <c r="AJ272" s="71" t="str">
        <f>'ANA-PATH 2'!M270</f>
        <v>Juin</v>
      </c>
      <c r="AK272" s="73" t="str">
        <f>CLINIQUE!N272</f>
        <v>Juin</v>
      </c>
      <c r="AL272" t="e">
        <f>IF(AND(B272=#REF!,C272=#REF!),"oui","non")</f>
        <v>#REF!</v>
      </c>
    </row>
    <row r="273" spans="1:38" ht="15.75">
      <c r="A273" s="35">
        <v>264</v>
      </c>
      <c r="B273" s="123" t="s">
        <v>545</v>
      </c>
      <c r="C273" s="123" t="s">
        <v>208</v>
      </c>
      <c r="D273" s="87">
        <f>'REPRODUCTION 3'!G271</f>
        <v>9.75</v>
      </c>
      <c r="E273" s="87">
        <f>'RUMINANTS 3'!G271</f>
        <v>39</v>
      </c>
      <c r="F273" s="87">
        <f>'PARASITOLOGIE 3'!G271</f>
        <v>27</v>
      </c>
      <c r="G273" s="87">
        <f>'INFECTIEUX 3'!G271</f>
        <v>15.75</v>
      </c>
      <c r="H273" s="87">
        <f>'CARNIVORES 3'!G271</f>
        <v>34.5</v>
      </c>
      <c r="I273" s="87">
        <f>'CHIRURGIE 3'!G271</f>
        <v>27.75</v>
      </c>
      <c r="J273" s="87">
        <f>'BIOCHIMIE 2'!G271</f>
        <v>9.5</v>
      </c>
      <c r="K273" s="87">
        <f>'HIDAOA 3'!G271</f>
        <v>25.5</v>
      </c>
      <c r="L273" s="87">
        <f>'ANA-PATH 2'!G271</f>
        <v>14</v>
      </c>
      <c r="M273" s="88">
        <f>CLINIQUE!H273</f>
        <v>39.5</v>
      </c>
      <c r="N273" s="88">
        <f t="shared" si="56"/>
        <v>242.25</v>
      </c>
      <c r="O273" s="88">
        <f t="shared" si="57"/>
        <v>8.6517857142857135</v>
      </c>
      <c r="P273" s="89" t="str">
        <f t="shared" si="58"/>
        <v>Ajournee</v>
      </c>
      <c r="Q273" s="89" t="str">
        <f t="shared" si="59"/>
        <v>Synthèse</v>
      </c>
      <c r="R273" s="72">
        <f t="shared" si="60"/>
        <v>1</v>
      </c>
      <c r="S273" s="72">
        <f t="shared" si="61"/>
        <v>0</v>
      </c>
      <c r="T273" s="72">
        <f t="shared" si="62"/>
        <v>0</v>
      </c>
      <c r="U273" s="72">
        <f t="shared" si="63"/>
        <v>0</v>
      </c>
      <c r="V273" s="72">
        <f t="shared" si="64"/>
        <v>0</v>
      </c>
      <c r="W273" s="72">
        <f t="shared" si="65"/>
        <v>0</v>
      </c>
      <c r="X273" s="72">
        <f t="shared" si="66"/>
        <v>1</v>
      </c>
      <c r="Y273" s="72">
        <f t="shared" si="67"/>
        <v>0</v>
      </c>
      <c r="Z273" s="72">
        <f t="shared" si="68"/>
        <v>0</v>
      </c>
      <c r="AA273" s="72">
        <f t="shared" si="69"/>
        <v>0</v>
      </c>
      <c r="AB273" s="71" t="str">
        <f>'REPRODUCTION 3'!M271</f>
        <v>Synthèse</v>
      </c>
      <c r="AC273" s="71" t="str">
        <f>'RUMINANTS 3'!M271</f>
        <v>Juin</v>
      </c>
      <c r="AD273" s="71" t="str">
        <f>'PARASITOLOGIE 3'!M271</f>
        <v>Synthèse</v>
      </c>
      <c r="AE273" s="71" t="str">
        <f>'INFECTIEUX 3'!M271</f>
        <v>Synthèse</v>
      </c>
      <c r="AF273" s="71" t="str">
        <f>'CARNIVORES 3'!M271</f>
        <v>Juin</v>
      </c>
      <c r="AG273" s="71" t="str">
        <f>'CHIRURGIE 3'!M271</f>
        <v>Synthèse</v>
      </c>
      <c r="AH273" s="71" t="str">
        <f>'BIOCHIMIE 2'!M271</f>
        <v>Synthèse</v>
      </c>
      <c r="AI273" s="71" t="str">
        <f>'HIDAOA 3'!M271</f>
        <v>Synthèse</v>
      </c>
      <c r="AJ273" s="71" t="str">
        <f>'ANA-PATH 2'!M271</f>
        <v>Synthèse</v>
      </c>
      <c r="AK273" s="73" t="str">
        <f>CLINIQUE!N273</f>
        <v>Juin</v>
      </c>
    </row>
    <row r="274" spans="1:38" ht="15.75">
      <c r="A274" s="35">
        <v>265</v>
      </c>
      <c r="B274" s="123" t="s">
        <v>546</v>
      </c>
      <c r="C274" s="123" t="s">
        <v>470</v>
      </c>
      <c r="D274" s="87">
        <f>'REPRODUCTION 3'!G272</f>
        <v>10.875</v>
      </c>
      <c r="E274" s="87">
        <f>'RUMINANTS 3'!G272</f>
        <v>39.75</v>
      </c>
      <c r="F274" s="87">
        <f>'PARASITOLOGIE 3'!G272</f>
        <v>33.75</v>
      </c>
      <c r="G274" s="87">
        <f>'INFECTIEUX 3'!G272</f>
        <v>7.5</v>
      </c>
      <c r="H274" s="87">
        <f>'CARNIVORES 3'!G272</f>
        <v>27.375</v>
      </c>
      <c r="I274" s="87">
        <f>'CHIRURGIE 3'!G272</f>
        <v>22.875</v>
      </c>
      <c r="J274" s="87">
        <f>'BIOCHIMIE 2'!G272</f>
        <v>15.75</v>
      </c>
      <c r="K274" s="87">
        <f>'HIDAOA 3'!G272</f>
        <v>39</v>
      </c>
      <c r="L274" s="87">
        <f>'ANA-PATH 2'!G272</f>
        <v>24</v>
      </c>
      <c r="M274" s="88">
        <f>CLINIQUE!H274</f>
        <v>40.5</v>
      </c>
      <c r="N274" s="88">
        <f t="shared" si="56"/>
        <v>261.375</v>
      </c>
      <c r="O274" s="88">
        <f t="shared" si="57"/>
        <v>9.3348214285714288</v>
      </c>
      <c r="P274" s="89" t="str">
        <f t="shared" si="58"/>
        <v>Ajournee</v>
      </c>
      <c r="Q274" s="89" t="str">
        <f t="shared" si="59"/>
        <v>Synthèse</v>
      </c>
      <c r="R274" s="72">
        <f t="shared" si="60"/>
        <v>1</v>
      </c>
      <c r="S274" s="72">
        <f t="shared" si="61"/>
        <v>0</v>
      </c>
      <c r="T274" s="72">
        <f t="shared" si="62"/>
        <v>0</v>
      </c>
      <c r="U274" s="72">
        <f t="shared" si="63"/>
        <v>1</v>
      </c>
      <c r="V274" s="72">
        <f t="shared" si="64"/>
        <v>0</v>
      </c>
      <c r="W274" s="72">
        <f t="shared" si="65"/>
        <v>0</v>
      </c>
      <c r="X274" s="72">
        <f t="shared" si="66"/>
        <v>0</v>
      </c>
      <c r="Y274" s="72">
        <f t="shared" si="67"/>
        <v>0</v>
      </c>
      <c r="Z274" s="72">
        <f t="shared" si="68"/>
        <v>0</v>
      </c>
      <c r="AA274" s="72">
        <f t="shared" si="69"/>
        <v>0</v>
      </c>
      <c r="AB274" s="71" t="str">
        <f>'REPRODUCTION 3'!M272</f>
        <v>Synthèse</v>
      </c>
      <c r="AC274" s="71" t="str">
        <f>'RUMINANTS 3'!M272</f>
        <v>Juin</v>
      </c>
      <c r="AD274" s="71" t="str">
        <f>'PARASITOLOGIE 3'!M272</f>
        <v>Juin</v>
      </c>
      <c r="AE274" s="71" t="str">
        <f>'INFECTIEUX 3'!M272</f>
        <v>Synthèse</v>
      </c>
      <c r="AF274" s="71" t="str">
        <f>'CARNIVORES 3'!M272</f>
        <v>Synthèse</v>
      </c>
      <c r="AG274" s="71" t="str">
        <f>'CHIRURGIE 3'!M272</f>
        <v>Synthèse</v>
      </c>
      <c r="AH274" s="71" t="str">
        <f>'BIOCHIMIE 2'!M272</f>
        <v>Synthèse</v>
      </c>
      <c r="AI274" s="71" t="str">
        <f>'HIDAOA 3'!M272</f>
        <v>Juin</v>
      </c>
      <c r="AJ274" s="71" t="str">
        <f>'ANA-PATH 2'!M272</f>
        <v>Juin</v>
      </c>
      <c r="AK274" s="73" t="str">
        <f>CLINIQUE!N274</f>
        <v>Juin</v>
      </c>
    </row>
    <row r="275" spans="1:38" ht="15.75">
      <c r="A275" s="35">
        <v>266</v>
      </c>
      <c r="B275" s="123" t="s">
        <v>547</v>
      </c>
      <c r="C275" s="123" t="s">
        <v>65</v>
      </c>
      <c r="D275" s="339">
        <f>'REPRODUCTION 3'!G273</f>
        <v>24</v>
      </c>
      <c r="E275" s="339">
        <f>'RUMINANTS 3'!G273</f>
        <v>51</v>
      </c>
      <c r="F275" s="339">
        <f>'PARASITOLOGIE 3'!G273</f>
        <v>41.625</v>
      </c>
      <c r="G275" s="339">
        <f>'INFECTIEUX 3'!G273</f>
        <v>21</v>
      </c>
      <c r="H275" s="339">
        <f>'CARNIVORES 3'!G273</f>
        <v>41.625</v>
      </c>
      <c r="I275" s="339">
        <f>'CHIRURGIE 3'!G273</f>
        <v>37.875</v>
      </c>
      <c r="J275" s="339">
        <f>'BIOCHIMIE 2'!G273</f>
        <v>18.25</v>
      </c>
      <c r="K275" s="339">
        <f>'HIDAOA 3'!G273</f>
        <v>35.25</v>
      </c>
      <c r="L275" s="339">
        <f>'ANA-PATH 2'!G273</f>
        <v>26.5</v>
      </c>
      <c r="M275" s="88">
        <f>CLINIQUE!H275</f>
        <v>40.25</v>
      </c>
      <c r="N275" s="88">
        <f t="shared" si="56"/>
        <v>337.375</v>
      </c>
      <c r="O275" s="88">
        <f t="shared" si="57"/>
        <v>12.049107142857142</v>
      </c>
      <c r="P275" s="89" t="str">
        <f t="shared" si="58"/>
        <v>Admis</v>
      </c>
      <c r="Q275" s="89" t="str">
        <f t="shared" si="59"/>
        <v>juin</v>
      </c>
      <c r="R275" s="72">
        <f t="shared" si="60"/>
        <v>0</v>
      </c>
      <c r="S275" s="72">
        <f t="shared" si="61"/>
        <v>0</v>
      </c>
      <c r="T275" s="72">
        <f t="shared" si="62"/>
        <v>0</v>
      </c>
      <c r="U275" s="72">
        <f t="shared" si="63"/>
        <v>0</v>
      </c>
      <c r="V275" s="72">
        <f t="shared" si="64"/>
        <v>0</v>
      </c>
      <c r="W275" s="72">
        <f t="shared" si="65"/>
        <v>0</v>
      </c>
      <c r="X275" s="72">
        <f t="shared" si="66"/>
        <v>0</v>
      </c>
      <c r="Y275" s="72">
        <f t="shared" si="67"/>
        <v>0</v>
      </c>
      <c r="Z275" s="72">
        <f t="shared" si="68"/>
        <v>0</v>
      </c>
      <c r="AA275" s="72">
        <f t="shared" si="69"/>
        <v>0</v>
      </c>
      <c r="AB275" s="71" t="str">
        <f>'REPRODUCTION 3'!M273</f>
        <v>Juin</v>
      </c>
      <c r="AC275" s="71" t="str">
        <f>'RUMINANTS 3'!M273</f>
        <v>Juin</v>
      </c>
      <c r="AD275" s="71" t="str">
        <f>'PARASITOLOGIE 3'!M273</f>
        <v>Juin</v>
      </c>
      <c r="AE275" s="71" t="str">
        <f>'INFECTIEUX 3'!M273</f>
        <v>Juin</v>
      </c>
      <c r="AF275" s="71" t="str">
        <f>'CARNIVORES 3'!M273</f>
        <v>Juin</v>
      </c>
      <c r="AG275" s="71" t="str">
        <f>'CHIRURGIE 3'!M273</f>
        <v>Juin</v>
      </c>
      <c r="AH275" s="71" t="str">
        <f>'BIOCHIMIE 2'!M273</f>
        <v>Juin</v>
      </c>
      <c r="AI275" s="71" t="str">
        <f>'HIDAOA 3'!M273</f>
        <v>Juin</v>
      </c>
      <c r="AJ275" s="71" t="str">
        <f>'ANA-PATH 2'!M273</f>
        <v>Juin</v>
      </c>
      <c r="AK275" s="73" t="str">
        <f>CLINIQUE!N275</f>
        <v>Juin</v>
      </c>
      <c r="AL275" t="e">
        <f>IF(AND(B275=#REF!,C275=#REF!),"oui","non")</f>
        <v>#REF!</v>
      </c>
    </row>
    <row r="276" spans="1:38" ht="15.75">
      <c r="A276" s="35">
        <v>267</v>
      </c>
      <c r="B276" s="123" t="s">
        <v>548</v>
      </c>
      <c r="C276" s="123" t="s">
        <v>549</v>
      </c>
      <c r="D276" s="87">
        <f>'REPRODUCTION 3'!G274</f>
        <v>3.375</v>
      </c>
      <c r="E276" s="87">
        <f>'RUMINANTS 3'!G274</f>
        <v>30</v>
      </c>
      <c r="F276" s="87">
        <f>'PARASITOLOGIE 3'!G274</f>
        <v>20.625</v>
      </c>
      <c r="G276" s="87">
        <f>'INFECTIEUX 3'!G274</f>
        <v>3.375</v>
      </c>
      <c r="H276" s="87">
        <f>'CARNIVORES 3'!G274</f>
        <v>21</v>
      </c>
      <c r="I276" s="87">
        <f>'CHIRURGIE 3'!G274</f>
        <v>15.375</v>
      </c>
      <c r="J276" s="87">
        <f>'BIOCHIMIE 2'!G274</f>
        <v>7.25</v>
      </c>
      <c r="K276" s="87">
        <f>'HIDAOA 3'!G274</f>
        <v>25.125</v>
      </c>
      <c r="L276" s="87">
        <f>'ANA-PATH 2'!G274</f>
        <v>17</v>
      </c>
      <c r="M276" s="88">
        <f>CLINIQUE!H276</f>
        <v>41.75</v>
      </c>
      <c r="N276" s="88">
        <f t="shared" si="56"/>
        <v>184.875</v>
      </c>
      <c r="O276" s="88">
        <f t="shared" si="57"/>
        <v>6.6026785714285712</v>
      </c>
      <c r="P276" s="89" t="str">
        <f t="shared" si="58"/>
        <v>Ajournee</v>
      </c>
      <c r="Q276" s="89" t="str">
        <f t="shared" si="59"/>
        <v>Synthèse</v>
      </c>
      <c r="R276" s="72">
        <f t="shared" si="60"/>
        <v>1</v>
      </c>
      <c r="S276" s="72">
        <f t="shared" si="61"/>
        <v>0</v>
      </c>
      <c r="T276" s="72">
        <f t="shared" si="62"/>
        <v>0</v>
      </c>
      <c r="U276" s="72">
        <f t="shared" si="63"/>
        <v>1</v>
      </c>
      <c r="V276" s="72">
        <f t="shared" si="64"/>
        <v>0</v>
      </c>
      <c r="W276" s="72">
        <f t="shared" si="65"/>
        <v>0</v>
      </c>
      <c r="X276" s="72">
        <f t="shared" si="66"/>
        <v>1</v>
      </c>
      <c r="Y276" s="72">
        <f t="shared" si="67"/>
        <v>0</v>
      </c>
      <c r="Z276" s="72">
        <f t="shared" si="68"/>
        <v>0</v>
      </c>
      <c r="AA276" s="72">
        <f t="shared" si="69"/>
        <v>0</v>
      </c>
      <c r="AB276" s="71" t="str">
        <f>'REPRODUCTION 3'!M274</f>
        <v>Synthèse</v>
      </c>
      <c r="AC276" s="71" t="str">
        <f>'RUMINANTS 3'!M274</f>
        <v>Juin</v>
      </c>
      <c r="AD276" s="71" t="str">
        <f>'PARASITOLOGIE 3'!M274</f>
        <v>Synthèse</v>
      </c>
      <c r="AE276" s="71" t="str">
        <f>'INFECTIEUX 3'!M274</f>
        <v>Synthèse</v>
      </c>
      <c r="AF276" s="71" t="str">
        <f>'CARNIVORES 3'!M274</f>
        <v>Synthèse</v>
      </c>
      <c r="AG276" s="71" t="str">
        <f>'CHIRURGIE 3'!M274</f>
        <v>Synthèse</v>
      </c>
      <c r="AH276" s="71" t="str">
        <f>'BIOCHIMIE 2'!M274</f>
        <v>Synthèse</v>
      </c>
      <c r="AI276" s="71" t="str">
        <f>'HIDAOA 3'!M274</f>
        <v>Synthèse</v>
      </c>
      <c r="AJ276" s="71" t="str">
        <f>'ANA-PATH 2'!M274</f>
        <v>Synthèse</v>
      </c>
      <c r="AK276" s="73" t="str">
        <f>CLINIQUE!N276</f>
        <v>Juin</v>
      </c>
    </row>
    <row r="277" spans="1:38" ht="15.75">
      <c r="A277" s="35">
        <v>268</v>
      </c>
      <c r="B277" s="123" t="s">
        <v>550</v>
      </c>
      <c r="C277" s="123" t="s">
        <v>78</v>
      </c>
      <c r="D277" s="87">
        <f>'REPRODUCTION 3'!G275</f>
        <v>15</v>
      </c>
      <c r="E277" s="87">
        <f>'RUMINANTS 3'!G275</f>
        <v>48.75</v>
      </c>
      <c r="F277" s="87">
        <f>'PARASITOLOGIE 3'!G275</f>
        <v>29.625</v>
      </c>
      <c r="G277" s="87">
        <f>'INFECTIEUX 3'!G275</f>
        <v>11.25</v>
      </c>
      <c r="H277" s="87">
        <f>'CARNIVORES 3'!G275</f>
        <v>27</v>
      </c>
      <c r="I277" s="87">
        <f>'CHIRURGIE 3'!G275</f>
        <v>36</v>
      </c>
      <c r="J277" s="87">
        <f>'BIOCHIMIE 2'!G275</f>
        <v>17.25</v>
      </c>
      <c r="K277" s="87">
        <f>'HIDAOA 3'!G275</f>
        <v>34.125</v>
      </c>
      <c r="L277" s="87">
        <f>'ANA-PATH 2'!G275</f>
        <v>19</v>
      </c>
      <c r="M277" s="88">
        <f>CLINIQUE!H277</f>
        <v>40.75</v>
      </c>
      <c r="N277" s="88">
        <f t="shared" si="56"/>
        <v>278.75</v>
      </c>
      <c r="O277" s="88">
        <f t="shared" si="57"/>
        <v>9.9553571428571423</v>
      </c>
      <c r="P277" s="89" t="str">
        <f t="shared" si="58"/>
        <v>Ajournee</v>
      </c>
      <c r="Q277" s="89" t="str">
        <f t="shared" si="59"/>
        <v>Synthèse</v>
      </c>
      <c r="R277" s="72">
        <f t="shared" si="60"/>
        <v>0</v>
      </c>
      <c r="S277" s="72">
        <f t="shared" si="61"/>
        <v>0</v>
      </c>
      <c r="T277" s="72">
        <f t="shared" si="62"/>
        <v>0</v>
      </c>
      <c r="U277" s="72">
        <f t="shared" si="63"/>
        <v>1</v>
      </c>
      <c r="V277" s="72">
        <f t="shared" si="64"/>
        <v>0</v>
      </c>
      <c r="W277" s="72">
        <f t="shared" si="65"/>
        <v>0</v>
      </c>
      <c r="X277" s="72">
        <f t="shared" si="66"/>
        <v>0</v>
      </c>
      <c r="Y277" s="72">
        <f t="shared" si="67"/>
        <v>0</v>
      </c>
      <c r="Z277" s="72">
        <f t="shared" si="68"/>
        <v>0</v>
      </c>
      <c r="AA277" s="72">
        <f t="shared" si="69"/>
        <v>0</v>
      </c>
      <c r="AB277" s="71" t="str">
        <f>'REPRODUCTION 3'!M275</f>
        <v>Synthèse</v>
      </c>
      <c r="AC277" s="71" t="str">
        <f>'RUMINANTS 3'!M275</f>
        <v>Juin</v>
      </c>
      <c r="AD277" s="71" t="str">
        <f>'PARASITOLOGIE 3'!M275</f>
        <v>Synthèse</v>
      </c>
      <c r="AE277" s="71" t="str">
        <f>'INFECTIEUX 3'!M275</f>
        <v>Synthèse</v>
      </c>
      <c r="AF277" s="71" t="str">
        <f>'CARNIVORES 3'!M275</f>
        <v>Juin</v>
      </c>
      <c r="AG277" s="71" t="str">
        <f>'CHIRURGIE 3'!M275</f>
        <v>Juin</v>
      </c>
      <c r="AH277" s="71" t="str">
        <f>'BIOCHIMIE 2'!M275</f>
        <v>Synthèse</v>
      </c>
      <c r="AI277" s="71" t="str">
        <f>'HIDAOA 3'!M275</f>
        <v>Juin</v>
      </c>
      <c r="AJ277" s="71" t="str">
        <f>'ANA-PATH 2'!M275</f>
        <v>Synthèse</v>
      </c>
      <c r="AK277" s="73" t="str">
        <f>CLINIQUE!N277</f>
        <v>Juin</v>
      </c>
    </row>
    <row r="278" spans="1:38" ht="15.75">
      <c r="A278" s="35">
        <v>269</v>
      </c>
      <c r="B278" s="123" t="s">
        <v>551</v>
      </c>
      <c r="C278" s="123" t="s">
        <v>438</v>
      </c>
      <c r="D278" s="87">
        <f>'REPRODUCTION 3'!G276</f>
        <v>16.125</v>
      </c>
      <c r="E278" s="87">
        <f>'RUMINANTS 3'!G276</f>
        <v>42</v>
      </c>
      <c r="F278" s="87">
        <f>'PARASITOLOGIE 3'!G276</f>
        <v>25.5</v>
      </c>
      <c r="G278" s="87">
        <f>'INFECTIEUX 3'!G276</f>
        <v>9.75</v>
      </c>
      <c r="H278" s="87">
        <f>'CARNIVORES 3'!G276</f>
        <v>31.875</v>
      </c>
      <c r="I278" s="87">
        <f>'CHIRURGIE 3'!G276</f>
        <v>28.5</v>
      </c>
      <c r="J278" s="87">
        <f>'BIOCHIMIE 2'!G276</f>
        <v>21.75</v>
      </c>
      <c r="K278" s="87">
        <f>'HIDAOA 3'!G276</f>
        <v>37.5</v>
      </c>
      <c r="L278" s="87">
        <f>'ANA-PATH 2'!G276</f>
        <v>17</v>
      </c>
      <c r="M278" s="88">
        <f>CLINIQUE!H278</f>
        <v>42.5</v>
      </c>
      <c r="N278" s="88">
        <f t="shared" si="56"/>
        <v>272.5</v>
      </c>
      <c r="O278" s="88">
        <f t="shared" si="57"/>
        <v>9.7321428571428577</v>
      </c>
      <c r="P278" s="89" t="str">
        <f t="shared" si="58"/>
        <v>Ajournee</v>
      </c>
      <c r="Q278" s="89" t="str">
        <f t="shared" si="59"/>
        <v>Synthèse</v>
      </c>
      <c r="R278" s="72">
        <f t="shared" si="60"/>
        <v>0</v>
      </c>
      <c r="S278" s="72">
        <f t="shared" si="61"/>
        <v>0</v>
      </c>
      <c r="T278" s="72">
        <f t="shared" si="62"/>
        <v>0</v>
      </c>
      <c r="U278" s="72">
        <f t="shared" si="63"/>
        <v>1</v>
      </c>
      <c r="V278" s="72">
        <f t="shared" si="64"/>
        <v>0</v>
      </c>
      <c r="W278" s="72">
        <f t="shared" si="65"/>
        <v>0</v>
      </c>
      <c r="X278" s="72">
        <f t="shared" si="66"/>
        <v>0</v>
      </c>
      <c r="Y278" s="72">
        <f t="shared" si="67"/>
        <v>0</v>
      </c>
      <c r="Z278" s="72">
        <f t="shared" si="68"/>
        <v>0</v>
      </c>
      <c r="AA278" s="72">
        <f t="shared" si="69"/>
        <v>0</v>
      </c>
      <c r="AB278" s="71" t="str">
        <f>'REPRODUCTION 3'!M276</f>
        <v>Synthèse</v>
      </c>
      <c r="AC278" s="71" t="str">
        <f>'RUMINANTS 3'!M276</f>
        <v>Juin</v>
      </c>
      <c r="AD278" s="71" t="str">
        <f>'PARASITOLOGIE 3'!M276</f>
        <v>Synthèse</v>
      </c>
      <c r="AE278" s="71" t="str">
        <f>'INFECTIEUX 3'!M276</f>
        <v>Synthèse</v>
      </c>
      <c r="AF278" s="71" t="str">
        <f>'CARNIVORES 3'!M276</f>
        <v>Juin</v>
      </c>
      <c r="AG278" s="71" t="str">
        <f>'CHIRURGIE 3'!M276</f>
        <v>Synthèse</v>
      </c>
      <c r="AH278" s="71" t="str">
        <f>'BIOCHIMIE 2'!M276</f>
        <v>Juin</v>
      </c>
      <c r="AI278" s="71" t="str">
        <f>'HIDAOA 3'!M276</f>
        <v>Juin</v>
      </c>
      <c r="AJ278" s="71" t="str">
        <f>'ANA-PATH 2'!M276</f>
        <v>Synthèse</v>
      </c>
      <c r="AK278" s="73" t="str">
        <f>CLINIQUE!N278</f>
        <v>Juin</v>
      </c>
    </row>
    <row r="279" spans="1:38" ht="15.75">
      <c r="A279" s="35">
        <v>270</v>
      </c>
      <c r="B279" s="123" t="s">
        <v>552</v>
      </c>
      <c r="C279" s="123" t="s">
        <v>68</v>
      </c>
      <c r="D279" s="87">
        <f>'REPRODUCTION 3'!G277</f>
        <v>15.75</v>
      </c>
      <c r="E279" s="87">
        <f>'RUMINANTS 3'!G277</f>
        <v>45.75</v>
      </c>
      <c r="F279" s="87">
        <f>'PARASITOLOGIE 3'!G277</f>
        <v>25.5</v>
      </c>
      <c r="G279" s="87">
        <f>'INFECTIEUX 3'!G277</f>
        <v>14.25</v>
      </c>
      <c r="H279" s="87">
        <f>'CARNIVORES 3'!G277</f>
        <v>38.25</v>
      </c>
      <c r="I279" s="87">
        <f>'CHIRURGIE 3'!G277</f>
        <v>31.125</v>
      </c>
      <c r="J279" s="87">
        <f>'BIOCHIMIE 2'!G277</f>
        <v>17.5</v>
      </c>
      <c r="K279" s="87">
        <f>'HIDAOA 3'!G277</f>
        <v>36.75</v>
      </c>
      <c r="L279" s="87">
        <f>'ANA-PATH 2'!G277</f>
        <v>22.5</v>
      </c>
      <c r="M279" s="88">
        <f>CLINIQUE!H279</f>
        <v>44</v>
      </c>
      <c r="N279" s="88">
        <f t="shared" si="56"/>
        <v>291.375</v>
      </c>
      <c r="O279" s="88">
        <f t="shared" si="57"/>
        <v>10.40625</v>
      </c>
      <c r="P279" s="89" t="str">
        <f t="shared" si="58"/>
        <v>Ajournee</v>
      </c>
      <c r="Q279" s="89" t="str">
        <f t="shared" si="59"/>
        <v>Synthèse</v>
      </c>
      <c r="R279" s="72">
        <f t="shared" si="60"/>
        <v>0</v>
      </c>
      <c r="S279" s="72">
        <f t="shared" si="61"/>
        <v>0</v>
      </c>
      <c r="T279" s="72">
        <f t="shared" si="62"/>
        <v>0</v>
      </c>
      <c r="U279" s="72">
        <f t="shared" si="63"/>
        <v>1</v>
      </c>
      <c r="V279" s="72">
        <f t="shared" si="64"/>
        <v>0</v>
      </c>
      <c r="W279" s="72">
        <f t="shared" si="65"/>
        <v>0</v>
      </c>
      <c r="X279" s="72">
        <f t="shared" si="66"/>
        <v>0</v>
      </c>
      <c r="Y279" s="72">
        <f t="shared" si="67"/>
        <v>0</v>
      </c>
      <c r="Z279" s="72">
        <f t="shared" si="68"/>
        <v>0</v>
      </c>
      <c r="AA279" s="72">
        <f t="shared" si="69"/>
        <v>0</v>
      </c>
      <c r="AB279" s="71" t="str">
        <f>'REPRODUCTION 3'!M277</f>
        <v>Juin</v>
      </c>
      <c r="AC279" s="71" t="str">
        <f>'RUMINANTS 3'!M277</f>
        <v>Juin</v>
      </c>
      <c r="AD279" s="71" t="str">
        <f>'PARASITOLOGIE 3'!M277</f>
        <v>Juin</v>
      </c>
      <c r="AE279" s="71" t="str">
        <f>'INFECTIEUX 3'!M277</f>
        <v>Synthèse</v>
      </c>
      <c r="AF279" s="71" t="str">
        <f>'CARNIVORES 3'!M277</f>
        <v>Juin</v>
      </c>
      <c r="AG279" s="71" t="str">
        <f>'CHIRURGIE 3'!M277</f>
        <v>Juin</v>
      </c>
      <c r="AH279" s="71" t="str">
        <f>'BIOCHIMIE 2'!M277</f>
        <v>Juin</v>
      </c>
      <c r="AI279" s="71" t="str">
        <f>'HIDAOA 3'!M277</f>
        <v>Juin</v>
      </c>
      <c r="AJ279" s="71" t="str">
        <f>'ANA-PATH 2'!M277</f>
        <v>Juin</v>
      </c>
      <c r="AK279" s="73" t="str">
        <f>CLINIQUE!N279</f>
        <v>Juin</v>
      </c>
    </row>
    <row r="280" spans="1:38" ht="15.75">
      <c r="A280" s="35">
        <v>271</v>
      </c>
      <c r="B280" s="123" t="s">
        <v>553</v>
      </c>
      <c r="C280" s="123" t="s">
        <v>554</v>
      </c>
      <c r="D280" s="87">
        <f>'REPRODUCTION 3'!G278</f>
        <v>15.75</v>
      </c>
      <c r="E280" s="87">
        <f>'RUMINANTS 3'!G278</f>
        <v>43.5</v>
      </c>
      <c r="F280" s="87">
        <f>'PARASITOLOGIE 3'!G278</f>
        <v>24.375</v>
      </c>
      <c r="G280" s="87">
        <f>'INFECTIEUX 3'!G278</f>
        <v>14.25</v>
      </c>
      <c r="H280" s="87">
        <f>'CARNIVORES 3'!G278</f>
        <v>40.875</v>
      </c>
      <c r="I280" s="87">
        <f>'CHIRURGIE 3'!G278</f>
        <v>25.5</v>
      </c>
      <c r="J280" s="87">
        <f>'BIOCHIMIE 2'!G278</f>
        <v>17</v>
      </c>
      <c r="K280" s="87">
        <f>'HIDAOA 3'!G278</f>
        <v>31.875</v>
      </c>
      <c r="L280" s="87">
        <f>'ANA-PATH 2'!G278</f>
        <v>26.25</v>
      </c>
      <c r="M280" s="88">
        <f>CLINIQUE!H280</f>
        <v>42.5</v>
      </c>
      <c r="N280" s="88">
        <f t="shared" si="56"/>
        <v>281.875</v>
      </c>
      <c r="O280" s="88">
        <f t="shared" si="57"/>
        <v>10.066964285714286</v>
      </c>
      <c r="P280" s="89" t="str">
        <f t="shared" si="58"/>
        <v>Ajournee</v>
      </c>
      <c r="Q280" s="89" t="str">
        <f t="shared" si="59"/>
        <v>Synthèse</v>
      </c>
      <c r="R280" s="72">
        <f t="shared" si="60"/>
        <v>0</v>
      </c>
      <c r="S280" s="72">
        <f t="shared" si="61"/>
        <v>0</v>
      </c>
      <c r="T280" s="72">
        <f t="shared" si="62"/>
        <v>0</v>
      </c>
      <c r="U280" s="72">
        <f t="shared" si="63"/>
        <v>1</v>
      </c>
      <c r="V280" s="72">
        <f t="shared" si="64"/>
        <v>0</v>
      </c>
      <c r="W280" s="72">
        <f t="shared" si="65"/>
        <v>0</v>
      </c>
      <c r="X280" s="72">
        <f t="shared" si="66"/>
        <v>0</v>
      </c>
      <c r="Y280" s="72">
        <f t="shared" si="67"/>
        <v>0</v>
      </c>
      <c r="Z280" s="72">
        <f t="shared" si="68"/>
        <v>0</v>
      </c>
      <c r="AA280" s="72">
        <f t="shared" si="69"/>
        <v>0</v>
      </c>
      <c r="AB280" s="71" t="str">
        <f>'REPRODUCTION 3'!M278</f>
        <v>Juin</v>
      </c>
      <c r="AC280" s="71" t="str">
        <f>'RUMINANTS 3'!M278</f>
        <v>Juin</v>
      </c>
      <c r="AD280" s="71" t="str">
        <f>'PARASITOLOGIE 3'!M278</f>
        <v>Juin</v>
      </c>
      <c r="AE280" s="71" t="str">
        <f>'INFECTIEUX 3'!M278</f>
        <v>Synthèse</v>
      </c>
      <c r="AF280" s="71" t="str">
        <f>'CARNIVORES 3'!M278</f>
        <v>Juin</v>
      </c>
      <c r="AG280" s="71" t="str">
        <f>'CHIRURGIE 3'!M278</f>
        <v>Juin</v>
      </c>
      <c r="AH280" s="71" t="str">
        <f>'BIOCHIMIE 2'!M278</f>
        <v>Juin</v>
      </c>
      <c r="AI280" s="71" t="str">
        <f>'HIDAOA 3'!M278</f>
        <v>Juin</v>
      </c>
      <c r="AJ280" s="71" t="str">
        <f>'ANA-PATH 2'!M278</f>
        <v>Juin</v>
      </c>
      <c r="AK280" s="73" t="str">
        <f>CLINIQUE!N280</f>
        <v>Juin</v>
      </c>
    </row>
    <row r="281" spans="1:38" ht="15.75">
      <c r="A281" s="35">
        <v>272</v>
      </c>
      <c r="B281" s="123" t="s">
        <v>555</v>
      </c>
      <c r="C281" s="123" t="s">
        <v>556</v>
      </c>
      <c r="D281" s="87">
        <f>'REPRODUCTION 3'!G279</f>
        <v>16.875</v>
      </c>
      <c r="E281" s="87">
        <f>'RUMINANTS 3'!G279</f>
        <v>42.75</v>
      </c>
      <c r="F281" s="87">
        <f>'PARASITOLOGIE 3'!G279</f>
        <v>28.125</v>
      </c>
      <c r="G281" s="87">
        <f>'INFECTIEUX 3'!G279</f>
        <v>12</v>
      </c>
      <c r="H281" s="87">
        <f>'CARNIVORES 3'!G279</f>
        <v>30.75</v>
      </c>
      <c r="I281" s="87">
        <f>'CHIRURGIE 3'!G279</f>
        <v>30.375</v>
      </c>
      <c r="J281" s="87">
        <f>'BIOCHIMIE 2'!G279</f>
        <v>16.75</v>
      </c>
      <c r="K281" s="87">
        <f>'HIDAOA 3'!G279</f>
        <v>30.375</v>
      </c>
      <c r="L281" s="87">
        <f>'ANA-PATH 2'!G279</f>
        <v>20</v>
      </c>
      <c r="M281" s="88">
        <f>CLINIQUE!H281</f>
        <v>41.5</v>
      </c>
      <c r="N281" s="88">
        <f t="shared" si="56"/>
        <v>269.5</v>
      </c>
      <c r="O281" s="88">
        <f t="shared" si="57"/>
        <v>9.625</v>
      </c>
      <c r="P281" s="89" t="str">
        <f t="shared" si="58"/>
        <v>Ajournee</v>
      </c>
      <c r="Q281" s="89" t="str">
        <f t="shared" si="59"/>
        <v>Synthèse</v>
      </c>
      <c r="R281" s="72">
        <f t="shared" si="60"/>
        <v>0</v>
      </c>
      <c r="S281" s="72">
        <f t="shared" si="61"/>
        <v>0</v>
      </c>
      <c r="T281" s="72">
        <f t="shared" si="62"/>
        <v>0</v>
      </c>
      <c r="U281" s="72">
        <f t="shared" si="63"/>
        <v>1</v>
      </c>
      <c r="V281" s="72">
        <f t="shared" si="64"/>
        <v>0</v>
      </c>
      <c r="W281" s="72">
        <f t="shared" si="65"/>
        <v>0</v>
      </c>
      <c r="X281" s="72">
        <f t="shared" si="66"/>
        <v>0</v>
      </c>
      <c r="Y281" s="72">
        <f t="shared" si="67"/>
        <v>0</v>
      </c>
      <c r="Z281" s="72">
        <f t="shared" si="68"/>
        <v>0</v>
      </c>
      <c r="AA281" s="72">
        <f t="shared" si="69"/>
        <v>0</v>
      </c>
      <c r="AB281" s="71" t="str">
        <f>'REPRODUCTION 3'!M279</f>
        <v>Synthèse</v>
      </c>
      <c r="AC281" s="71" t="str">
        <f>'RUMINANTS 3'!M279</f>
        <v>Juin</v>
      </c>
      <c r="AD281" s="71" t="str">
        <f>'PARASITOLOGIE 3'!M279</f>
        <v>Synthèse</v>
      </c>
      <c r="AE281" s="71" t="str">
        <f>'INFECTIEUX 3'!M279</f>
        <v>Synthèse</v>
      </c>
      <c r="AF281" s="71" t="str">
        <f>'CARNIVORES 3'!M279</f>
        <v>Juin</v>
      </c>
      <c r="AG281" s="71" t="str">
        <f>'CHIRURGIE 3'!M279</f>
        <v>Juin</v>
      </c>
      <c r="AH281" s="71" t="str">
        <f>'BIOCHIMIE 2'!M279</f>
        <v>Synthèse</v>
      </c>
      <c r="AI281" s="71" t="str">
        <f>'HIDAOA 3'!M279</f>
        <v>Juin</v>
      </c>
      <c r="AJ281" s="71" t="str">
        <f>'ANA-PATH 2'!M279</f>
        <v>Juin</v>
      </c>
      <c r="AK281" s="73" t="str">
        <f>CLINIQUE!N281</f>
        <v>Juin</v>
      </c>
    </row>
    <row r="282" spans="1:38" ht="15.75">
      <c r="A282" s="35">
        <v>273</v>
      </c>
      <c r="B282" s="123" t="s">
        <v>557</v>
      </c>
      <c r="C282" s="123" t="s">
        <v>558</v>
      </c>
      <c r="D282" s="87">
        <f>'REPRODUCTION 3'!G280</f>
        <v>22.5</v>
      </c>
      <c r="E282" s="87">
        <f>'RUMINANTS 3'!G280</f>
        <v>40.5</v>
      </c>
      <c r="F282" s="87">
        <f>'PARASITOLOGIE 3'!G280</f>
        <v>37.5</v>
      </c>
      <c r="G282" s="87">
        <f>'INFECTIEUX 3'!G280</f>
        <v>12</v>
      </c>
      <c r="H282" s="87">
        <f>'CARNIVORES 3'!G280</f>
        <v>39</v>
      </c>
      <c r="I282" s="87">
        <f>'CHIRURGIE 3'!G280</f>
        <v>33</v>
      </c>
      <c r="J282" s="87">
        <f>'BIOCHIMIE 2'!G280</f>
        <v>20</v>
      </c>
      <c r="K282" s="87">
        <f>'HIDAOA 3'!G280</f>
        <v>39</v>
      </c>
      <c r="L282" s="87">
        <f>'ANA-PATH 2'!G280</f>
        <v>13.25</v>
      </c>
      <c r="M282" s="88">
        <f>CLINIQUE!H282</f>
        <v>39</v>
      </c>
      <c r="N282" s="88">
        <f t="shared" si="56"/>
        <v>295.75</v>
      </c>
      <c r="O282" s="88">
        <f t="shared" si="57"/>
        <v>10.5625</v>
      </c>
      <c r="P282" s="89" t="str">
        <f t="shared" si="58"/>
        <v>Ajournee</v>
      </c>
      <c r="Q282" s="89" t="str">
        <f t="shared" si="59"/>
        <v>Synthèse</v>
      </c>
      <c r="R282" s="72">
        <f t="shared" si="60"/>
        <v>0</v>
      </c>
      <c r="S282" s="72">
        <f t="shared" si="61"/>
        <v>0</v>
      </c>
      <c r="T282" s="72">
        <f t="shared" si="62"/>
        <v>0</v>
      </c>
      <c r="U282" s="72">
        <f t="shared" si="63"/>
        <v>1</v>
      </c>
      <c r="V282" s="72">
        <f t="shared" si="64"/>
        <v>0</v>
      </c>
      <c r="W282" s="72">
        <f t="shared" si="65"/>
        <v>0</v>
      </c>
      <c r="X282" s="72">
        <f t="shared" si="66"/>
        <v>0</v>
      </c>
      <c r="Y282" s="72">
        <f t="shared" si="67"/>
        <v>0</v>
      </c>
      <c r="Z282" s="72">
        <f t="shared" si="68"/>
        <v>0</v>
      </c>
      <c r="AA282" s="72">
        <f t="shared" si="69"/>
        <v>0</v>
      </c>
      <c r="AB282" s="71" t="str">
        <f>'REPRODUCTION 3'!M280</f>
        <v>Juin</v>
      </c>
      <c r="AC282" s="71" t="str">
        <f>'RUMINANTS 3'!M280</f>
        <v>Juin</v>
      </c>
      <c r="AD282" s="71" t="str">
        <f>'PARASITOLOGIE 3'!M280</f>
        <v>Juin</v>
      </c>
      <c r="AE282" s="71" t="str">
        <f>'INFECTIEUX 3'!M280</f>
        <v>Synthèse</v>
      </c>
      <c r="AF282" s="71" t="str">
        <f>'CARNIVORES 3'!M280</f>
        <v>Juin</v>
      </c>
      <c r="AG282" s="71" t="str">
        <f>'CHIRURGIE 3'!M280</f>
        <v>Juin</v>
      </c>
      <c r="AH282" s="71" t="str">
        <f>'BIOCHIMIE 2'!M280</f>
        <v>Juin</v>
      </c>
      <c r="AI282" s="71" t="str">
        <f>'HIDAOA 3'!M280</f>
        <v>Juin</v>
      </c>
      <c r="AJ282" s="71" t="str">
        <f>'ANA-PATH 2'!M280</f>
        <v>Juin</v>
      </c>
      <c r="AK282" s="73" t="str">
        <f>CLINIQUE!N282</f>
        <v>Juin</v>
      </c>
    </row>
    <row r="283" spans="1:38" ht="15.75">
      <c r="A283" s="35">
        <v>274</v>
      </c>
      <c r="B283" s="123" t="s">
        <v>559</v>
      </c>
      <c r="C283" s="123" t="s">
        <v>560</v>
      </c>
      <c r="D283" s="339">
        <f>'REPRODUCTION 3'!G281</f>
        <v>15.75</v>
      </c>
      <c r="E283" s="339">
        <f>'RUMINANTS 3'!G281</f>
        <v>48</v>
      </c>
      <c r="F283" s="339">
        <f>'PARASITOLOGIE 3'!G281</f>
        <v>27</v>
      </c>
      <c r="G283" s="339">
        <f>'INFECTIEUX 3'!G281</f>
        <v>20.625</v>
      </c>
      <c r="H283" s="339">
        <f>'CARNIVORES 3'!G281</f>
        <v>37.5</v>
      </c>
      <c r="I283" s="339">
        <f>'CHIRURGIE 3'!G281</f>
        <v>36</v>
      </c>
      <c r="J283" s="339">
        <f>'BIOCHIMIE 2'!G281</f>
        <v>17.25</v>
      </c>
      <c r="K283" s="339">
        <f>'HIDAOA 3'!G281</f>
        <v>42.375</v>
      </c>
      <c r="L283" s="339">
        <f>'ANA-PATH 2'!G281</f>
        <v>13.5</v>
      </c>
      <c r="M283" s="88">
        <f>CLINIQUE!H283</f>
        <v>36.75</v>
      </c>
      <c r="N283" s="88">
        <f t="shared" si="56"/>
        <v>294.75</v>
      </c>
      <c r="O283" s="88">
        <f t="shared" si="57"/>
        <v>10.526785714285714</v>
      </c>
      <c r="P283" s="89" t="str">
        <f t="shared" si="58"/>
        <v>Admis</v>
      </c>
      <c r="Q283" s="89" t="str">
        <f t="shared" si="59"/>
        <v>juin</v>
      </c>
      <c r="R283" s="72">
        <f t="shared" si="60"/>
        <v>0</v>
      </c>
      <c r="S283" s="72">
        <f t="shared" si="61"/>
        <v>0</v>
      </c>
      <c r="T283" s="72">
        <f t="shared" si="62"/>
        <v>0</v>
      </c>
      <c r="U283" s="72">
        <f t="shared" si="63"/>
        <v>0</v>
      </c>
      <c r="V283" s="72">
        <f t="shared" si="64"/>
        <v>0</v>
      </c>
      <c r="W283" s="72">
        <f t="shared" si="65"/>
        <v>0</v>
      </c>
      <c r="X283" s="72">
        <f t="shared" si="66"/>
        <v>0</v>
      </c>
      <c r="Y283" s="72">
        <f t="shared" si="67"/>
        <v>0</v>
      </c>
      <c r="Z283" s="72">
        <f t="shared" si="68"/>
        <v>0</v>
      </c>
      <c r="AA283" s="72">
        <f t="shared" si="69"/>
        <v>0</v>
      </c>
      <c r="AB283" s="71" t="str">
        <f>'REPRODUCTION 3'!M281</f>
        <v>Juin</v>
      </c>
      <c r="AC283" s="71" t="str">
        <f>'RUMINANTS 3'!M281</f>
        <v>Juin</v>
      </c>
      <c r="AD283" s="71" t="str">
        <f>'PARASITOLOGIE 3'!M281</f>
        <v>Juin</v>
      </c>
      <c r="AE283" s="71" t="str">
        <f>'INFECTIEUX 3'!M281</f>
        <v>Juin</v>
      </c>
      <c r="AF283" s="71" t="str">
        <f>'CARNIVORES 3'!M281</f>
        <v>Juin</v>
      </c>
      <c r="AG283" s="71" t="str">
        <f>'CHIRURGIE 3'!M281</f>
        <v>Juin</v>
      </c>
      <c r="AH283" s="71" t="str">
        <f>'BIOCHIMIE 2'!M281</f>
        <v>Juin</v>
      </c>
      <c r="AI283" s="71" t="str">
        <f>'HIDAOA 3'!M281</f>
        <v>Juin</v>
      </c>
      <c r="AJ283" s="71" t="str">
        <f>'ANA-PATH 2'!M281</f>
        <v>Juin</v>
      </c>
      <c r="AK283" s="73" t="str">
        <f>CLINIQUE!N283</f>
        <v>Juin</v>
      </c>
      <c r="AL283" t="e">
        <f>IF(AND(B283=#REF!,C283=#REF!),"oui","non")</f>
        <v>#REF!</v>
      </c>
    </row>
    <row r="284" spans="1:38" ht="15.75">
      <c r="A284" s="35">
        <v>275</v>
      </c>
      <c r="B284" s="123" t="s">
        <v>561</v>
      </c>
      <c r="C284" s="123" t="s">
        <v>281</v>
      </c>
      <c r="D284" s="87">
        <f>'REPRODUCTION 3'!G282</f>
        <v>18</v>
      </c>
      <c r="E284" s="87">
        <f>'RUMINANTS 3'!G282</f>
        <v>35.25</v>
      </c>
      <c r="F284" s="87">
        <f>'PARASITOLOGIE 3'!G282</f>
        <v>21.375</v>
      </c>
      <c r="G284" s="87">
        <f>'INFECTIEUX 3'!G282</f>
        <v>13.875</v>
      </c>
      <c r="H284" s="87">
        <f>'CARNIVORES 3'!G282</f>
        <v>46.125</v>
      </c>
      <c r="I284" s="87">
        <f>'CHIRURGIE 3'!G282</f>
        <v>31.5</v>
      </c>
      <c r="J284" s="87">
        <f>'BIOCHIMIE 2'!G282</f>
        <v>12</v>
      </c>
      <c r="K284" s="87">
        <f>'HIDAOA 3'!G282</f>
        <v>39.75</v>
      </c>
      <c r="L284" s="87">
        <f>'ANA-PATH 2'!G282</f>
        <v>22.5</v>
      </c>
      <c r="M284" s="88">
        <f>CLINIQUE!H284</f>
        <v>40</v>
      </c>
      <c r="N284" s="88">
        <f t="shared" si="56"/>
        <v>280.375</v>
      </c>
      <c r="O284" s="88">
        <f t="shared" si="57"/>
        <v>10.013392857142858</v>
      </c>
      <c r="P284" s="89" t="str">
        <f t="shared" si="58"/>
        <v>Ajournee</v>
      </c>
      <c r="Q284" s="89" t="str">
        <f t="shared" si="59"/>
        <v>Synthèse</v>
      </c>
      <c r="R284" s="72">
        <f t="shared" si="60"/>
        <v>0</v>
      </c>
      <c r="S284" s="72">
        <f t="shared" si="61"/>
        <v>0</v>
      </c>
      <c r="T284" s="72">
        <f t="shared" si="62"/>
        <v>0</v>
      </c>
      <c r="U284" s="72">
        <f t="shared" si="63"/>
        <v>1</v>
      </c>
      <c r="V284" s="72">
        <f t="shared" si="64"/>
        <v>0</v>
      </c>
      <c r="W284" s="72">
        <f t="shared" si="65"/>
        <v>0</v>
      </c>
      <c r="X284" s="72">
        <f t="shared" si="66"/>
        <v>0</v>
      </c>
      <c r="Y284" s="72">
        <f t="shared" si="67"/>
        <v>0</v>
      </c>
      <c r="Z284" s="72">
        <f t="shared" si="68"/>
        <v>0</v>
      </c>
      <c r="AA284" s="72">
        <f t="shared" si="69"/>
        <v>0</v>
      </c>
      <c r="AB284" s="71" t="str">
        <f>'REPRODUCTION 3'!M282</f>
        <v>Juin</v>
      </c>
      <c r="AC284" s="71" t="str">
        <f>'RUMINANTS 3'!M282</f>
        <v>Juin</v>
      </c>
      <c r="AD284" s="71" t="str">
        <f>'PARASITOLOGIE 3'!M282</f>
        <v>Juin</v>
      </c>
      <c r="AE284" s="71" t="str">
        <f>'INFECTIEUX 3'!M282</f>
        <v>Synthèse</v>
      </c>
      <c r="AF284" s="71" t="str">
        <f>'CARNIVORES 3'!M282</f>
        <v>Juin</v>
      </c>
      <c r="AG284" s="71" t="str">
        <f>'CHIRURGIE 3'!M282</f>
        <v>Juin</v>
      </c>
      <c r="AH284" s="71" t="str">
        <f>'BIOCHIMIE 2'!M282</f>
        <v>Juin</v>
      </c>
      <c r="AI284" s="71" t="str">
        <f>'HIDAOA 3'!M282</f>
        <v>Juin</v>
      </c>
      <c r="AJ284" s="71" t="str">
        <f>'ANA-PATH 2'!M282</f>
        <v>Juin</v>
      </c>
      <c r="AK284" s="73" t="str">
        <f>CLINIQUE!N284</f>
        <v>Juin</v>
      </c>
    </row>
    <row r="285" spans="1:38" ht="15.75">
      <c r="A285" s="35">
        <v>276</v>
      </c>
      <c r="B285" s="123" t="s">
        <v>562</v>
      </c>
      <c r="C285" s="123" t="s">
        <v>204</v>
      </c>
      <c r="D285" s="87">
        <f>'REPRODUCTION 3'!G283</f>
        <v>10.5</v>
      </c>
      <c r="E285" s="87">
        <f>'RUMINANTS 3'!G283</f>
        <v>41.25</v>
      </c>
      <c r="F285" s="87">
        <f>'PARASITOLOGIE 3'!G283</f>
        <v>35.625</v>
      </c>
      <c r="G285" s="87">
        <f>'INFECTIEUX 3'!G283</f>
        <v>5.625</v>
      </c>
      <c r="H285" s="87">
        <f>'CARNIVORES 3'!G283</f>
        <v>36</v>
      </c>
      <c r="I285" s="87">
        <f>'CHIRURGIE 3'!G283</f>
        <v>18.75</v>
      </c>
      <c r="J285" s="87">
        <f>'BIOCHIMIE 2'!G283</f>
        <v>5</v>
      </c>
      <c r="K285" s="87">
        <f>'HIDAOA 3'!G283</f>
        <v>31.875</v>
      </c>
      <c r="L285" s="87">
        <f>'ANA-PATH 2'!G283</f>
        <v>11.5</v>
      </c>
      <c r="M285" s="88">
        <f>CLINIQUE!H285</f>
        <v>39</v>
      </c>
      <c r="N285" s="88">
        <f t="shared" si="56"/>
        <v>235.125</v>
      </c>
      <c r="O285" s="88">
        <f t="shared" si="57"/>
        <v>8.3973214285714288</v>
      </c>
      <c r="P285" s="89" t="str">
        <f t="shared" si="58"/>
        <v>Ajournee</v>
      </c>
      <c r="Q285" s="89" t="str">
        <f t="shared" si="59"/>
        <v>Synthèse</v>
      </c>
      <c r="R285" s="72">
        <f t="shared" si="60"/>
        <v>1</v>
      </c>
      <c r="S285" s="72">
        <f t="shared" si="61"/>
        <v>0</v>
      </c>
      <c r="T285" s="72">
        <f t="shared" si="62"/>
        <v>0</v>
      </c>
      <c r="U285" s="72">
        <f t="shared" si="63"/>
        <v>1</v>
      </c>
      <c r="V285" s="72">
        <f t="shared" si="64"/>
        <v>0</v>
      </c>
      <c r="W285" s="72">
        <f t="shared" si="65"/>
        <v>0</v>
      </c>
      <c r="X285" s="72">
        <f t="shared" si="66"/>
        <v>1</v>
      </c>
      <c r="Y285" s="72">
        <f t="shared" si="67"/>
        <v>0</v>
      </c>
      <c r="Z285" s="72">
        <f t="shared" si="68"/>
        <v>0</v>
      </c>
      <c r="AA285" s="72">
        <f t="shared" si="69"/>
        <v>0</v>
      </c>
      <c r="AB285" s="71" t="str">
        <f>'REPRODUCTION 3'!M283</f>
        <v>Synthèse</v>
      </c>
      <c r="AC285" s="71" t="str">
        <f>'RUMINANTS 3'!M283</f>
        <v>Juin</v>
      </c>
      <c r="AD285" s="71" t="str">
        <f>'PARASITOLOGIE 3'!M283</f>
        <v>Juin</v>
      </c>
      <c r="AE285" s="71" t="str">
        <f>'INFECTIEUX 3'!M283</f>
        <v>Synthèse</v>
      </c>
      <c r="AF285" s="71" t="str">
        <f>'CARNIVORES 3'!M283</f>
        <v>Juin</v>
      </c>
      <c r="AG285" s="71" t="str">
        <f>'CHIRURGIE 3'!M283</f>
        <v>Synthèse</v>
      </c>
      <c r="AH285" s="71" t="str">
        <f>'BIOCHIMIE 2'!M283</f>
        <v>Synthèse</v>
      </c>
      <c r="AI285" s="71" t="str">
        <f>'HIDAOA 3'!M283</f>
        <v>Juin</v>
      </c>
      <c r="AJ285" s="71" t="str">
        <f>'ANA-PATH 2'!M283</f>
        <v>Synthèse</v>
      </c>
      <c r="AK285" s="73" t="str">
        <f>CLINIQUE!N285</f>
        <v>Juin</v>
      </c>
    </row>
    <row r="286" spans="1:38" ht="15.75">
      <c r="A286" s="35">
        <v>277</v>
      </c>
      <c r="B286" s="123" t="s">
        <v>563</v>
      </c>
      <c r="C286" s="123" t="s">
        <v>564</v>
      </c>
      <c r="D286" s="339">
        <f>'REPRODUCTION 3'!G284</f>
        <v>32.625</v>
      </c>
      <c r="E286" s="339">
        <f>'RUMINANTS 3'!G284</f>
        <v>50.25</v>
      </c>
      <c r="F286" s="339">
        <f>'PARASITOLOGIE 3'!G284</f>
        <v>39.75</v>
      </c>
      <c r="G286" s="339">
        <f>'INFECTIEUX 3'!G284</f>
        <v>24.75</v>
      </c>
      <c r="H286" s="339">
        <f>'CARNIVORES 3'!G284</f>
        <v>47.25</v>
      </c>
      <c r="I286" s="339">
        <f>'CHIRURGIE 3'!G284</f>
        <v>48</v>
      </c>
      <c r="J286" s="339">
        <f>'BIOCHIMIE 2'!G284</f>
        <v>23</v>
      </c>
      <c r="K286" s="339">
        <f>'HIDAOA 3'!G284</f>
        <v>48.75</v>
      </c>
      <c r="L286" s="339">
        <f>'ANA-PATH 2'!G284</f>
        <v>22</v>
      </c>
      <c r="M286" s="88">
        <f>CLINIQUE!H286</f>
        <v>42.5</v>
      </c>
      <c r="N286" s="88">
        <f t="shared" si="56"/>
        <v>378.875</v>
      </c>
      <c r="O286" s="88">
        <f t="shared" si="57"/>
        <v>13.53125</v>
      </c>
      <c r="P286" s="89" t="str">
        <f t="shared" si="58"/>
        <v>Admis</v>
      </c>
      <c r="Q286" s="89" t="str">
        <f t="shared" si="59"/>
        <v>juin</v>
      </c>
      <c r="R286" s="72">
        <f t="shared" si="60"/>
        <v>0</v>
      </c>
      <c r="S286" s="72">
        <f t="shared" si="61"/>
        <v>0</v>
      </c>
      <c r="T286" s="72">
        <f t="shared" si="62"/>
        <v>0</v>
      </c>
      <c r="U286" s="72">
        <f t="shared" si="63"/>
        <v>0</v>
      </c>
      <c r="V286" s="72">
        <f t="shared" si="64"/>
        <v>0</v>
      </c>
      <c r="W286" s="72">
        <f t="shared" si="65"/>
        <v>0</v>
      </c>
      <c r="X286" s="72">
        <f t="shared" si="66"/>
        <v>0</v>
      </c>
      <c r="Y286" s="72">
        <f t="shared" si="67"/>
        <v>0</v>
      </c>
      <c r="Z286" s="72">
        <f t="shared" si="68"/>
        <v>0</v>
      </c>
      <c r="AA286" s="72">
        <f t="shared" si="69"/>
        <v>0</v>
      </c>
      <c r="AB286" s="71" t="str">
        <f>'REPRODUCTION 3'!M284</f>
        <v>Juin</v>
      </c>
      <c r="AC286" s="71" t="str">
        <f>'RUMINANTS 3'!M284</f>
        <v>Juin</v>
      </c>
      <c r="AD286" s="71" t="str">
        <f>'PARASITOLOGIE 3'!M284</f>
        <v>Juin</v>
      </c>
      <c r="AE286" s="71" t="str">
        <f>'INFECTIEUX 3'!M284</f>
        <v>Juin</v>
      </c>
      <c r="AF286" s="71" t="str">
        <f>'CARNIVORES 3'!M284</f>
        <v>Juin</v>
      </c>
      <c r="AG286" s="71" t="str">
        <f>'CHIRURGIE 3'!M284</f>
        <v>Juin</v>
      </c>
      <c r="AH286" s="71" t="str">
        <f>'BIOCHIMIE 2'!M284</f>
        <v>Juin</v>
      </c>
      <c r="AI286" s="71" t="str">
        <f>'HIDAOA 3'!M284</f>
        <v>Juin</v>
      </c>
      <c r="AJ286" s="71" t="str">
        <f>'ANA-PATH 2'!M284</f>
        <v>Juin</v>
      </c>
      <c r="AK286" s="73" t="str">
        <f>CLINIQUE!N286</f>
        <v>Juin</v>
      </c>
      <c r="AL286" t="e">
        <f>IF(AND(B286=#REF!,C286=#REF!),"oui","non")</f>
        <v>#REF!</v>
      </c>
    </row>
    <row r="287" spans="1:38" s="34" customFormat="1" ht="15.75">
      <c r="A287" s="35">
        <v>278</v>
      </c>
      <c r="B287" s="123" t="s">
        <v>565</v>
      </c>
      <c r="C287" s="123" t="s">
        <v>262</v>
      </c>
      <c r="D287" s="87">
        <f>'REPRODUCTION 3'!G285</f>
        <v>18.375</v>
      </c>
      <c r="E287" s="87">
        <f>'RUMINANTS 3'!G285</f>
        <v>47.25</v>
      </c>
      <c r="F287" s="87">
        <f>'PARASITOLOGIE 3'!G285</f>
        <v>46.125</v>
      </c>
      <c r="G287" s="87">
        <f>'INFECTIEUX 3'!G285</f>
        <v>14.25</v>
      </c>
      <c r="H287" s="87">
        <f>'CARNIVORES 3'!G285</f>
        <v>39</v>
      </c>
      <c r="I287" s="87">
        <f>'CHIRURGIE 3'!G285</f>
        <v>30.75</v>
      </c>
      <c r="J287" s="87">
        <f>'BIOCHIMIE 2'!G285</f>
        <v>15.5</v>
      </c>
      <c r="K287" s="87">
        <f>'HIDAOA 3'!G285</f>
        <v>51.75</v>
      </c>
      <c r="L287" s="87">
        <f>'ANA-PATH 2'!G285</f>
        <v>22.75</v>
      </c>
      <c r="M287" s="88">
        <f>CLINIQUE!H287</f>
        <v>40.5</v>
      </c>
      <c r="N287" s="88">
        <f t="shared" si="56"/>
        <v>326.25</v>
      </c>
      <c r="O287" s="88">
        <f t="shared" si="57"/>
        <v>11.651785714285714</v>
      </c>
      <c r="P287" s="89" t="str">
        <f t="shared" si="58"/>
        <v>Ajournee</v>
      </c>
      <c r="Q287" s="89" t="str">
        <f t="shared" si="59"/>
        <v>Synthèse</v>
      </c>
      <c r="R287" s="72">
        <f t="shared" si="60"/>
        <v>0</v>
      </c>
      <c r="S287" s="72">
        <f t="shared" si="61"/>
        <v>0</v>
      </c>
      <c r="T287" s="72">
        <f t="shared" si="62"/>
        <v>0</v>
      </c>
      <c r="U287" s="72">
        <f t="shared" si="63"/>
        <v>1</v>
      </c>
      <c r="V287" s="72">
        <f t="shared" si="64"/>
        <v>0</v>
      </c>
      <c r="W287" s="72">
        <f t="shared" si="65"/>
        <v>0</v>
      </c>
      <c r="X287" s="72">
        <f t="shared" si="66"/>
        <v>0</v>
      </c>
      <c r="Y287" s="72">
        <f t="shared" si="67"/>
        <v>0</v>
      </c>
      <c r="Z287" s="72">
        <f t="shared" si="68"/>
        <v>0</v>
      </c>
      <c r="AA287" s="72">
        <f t="shared" si="69"/>
        <v>0</v>
      </c>
      <c r="AB287" s="71" t="str">
        <f>'REPRODUCTION 3'!M285</f>
        <v>Juin</v>
      </c>
      <c r="AC287" s="71" t="str">
        <f>'RUMINANTS 3'!M285</f>
        <v>Juin</v>
      </c>
      <c r="AD287" s="71" t="str">
        <f>'PARASITOLOGIE 3'!M285</f>
        <v>Juin</v>
      </c>
      <c r="AE287" s="71" t="str">
        <f>'INFECTIEUX 3'!M285</f>
        <v>Synthèse</v>
      </c>
      <c r="AF287" s="71" t="str">
        <f>'CARNIVORES 3'!M285</f>
        <v>Juin</v>
      </c>
      <c r="AG287" s="71" t="str">
        <f>'CHIRURGIE 3'!M285</f>
        <v>Juin</v>
      </c>
      <c r="AH287" s="71" t="str">
        <f>'BIOCHIMIE 2'!M285</f>
        <v>Juin</v>
      </c>
      <c r="AI287" s="71" t="str">
        <f>'HIDAOA 3'!M285</f>
        <v>Juin</v>
      </c>
      <c r="AJ287" s="71" t="str">
        <f>'ANA-PATH 2'!M285</f>
        <v>Juin</v>
      </c>
      <c r="AK287" s="73" t="str">
        <f>CLINIQUE!N287</f>
        <v>Juin</v>
      </c>
    </row>
    <row r="288" spans="1:38" s="34" customFormat="1" ht="15.75">
      <c r="A288" s="35">
        <v>279</v>
      </c>
      <c r="B288" s="123" t="s">
        <v>118</v>
      </c>
      <c r="C288" s="123" t="s">
        <v>566</v>
      </c>
      <c r="D288" s="339">
        <f>'REPRODUCTION 3'!G286</f>
        <v>21.375</v>
      </c>
      <c r="E288" s="339">
        <f>'RUMINANTS 3'!G286</f>
        <v>51</v>
      </c>
      <c r="F288" s="339">
        <f>'PARASITOLOGIE 3'!G286</f>
        <v>28.125</v>
      </c>
      <c r="G288" s="339">
        <f>'INFECTIEUX 3'!G286</f>
        <v>18.75</v>
      </c>
      <c r="H288" s="339">
        <f>'CARNIVORES 3'!G286</f>
        <v>31.125</v>
      </c>
      <c r="I288" s="339">
        <f>'CHIRURGIE 3'!G286</f>
        <v>27</v>
      </c>
      <c r="J288" s="339">
        <f>'BIOCHIMIE 2'!G286</f>
        <v>19.75</v>
      </c>
      <c r="K288" s="339">
        <f>'HIDAOA 3'!G286</f>
        <v>43.125</v>
      </c>
      <c r="L288" s="339">
        <f>'ANA-PATH 2'!G286</f>
        <v>28.75</v>
      </c>
      <c r="M288" s="88">
        <f>CLINIQUE!H288</f>
        <v>44</v>
      </c>
      <c r="N288" s="88">
        <f t="shared" si="56"/>
        <v>313</v>
      </c>
      <c r="O288" s="88">
        <f t="shared" si="57"/>
        <v>11.178571428571429</v>
      </c>
      <c r="P288" s="89" t="str">
        <f t="shared" si="58"/>
        <v>Admis</v>
      </c>
      <c r="Q288" s="89" t="str">
        <f t="shared" si="59"/>
        <v>juin</v>
      </c>
      <c r="R288" s="72">
        <f t="shared" si="60"/>
        <v>0</v>
      </c>
      <c r="S288" s="72">
        <f t="shared" si="61"/>
        <v>0</v>
      </c>
      <c r="T288" s="72">
        <f t="shared" si="62"/>
        <v>0</v>
      </c>
      <c r="U288" s="72">
        <f t="shared" si="63"/>
        <v>0</v>
      </c>
      <c r="V288" s="72">
        <f t="shared" si="64"/>
        <v>0</v>
      </c>
      <c r="W288" s="72">
        <f t="shared" si="65"/>
        <v>0</v>
      </c>
      <c r="X288" s="72">
        <f t="shared" si="66"/>
        <v>0</v>
      </c>
      <c r="Y288" s="72">
        <f t="shared" si="67"/>
        <v>0</v>
      </c>
      <c r="Z288" s="72">
        <f t="shared" si="68"/>
        <v>0</v>
      </c>
      <c r="AA288" s="72">
        <f t="shared" si="69"/>
        <v>0</v>
      </c>
      <c r="AB288" s="71" t="str">
        <f>'REPRODUCTION 3'!M286</f>
        <v>Juin</v>
      </c>
      <c r="AC288" s="71" t="str">
        <f>'RUMINANTS 3'!M286</f>
        <v>Juin</v>
      </c>
      <c r="AD288" s="71" t="str">
        <f>'PARASITOLOGIE 3'!M286</f>
        <v>Juin</v>
      </c>
      <c r="AE288" s="71" t="str">
        <f>'INFECTIEUX 3'!M286</f>
        <v>Juin</v>
      </c>
      <c r="AF288" s="71" t="str">
        <f>'CARNIVORES 3'!M286</f>
        <v>Juin</v>
      </c>
      <c r="AG288" s="71" t="str">
        <f>'CHIRURGIE 3'!M286</f>
        <v>Juin</v>
      </c>
      <c r="AH288" s="71" t="str">
        <f>'BIOCHIMIE 2'!M286</f>
        <v>Juin</v>
      </c>
      <c r="AI288" s="71" t="str">
        <f>'HIDAOA 3'!M286</f>
        <v>Juin</v>
      </c>
      <c r="AJ288" s="71" t="str">
        <f>'ANA-PATH 2'!M286</f>
        <v>Juin</v>
      </c>
      <c r="AK288" s="73" t="str">
        <f>CLINIQUE!N288</f>
        <v>Juin</v>
      </c>
      <c r="AL288" t="e">
        <f>IF(AND(B288=#REF!,C288=#REF!),"oui","non")</f>
        <v>#REF!</v>
      </c>
    </row>
    <row r="289" spans="1:38" s="34" customFormat="1" ht="15.75">
      <c r="A289" s="35">
        <v>280</v>
      </c>
      <c r="B289" s="123" t="s">
        <v>119</v>
      </c>
      <c r="C289" s="123" t="s">
        <v>427</v>
      </c>
      <c r="D289" s="87">
        <f>'REPRODUCTION 3'!G287</f>
        <v>3.75</v>
      </c>
      <c r="E289" s="87">
        <f>'RUMINANTS 3'!G287</f>
        <v>27</v>
      </c>
      <c r="F289" s="87">
        <f>'PARASITOLOGIE 3'!G287</f>
        <v>26.625</v>
      </c>
      <c r="G289" s="87">
        <f>'INFECTIEUX 3'!G287</f>
        <v>5.25</v>
      </c>
      <c r="H289" s="87">
        <f>'CARNIVORES 3'!G287</f>
        <v>21.75</v>
      </c>
      <c r="I289" s="87">
        <f>'CHIRURGIE 3'!G287</f>
        <v>19.5</v>
      </c>
      <c r="J289" s="87">
        <f>'BIOCHIMIE 2'!G287</f>
        <v>5</v>
      </c>
      <c r="K289" s="87">
        <f>'HIDAOA 3'!G287</f>
        <v>21.375</v>
      </c>
      <c r="L289" s="87">
        <f>'ANA-PATH 2'!G287</f>
        <v>12</v>
      </c>
      <c r="M289" s="88">
        <f>CLINIQUE!H289</f>
        <v>39.5</v>
      </c>
      <c r="N289" s="88">
        <f t="shared" si="56"/>
        <v>181.75</v>
      </c>
      <c r="O289" s="88">
        <f t="shared" si="57"/>
        <v>6.4910714285714288</v>
      </c>
      <c r="P289" s="89" t="str">
        <f t="shared" si="58"/>
        <v>Ajournee</v>
      </c>
      <c r="Q289" s="89" t="str">
        <f t="shared" si="59"/>
        <v>Synthèse</v>
      </c>
      <c r="R289" s="72">
        <f t="shared" si="60"/>
        <v>1</v>
      </c>
      <c r="S289" s="72">
        <f t="shared" si="61"/>
        <v>0</v>
      </c>
      <c r="T289" s="72">
        <f t="shared" si="62"/>
        <v>0</v>
      </c>
      <c r="U289" s="72">
        <f t="shared" si="63"/>
        <v>1</v>
      </c>
      <c r="V289" s="72">
        <f t="shared" si="64"/>
        <v>0</v>
      </c>
      <c r="W289" s="72">
        <f t="shared" si="65"/>
        <v>0</v>
      </c>
      <c r="X289" s="72">
        <f t="shared" si="66"/>
        <v>1</v>
      </c>
      <c r="Y289" s="72">
        <f t="shared" si="67"/>
        <v>0</v>
      </c>
      <c r="Z289" s="72">
        <f t="shared" si="68"/>
        <v>0</v>
      </c>
      <c r="AA289" s="72">
        <f t="shared" si="69"/>
        <v>0</v>
      </c>
      <c r="AB289" s="71" t="str">
        <f>'REPRODUCTION 3'!M287</f>
        <v>Synthèse</v>
      </c>
      <c r="AC289" s="71" t="str">
        <f>'RUMINANTS 3'!M287</f>
        <v>Synthèse</v>
      </c>
      <c r="AD289" s="71" t="str">
        <f>'PARASITOLOGIE 3'!M287</f>
        <v>Synthèse</v>
      </c>
      <c r="AE289" s="71" t="str">
        <f>'INFECTIEUX 3'!M287</f>
        <v>Synthèse</v>
      </c>
      <c r="AF289" s="71" t="str">
        <f>'CARNIVORES 3'!M287</f>
        <v>Synthèse</v>
      </c>
      <c r="AG289" s="71" t="str">
        <f>'CHIRURGIE 3'!M287</f>
        <v>Synthèse</v>
      </c>
      <c r="AH289" s="71" t="str">
        <f>'BIOCHIMIE 2'!M287</f>
        <v>Synthèse</v>
      </c>
      <c r="AI289" s="71" t="str">
        <f>'HIDAOA 3'!M287</f>
        <v>Synthèse</v>
      </c>
      <c r="AJ289" s="71" t="str">
        <f>'ANA-PATH 2'!M287</f>
        <v>Synthèse</v>
      </c>
      <c r="AK289" s="73" t="str">
        <f>CLINIQUE!N289</f>
        <v>Juin</v>
      </c>
    </row>
    <row r="290" spans="1:38" s="34" customFormat="1" ht="15.75">
      <c r="A290" s="35">
        <v>281</v>
      </c>
      <c r="B290" s="123" t="s">
        <v>567</v>
      </c>
      <c r="C290" s="123" t="s">
        <v>568</v>
      </c>
      <c r="D290" s="87">
        <f>'REPRODUCTION 3'!G288</f>
        <v>6.375</v>
      </c>
      <c r="E290" s="87">
        <f>'RUMINANTS 3'!G288</f>
        <v>27.75</v>
      </c>
      <c r="F290" s="87">
        <f>'PARASITOLOGIE 3'!G288</f>
        <v>24</v>
      </c>
      <c r="G290" s="87">
        <f>'INFECTIEUX 3'!G288</f>
        <v>4.5</v>
      </c>
      <c r="H290" s="87">
        <f>'CARNIVORES 3'!G288</f>
        <v>34.875</v>
      </c>
      <c r="I290" s="87">
        <f>'CHIRURGIE 3'!G288</f>
        <v>15.375</v>
      </c>
      <c r="J290" s="87">
        <f>'BIOCHIMIE 2'!G288</f>
        <v>10.25</v>
      </c>
      <c r="K290" s="87">
        <f>'HIDAOA 3'!G288</f>
        <v>31.875</v>
      </c>
      <c r="L290" s="87">
        <f>'ANA-PATH 2'!G288</f>
        <v>15</v>
      </c>
      <c r="M290" s="88">
        <f>CLINIQUE!H290</f>
        <v>39.25</v>
      </c>
      <c r="N290" s="88">
        <f t="shared" si="56"/>
        <v>209.25</v>
      </c>
      <c r="O290" s="88">
        <f t="shared" si="57"/>
        <v>7.4732142857142856</v>
      </c>
      <c r="P290" s="89" t="str">
        <f t="shared" si="58"/>
        <v>Ajournee</v>
      </c>
      <c r="Q290" s="89" t="str">
        <f t="shared" si="59"/>
        <v>Synthèse</v>
      </c>
      <c r="R290" s="72">
        <f t="shared" si="60"/>
        <v>1</v>
      </c>
      <c r="S290" s="72">
        <f t="shared" si="61"/>
        <v>0</v>
      </c>
      <c r="T290" s="72">
        <f t="shared" si="62"/>
        <v>0</v>
      </c>
      <c r="U290" s="72">
        <f t="shared" si="63"/>
        <v>1</v>
      </c>
      <c r="V290" s="72">
        <f t="shared" si="64"/>
        <v>0</v>
      </c>
      <c r="W290" s="72">
        <f t="shared" si="65"/>
        <v>0</v>
      </c>
      <c r="X290" s="72">
        <f t="shared" si="66"/>
        <v>0</v>
      </c>
      <c r="Y290" s="72">
        <f t="shared" si="67"/>
        <v>0</v>
      </c>
      <c r="Z290" s="72">
        <f t="shared" si="68"/>
        <v>0</v>
      </c>
      <c r="AA290" s="72">
        <f t="shared" si="69"/>
        <v>0</v>
      </c>
      <c r="AB290" s="71" t="str">
        <f>'REPRODUCTION 3'!M288</f>
        <v>Synthèse</v>
      </c>
      <c r="AC290" s="71" t="str">
        <f>'RUMINANTS 3'!M288</f>
        <v>Synthèse</v>
      </c>
      <c r="AD290" s="71" t="str">
        <f>'PARASITOLOGIE 3'!M288</f>
        <v>Synthèse</v>
      </c>
      <c r="AE290" s="71" t="str">
        <f>'INFECTIEUX 3'!M288</f>
        <v>Synthèse</v>
      </c>
      <c r="AF290" s="71" t="str">
        <f>'CARNIVORES 3'!M288</f>
        <v>Juin</v>
      </c>
      <c r="AG290" s="71" t="str">
        <f>'CHIRURGIE 3'!M288</f>
        <v>Synthèse</v>
      </c>
      <c r="AH290" s="71" t="str">
        <f>'BIOCHIMIE 2'!M288</f>
        <v>Synthèse</v>
      </c>
      <c r="AI290" s="71" t="str">
        <f>'HIDAOA 3'!M288</f>
        <v>Juin</v>
      </c>
      <c r="AJ290" s="71" t="str">
        <f>'ANA-PATH 2'!M288</f>
        <v>Synthèse</v>
      </c>
      <c r="AK290" s="73" t="str">
        <f>CLINIQUE!N290</f>
        <v>Juin</v>
      </c>
    </row>
    <row r="291" spans="1:38" s="34" customFormat="1" ht="15.75">
      <c r="A291" s="35">
        <v>282</v>
      </c>
      <c r="B291" s="123" t="s">
        <v>569</v>
      </c>
      <c r="C291" s="123" t="s">
        <v>570</v>
      </c>
      <c r="D291" s="339">
        <f>'REPRODUCTION 3'!G289</f>
        <v>18</v>
      </c>
      <c r="E291" s="339">
        <f>'RUMINANTS 3'!G289</f>
        <v>51</v>
      </c>
      <c r="F291" s="339">
        <f>'PARASITOLOGIE 3'!G289</f>
        <v>32.625</v>
      </c>
      <c r="G291" s="339">
        <f>'INFECTIEUX 3'!G289</f>
        <v>20.25</v>
      </c>
      <c r="H291" s="339">
        <f>'CARNIVORES 3'!G289</f>
        <v>35.25</v>
      </c>
      <c r="I291" s="339">
        <f>'CHIRURGIE 3'!G289</f>
        <v>31.875</v>
      </c>
      <c r="J291" s="339">
        <f>'BIOCHIMIE 2'!G289</f>
        <v>24</v>
      </c>
      <c r="K291" s="339">
        <f>'HIDAOA 3'!G289</f>
        <v>38.25</v>
      </c>
      <c r="L291" s="339">
        <f>'ANA-PATH 2'!G289</f>
        <v>22.25</v>
      </c>
      <c r="M291" s="88">
        <f>CLINIQUE!H291</f>
        <v>39</v>
      </c>
      <c r="N291" s="88">
        <f t="shared" si="56"/>
        <v>312.5</v>
      </c>
      <c r="O291" s="88">
        <f t="shared" si="57"/>
        <v>11.160714285714286</v>
      </c>
      <c r="P291" s="89" t="str">
        <f t="shared" si="58"/>
        <v>Admis</v>
      </c>
      <c r="Q291" s="89" t="str">
        <f t="shared" si="59"/>
        <v>juin</v>
      </c>
      <c r="R291" s="72">
        <f t="shared" si="60"/>
        <v>0</v>
      </c>
      <c r="S291" s="72">
        <f t="shared" si="61"/>
        <v>0</v>
      </c>
      <c r="T291" s="72">
        <f t="shared" si="62"/>
        <v>0</v>
      </c>
      <c r="U291" s="72">
        <f t="shared" si="63"/>
        <v>0</v>
      </c>
      <c r="V291" s="72">
        <f t="shared" si="64"/>
        <v>0</v>
      </c>
      <c r="W291" s="72">
        <f t="shared" si="65"/>
        <v>0</v>
      </c>
      <c r="X291" s="72">
        <f t="shared" si="66"/>
        <v>0</v>
      </c>
      <c r="Y291" s="72">
        <f t="shared" si="67"/>
        <v>0</v>
      </c>
      <c r="Z291" s="72">
        <f t="shared" si="68"/>
        <v>0</v>
      </c>
      <c r="AA291" s="72">
        <f t="shared" si="69"/>
        <v>0</v>
      </c>
      <c r="AB291" s="71" t="str">
        <f>'REPRODUCTION 3'!M289</f>
        <v>Juin</v>
      </c>
      <c r="AC291" s="71" t="str">
        <f>'RUMINANTS 3'!M289</f>
        <v>Juin</v>
      </c>
      <c r="AD291" s="71" t="str">
        <f>'PARASITOLOGIE 3'!M289</f>
        <v>Juin</v>
      </c>
      <c r="AE291" s="71" t="str">
        <f>'INFECTIEUX 3'!M289</f>
        <v>Juin</v>
      </c>
      <c r="AF291" s="71" t="str">
        <f>'CARNIVORES 3'!M289</f>
        <v>Juin</v>
      </c>
      <c r="AG291" s="71" t="str">
        <f>'CHIRURGIE 3'!M289</f>
        <v>Juin</v>
      </c>
      <c r="AH291" s="71" t="str">
        <f>'BIOCHIMIE 2'!M289</f>
        <v>Juin</v>
      </c>
      <c r="AI291" s="71" t="str">
        <f>'HIDAOA 3'!M289</f>
        <v>Juin</v>
      </c>
      <c r="AJ291" s="71" t="str">
        <f>'ANA-PATH 2'!M289</f>
        <v>Juin</v>
      </c>
      <c r="AK291" s="73" t="str">
        <f>CLINIQUE!N291</f>
        <v>Juin</v>
      </c>
      <c r="AL291" t="e">
        <f>IF(AND(B291=#REF!,C291=#REF!),"oui","non")</f>
        <v>#REF!</v>
      </c>
    </row>
    <row r="292" spans="1:38" s="34" customFormat="1" ht="15.75">
      <c r="A292" s="35">
        <v>283</v>
      </c>
      <c r="B292" s="123" t="s">
        <v>571</v>
      </c>
      <c r="C292" s="123" t="s">
        <v>572</v>
      </c>
      <c r="D292" s="339">
        <f>'REPRODUCTION 3'!G290</f>
        <v>24</v>
      </c>
      <c r="E292" s="339">
        <f>'RUMINANTS 3'!G290</f>
        <v>48.75</v>
      </c>
      <c r="F292" s="339">
        <f>'PARASITOLOGIE 3'!G290</f>
        <v>42.75</v>
      </c>
      <c r="G292" s="339">
        <f>'INFECTIEUX 3'!G290</f>
        <v>16.5</v>
      </c>
      <c r="H292" s="339">
        <f>'CARNIVORES 3'!G290</f>
        <v>38.25</v>
      </c>
      <c r="I292" s="339">
        <f>'CHIRURGIE 3'!G290</f>
        <v>30.75</v>
      </c>
      <c r="J292" s="339">
        <f>'BIOCHIMIE 2'!G290</f>
        <v>23.5</v>
      </c>
      <c r="K292" s="339">
        <f>'HIDAOA 3'!G290</f>
        <v>40.5</v>
      </c>
      <c r="L292" s="339">
        <f>'ANA-PATH 2'!G290</f>
        <v>23.75</v>
      </c>
      <c r="M292" s="88">
        <f>CLINIQUE!H292</f>
        <v>42.5</v>
      </c>
      <c r="N292" s="88">
        <f t="shared" si="56"/>
        <v>331.25</v>
      </c>
      <c r="O292" s="88">
        <f t="shared" si="57"/>
        <v>11.830357142857142</v>
      </c>
      <c r="P292" s="89" t="str">
        <f t="shared" si="58"/>
        <v>Admis</v>
      </c>
      <c r="Q292" s="89" t="str">
        <f t="shared" si="59"/>
        <v>juin</v>
      </c>
      <c r="R292" s="72">
        <f t="shared" si="60"/>
        <v>0</v>
      </c>
      <c r="S292" s="72">
        <f t="shared" si="61"/>
        <v>0</v>
      </c>
      <c r="T292" s="72">
        <f t="shared" si="62"/>
        <v>0</v>
      </c>
      <c r="U292" s="72">
        <f t="shared" si="63"/>
        <v>0</v>
      </c>
      <c r="V292" s="72">
        <f t="shared" si="64"/>
        <v>0</v>
      </c>
      <c r="W292" s="72">
        <f t="shared" si="65"/>
        <v>0</v>
      </c>
      <c r="X292" s="72">
        <f t="shared" si="66"/>
        <v>0</v>
      </c>
      <c r="Y292" s="72">
        <f t="shared" si="67"/>
        <v>0</v>
      </c>
      <c r="Z292" s="72">
        <f t="shared" si="68"/>
        <v>0</v>
      </c>
      <c r="AA292" s="72">
        <f t="shared" si="69"/>
        <v>0</v>
      </c>
      <c r="AB292" s="71" t="str">
        <f>'REPRODUCTION 3'!M290</f>
        <v>Juin</v>
      </c>
      <c r="AC292" s="71" t="str">
        <f>'RUMINANTS 3'!M290</f>
        <v>Juin</v>
      </c>
      <c r="AD292" s="71" t="str">
        <f>'PARASITOLOGIE 3'!M290</f>
        <v>Juin</v>
      </c>
      <c r="AE292" s="71" t="str">
        <f>'INFECTIEUX 3'!M290</f>
        <v>Juin</v>
      </c>
      <c r="AF292" s="71" t="str">
        <f>'CARNIVORES 3'!M290</f>
        <v>Juin</v>
      </c>
      <c r="AG292" s="71" t="str">
        <f>'CHIRURGIE 3'!M290</f>
        <v>Juin</v>
      </c>
      <c r="AH292" s="71" t="str">
        <f>'BIOCHIMIE 2'!M290</f>
        <v>Juin</v>
      </c>
      <c r="AI292" s="71" t="str">
        <f>'HIDAOA 3'!M290</f>
        <v>Juin</v>
      </c>
      <c r="AJ292" s="71" t="str">
        <f>'ANA-PATH 2'!M290</f>
        <v>Juin</v>
      </c>
      <c r="AK292" s="73" t="str">
        <f>CLINIQUE!N292</f>
        <v>Juin</v>
      </c>
      <c r="AL292" t="e">
        <f>IF(AND(B292=#REF!,C292=#REF!),"oui","non")</f>
        <v>#REF!</v>
      </c>
    </row>
    <row r="293" spans="1:38" s="34" customFormat="1" ht="15.75">
      <c r="A293" s="35">
        <v>284</v>
      </c>
      <c r="B293" s="123" t="s">
        <v>573</v>
      </c>
      <c r="C293" s="123" t="s">
        <v>574</v>
      </c>
      <c r="D293" s="87">
        <f>'REPRODUCTION 3'!G291</f>
        <v>15</v>
      </c>
      <c r="E293" s="87">
        <f>'RUMINANTS 3'!G291</f>
        <v>36.75</v>
      </c>
      <c r="F293" s="87">
        <f>'PARASITOLOGIE 3'!G291</f>
        <v>25.5</v>
      </c>
      <c r="G293" s="87">
        <f>'INFECTIEUX 3'!G291</f>
        <v>12</v>
      </c>
      <c r="H293" s="87">
        <f>'CARNIVORES 3'!G291</f>
        <v>33</v>
      </c>
      <c r="I293" s="87">
        <f>'CHIRURGIE 3'!G291</f>
        <v>21</v>
      </c>
      <c r="J293" s="87">
        <f>'BIOCHIMIE 2'!G291</f>
        <v>9.5</v>
      </c>
      <c r="K293" s="87">
        <f>'HIDAOA 3'!G291</f>
        <v>26.625</v>
      </c>
      <c r="L293" s="87">
        <f>'ANA-PATH 2'!G291</f>
        <v>15</v>
      </c>
      <c r="M293" s="88">
        <f>CLINIQUE!H293</f>
        <v>39.75</v>
      </c>
      <c r="N293" s="88">
        <f t="shared" si="56"/>
        <v>234.125</v>
      </c>
      <c r="O293" s="88">
        <f t="shared" si="57"/>
        <v>8.3616071428571423</v>
      </c>
      <c r="P293" s="89" t="str">
        <f t="shared" si="58"/>
        <v>Ajournee</v>
      </c>
      <c r="Q293" s="89" t="str">
        <f t="shared" si="59"/>
        <v>Synthèse</v>
      </c>
      <c r="R293" s="72">
        <f t="shared" si="60"/>
        <v>0</v>
      </c>
      <c r="S293" s="72">
        <f t="shared" si="61"/>
        <v>0</v>
      </c>
      <c r="T293" s="72">
        <f t="shared" si="62"/>
        <v>0</v>
      </c>
      <c r="U293" s="72">
        <f t="shared" si="63"/>
        <v>1</v>
      </c>
      <c r="V293" s="72">
        <f t="shared" si="64"/>
        <v>0</v>
      </c>
      <c r="W293" s="72">
        <f t="shared" si="65"/>
        <v>0</v>
      </c>
      <c r="X293" s="72">
        <f t="shared" si="66"/>
        <v>1</v>
      </c>
      <c r="Y293" s="72">
        <f t="shared" si="67"/>
        <v>0</v>
      </c>
      <c r="Z293" s="72">
        <f t="shared" si="68"/>
        <v>0</v>
      </c>
      <c r="AA293" s="72">
        <f t="shared" si="69"/>
        <v>0</v>
      </c>
      <c r="AB293" s="71" t="str">
        <f>'REPRODUCTION 3'!M291</f>
        <v>Synthèse</v>
      </c>
      <c r="AC293" s="71" t="str">
        <f>'RUMINANTS 3'!M291</f>
        <v>Juin</v>
      </c>
      <c r="AD293" s="71" t="str">
        <f>'PARASITOLOGIE 3'!M291</f>
        <v>Synthèse</v>
      </c>
      <c r="AE293" s="71" t="str">
        <f>'INFECTIEUX 3'!M291</f>
        <v>Synthèse</v>
      </c>
      <c r="AF293" s="71" t="str">
        <f>'CARNIVORES 3'!M291</f>
        <v>Juin</v>
      </c>
      <c r="AG293" s="71" t="str">
        <f>'CHIRURGIE 3'!M291</f>
        <v>Synthèse</v>
      </c>
      <c r="AH293" s="71" t="str">
        <f>'BIOCHIMIE 2'!M291</f>
        <v>Synthèse</v>
      </c>
      <c r="AI293" s="71" t="str">
        <f>'HIDAOA 3'!M291</f>
        <v>Synthèse</v>
      </c>
      <c r="AJ293" s="71" t="str">
        <f>'ANA-PATH 2'!M291</f>
        <v>Synthèse</v>
      </c>
      <c r="AK293" s="73" t="str">
        <f>CLINIQUE!N293</f>
        <v>Juin</v>
      </c>
    </row>
    <row r="294" spans="1:38" s="34" customFormat="1" ht="15.75">
      <c r="A294" s="35">
        <v>285</v>
      </c>
      <c r="B294" s="123" t="s">
        <v>575</v>
      </c>
      <c r="C294" s="123" t="s">
        <v>576</v>
      </c>
      <c r="D294" s="87">
        <f>'REPRODUCTION 3'!G292</f>
        <v>10.5</v>
      </c>
      <c r="E294" s="87">
        <f>'RUMINANTS 3'!G292</f>
        <v>44.25</v>
      </c>
      <c r="F294" s="87">
        <f>'PARASITOLOGIE 3'!G292</f>
        <v>25.125</v>
      </c>
      <c r="G294" s="87">
        <f>'INFECTIEUX 3'!G292</f>
        <v>16.5</v>
      </c>
      <c r="H294" s="87">
        <f>'CARNIVORES 3'!G292</f>
        <v>32.25</v>
      </c>
      <c r="I294" s="87">
        <f>'CHIRURGIE 3'!G292</f>
        <v>34.5</v>
      </c>
      <c r="J294" s="87">
        <f>'BIOCHIMIE 2'!G292</f>
        <v>15</v>
      </c>
      <c r="K294" s="87">
        <f>'HIDAOA 3'!G292</f>
        <v>35.25</v>
      </c>
      <c r="L294" s="87">
        <f>'ANA-PATH 2'!G292</f>
        <v>8.25</v>
      </c>
      <c r="M294" s="88">
        <f>CLINIQUE!H294</f>
        <v>39</v>
      </c>
      <c r="N294" s="88">
        <f t="shared" si="56"/>
        <v>260.625</v>
      </c>
      <c r="O294" s="88">
        <f t="shared" si="57"/>
        <v>9.3080357142857135</v>
      </c>
      <c r="P294" s="89" t="str">
        <f t="shared" si="58"/>
        <v>Ajournee</v>
      </c>
      <c r="Q294" s="89" t="str">
        <f t="shared" si="59"/>
        <v>Synthèse</v>
      </c>
      <c r="R294" s="72">
        <f t="shared" si="60"/>
        <v>1</v>
      </c>
      <c r="S294" s="72">
        <f t="shared" si="61"/>
        <v>0</v>
      </c>
      <c r="T294" s="72">
        <f t="shared" si="62"/>
        <v>0</v>
      </c>
      <c r="U294" s="72">
        <f t="shared" si="63"/>
        <v>0</v>
      </c>
      <c r="V294" s="72">
        <f t="shared" si="64"/>
        <v>0</v>
      </c>
      <c r="W294" s="72">
        <f t="shared" si="65"/>
        <v>0</v>
      </c>
      <c r="X294" s="72">
        <f t="shared" si="66"/>
        <v>0</v>
      </c>
      <c r="Y294" s="72">
        <f t="shared" si="67"/>
        <v>0</v>
      </c>
      <c r="Z294" s="72">
        <f t="shared" si="68"/>
        <v>1</v>
      </c>
      <c r="AA294" s="72">
        <f t="shared" si="69"/>
        <v>0</v>
      </c>
      <c r="AB294" s="71" t="str">
        <f>'REPRODUCTION 3'!M292</f>
        <v>Synthèse</v>
      </c>
      <c r="AC294" s="71" t="str">
        <f>'RUMINANTS 3'!M292</f>
        <v>Juin</v>
      </c>
      <c r="AD294" s="71" t="str">
        <f>'PARASITOLOGIE 3'!M292</f>
        <v>Synthèse</v>
      </c>
      <c r="AE294" s="71" t="str">
        <f>'INFECTIEUX 3'!M292</f>
        <v>Synthèse</v>
      </c>
      <c r="AF294" s="71" t="str">
        <f>'CARNIVORES 3'!M292</f>
        <v>Juin</v>
      </c>
      <c r="AG294" s="71" t="str">
        <f>'CHIRURGIE 3'!M292</f>
        <v>Juin</v>
      </c>
      <c r="AH294" s="71" t="str">
        <f>'BIOCHIMIE 2'!M292</f>
        <v>Synthèse</v>
      </c>
      <c r="AI294" s="71" t="str">
        <f>'HIDAOA 3'!M292</f>
        <v>Juin</v>
      </c>
      <c r="AJ294" s="71" t="str">
        <f>'ANA-PATH 2'!M292</f>
        <v>Synthèse</v>
      </c>
      <c r="AK294" s="73" t="str">
        <f>CLINIQUE!N294</f>
        <v>Juin</v>
      </c>
    </row>
    <row r="295" spans="1:38" s="34" customFormat="1" ht="15.75">
      <c r="A295" s="35">
        <v>286</v>
      </c>
      <c r="B295" s="123" t="s">
        <v>577</v>
      </c>
      <c r="C295" s="123" t="s">
        <v>578</v>
      </c>
      <c r="D295" s="339">
        <f>'REPRODUCTION 3'!G293</f>
        <v>20.625</v>
      </c>
      <c r="E295" s="339">
        <f>'RUMINANTS 3'!G293</f>
        <v>47.25</v>
      </c>
      <c r="F295" s="339">
        <f>'PARASITOLOGIE 3'!G293</f>
        <v>37.724999999999994</v>
      </c>
      <c r="G295" s="339">
        <f>'INFECTIEUX 3'!G293</f>
        <v>15.75</v>
      </c>
      <c r="H295" s="339">
        <f>'CARNIVORES 3'!G293</f>
        <v>44.25</v>
      </c>
      <c r="I295" s="339">
        <f>'CHIRURGIE 3'!G293</f>
        <v>25.5</v>
      </c>
      <c r="J295" s="339">
        <f>'BIOCHIMIE 2'!G293</f>
        <v>19.75</v>
      </c>
      <c r="K295" s="339">
        <f>'HIDAOA 3'!G293</f>
        <v>49.875</v>
      </c>
      <c r="L295" s="339">
        <f>'ANA-PATH 2'!G293</f>
        <v>15.75</v>
      </c>
      <c r="M295" s="88">
        <f>CLINIQUE!H295</f>
        <v>40</v>
      </c>
      <c r="N295" s="88">
        <f t="shared" si="56"/>
        <v>316.47500000000002</v>
      </c>
      <c r="O295" s="88">
        <f t="shared" si="57"/>
        <v>11.302678571428572</v>
      </c>
      <c r="P295" s="89" t="str">
        <f t="shared" si="58"/>
        <v>Admis</v>
      </c>
      <c r="Q295" s="89" t="str">
        <f t="shared" si="59"/>
        <v>juin</v>
      </c>
      <c r="R295" s="72">
        <f t="shared" si="60"/>
        <v>0</v>
      </c>
      <c r="S295" s="72">
        <f t="shared" si="61"/>
        <v>0</v>
      </c>
      <c r="T295" s="72">
        <f t="shared" si="62"/>
        <v>0</v>
      </c>
      <c r="U295" s="72">
        <f t="shared" si="63"/>
        <v>0</v>
      </c>
      <c r="V295" s="72">
        <f t="shared" si="64"/>
        <v>0</v>
      </c>
      <c r="W295" s="72">
        <f t="shared" si="65"/>
        <v>0</v>
      </c>
      <c r="X295" s="72">
        <f t="shared" si="66"/>
        <v>0</v>
      </c>
      <c r="Y295" s="72">
        <f t="shared" si="67"/>
        <v>0</v>
      </c>
      <c r="Z295" s="72">
        <f t="shared" si="68"/>
        <v>0</v>
      </c>
      <c r="AA295" s="72">
        <f t="shared" si="69"/>
        <v>0</v>
      </c>
      <c r="AB295" s="71" t="str">
        <f>'REPRODUCTION 3'!M293</f>
        <v>Juin</v>
      </c>
      <c r="AC295" s="71" t="str">
        <f>'RUMINANTS 3'!M293</f>
        <v>Juin</v>
      </c>
      <c r="AD295" s="71" t="str">
        <f>'PARASITOLOGIE 3'!M293</f>
        <v>Juin</v>
      </c>
      <c r="AE295" s="71" t="str">
        <f>'INFECTIEUX 3'!M293</f>
        <v>Juin</v>
      </c>
      <c r="AF295" s="71" t="str">
        <f>'CARNIVORES 3'!M293</f>
        <v>Juin</v>
      </c>
      <c r="AG295" s="71" t="str">
        <f>'CHIRURGIE 3'!M293</f>
        <v>Juin</v>
      </c>
      <c r="AH295" s="71" t="str">
        <f>'BIOCHIMIE 2'!M293</f>
        <v>Juin</v>
      </c>
      <c r="AI295" s="71" t="str">
        <f>'HIDAOA 3'!M293</f>
        <v>Juin</v>
      </c>
      <c r="AJ295" s="71" t="str">
        <f>'ANA-PATH 2'!M293</f>
        <v>Juin</v>
      </c>
      <c r="AK295" s="73" t="str">
        <f>CLINIQUE!N295</f>
        <v>Juin</v>
      </c>
      <c r="AL295" t="e">
        <f>IF(AND(B295=#REF!,C295=#REF!),"oui","non")</f>
        <v>#REF!</v>
      </c>
    </row>
    <row r="296" spans="1:38" s="34" customFormat="1" ht="15.75">
      <c r="A296" s="35">
        <v>287</v>
      </c>
      <c r="B296" s="123" t="s">
        <v>579</v>
      </c>
      <c r="C296" s="123" t="s">
        <v>326</v>
      </c>
      <c r="D296" s="339">
        <f>'REPRODUCTION 3'!G294</f>
        <v>15</v>
      </c>
      <c r="E296" s="339">
        <f>'RUMINANTS 3'!G294</f>
        <v>42</v>
      </c>
      <c r="F296" s="339">
        <f>'PARASITOLOGIE 3'!G294</f>
        <v>25.125</v>
      </c>
      <c r="G296" s="339">
        <f>'INFECTIEUX 3'!G294</f>
        <v>15</v>
      </c>
      <c r="H296" s="339">
        <f>'CARNIVORES 3'!G294</f>
        <v>35.625</v>
      </c>
      <c r="I296" s="339">
        <f>'CHIRURGIE 3'!G294</f>
        <v>33</v>
      </c>
      <c r="J296" s="339">
        <f>'BIOCHIMIE 2'!G294</f>
        <v>22.75</v>
      </c>
      <c r="K296" s="339">
        <f>'HIDAOA 3'!G294</f>
        <v>39.75</v>
      </c>
      <c r="L296" s="339">
        <f>'ANA-PATH 2'!G294</f>
        <v>19.5</v>
      </c>
      <c r="M296" s="88">
        <f>CLINIQUE!H296</f>
        <v>41</v>
      </c>
      <c r="N296" s="88">
        <f t="shared" si="56"/>
        <v>288.75</v>
      </c>
      <c r="O296" s="88">
        <f t="shared" si="57"/>
        <v>10.3125</v>
      </c>
      <c r="P296" s="89" t="str">
        <f t="shared" si="58"/>
        <v>Admis</v>
      </c>
      <c r="Q296" s="89" t="str">
        <f t="shared" si="59"/>
        <v>juin</v>
      </c>
      <c r="R296" s="72">
        <f t="shared" si="60"/>
        <v>0</v>
      </c>
      <c r="S296" s="72">
        <f t="shared" si="61"/>
        <v>0</v>
      </c>
      <c r="T296" s="72">
        <f t="shared" si="62"/>
        <v>0</v>
      </c>
      <c r="U296" s="72">
        <f t="shared" si="63"/>
        <v>0</v>
      </c>
      <c r="V296" s="72">
        <f t="shared" si="64"/>
        <v>0</v>
      </c>
      <c r="W296" s="72">
        <f t="shared" si="65"/>
        <v>0</v>
      </c>
      <c r="X296" s="72">
        <f t="shared" si="66"/>
        <v>0</v>
      </c>
      <c r="Y296" s="72">
        <f t="shared" si="67"/>
        <v>0</v>
      </c>
      <c r="Z296" s="72">
        <f t="shared" si="68"/>
        <v>0</v>
      </c>
      <c r="AA296" s="72">
        <f t="shared" si="69"/>
        <v>0</v>
      </c>
      <c r="AB296" s="71" t="str">
        <f>'REPRODUCTION 3'!M294</f>
        <v>Juin</v>
      </c>
      <c r="AC296" s="71" t="str">
        <f>'RUMINANTS 3'!M294</f>
        <v>Juin</v>
      </c>
      <c r="AD296" s="71" t="str">
        <f>'PARASITOLOGIE 3'!M294</f>
        <v>Juin</v>
      </c>
      <c r="AE296" s="71" t="str">
        <f>'INFECTIEUX 3'!M294</f>
        <v>Juin</v>
      </c>
      <c r="AF296" s="71" t="str">
        <f>'CARNIVORES 3'!M294</f>
        <v>Juin</v>
      </c>
      <c r="AG296" s="71" t="str">
        <f>'CHIRURGIE 3'!M294</f>
        <v>Juin</v>
      </c>
      <c r="AH296" s="71" t="str">
        <f>'BIOCHIMIE 2'!M294</f>
        <v>Juin</v>
      </c>
      <c r="AI296" s="71" t="str">
        <f>'HIDAOA 3'!M294</f>
        <v>Juin</v>
      </c>
      <c r="AJ296" s="71" t="str">
        <f>'ANA-PATH 2'!M294</f>
        <v>Juin</v>
      </c>
      <c r="AK296" s="73" t="str">
        <f>CLINIQUE!N296</f>
        <v>Juin</v>
      </c>
      <c r="AL296" t="e">
        <f>IF(AND(B296=#REF!,C296=#REF!),"oui","non")</f>
        <v>#REF!</v>
      </c>
    </row>
    <row r="297" spans="1:38" s="34" customFormat="1" ht="15.75">
      <c r="A297" s="35">
        <v>288</v>
      </c>
      <c r="B297" s="123" t="s">
        <v>62</v>
      </c>
      <c r="C297" s="123" t="s">
        <v>90</v>
      </c>
      <c r="D297" s="87">
        <f>'REPRODUCTION 3'!G295</f>
        <v>4.875</v>
      </c>
      <c r="E297" s="87">
        <f>'RUMINANTS 3'!G295</f>
        <v>38.25</v>
      </c>
      <c r="F297" s="87">
        <f>'PARASITOLOGIE 3'!G295</f>
        <v>29.25</v>
      </c>
      <c r="G297" s="87">
        <f>'INFECTIEUX 3'!G295</f>
        <v>7.5</v>
      </c>
      <c r="H297" s="87">
        <f>'CARNIVORES 3'!G295</f>
        <v>31.875</v>
      </c>
      <c r="I297" s="87">
        <f>'CHIRURGIE 3'!G295</f>
        <v>22.5</v>
      </c>
      <c r="J297" s="87">
        <f>'BIOCHIMIE 2'!G295</f>
        <v>7.25</v>
      </c>
      <c r="K297" s="87">
        <f>'HIDAOA 3'!G295</f>
        <v>24</v>
      </c>
      <c r="L297" s="87">
        <f>'ANA-PATH 2'!G295</f>
        <v>8.5</v>
      </c>
      <c r="M297" s="88">
        <f>CLINIQUE!H297</f>
        <v>39</v>
      </c>
      <c r="N297" s="88">
        <f t="shared" si="56"/>
        <v>213</v>
      </c>
      <c r="O297" s="88">
        <f t="shared" si="57"/>
        <v>7.6071428571428568</v>
      </c>
      <c r="P297" s="89" t="str">
        <f t="shared" si="58"/>
        <v>Ajournee</v>
      </c>
      <c r="Q297" s="89" t="str">
        <f t="shared" si="59"/>
        <v>Synthèse</v>
      </c>
      <c r="R297" s="72">
        <f t="shared" si="60"/>
        <v>1</v>
      </c>
      <c r="S297" s="72">
        <f t="shared" si="61"/>
        <v>0</v>
      </c>
      <c r="T297" s="72">
        <f t="shared" si="62"/>
        <v>0</v>
      </c>
      <c r="U297" s="72">
        <f t="shared" si="63"/>
        <v>1</v>
      </c>
      <c r="V297" s="72">
        <f t="shared" si="64"/>
        <v>0</v>
      </c>
      <c r="W297" s="72">
        <f t="shared" si="65"/>
        <v>0</v>
      </c>
      <c r="X297" s="72">
        <f t="shared" si="66"/>
        <v>1</v>
      </c>
      <c r="Y297" s="72">
        <f t="shared" si="67"/>
        <v>0</v>
      </c>
      <c r="Z297" s="72">
        <f t="shared" si="68"/>
        <v>1</v>
      </c>
      <c r="AA297" s="72">
        <f t="shared" si="69"/>
        <v>0</v>
      </c>
      <c r="AB297" s="71" t="str">
        <f>'REPRODUCTION 3'!M295</f>
        <v>Synthèse</v>
      </c>
      <c r="AC297" s="71" t="str">
        <f>'RUMINANTS 3'!M295</f>
        <v>Juin</v>
      </c>
      <c r="AD297" s="71" t="str">
        <f>'PARASITOLOGIE 3'!M295</f>
        <v>Synthèse</v>
      </c>
      <c r="AE297" s="71" t="str">
        <f>'INFECTIEUX 3'!M295</f>
        <v>Synthèse</v>
      </c>
      <c r="AF297" s="71" t="str">
        <f>'CARNIVORES 3'!M295</f>
        <v>Juin</v>
      </c>
      <c r="AG297" s="71" t="str">
        <f>'CHIRURGIE 3'!M295</f>
        <v>Synthèse</v>
      </c>
      <c r="AH297" s="71" t="str">
        <f>'BIOCHIMIE 2'!M295</f>
        <v>Synthèse</v>
      </c>
      <c r="AI297" s="71" t="str">
        <f>'HIDAOA 3'!M295</f>
        <v>Synthèse</v>
      </c>
      <c r="AJ297" s="71" t="str">
        <f>'ANA-PATH 2'!M295</f>
        <v>Synthèse</v>
      </c>
      <c r="AK297" s="73" t="str">
        <f>CLINIQUE!N297</f>
        <v>Juin</v>
      </c>
    </row>
    <row r="298" spans="1:38" s="34" customFormat="1" ht="15.75">
      <c r="A298" s="35">
        <v>289</v>
      </c>
      <c r="B298" s="123" t="s">
        <v>580</v>
      </c>
      <c r="C298" s="123" t="s">
        <v>379</v>
      </c>
      <c r="D298" s="87">
        <f>'REPRODUCTION 3'!G296</f>
        <v>10.5</v>
      </c>
      <c r="E298" s="87">
        <f>'RUMINANTS 3'!G296</f>
        <v>39</v>
      </c>
      <c r="F298" s="87">
        <f>'PARASITOLOGIE 3'!G296</f>
        <v>24.75</v>
      </c>
      <c r="G298" s="87">
        <f>'INFECTIEUX 3'!G296</f>
        <v>10.125</v>
      </c>
      <c r="H298" s="87">
        <f>'CARNIVORES 3'!G296</f>
        <v>31.125</v>
      </c>
      <c r="I298" s="87">
        <f>'CHIRURGIE 3'!G296</f>
        <v>19.5</v>
      </c>
      <c r="J298" s="87">
        <f>'BIOCHIMIE 2'!G296</f>
        <v>14.25</v>
      </c>
      <c r="K298" s="87">
        <f>'HIDAOA 3'!G296</f>
        <v>28.5</v>
      </c>
      <c r="L298" s="87">
        <f>'ANA-PATH 2'!G296</f>
        <v>24.5</v>
      </c>
      <c r="M298" s="88">
        <f>CLINIQUE!H298</f>
        <v>43</v>
      </c>
      <c r="N298" s="88">
        <f t="shared" si="56"/>
        <v>245.25</v>
      </c>
      <c r="O298" s="88">
        <f t="shared" si="57"/>
        <v>8.7589285714285712</v>
      </c>
      <c r="P298" s="89" t="str">
        <f t="shared" si="58"/>
        <v>Ajournee</v>
      </c>
      <c r="Q298" s="89" t="str">
        <f t="shared" si="59"/>
        <v>Synthèse</v>
      </c>
      <c r="R298" s="72">
        <f t="shared" si="60"/>
        <v>1</v>
      </c>
      <c r="S298" s="72">
        <f t="shared" si="61"/>
        <v>0</v>
      </c>
      <c r="T298" s="72">
        <f t="shared" si="62"/>
        <v>0</v>
      </c>
      <c r="U298" s="72">
        <f t="shared" si="63"/>
        <v>1</v>
      </c>
      <c r="V298" s="72">
        <f t="shared" si="64"/>
        <v>0</v>
      </c>
      <c r="W298" s="72">
        <f t="shared" si="65"/>
        <v>0</v>
      </c>
      <c r="X298" s="72">
        <f t="shared" si="66"/>
        <v>0</v>
      </c>
      <c r="Y298" s="72">
        <f t="shared" si="67"/>
        <v>0</v>
      </c>
      <c r="Z298" s="72">
        <f t="shared" si="68"/>
        <v>0</v>
      </c>
      <c r="AA298" s="72">
        <f t="shared" si="69"/>
        <v>0</v>
      </c>
      <c r="AB298" s="71" t="str">
        <f>'REPRODUCTION 3'!M296</f>
        <v>Synthèse</v>
      </c>
      <c r="AC298" s="71" t="str">
        <f>'RUMINANTS 3'!M296</f>
        <v>Juin</v>
      </c>
      <c r="AD298" s="71" t="str">
        <f>'PARASITOLOGIE 3'!M296</f>
        <v>Synthèse</v>
      </c>
      <c r="AE298" s="71" t="str">
        <f>'INFECTIEUX 3'!M296</f>
        <v>Synthèse</v>
      </c>
      <c r="AF298" s="71" t="str">
        <f>'CARNIVORES 3'!M296</f>
        <v>Juin</v>
      </c>
      <c r="AG298" s="71" t="str">
        <f>'CHIRURGIE 3'!M296</f>
        <v>Synthèse</v>
      </c>
      <c r="AH298" s="71" t="str">
        <f>'BIOCHIMIE 2'!M296</f>
        <v>Synthèse</v>
      </c>
      <c r="AI298" s="71" t="str">
        <f>'HIDAOA 3'!M296</f>
        <v>Synthèse</v>
      </c>
      <c r="AJ298" s="71" t="str">
        <f>'ANA-PATH 2'!M296</f>
        <v>Juin</v>
      </c>
      <c r="AK298" s="73" t="str">
        <f>CLINIQUE!N298</f>
        <v>Juin</v>
      </c>
    </row>
    <row r="299" spans="1:38" s="34" customFormat="1" ht="15.75">
      <c r="A299" s="35">
        <v>290</v>
      </c>
      <c r="B299" s="123" t="s">
        <v>581</v>
      </c>
      <c r="C299" s="123" t="s">
        <v>57</v>
      </c>
      <c r="D299" s="87">
        <f>'REPRODUCTION 3'!G297</f>
        <v>18.75</v>
      </c>
      <c r="E299" s="87">
        <f>'RUMINANTS 3'!G297</f>
        <v>48</v>
      </c>
      <c r="F299" s="87">
        <f>'PARASITOLOGIE 3'!G297</f>
        <v>31.875</v>
      </c>
      <c r="G299" s="87">
        <f>'INFECTIEUX 3'!G297</f>
        <v>16.125</v>
      </c>
      <c r="H299" s="87">
        <f>'CARNIVORES 3'!G297</f>
        <v>31.5</v>
      </c>
      <c r="I299" s="87">
        <f>'CHIRURGIE 3'!G297</f>
        <v>29.25</v>
      </c>
      <c r="J299" s="87">
        <f>'BIOCHIMIE 2'!G297</f>
        <v>13</v>
      </c>
      <c r="K299" s="87">
        <f>'HIDAOA 3'!G297</f>
        <v>32.25</v>
      </c>
      <c r="L299" s="87">
        <f>'ANA-PATH 2'!G297</f>
        <v>10.75</v>
      </c>
      <c r="M299" s="88">
        <f>CLINIQUE!H299</f>
        <v>39</v>
      </c>
      <c r="N299" s="88">
        <f t="shared" si="56"/>
        <v>270.5</v>
      </c>
      <c r="O299" s="88">
        <f t="shared" si="57"/>
        <v>9.6607142857142865</v>
      </c>
      <c r="P299" s="89" t="str">
        <f t="shared" si="58"/>
        <v>Ajournee</v>
      </c>
      <c r="Q299" s="89" t="str">
        <f t="shared" si="59"/>
        <v>Synthèse</v>
      </c>
      <c r="R299" s="72">
        <f t="shared" si="60"/>
        <v>0</v>
      </c>
      <c r="S299" s="72">
        <f t="shared" si="61"/>
        <v>0</v>
      </c>
      <c r="T299" s="72">
        <f t="shared" si="62"/>
        <v>0</v>
      </c>
      <c r="U299" s="72">
        <f t="shared" si="63"/>
        <v>0</v>
      </c>
      <c r="V299" s="72">
        <f t="shared" si="64"/>
        <v>0</v>
      </c>
      <c r="W299" s="72">
        <f t="shared" si="65"/>
        <v>0</v>
      </c>
      <c r="X299" s="72">
        <f t="shared" si="66"/>
        <v>0</v>
      </c>
      <c r="Y299" s="72">
        <f t="shared" si="67"/>
        <v>0</v>
      </c>
      <c r="Z299" s="72">
        <f t="shared" si="68"/>
        <v>0</v>
      </c>
      <c r="AA299" s="72">
        <f t="shared" si="69"/>
        <v>0</v>
      </c>
      <c r="AB299" s="71" t="str">
        <f>'REPRODUCTION 3'!M297</f>
        <v>Synthèse</v>
      </c>
      <c r="AC299" s="71" t="str">
        <f>'RUMINANTS 3'!M297</f>
        <v>Juin</v>
      </c>
      <c r="AD299" s="71" t="str">
        <f>'PARASITOLOGIE 3'!M297</f>
        <v>Juin</v>
      </c>
      <c r="AE299" s="71" t="str">
        <f>'INFECTIEUX 3'!M297</f>
        <v>Synthèse</v>
      </c>
      <c r="AF299" s="71" t="str">
        <f>'CARNIVORES 3'!M297</f>
        <v>Juin</v>
      </c>
      <c r="AG299" s="71" t="str">
        <f>'CHIRURGIE 3'!M297</f>
        <v>Synthèse</v>
      </c>
      <c r="AH299" s="71" t="str">
        <f>'BIOCHIMIE 2'!M297</f>
        <v>Synthèse</v>
      </c>
      <c r="AI299" s="71" t="str">
        <f>'HIDAOA 3'!M297</f>
        <v>Juin</v>
      </c>
      <c r="AJ299" s="71" t="str">
        <f>'ANA-PATH 2'!M297</f>
        <v>Synthèse</v>
      </c>
      <c r="AK299" s="73" t="str">
        <f>CLINIQUE!N299</f>
        <v>Juin</v>
      </c>
    </row>
    <row r="300" spans="1:38" s="34" customFormat="1" ht="15.75">
      <c r="A300" s="35">
        <v>291</v>
      </c>
      <c r="B300" s="123" t="s">
        <v>582</v>
      </c>
      <c r="C300" s="123" t="s">
        <v>43</v>
      </c>
      <c r="D300" s="87">
        <f>'REPRODUCTION 3'!G298</f>
        <v>5.25</v>
      </c>
      <c r="E300" s="87">
        <f>'RUMINANTS 3'!G298</f>
        <v>24.75</v>
      </c>
      <c r="F300" s="87">
        <f>'PARASITOLOGIE 3'!G298</f>
        <v>21.75</v>
      </c>
      <c r="G300" s="87">
        <f>'INFECTIEUX 3'!G298</f>
        <v>2.25</v>
      </c>
      <c r="H300" s="87">
        <f>'CARNIVORES 3'!G298</f>
        <v>21.375</v>
      </c>
      <c r="I300" s="87">
        <f>'CHIRURGIE 3'!G298</f>
        <v>13.5</v>
      </c>
      <c r="J300" s="87">
        <f>'BIOCHIMIE 2'!G298</f>
        <v>12.5</v>
      </c>
      <c r="K300" s="87">
        <f>'HIDAOA 3'!G298</f>
        <v>16.5</v>
      </c>
      <c r="L300" s="87">
        <f>'ANA-PATH 2'!G298</f>
        <v>16</v>
      </c>
      <c r="M300" s="88">
        <f>CLINIQUE!H300</f>
        <v>13</v>
      </c>
      <c r="N300" s="88">
        <f t="shared" si="56"/>
        <v>146.875</v>
      </c>
      <c r="O300" s="88">
        <f t="shared" si="57"/>
        <v>5.2455357142857144</v>
      </c>
      <c r="P300" s="89" t="str">
        <f t="shared" si="58"/>
        <v>Ajournee</v>
      </c>
      <c r="Q300" s="89" t="str">
        <f t="shared" si="59"/>
        <v>Synthèse</v>
      </c>
      <c r="R300" s="72">
        <f t="shared" si="60"/>
        <v>1</v>
      </c>
      <c r="S300" s="72">
        <f t="shared" si="61"/>
        <v>0</v>
      </c>
      <c r="T300" s="72">
        <f t="shared" si="62"/>
        <v>0</v>
      </c>
      <c r="U300" s="72">
        <f t="shared" si="63"/>
        <v>1</v>
      </c>
      <c r="V300" s="72">
        <f t="shared" si="64"/>
        <v>0</v>
      </c>
      <c r="W300" s="72">
        <f t="shared" si="65"/>
        <v>1</v>
      </c>
      <c r="X300" s="72">
        <f t="shared" si="66"/>
        <v>0</v>
      </c>
      <c r="Y300" s="72">
        <f t="shared" si="67"/>
        <v>0</v>
      </c>
      <c r="Z300" s="72">
        <f t="shared" si="68"/>
        <v>0</v>
      </c>
      <c r="AA300" s="72">
        <f t="shared" si="69"/>
        <v>1</v>
      </c>
      <c r="AB300" s="71" t="str">
        <f>'REPRODUCTION 3'!M298</f>
        <v>Synthèse</v>
      </c>
      <c r="AC300" s="71" t="str">
        <f>'RUMINANTS 3'!M298</f>
        <v>Synthèse</v>
      </c>
      <c r="AD300" s="71" t="str">
        <f>'PARASITOLOGIE 3'!M298</f>
        <v>Synthèse</v>
      </c>
      <c r="AE300" s="71" t="str">
        <f>'INFECTIEUX 3'!M298</f>
        <v>Synthèse</v>
      </c>
      <c r="AF300" s="71" t="str">
        <f>'CARNIVORES 3'!M298</f>
        <v>Synthèse</v>
      </c>
      <c r="AG300" s="71" t="str">
        <f>'CHIRURGIE 3'!M298</f>
        <v>Synthèse</v>
      </c>
      <c r="AH300" s="71" t="str">
        <f>'BIOCHIMIE 2'!M298</f>
        <v>Synthèse</v>
      </c>
      <c r="AI300" s="71" t="str">
        <f>'HIDAOA 3'!M298</f>
        <v>Synthèse</v>
      </c>
      <c r="AJ300" s="71" t="str">
        <f>'ANA-PATH 2'!M298</f>
        <v>Synthèse</v>
      </c>
      <c r="AK300" s="73" t="str">
        <f>CLINIQUE!N300</f>
        <v>Juin</v>
      </c>
    </row>
    <row r="301" spans="1:38" s="34" customFormat="1" ht="15.75">
      <c r="A301" s="35">
        <v>292</v>
      </c>
      <c r="B301" s="123" t="s">
        <v>98</v>
      </c>
      <c r="C301" s="123" t="s">
        <v>583</v>
      </c>
      <c r="D301" s="87">
        <f>'REPRODUCTION 3'!G299</f>
        <v>25.125</v>
      </c>
      <c r="E301" s="87">
        <f>'RUMINANTS 3'!G299</f>
        <v>43.5</v>
      </c>
      <c r="F301" s="87">
        <f>'PARASITOLOGIE 3'!G299</f>
        <v>40.125</v>
      </c>
      <c r="G301" s="87">
        <f>'INFECTIEUX 3'!G299</f>
        <v>9.375</v>
      </c>
      <c r="H301" s="87">
        <f>'CARNIVORES 3'!G299</f>
        <v>34.875</v>
      </c>
      <c r="I301" s="87">
        <f>'CHIRURGIE 3'!G299</f>
        <v>30</v>
      </c>
      <c r="J301" s="87">
        <f>'BIOCHIMIE 2'!G299</f>
        <v>20.75</v>
      </c>
      <c r="K301" s="87">
        <f>'HIDAOA 3'!G299</f>
        <v>38.25</v>
      </c>
      <c r="L301" s="87">
        <f>'ANA-PATH 2'!G299</f>
        <v>16.25</v>
      </c>
      <c r="M301" s="88">
        <f>CLINIQUE!H301</f>
        <v>39</v>
      </c>
      <c r="N301" s="88">
        <f t="shared" si="56"/>
        <v>297.25</v>
      </c>
      <c r="O301" s="88">
        <f t="shared" si="57"/>
        <v>10.616071428571429</v>
      </c>
      <c r="P301" s="89" t="str">
        <f t="shared" si="58"/>
        <v>Ajournee</v>
      </c>
      <c r="Q301" s="89" t="str">
        <f t="shared" si="59"/>
        <v>Synthèse</v>
      </c>
      <c r="R301" s="72">
        <f t="shared" si="60"/>
        <v>0</v>
      </c>
      <c r="S301" s="72">
        <f t="shared" si="61"/>
        <v>0</v>
      </c>
      <c r="T301" s="72">
        <f t="shared" si="62"/>
        <v>0</v>
      </c>
      <c r="U301" s="72">
        <f t="shared" si="63"/>
        <v>1</v>
      </c>
      <c r="V301" s="72">
        <f t="shared" si="64"/>
        <v>0</v>
      </c>
      <c r="W301" s="72">
        <f t="shared" si="65"/>
        <v>0</v>
      </c>
      <c r="X301" s="72">
        <f t="shared" si="66"/>
        <v>0</v>
      </c>
      <c r="Y301" s="72">
        <f t="shared" si="67"/>
        <v>0</v>
      </c>
      <c r="Z301" s="72">
        <f t="shared" si="68"/>
        <v>0</v>
      </c>
      <c r="AA301" s="72">
        <f t="shared" si="69"/>
        <v>0</v>
      </c>
      <c r="AB301" s="71" t="str">
        <f>'REPRODUCTION 3'!M299</f>
        <v>Juin</v>
      </c>
      <c r="AC301" s="71" t="str">
        <f>'RUMINANTS 3'!M299</f>
        <v>Juin</v>
      </c>
      <c r="AD301" s="71" t="str">
        <f>'PARASITOLOGIE 3'!M299</f>
        <v>Juin</v>
      </c>
      <c r="AE301" s="71" t="str">
        <f>'INFECTIEUX 3'!M299</f>
        <v>Synthèse</v>
      </c>
      <c r="AF301" s="71" t="str">
        <f>'CARNIVORES 3'!M299</f>
        <v>Juin</v>
      </c>
      <c r="AG301" s="71" t="str">
        <f>'CHIRURGIE 3'!M299</f>
        <v>Juin</v>
      </c>
      <c r="AH301" s="71" t="str">
        <f>'BIOCHIMIE 2'!M299</f>
        <v>Juin</v>
      </c>
      <c r="AI301" s="71" t="str">
        <f>'HIDAOA 3'!M299</f>
        <v>Juin</v>
      </c>
      <c r="AJ301" s="71" t="str">
        <f>'ANA-PATH 2'!M299</f>
        <v>Juin</v>
      </c>
      <c r="AK301" s="73" t="str">
        <f>CLINIQUE!N301</f>
        <v>Juin</v>
      </c>
    </row>
    <row r="302" spans="1:38" s="34" customFormat="1" ht="15.75">
      <c r="A302" s="35">
        <v>293</v>
      </c>
      <c r="B302" s="123" t="s">
        <v>584</v>
      </c>
      <c r="C302" s="123" t="s">
        <v>585</v>
      </c>
      <c r="D302" s="87">
        <f>'REPRODUCTION 3'!G300</f>
        <v>9.75</v>
      </c>
      <c r="E302" s="87">
        <f>'RUMINANTS 3'!G300</f>
        <v>20.25</v>
      </c>
      <c r="F302" s="87">
        <f>'PARASITOLOGIE 3'!G300</f>
        <v>22.875</v>
      </c>
      <c r="G302" s="87">
        <f>'INFECTIEUX 3'!G300</f>
        <v>7.5</v>
      </c>
      <c r="H302" s="87">
        <f>'CARNIVORES 3'!G300</f>
        <v>34.125</v>
      </c>
      <c r="I302" s="87">
        <f>'CHIRURGIE 3'!G300</f>
        <v>21.375</v>
      </c>
      <c r="J302" s="87">
        <f>'BIOCHIMIE 2'!G300</f>
        <v>11</v>
      </c>
      <c r="K302" s="87">
        <f>'HIDAOA 3'!G300</f>
        <v>24</v>
      </c>
      <c r="L302" s="87">
        <f>'ANA-PATH 2'!G300</f>
        <v>12.75</v>
      </c>
      <c r="M302" s="88">
        <f>CLINIQUE!H302</f>
        <v>39</v>
      </c>
      <c r="N302" s="88">
        <f t="shared" si="56"/>
        <v>202.625</v>
      </c>
      <c r="O302" s="88">
        <f t="shared" si="57"/>
        <v>7.2366071428571432</v>
      </c>
      <c r="P302" s="89" t="str">
        <f t="shared" si="58"/>
        <v>Ajournee</v>
      </c>
      <c r="Q302" s="89" t="str">
        <f t="shared" si="59"/>
        <v>Synthèse</v>
      </c>
      <c r="R302" s="72">
        <f t="shared" si="60"/>
        <v>1</v>
      </c>
      <c r="S302" s="72">
        <f t="shared" si="61"/>
        <v>0</v>
      </c>
      <c r="T302" s="72">
        <f t="shared" si="62"/>
        <v>0</v>
      </c>
      <c r="U302" s="72">
        <f t="shared" si="63"/>
        <v>1</v>
      </c>
      <c r="V302" s="72">
        <f t="shared" si="64"/>
        <v>0</v>
      </c>
      <c r="W302" s="72">
        <f t="shared" si="65"/>
        <v>0</v>
      </c>
      <c r="X302" s="72">
        <f t="shared" si="66"/>
        <v>0</v>
      </c>
      <c r="Y302" s="72">
        <f t="shared" si="67"/>
        <v>0</v>
      </c>
      <c r="Z302" s="72">
        <f t="shared" si="68"/>
        <v>0</v>
      </c>
      <c r="AA302" s="72">
        <f t="shared" si="69"/>
        <v>0</v>
      </c>
      <c r="AB302" s="71" t="str">
        <f>'REPRODUCTION 3'!M300</f>
        <v>Synthèse</v>
      </c>
      <c r="AC302" s="71" t="str">
        <f>'RUMINANTS 3'!M300</f>
        <v>Synthèse</v>
      </c>
      <c r="AD302" s="71" t="str">
        <f>'PARASITOLOGIE 3'!M300</f>
        <v>Synthèse</v>
      </c>
      <c r="AE302" s="71" t="str">
        <f>'INFECTIEUX 3'!M300</f>
        <v>Synthèse</v>
      </c>
      <c r="AF302" s="71" t="str">
        <f>'CARNIVORES 3'!M300</f>
        <v>Juin</v>
      </c>
      <c r="AG302" s="71" t="str">
        <f>'CHIRURGIE 3'!M300</f>
        <v>Synthèse</v>
      </c>
      <c r="AH302" s="71" t="str">
        <f>'BIOCHIMIE 2'!M300</f>
        <v>Synthèse</v>
      </c>
      <c r="AI302" s="71" t="str">
        <f>'HIDAOA 3'!M300</f>
        <v>Synthèse</v>
      </c>
      <c r="AJ302" s="71" t="str">
        <f>'ANA-PATH 2'!M300</f>
        <v>Synthèse</v>
      </c>
      <c r="AK302" s="73" t="str">
        <f>CLINIQUE!N302</f>
        <v>Juin</v>
      </c>
    </row>
    <row r="303" spans="1:38" s="34" customFormat="1" ht="15.75">
      <c r="A303" s="35">
        <v>294</v>
      </c>
      <c r="B303" s="123" t="s">
        <v>782</v>
      </c>
      <c r="C303" s="123" t="s">
        <v>215</v>
      </c>
      <c r="D303" s="87">
        <f>'REPRODUCTION 3'!G301</f>
        <v>7.5</v>
      </c>
      <c r="E303" s="87">
        <f>'RUMINANTS 3'!G301</f>
        <v>42.75</v>
      </c>
      <c r="F303" s="87">
        <f>'PARASITOLOGIE 3'!G301</f>
        <v>29.625</v>
      </c>
      <c r="G303" s="87">
        <f>'INFECTIEUX 3'!G301</f>
        <v>8.25</v>
      </c>
      <c r="H303" s="87">
        <f>'CARNIVORES 3'!G301</f>
        <v>22.875</v>
      </c>
      <c r="I303" s="87">
        <f>'CHIRURGIE 3'!G301</f>
        <v>23.625</v>
      </c>
      <c r="J303" s="87">
        <f>'BIOCHIMIE 2'!G301</f>
        <v>17.75</v>
      </c>
      <c r="K303" s="87">
        <f>'HIDAOA 3'!G301</f>
        <v>34.875</v>
      </c>
      <c r="L303" s="87">
        <f>'ANA-PATH 2'!G301</f>
        <v>24</v>
      </c>
      <c r="M303" s="88">
        <f>CLINIQUE!H303</f>
        <v>37.75</v>
      </c>
      <c r="N303" s="88">
        <f t="shared" si="56"/>
        <v>249</v>
      </c>
      <c r="O303" s="88">
        <f t="shared" si="57"/>
        <v>8.8928571428571423</v>
      </c>
      <c r="P303" s="89" t="str">
        <f t="shared" si="58"/>
        <v>Ajournee</v>
      </c>
      <c r="Q303" s="89" t="str">
        <f t="shared" si="59"/>
        <v>Synthèse</v>
      </c>
      <c r="R303" s="72">
        <f t="shared" si="60"/>
        <v>1</v>
      </c>
      <c r="S303" s="72">
        <f t="shared" si="61"/>
        <v>0</v>
      </c>
      <c r="T303" s="72">
        <f t="shared" si="62"/>
        <v>0</v>
      </c>
      <c r="U303" s="72">
        <f t="shared" si="63"/>
        <v>1</v>
      </c>
      <c r="V303" s="72">
        <f t="shared" si="64"/>
        <v>0</v>
      </c>
      <c r="W303" s="72">
        <f t="shared" si="65"/>
        <v>0</v>
      </c>
      <c r="X303" s="72">
        <f t="shared" si="66"/>
        <v>0</v>
      </c>
      <c r="Y303" s="72">
        <f t="shared" si="67"/>
        <v>0</v>
      </c>
      <c r="Z303" s="72">
        <f t="shared" si="68"/>
        <v>0</v>
      </c>
      <c r="AA303" s="72">
        <f t="shared" si="69"/>
        <v>0</v>
      </c>
      <c r="AB303" s="71" t="str">
        <f>'REPRODUCTION 3'!M301</f>
        <v>Synthèse</v>
      </c>
      <c r="AC303" s="71" t="str">
        <f>'RUMINANTS 3'!M301</f>
        <v>Juin</v>
      </c>
      <c r="AD303" s="71" t="str">
        <f>'PARASITOLOGIE 3'!M301</f>
        <v>Synthèse</v>
      </c>
      <c r="AE303" s="71" t="str">
        <f>'INFECTIEUX 3'!M301</f>
        <v>Synthèse</v>
      </c>
      <c r="AF303" s="71" t="str">
        <f>'CARNIVORES 3'!M301</f>
        <v>Synthèse</v>
      </c>
      <c r="AG303" s="71" t="str">
        <f>'CHIRURGIE 3'!M301</f>
        <v>Synthèse</v>
      </c>
      <c r="AH303" s="71" t="str">
        <f>'BIOCHIMIE 2'!M301</f>
        <v>Synthèse</v>
      </c>
      <c r="AI303" s="71" t="str">
        <f>'HIDAOA 3'!M301</f>
        <v>Juin</v>
      </c>
      <c r="AJ303" s="71" t="str">
        <f>'ANA-PATH 2'!M301</f>
        <v>Juin</v>
      </c>
      <c r="AK303" s="73" t="str">
        <f>CLINIQUE!N303</f>
        <v>Juin</v>
      </c>
    </row>
    <row r="304" spans="1:38" s="34" customFormat="1" ht="15.75">
      <c r="A304" s="35">
        <v>295</v>
      </c>
      <c r="B304" s="123" t="s">
        <v>782</v>
      </c>
      <c r="C304" s="123" t="s">
        <v>783</v>
      </c>
      <c r="D304" s="87">
        <f>'REPRODUCTION 3'!G302</f>
        <v>0.375</v>
      </c>
      <c r="E304" s="87">
        <f>'RUMINANTS 3'!G302</f>
        <v>11.25</v>
      </c>
      <c r="F304" s="87">
        <f>'PARASITOLOGIE 3'!G302</f>
        <v>12.375</v>
      </c>
      <c r="G304" s="87">
        <f>'INFECTIEUX 3'!G302</f>
        <v>1.5</v>
      </c>
      <c r="H304" s="87">
        <f>'CARNIVORES 3'!G302</f>
        <v>15</v>
      </c>
      <c r="I304" s="87">
        <f>'CHIRURGIE 3'!G302</f>
        <v>4.5</v>
      </c>
      <c r="J304" s="87">
        <f>'BIOCHIMIE 2'!G302</f>
        <v>2</v>
      </c>
      <c r="K304" s="87">
        <f>'HIDAOA 3'!G302</f>
        <v>13.125</v>
      </c>
      <c r="L304" s="87">
        <f>'ANA-PATH 2'!G302</f>
        <v>3</v>
      </c>
      <c r="M304" s="88">
        <f>CLINIQUE!H304</f>
        <v>0</v>
      </c>
      <c r="N304" s="88">
        <f t="shared" si="56"/>
        <v>63.125</v>
      </c>
      <c r="O304" s="88">
        <f t="shared" si="57"/>
        <v>2.2544642857142856</v>
      </c>
      <c r="P304" s="89" t="str">
        <f t="shared" si="58"/>
        <v>Ajournee</v>
      </c>
      <c r="Q304" s="89" t="str">
        <f t="shared" si="59"/>
        <v>juin</v>
      </c>
      <c r="R304" s="72">
        <f t="shared" si="60"/>
        <v>1</v>
      </c>
      <c r="S304" s="72">
        <f t="shared" si="61"/>
        <v>1</v>
      </c>
      <c r="T304" s="72">
        <f t="shared" si="62"/>
        <v>1</v>
      </c>
      <c r="U304" s="72">
        <f t="shared" si="63"/>
        <v>1</v>
      </c>
      <c r="V304" s="72">
        <f t="shared" si="64"/>
        <v>0</v>
      </c>
      <c r="W304" s="72">
        <f t="shared" si="65"/>
        <v>1</v>
      </c>
      <c r="X304" s="72">
        <f t="shared" si="66"/>
        <v>1</v>
      </c>
      <c r="Y304" s="72">
        <f t="shared" si="67"/>
        <v>1</v>
      </c>
      <c r="Z304" s="72">
        <f t="shared" si="68"/>
        <v>1</v>
      </c>
      <c r="AA304" s="72">
        <f t="shared" si="69"/>
        <v>1</v>
      </c>
      <c r="AB304" s="71" t="str">
        <f>'REPRODUCTION 3'!M302</f>
        <v>Juin</v>
      </c>
      <c r="AC304" s="71" t="str">
        <f>'RUMINANTS 3'!M302</f>
        <v>Juin</v>
      </c>
      <c r="AD304" s="71" t="str">
        <f>'PARASITOLOGIE 3'!M302</f>
        <v>Juin</v>
      </c>
      <c r="AE304" s="71" t="str">
        <f>'INFECTIEUX 3'!M302</f>
        <v>Juin</v>
      </c>
      <c r="AF304" s="71" t="str">
        <f>'CARNIVORES 3'!M302</f>
        <v>Juin</v>
      </c>
      <c r="AG304" s="71" t="str">
        <f>'CHIRURGIE 3'!M302</f>
        <v>Juin</v>
      </c>
      <c r="AH304" s="71" t="str">
        <f>'BIOCHIMIE 2'!M302</f>
        <v>Juin</v>
      </c>
      <c r="AI304" s="71" t="str">
        <f>'HIDAOA 3'!M302</f>
        <v>Juin</v>
      </c>
      <c r="AJ304" s="71" t="str">
        <f>'ANA-PATH 2'!M302</f>
        <v>Juin</v>
      </c>
      <c r="AK304" s="73" t="str">
        <f>CLINIQUE!N304</f>
        <v>Juin</v>
      </c>
    </row>
    <row r="305" spans="1:38" s="34" customFormat="1" ht="15.75">
      <c r="A305" s="35">
        <v>296</v>
      </c>
      <c r="B305" s="123" t="s">
        <v>586</v>
      </c>
      <c r="C305" s="123" t="s">
        <v>587</v>
      </c>
      <c r="D305" s="339">
        <f>'REPRODUCTION 3'!G303</f>
        <v>33.75</v>
      </c>
      <c r="E305" s="339">
        <f>'RUMINANTS 3'!G303</f>
        <v>46.5</v>
      </c>
      <c r="F305" s="339">
        <f>'PARASITOLOGIE 3'!G303</f>
        <v>35.625</v>
      </c>
      <c r="G305" s="339">
        <f>'INFECTIEUX 3'!G303</f>
        <v>17.25</v>
      </c>
      <c r="H305" s="339">
        <f>'CARNIVORES 3'!G303</f>
        <v>29.25</v>
      </c>
      <c r="I305" s="339">
        <f>'CHIRURGIE 3'!G303</f>
        <v>43.5</v>
      </c>
      <c r="J305" s="339">
        <f>'BIOCHIMIE 2'!G303</f>
        <v>22.75</v>
      </c>
      <c r="K305" s="339">
        <f>'HIDAOA 3'!G303</f>
        <v>37.875</v>
      </c>
      <c r="L305" s="339">
        <f>'ANA-PATH 2'!G303</f>
        <v>16</v>
      </c>
      <c r="M305" s="88">
        <f>CLINIQUE!H305</f>
        <v>40.5</v>
      </c>
      <c r="N305" s="88">
        <f t="shared" si="56"/>
        <v>323</v>
      </c>
      <c r="O305" s="88">
        <f t="shared" si="57"/>
        <v>11.535714285714286</v>
      </c>
      <c r="P305" s="89" t="str">
        <f t="shared" si="58"/>
        <v>Admis</v>
      </c>
      <c r="Q305" s="89" t="str">
        <f t="shared" si="59"/>
        <v>juin</v>
      </c>
      <c r="R305" s="72">
        <f t="shared" si="60"/>
        <v>0</v>
      </c>
      <c r="S305" s="72">
        <f t="shared" si="61"/>
        <v>0</v>
      </c>
      <c r="T305" s="72">
        <f t="shared" si="62"/>
        <v>0</v>
      </c>
      <c r="U305" s="72">
        <f t="shared" si="63"/>
        <v>0</v>
      </c>
      <c r="V305" s="72">
        <f t="shared" si="64"/>
        <v>0</v>
      </c>
      <c r="W305" s="72">
        <f t="shared" si="65"/>
        <v>0</v>
      </c>
      <c r="X305" s="72">
        <f t="shared" si="66"/>
        <v>0</v>
      </c>
      <c r="Y305" s="72">
        <f t="shared" si="67"/>
        <v>0</v>
      </c>
      <c r="Z305" s="72">
        <f t="shared" si="68"/>
        <v>0</v>
      </c>
      <c r="AA305" s="72">
        <f t="shared" si="69"/>
        <v>0</v>
      </c>
      <c r="AB305" s="71" t="str">
        <f>'REPRODUCTION 3'!M303</f>
        <v>Juin</v>
      </c>
      <c r="AC305" s="71" t="str">
        <f>'RUMINANTS 3'!M303</f>
        <v>Juin</v>
      </c>
      <c r="AD305" s="71" t="str">
        <f>'PARASITOLOGIE 3'!M303</f>
        <v>Juin</v>
      </c>
      <c r="AE305" s="71" t="str">
        <f>'INFECTIEUX 3'!M303</f>
        <v>Juin</v>
      </c>
      <c r="AF305" s="71" t="str">
        <f>'CARNIVORES 3'!M303</f>
        <v>Juin</v>
      </c>
      <c r="AG305" s="71" t="str">
        <f>'CHIRURGIE 3'!M303</f>
        <v>Juin</v>
      </c>
      <c r="AH305" s="71" t="str">
        <f>'BIOCHIMIE 2'!M303</f>
        <v>Juin</v>
      </c>
      <c r="AI305" s="71" t="str">
        <f>'HIDAOA 3'!M303</f>
        <v>Juin</v>
      </c>
      <c r="AJ305" s="71" t="str">
        <f>'ANA-PATH 2'!M303</f>
        <v>Juin</v>
      </c>
      <c r="AK305" s="73" t="str">
        <f>CLINIQUE!N305</f>
        <v>Juin</v>
      </c>
      <c r="AL305" t="e">
        <f>IF(AND(B305=#REF!,C305=#REF!),"oui","non")</f>
        <v>#REF!</v>
      </c>
    </row>
    <row r="306" spans="1:38" s="290" customFormat="1" ht="15.75">
      <c r="A306" s="35">
        <v>297</v>
      </c>
      <c r="B306" s="283" t="s">
        <v>784</v>
      </c>
      <c r="C306" s="283" t="s">
        <v>206</v>
      </c>
      <c r="D306" s="284">
        <f>'REPRODUCTION 3'!G305</f>
        <v>8.625</v>
      </c>
      <c r="E306" s="284">
        <f>'RUMINANTS 3'!G305</f>
        <v>35.25</v>
      </c>
      <c r="F306" s="284">
        <f>'PARASITOLOGIE 3'!G305</f>
        <v>21.75</v>
      </c>
      <c r="G306" s="284">
        <f>'INFECTIEUX 3'!G305</f>
        <v>1.875</v>
      </c>
      <c r="H306" s="284">
        <f>'CARNIVORES 3'!G305</f>
        <v>10.649999999999999</v>
      </c>
      <c r="I306" s="284">
        <f>'CHIRURGIE 3'!G305</f>
        <v>12.75</v>
      </c>
      <c r="J306" s="284">
        <f>'BIOCHIMIE 2'!G305</f>
        <v>8.5</v>
      </c>
      <c r="K306" s="284">
        <f>'HIDAOA 3'!G305</f>
        <v>23.625</v>
      </c>
      <c r="L306" s="284">
        <v>10.5</v>
      </c>
      <c r="M306" s="285">
        <f>CLINIQUE!H307</f>
        <v>40.5</v>
      </c>
      <c r="N306" s="285">
        <f t="shared" si="56"/>
        <v>174.02500000000001</v>
      </c>
      <c r="O306" s="285">
        <f t="shared" si="57"/>
        <v>6.2151785714285719</v>
      </c>
      <c r="P306" s="286" t="str">
        <f t="shared" si="58"/>
        <v>Ajournee</v>
      </c>
      <c r="Q306" s="286" t="str">
        <f t="shared" si="59"/>
        <v>Synthèse</v>
      </c>
      <c r="R306" s="287">
        <f t="shared" si="60"/>
        <v>1</v>
      </c>
      <c r="S306" s="287">
        <f t="shared" si="61"/>
        <v>0</v>
      </c>
      <c r="T306" s="287">
        <f t="shared" si="62"/>
        <v>0</v>
      </c>
      <c r="U306" s="287">
        <f t="shared" si="63"/>
        <v>1</v>
      </c>
      <c r="V306" s="287">
        <f t="shared" si="64"/>
        <v>1</v>
      </c>
      <c r="W306" s="287">
        <f t="shared" si="65"/>
        <v>1</v>
      </c>
      <c r="X306" s="287">
        <f t="shared" si="66"/>
        <v>1</v>
      </c>
      <c r="Y306" s="287">
        <f t="shared" si="67"/>
        <v>0</v>
      </c>
      <c r="Z306" s="287">
        <f t="shared" si="68"/>
        <v>0</v>
      </c>
      <c r="AA306" s="287">
        <f t="shared" si="69"/>
        <v>0</v>
      </c>
      <c r="AB306" s="288" t="str">
        <f>'REPRODUCTION 3'!M304</f>
        <v>Synthèse</v>
      </c>
      <c r="AC306" s="288" t="str">
        <f>'RUMINANTS 3'!M304</f>
        <v>Juin</v>
      </c>
      <c r="AD306" s="288" t="str">
        <f>'PARASITOLOGIE 3'!M304</f>
        <v>Synthèse</v>
      </c>
      <c r="AE306" s="288" t="str">
        <f>'INFECTIEUX 3'!M304</f>
        <v>Synthèse</v>
      </c>
      <c r="AF306" s="288" t="str">
        <f>'CARNIVORES 3'!M304</f>
        <v>Synthèse</v>
      </c>
      <c r="AG306" s="288" t="str">
        <f>'CHIRURGIE 3'!M304</f>
        <v>Synthèse</v>
      </c>
      <c r="AH306" s="288" t="str">
        <f>'BIOCHIMIE 2'!M304</f>
        <v>Synthèse</v>
      </c>
      <c r="AI306" s="288" t="str">
        <f>'HIDAOA 3'!M304</f>
        <v>Synthèse</v>
      </c>
      <c r="AJ306" s="288" t="str">
        <f>'ANA-PATH 2'!M304</f>
        <v>Synthèse</v>
      </c>
      <c r="AK306" s="289" t="str">
        <f>CLINIQUE!N306</f>
        <v>Juin</v>
      </c>
    </row>
    <row r="307" spans="1:38" s="290" customFormat="1" ht="15.75">
      <c r="A307" s="35">
        <v>298</v>
      </c>
      <c r="B307" s="283" t="s">
        <v>588</v>
      </c>
      <c r="C307" s="283" t="s">
        <v>589</v>
      </c>
      <c r="D307" s="284">
        <f>'REPRODUCTION 3'!G304</f>
        <v>12</v>
      </c>
      <c r="E307" s="284">
        <f>'RUMINANTS 3'!G304</f>
        <v>49.5</v>
      </c>
      <c r="F307" s="284">
        <f>'PARASITOLOGIE 3'!G304</f>
        <v>22.875</v>
      </c>
      <c r="G307" s="284">
        <f>'INFECTIEUX 3'!G304</f>
        <v>7.875</v>
      </c>
      <c r="H307" s="284">
        <f>'CARNIVORES 3'!G304</f>
        <v>23.625</v>
      </c>
      <c r="I307" s="284">
        <f>'CHIRURGIE 3'!G304</f>
        <v>22.5</v>
      </c>
      <c r="J307" s="284">
        <f>'BIOCHIMIE 2'!G304</f>
        <v>15</v>
      </c>
      <c r="K307" s="284">
        <f>'HIDAOA 3'!G304</f>
        <v>26.25</v>
      </c>
      <c r="L307" s="284">
        <v>18</v>
      </c>
      <c r="M307" s="285">
        <f>CLINIQUE!H306</f>
        <v>39</v>
      </c>
      <c r="N307" s="285">
        <f t="shared" si="56"/>
        <v>236.625</v>
      </c>
      <c r="O307" s="285">
        <f t="shared" si="57"/>
        <v>8.4508928571428577</v>
      </c>
      <c r="P307" s="286" t="str">
        <f t="shared" si="58"/>
        <v>Ajournee</v>
      </c>
      <c r="Q307" s="286" t="str">
        <f t="shared" si="59"/>
        <v>Synthèse</v>
      </c>
      <c r="R307" s="287">
        <f t="shared" si="60"/>
        <v>1</v>
      </c>
      <c r="S307" s="287">
        <f t="shared" si="61"/>
        <v>0</v>
      </c>
      <c r="T307" s="287">
        <f t="shared" si="62"/>
        <v>0</v>
      </c>
      <c r="U307" s="287">
        <f t="shared" si="63"/>
        <v>1</v>
      </c>
      <c r="V307" s="287">
        <f t="shared" si="64"/>
        <v>0</v>
      </c>
      <c r="W307" s="287">
        <f t="shared" si="65"/>
        <v>0</v>
      </c>
      <c r="X307" s="287">
        <f t="shared" si="66"/>
        <v>0</v>
      </c>
      <c r="Y307" s="287">
        <f t="shared" si="67"/>
        <v>0</v>
      </c>
      <c r="Z307" s="287">
        <f t="shared" si="68"/>
        <v>0</v>
      </c>
      <c r="AA307" s="287">
        <f t="shared" si="69"/>
        <v>0</v>
      </c>
      <c r="AB307" s="288" t="str">
        <f>'REPRODUCTION 3'!M305</f>
        <v>Synthèse</v>
      </c>
      <c r="AC307" s="288" t="str">
        <f>'RUMINANTS 3'!M305</f>
        <v>Juin</v>
      </c>
      <c r="AD307" s="288" t="str">
        <f>'PARASITOLOGIE 3'!M305</f>
        <v>Synthèse</v>
      </c>
      <c r="AE307" s="288" t="str">
        <f>'INFECTIEUX 3'!M305</f>
        <v>Synthèse</v>
      </c>
      <c r="AF307" s="288" t="str">
        <f>'CARNIVORES 3'!M305</f>
        <v>Synthèse</v>
      </c>
      <c r="AG307" s="288" t="str">
        <f>'CHIRURGIE 3'!M305</f>
        <v>Synthèse</v>
      </c>
      <c r="AH307" s="288" t="str">
        <f>'BIOCHIMIE 2'!M305</f>
        <v>Synthèse</v>
      </c>
      <c r="AI307" s="288" t="str">
        <f>'HIDAOA 3'!M305</f>
        <v>Synthèse</v>
      </c>
      <c r="AJ307" s="288" t="str">
        <f>'ANA-PATH 2'!M305</f>
        <v>Synthèse</v>
      </c>
      <c r="AK307" s="289" t="str">
        <f>CLINIQUE!N307</f>
        <v>Juin</v>
      </c>
    </row>
    <row r="308" spans="1:38" s="34" customFormat="1" ht="15.75">
      <c r="A308" s="35">
        <v>299</v>
      </c>
      <c r="B308" s="123" t="s">
        <v>590</v>
      </c>
      <c r="C308" s="123" t="s">
        <v>591</v>
      </c>
      <c r="D308" s="87">
        <f>'REPRODUCTION 3'!G306</f>
        <v>11.25</v>
      </c>
      <c r="E308" s="87">
        <f>'RUMINANTS 3'!G306</f>
        <v>28.5</v>
      </c>
      <c r="F308" s="87">
        <f>'PARASITOLOGIE 3'!G306</f>
        <v>24</v>
      </c>
      <c r="G308" s="87">
        <f>'INFECTIEUX 3'!G306</f>
        <v>7.875</v>
      </c>
      <c r="H308" s="87">
        <f>'CARNIVORES 3'!G306</f>
        <v>23.625</v>
      </c>
      <c r="I308" s="87">
        <f>'CHIRURGIE 3'!G306</f>
        <v>14.25</v>
      </c>
      <c r="J308" s="87">
        <f>'BIOCHIMIE 2'!G306</f>
        <v>8.5</v>
      </c>
      <c r="K308" s="87">
        <f>'HIDAOA 3'!G306</f>
        <v>18.75</v>
      </c>
      <c r="L308" s="87">
        <f>'ANA-PATH 2'!G306</f>
        <v>16</v>
      </c>
      <c r="M308" s="88">
        <f>CLINIQUE!H308</f>
        <v>0</v>
      </c>
      <c r="N308" s="88">
        <f t="shared" si="56"/>
        <v>152.75</v>
      </c>
      <c r="O308" s="88">
        <f t="shared" si="57"/>
        <v>5.4553571428571432</v>
      </c>
      <c r="P308" s="89" t="str">
        <f t="shared" si="58"/>
        <v>Ajournee</v>
      </c>
      <c r="Q308" s="89" t="str">
        <f t="shared" si="59"/>
        <v>Synthèse</v>
      </c>
      <c r="R308" s="72">
        <f t="shared" si="60"/>
        <v>1</v>
      </c>
      <c r="S308" s="72">
        <f t="shared" si="61"/>
        <v>0</v>
      </c>
      <c r="T308" s="72">
        <f t="shared" si="62"/>
        <v>0</v>
      </c>
      <c r="U308" s="72">
        <f t="shared" si="63"/>
        <v>1</v>
      </c>
      <c r="V308" s="72">
        <f t="shared" si="64"/>
        <v>0</v>
      </c>
      <c r="W308" s="72">
        <f t="shared" si="65"/>
        <v>1</v>
      </c>
      <c r="X308" s="72">
        <f t="shared" si="66"/>
        <v>1</v>
      </c>
      <c r="Y308" s="72">
        <f t="shared" si="67"/>
        <v>0</v>
      </c>
      <c r="Z308" s="72">
        <f t="shared" si="68"/>
        <v>0</v>
      </c>
      <c r="AA308" s="72">
        <f t="shared" si="69"/>
        <v>1</v>
      </c>
      <c r="AB308" s="71" t="str">
        <f>'REPRODUCTION 3'!M306</f>
        <v>Synthèse</v>
      </c>
      <c r="AC308" s="71" t="str">
        <f>'RUMINANTS 3'!M306</f>
        <v>Synthèse</v>
      </c>
      <c r="AD308" s="71" t="str">
        <f>'PARASITOLOGIE 3'!M306</f>
        <v>Synthèse</v>
      </c>
      <c r="AE308" s="71" t="str">
        <f>'INFECTIEUX 3'!M306</f>
        <v>Synthèse</v>
      </c>
      <c r="AF308" s="71" t="str">
        <f>'CARNIVORES 3'!M306</f>
        <v>Synthèse</v>
      </c>
      <c r="AG308" s="71" t="str">
        <f>'CHIRURGIE 3'!M306</f>
        <v>Synthèse</v>
      </c>
      <c r="AH308" s="71" t="str">
        <f>'BIOCHIMIE 2'!M306</f>
        <v>Synthèse</v>
      </c>
      <c r="AI308" s="71" t="str">
        <f>'HIDAOA 3'!M306</f>
        <v>Synthèse</v>
      </c>
      <c r="AJ308" s="71" t="str">
        <f>'ANA-PATH 2'!M306</f>
        <v>Synthèse</v>
      </c>
      <c r="AK308" s="73" t="str">
        <f>CLINIQUE!N308</f>
        <v>Juin</v>
      </c>
    </row>
    <row r="309" spans="1:38" s="34" customFormat="1" ht="15.75">
      <c r="A309" s="35">
        <v>300</v>
      </c>
      <c r="B309" s="123" t="s">
        <v>592</v>
      </c>
      <c r="C309" s="123" t="s">
        <v>593</v>
      </c>
      <c r="D309" s="87">
        <f>'REPRODUCTION 3'!G307</f>
        <v>16.125</v>
      </c>
      <c r="E309" s="87">
        <f>'RUMINANTS 3'!G307</f>
        <v>36.75</v>
      </c>
      <c r="F309" s="87">
        <f>'PARASITOLOGIE 3'!G307</f>
        <v>27</v>
      </c>
      <c r="G309" s="87">
        <f>'INFECTIEUX 3'!G307</f>
        <v>4.5</v>
      </c>
      <c r="H309" s="87">
        <f>'CARNIVORES 3'!G307</f>
        <v>29.625</v>
      </c>
      <c r="I309" s="87">
        <f>'CHIRURGIE 3'!G307</f>
        <v>21</v>
      </c>
      <c r="J309" s="87">
        <f>'BIOCHIMIE 2'!G307</f>
        <v>10.5</v>
      </c>
      <c r="K309" s="87">
        <f>'HIDAOA 3'!G307</f>
        <v>20.625</v>
      </c>
      <c r="L309" s="87">
        <f>'ANA-PATH 2'!G307</f>
        <v>14.5</v>
      </c>
      <c r="M309" s="88">
        <f>CLINIQUE!H309</f>
        <v>37</v>
      </c>
      <c r="N309" s="88">
        <f t="shared" si="56"/>
        <v>217.625</v>
      </c>
      <c r="O309" s="88">
        <f t="shared" si="57"/>
        <v>7.7723214285714288</v>
      </c>
      <c r="P309" s="89" t="str">
        <f t="shared" si="58"/>
        <v>Ajournee</v>
      </c>
      <c r="Q309" s="89" t="str">
        <f t="shared" si="59"/>
        <v>Synthèse</v>
      </c>
      <c r="R309" s="72">
        <f t="shared" si="60"/>
        <v>0</v>
      </c>
      <c r="S309" s="72">
        <f t="shared" si="61"/>
        <v>0</v>
      </c>
      <c r="T309" s="72">
        <f t="shared" si="62"/>
        <v>0</v>
      </c>
      <c r="U309" s="72">
        <f t="shared" si="63"/>
        <v>1</v>
      </c>
      <c r="V309" s="72">
        <f t="shared" si="64"/>
        <v>0</v>
      </c>
      <c r="W309" s="72">
        <f t="shared" si="65"/>
        <v>0</v>
      </c>
      <c r="X309" s="72">
        <f t="shared" si="66"/>
        <v>0</v>
      </c>
      <c r="Y309" s="72">
        <f t="shared" si="67"/>
        <v>0</v>
      </c>
      <c r="Z309" s="72">
        <f t="shared" si="68"/>
        <v>0</v>
      </c>
      <c r="AA309" s="72">
        <f t="shared" si="69"/>
        <v>0</v>
      </c>
      <c r="AB309" s="71" t="str">
        <f>'REPRODUCTION 3'!M307</f>
        <v>Synthèse</v>
      </c>
      <c r="AC309" s="71" t="str">
        <f>'RUMINANTS 3'!M307</f>
        <v>Juin</v>
      </c>
      <c r="AD309" s="71" t="str">
        <f>'PARASITOLOGIE 3'!M307</f>
        <v>Synthèse</v>
      </c>
      <c r="AE309" s="71" t="str">
        <f>'INFECTIEUX 3'!M307</f>
        <v>Synthèse</v>
      </c>
      <c r="AF309" s="71" t="str">
        <f>'CARNIVORES 3'!M307</f>
        <v>Synthèse</v>
      </c>
      <c r="AG309" s="71" t="str">
        <f>'CHIRURGIE 3'!M307</f>
        <v>Synthèse</v>
      </c>
      <c r="AH309" s="71" t="str">
        <f>'BIOCHIMIE 2'!M307</f>
        <v>Synthèse</v>
      </c>
      <c r="AI309" s="71" t="str">
        <f>'HIDAOA 3'!M307</f>
        <v>Synthèse</v>
      </c>
      <c r="AJ309" s="71" t="str">
        <f>'ANA-PATH 2'!M307</f>
        <v>Synthèse</v>
      </c>
      <c r="AK309" s="73" t="str">
        <f>CLINIQUE!N309</f>
        <v>Juin</v>
      </c>
    </row>
    <row r="310" spans="1:38" s="34" customFormat="1" ht="15.75">
      <c r="A310" s="35">
        <v>301</v>
      </c>
      <c r="B310" s="123" t="s">
        <v>594</v>
      </c>
      <c r="C310" s="123" t="s">
        <v>417</v>
      </c>
      <c r="D310" s="87">
        <f>'REPRODUCTION 3'!G308</f>
        <v>8.625</v>
      </c>
      <c r="E310" s="87">
        <f>'RUMINANTS 3'!G308</f>
        <v>43.5</v>
      </c>
      <c r="F310" s="87">
        <f>'PARASITOLOGIE 3'!G308</f>
        <v>28.125</v>
      </c>
      <c r="G310" s="87">
        <f>'INFECTIEUX 3'!G308</f>
        <v>18.75</v>
      </c>
      <c r="H310" s="87">
        <f>'CARNIVORES 3'!G308</f>
        <v>18</v>
      </c>
      <c r="I310" s="87">
        <f>'CHIRURGIE 3'!G308</f>
        <v>27</v>
      </c>
      <c r="J310" s="87">
        <f>'BIOCHIMIE 2'!G308</f>
        <v>21.25</v>
      </c>
      <c r="K310" s="87">
        <f>'HIDAOA 3'!G308</f>
        <v>34.125</v>
      </c>
      <c r="L310" s="87">
        <f>'ANA-PATH 2'!G308</f>
        <v>12.25</v>
      </c>
      <c r="M310" s="88">
        <f>CLINIQUE!H310</f>
        <v>41.25</v>
      </c>
      <c r="N310" s="88">
        <f t="shared" si="56"/>
        <v>252.875</v>
      </c>
      <c r="O310" s="88">
        <f t="shared" si="57"/>
        <v>9.03125</v>
      </c>
      <c r="P310" s="89" t="str">
        <f t="shared" si="58"/>
        <v>Ajournee</v>
      </c>
      <c r="Q310" s="89" t="str">
        <f t="shared" si="59"/>
        <v>Synthèse</v>
      </c>
      <c r="R310" s="72">
        <f t="shared" si="60"/>
        <v>1</v>
      </c>
      <c r="S310" s="72">
        <f t="shared" si="61"/>
        <v>0</v>
      </c>
      <c r="T310" s="72">
        <f t="shared" si="62"/>
        <v>0</v>
      </c>
      <c r="U310" s="72">
        <f t="shared" si="63"/>
        <v>0</v>
      </c>
      <c r="V310" s="72">
        <f t="shared" si="64"/>
        <v>0</v>
      </c>
      <c r="W310" s="72">
        <f t="shared" si="65"/>
        <v>0</v>
      </c>
      <c r="X310" s="72">
        <f t="shared" si="66"/>
        <v>0</v>
      </c>
      <c r="Y310" s="72">
        <f t="shared" si="67"/>
        <v>0</v>
      </c>
      <c r="Z310" s="72">
        <f t="shared" si="68"/>
        <v>0</v>
      </c>
      <c r="AA310" s="72">
        <f t="shared" si="69"/>
        <v>0</v>
      </c>
      <c r="AB310" s="71" t="str">
        <f>'REPRODUCTION 3'!M308</f>
        <v>Synthèse</v>
      </c>
      <c r="AC310" s="71" t="str">
        <f>'RUMINANTS 3'!M308</f>
        <v>Juin</v>
      </c>
      <c r="AD310" s="71" t="str">
        <f>'PARASITOLOGIE 3'!M308</f>
        <v>Synthèse</v>
      </c>
      <c r="AE310" s="71" t="str">
        <f>'INFECTIEUX 3'!M308</f>
        <v>Synthèse</v>
      </c>
      <c r="AF310" s="71" t="str">
        <f>'CARNIVORES 3'!M308</f>
        <v>Synthèse</v>
      </c>
      <c r="AG310" s="71" t="str">
        <f>'CHIRURGIE 3'!M308</f>
        <v>Synthèse</v>
      </c>
      <c r="AH310" s="71" t="str">
        <f>'BIOCHIMIE 2'!M308</f>
        <v>Juin</v>
      </c>
      <c r="AI310" s="71" t="str">
        <f>'HIDAOA 3'!M308</f>
        <v>Juin</v>
      </c>
      <c r="AJ310" s="71" t="str">
        <f>'ANA-PATH 2'!M308</f>
        <v>Synthèse</v>
      </c>
      <c r="AK310" s="73" t="str">
        <f>CLINIQUE!N310</f>
        <v>Juin</v>
      </c>
    </row>
    <row r="311" spans="1:38" s="34" customFormat="1" ht="15.75">
      <c r="A311" s="35">
        <v>302</v>
      </c>
      <c r="B311" s="123" t="s">
        <v>595</v>
      </c>
      <c r="C311" s="123" t="s">
        <v>596</v>
      </c>
      <c r="D311" s="87">
        <f>'REPRODUCTION 3'!G309</f>
        <v>12.75</v>
      </c>
      <c r="E311" s="87">
        <f>'RUMINANTS 3'!G309</f>
        <v>45</v>
      </c>
      <c r="F311" s="87">
        <f>'PARASITOLOGIE 3'!G309</f>
        <v>29.625</v>
      </c>
      <c r="G311" s="87">
        <f>'INFECTIEUX 3'!G309</f>
        <v>17.25</v>
      </c>
      <c r="H311" s="87">
        <f>'CARNIVORES 3'!G309</f>
        <v>40.125</v>
      </c>
      <c r="I311" s="87">
        <f>'CHIRURGIE 3'!G309</f>
        <v>24</v>
      </c>
      <c r="J311" s="87">
        <f>'BIOCHIMIE 2'!G309</f>
        <v>19</v>
      </c>
      <c r="K311" s="87">
        <f>'HIDAOA 3'!G309</f>
        <v>34.125</v>
      </c>
      <c r="L311" s="87">
        <f>'ANA-PATH 2'!G309</f>
        <v>13</v>
      </c>
      <c r="M311" s="88">
        <f>CLINIQUE!H311</f>
        <v>39</v>
      </c>
      <c r="N311" s="88">
        <f t="shared" si="56"/>
        <v>273.875</v>
      </c>
      <c r="O311" s="88">
        <f t="shared" si="57"/>
        <v>9.78125</v>
      </c>
      <c r="P311" s="89" t="str">
        <f t="shared" si="58"/>
        <v>Ajournee</v>
      </c>
      <c r="Q311" s="89" t="str">
        <f t="shared" si="59"/>
        <v>Synthèse</v>
      </c>
      <c r="R311" s="72">
        <f t="shared" si="60"/>
        <v>1</v>
      </c>
      <c r="S311" s="72">
        <f t="shared" si="61"/>
        <v>0</v>
      </c>
      <c r="T311" s="72">
        <f t="shared" si="62"/>
        <v>0</v>
      </c>
      <c r="U311" s="72">
        <f t="shared" si="63"/>
        <v>0</v>
      </c>
      <c r="V311" s="72">
        <f t="shared" si="64"/>
        <v>0</v>
      </c>
      <c r="W311" s="72">
        <f t="shared" si="65"/>
        <v>0</v>
      </c>
      <c r="X311" s="72">
        <f t="shared" si="66"/>
        <v>0</v>
      </c>
      <c r="Y311" s="72">
        <f t="shared" si="67"/>
        <v>0</v>
      </c>
      <c r="Z311" s="72">
        <f t="shared" si="68"/>
        <v>0</v>
      </c>
      <c r="AA311" s="72">
        <f t="shared" si="69"/>
        <v>0</v>
      </c>
      <c r="AB311" s="71" t="str">
        <f>'REPRODUCTION 3'!M309</f>
        <v>Synthèse</v>
      </c>
      <c r="AC311" s="71" t="str">
        <f>'RUMINANTS 3'!M309</f>
        <v>Juin</v>
      </c>
      <c r="AD311" s="71" t="str">
        <f>'PARASITOLOGIE 3'!M309</f>
        <v>Synthèse</v>
      </c>
      <c r="AE311" s="71" t="str">
        <f>'INFECTIEUX 3'!M309</f>
        <v>Synthèse</v>
      </c>
      <c r="AF311" s="71" t="str">
        <f>'CARNIVORES 3'!M309</f>
        <v>Juin</v>
      </c>
      <c r="AG311" s="71" t="str">
        <f>'CHIRURGIE 3'!M309</f>
        <v>Synthèse</v>
      </c>
      <c r="AH311" s="71" t="str">
        <f>'BIOCHIMIE 2'!M309</f>
        <v>Synthèse</v>
      </c>
      <c r="AI311" s="71" t="str">
        <f>'HIDAOA 3'!M309</f>
        <v>Juin</v>
      </c>
      <c r="AJ311" s="71" t="str">
        <f>'ANA-PATH 2'!M309</f>
        <v>Synthèse</v>
      </c>
      <c r="AK311" s="73" t="str">
        <f>CLINIQUE!N311</f>
        <v>Juin</v>
      </c>
    </row>
    <row r="312" spans="1:38" s="34" customFormat="1" ht="15.75">
      <c r="A312" s="35">
        <v>303</v>
      </c>
      <c r="B312" s="123" t="s">
        <v>597</v>
      </c>
      <c r="C312" s="123" t="s">
        <v>76</v>
      </c>
      <c r="D312" s="339">
        <f>'REPRODUCTION 3'!G310</f>
        <v>15.75</v>
      </c>
      <c r="E312" s="339">
        <f>'RUMINANTS 3'!G310</f>
        <v>42.75</v>
      </c>
      <c r="F312" s="339">
        <f>'PARASITOLOGIE 3'!G310</f>
        <v>33</v>
      </c>
      <c r="G312" s="339">
        <f>'INFECTIEUX 3'!G310</f>
        <v>27.75</v>
      </c>
      <c r="H312" s="339">
        <f>'CARNIVORES 3'!G310</f>
        <v>43.5</v>
      </c>
      <c r="I312" s="339">
        <f>'CHIRURGIE 3'!G310</f>
        <v>31.5</v>
      </c>
      <c r="J312" s="339">
        <f>'BIOCHIMIE 2'!G310</f>
        <v>10.75</v>
      </c>
      <c r="K312" s="339">
        <f>'HIDAOA 3'!G310</f>
        <v>33.75</v>
      </c>
      <c r="L312" s="339">
        <f>'ANA-PATH 2'!G310</f>
        <v>12</v>
      </c>
      <c r="M312" s="88">
        <f>CLINIQUE!H312</f>
        <v>40.5</v>
      </c>
      <c r="N312" s="88">
        <f t="shared" si="56"/>
        <v>291.25</v>
      </c>
      <c r="O312" s="88">
        <f t="shared" si="57"/>
        <v>10.401785714285714</v>
      </c>
      <c r="P312" s="89" t="str">
        <f t="shared" si="58"/>
        <v>Admis</v>
      </c>
      <c r="Q312" s="89" t="str">
        <f t="shared" si="59"/>
        <v>juin</v>
      </c>
      <c r="R312" s="72">
        <f t="shared" si="60"/>
        <v>0</v>
      </c>
      <c r="S312" s="72">
        <f t="shared" si="61"/>
        <v>0</v>
      </c>
      <c r="T312" s="72">
        <f t="shared" si="62"/>
        <v>0</v>
      </c>
      <c r="U312" s="72">
        <f t="shared" si="63"/>
        <v>0</v>
      </c>
      <c r="V312" s="72">
        <f t="shared" si="64"/>
        <v>0</v>
      </c>
      <c r="W312" s="72">
        <f t="shared" si="65"/>
        <v>0</v>
      </c>
      <c r="X312" s="72">
        <f t="shared" si="66"/>
        <v>0</v>
      </c>
      <c r="Y312" s="72">
        <f t="shared" si="67"/>
        <v>0</v>
      </c>
      <c r="Z312" s="72">
        <f t="shared" si="68"/>
        <v>0</v>
      </c>
      <c r="AA312" s="72">
        <f t="shared" si="69"/>
        <v>0</v>
      </c>
      <c r="AB312" s="71" t="str">
        <f>'REPRODUCTION 3'!M310</f>
        <v>Juin</v>
      </c>
      <c r="AC312" s="71" t="str">
        <f>'RUMINANTS 3'!M310</f>
        <v>Juin</v>
      </c>
      <c r="AD312" s="71" t="str">
        <f>'PARASITOLOGIE 3'!M310</f>
        <v>Juin</v>
      </c>
      <c r="AE312" s="71" t="str">
        <f>'INFECTIEUX 3'!M310</f>
        <v>Juin</v>
      </c>
      <c r="AF312" s="71" t="str">
        <f>'CARNIVORES 3'!M310</f>
        <v>Juin</v>
      </c>
      <c r="AG312" s="71" t="str">
        <f>'CHIRURGIE 3'!M310</f>
        <v>Juin</v>
      </c>
      <c r="AH312" s="71" t="str">
        <f>'BIOCHIMIE 2'!M310</f>
        <v>Juin</v>
      </c>
      <c r="AI312" s="71" t="str">
        <f>'HIDAOA 3'!M310</f>
        <v>Juin</v>
      </c>
      <c r="AJ312" s="71" t="str">
        <f>'ANA-PATH 2'!M310</f>
        <v>Juin</v>
      </c>
      <c r="AK312" s="73" t="str">
        <f>CLINIQUE!N312</f>
        <v>Juin</v>
      </c>
      <c r="AL312" t="e">
        <f>IF(AND(B312=#REF!,C312=#REF!),"oui","non")</f>
        <v>#REF!</v>
      </c>
    </row>
    <row r="313" spans="1:38" s="34" customFormat="1" ht="15.75">
      <c r="A313" s="35">
        <v>304</v>
      </c>
      <c r="B313" s="123" t="s">
        <v>597</v>
      </c>
      <c r="C313" s="123" t="s">
        <v>598</v>
      </c>
      <c r="D313" s="87">
        <f>'REPRODUCTION 3'!G311</f>
        <v>11.25</v>
      </c>
      <c r="E313" s="87">
        <f>'RUMINANTS 3'!G311</f>
        <v>26.25</v>
      </c>
      <c r="F313" s="87">
        <f>'PARASITOLOGIE 3'!G311</f>
        <v>23.25</v>
      </c>
      <c r="G313" s="87">
        <f>'INFECTIEUX 3'!G311</f>
        <v>3.375</v>
      </c>
      <c r="H313" s="87">
        <f>'CARNIVORES 3'!G311</f>
        <v>16.5</v>
      </c>
      <c r="I313" s="87">
        <f>'CHIRURGIE 3'!G311</f>
        <v>19.125</v>
      </c>
      <c r="J313" s="87">
        <f>'BIOCHIMIE 2'!G311</f>
        <v>13</v>
      </c>
      <c r="K313" s="87">
        <f>'HIDAOA 3'!G311</f>
        <v>29.625</v>
      </c>
      <c r="L313" s="87">
        <f>'ANA-PATH 2'!G311</f>
        <v>10</v>
      </c>
      <c r="M313" s="88">
        <f>CLINIQUE!H313</f>
        <v>35.5</v>
      </c>
      <c r="N313" s="88">
        <f t="shared" si="56"/>
        <v>187.875</v>
      </c>
      <c r="O313" s="88">
        <f t="shared" si="57"/>
        <v>6.7098214285714288</v>
      </c>
      <c r="P313" s="89" t="str">
        <f t="shared" si="58"/>
        <v>Ajournee</v>
      </c>
      <c r="Q313" s="89" t="str">
        <f t="shared" si="59"/>
        <v>Synthèse</v>
      </c>
      <c r="R313" s="72">
        <f t="shared" si="60"/>
        <v>1</v>
      </c>
      <c r="S313" s="72">
        <f t="shared" si="61"/>
        <v>0</v>
      </c>
      <c r="T313" s="72">
        <f t="shared" si="62"/>
        <v>0</v>
      </c>
      <c r="U313" s="72">
        <f t="shared" si="63"/>
        <v>1</v>
      </c>
      <c r="V313" s="72">
        <f t="shared" si="64"/>
        <v>0</v>
      </c>
      <c r="W313" s="72">
        <f t="shared" si="65"/>
        <v>0</v>
      </c>
      <c r="X313" s="72">
        <f t="shared" si="66"/>
        <v>0</v>
      </c>
      <c r="Y313" s="72">
        <f t="shared" si="67"/>
        <v>0</v>
      </c>
      <c r="Z313" s="72">
        <f t="shared" si="68"/>
        <v>0</v>
      </c>
      <c r="AA313" s="72">
        <f t="shared" si="69"/>
        <v>0</v>
      </c>
      <c r="AB313" s="71" t="str">
        <f>'REPRODUCTION 3'!M311</f>
        <v>Synthèse</v>
      </c>
      <c r="AC313" s="71" t="str">
        <f>'RUMINANTS 3'!M311</f>
        <v>Synthèse</v>
      </c>
      <c r="AD313" s="71" t="str">
        <f>'PARASITOLOGIE 3'!M311</f>
        <v>Synthèse</v>
      </c>
      <c r="AE313" s="71" t="str">
        <f>'INFECTIEUX 3'!M311</f>
        <v>Synthèse</v>
      </c>
      <c r="AF313" s="71" t="str">
        <f>'CARNIVORES 3'!M311</f>
        <v>Synthèse</v>
      </c>
      <c r="AG313" s="71" t="str">
        <f>'CHIRURGIE 3'!M311</f>
        <v>Synthèse</v>
      </c>
      <c r="AH313" s="71" t="str">
        <f>'BIOCHIMIE 2'!M311</f>
        <v>Synthèse</v>
      </c>
      <c r="AI313" s="71" t="str">
        <f>'HIDAOA 3'!M311</f>
        <v>Synthèse</v>
      </c>
      <c r="AJ313" s="71" t="str">
        <f>'ANA-PATH 2'!M311</f>
        <v>Synthèse</v>
      </c>
      <c r="AK313" s="73" t="str">
        <f>CLINIQUE!N313</f>
        <v>Juin</v>
      </c>
    </row>
    <row r="314" spans="1:38" s="34" customFormat="1" ht="15.75">
      <c r="A314" s="35">
        <v>305</v>
      </c>
      <c r="B314" s="123" t="s">
        <v>599</v>
      </c>
      <c r="C314" s="123" t="s">
        <v>600</v>
      </c>
      <c r="D314" s="87">
        <f>'REPRODUCTION 3'!G312</f>
        <v>17.25</v>
      </c>
      <c r="E314" s="87">
        <f>'RUMINANTS 3'!G312</f>
        <v>49.5</v>
      </c>
      <c r="F314" s="87">
        <f>'PARASITOLOGIE 3'!G312</f>
        <v>23.625</v>
      </c>
      <c r="G314" s="87">
        <f>'INFECTIEUX 3'!G312</f>
        <v>18.75</v>
      </c>
      <c r="H314" s="87">
        <f>'CARNIVORES 3'!G312</f>
        <v>30.75</v>
      </c>
      <c r="I314" s="87">
        <f>'CHIRURGIE 3'!G312</f>
        <v>28.5</v>
      </c>
      <c r="J314" s="87">
        <f>'BIOCHIMIE 2'!G312</f>
        <v>21</v>
      </c>
      <c r="K314" s="87">
        <f>'HIDAOA 3'!G312</f>
        <v>30.75</v>
      </c>
      <c r="L314" s="87">
        <f>'ANA-PATH 2'!G312</f>
        <v>16</v>
      </c>
      <c r="M314" s="88">
        <f>CLINIQUE!H314</f>
        <v>43.5</v>
      </c>
      <c r="N314" s="88">
        <f t="shared" si="56"/>
        <v>279.625</v>
      </c>
      <c r="O314" s="88">
        <f t="shared" si="57"/>
        <v>9.9866071428571423</v>
      </c>
      <c r="P314" s="89" t="str">
        <f t="shared" si="58"/>
        <v>Ajournee</v>
      </c>
      <c r="Q314" s="89" t="str">
        <f t="shared" si="59"/>
        <v>Synthèse</v>
      </c>
      <c r="R314" s="72">
        <f t="shared" si="60"/>
        <v>0</v>
      </c>
      <c r="S314" s="72">
        <f t="shared" si="61"/>
        <v>0</v>
      </c>
      <c r="T314" s="72">
        <f t="shared" si="62"/>
        <v>0</v>
      </c>
      <c r="U314" s="72">
        <f t="shared" si="63"/>
        <v>0</v>
      </c>
      <c r="V314" s="72">
        <f t="shared" si="64"/>
        <v>0</v>
      </c>
      <c r="W314" s="72">
        <f t="shared" si="65"/>
        <v>0</v>
      </c>
      <c r="X314" s="72">
        <f t="shared" si="66"/>
        <v>0</v>
      </c>
      <c r="Y314" s="72">
        <f t="shared" si="67"/>
        <v>0</v>
      </c>
      <c r="Z314" s="72">
        <f t="shared" si="68"/>
        <v>0</v>
      </c>
      <c r="AA314" s="72">
        <f t="shared" si="69"/>
        <v>0</v>
      </c>
      <c r="AB314" s="71" t="str">
        <f>'REPRODUCTION 3'!M312</f>
        <v>Juin</v>
      </c>
      <c r="AC314" s="71" t="str">
        <f>'RUMINANTS 3'!M312</f>
        <v>Juin</v>
      </c>
      <c r="AD314" s="71" t="str">
        <f>'PARASITOLOGIE 3'!M312</f>
        <v>Juin</v>
      </c>
      <c r="AE314" s="71" t="str">
        <f>'INFECTIEUX 3'!M312</f>
        <v>Synthèse</v>
      </c>
      <c r="AF314" s="71" t="str">
        <f>'CARNIVORES 3'!M312</f>
        <v>Juin</v>
      </c>
      <c r="AG314" s="71" t="str">
        <f>'CHIRURGIE 3'!M312</f>
        <v>Juin</v>
      </c>
      <c r="AH314" s="71" t="str">
        <f>'BIOCHIMIE 2'!M312</f>
        <v>Juin</v>
      </c>
      <c r="AI314" s="71" t="str">
        <f>'HIDAOA 3'!M312</f>
        <v>Juin</v>
      </c>
      <c r="AJ314" s="71" t="str">
        <f>'ANA-PATH 2'!M312</f>
        <v>Juin</v>
      </c>
      <c r="AK314" s="73" t="str">
        <f>CLINIQUE!N314</f>
        <v>Juin</v>
      </c>
    </row>
    <row r="315" spans="1:38" s="34" customFormat="1" ht="15.75">
      <c r="A315" s="35">
        <v>306</v>
      </c>
      <c r="B315" s="123" t="s">
        <v>601</v>
      </c>
      <c r="C315" s="123" t="s">
        <v>602</v>
      </c>
      <c r="D315" s="87">
        <f>'REPRODUCTION 3'!G313</f>
        <v>3.75</v>
      </c>
      <c r="E315" s="87">
        <f>'RUMINANTS 3'!G313</f>
        <v>26.25</v>
      </c>
      <c r="F315" s="87">
        <f>'PARASITOLOGIE 3'!G313</f>
        <v>28.5</v>
      </c>
      <c r="G315" s="87">
        <f>'INFECTIEUX 3'!G313</f>
        <v>6.75</v>
      </c>
      <c r="H315" s="87">
        <f>'CARNIVORES 3'!G313</f>
        <v>20.25</v>
      </c>
      <c r="I315" s="87">
        <f>'CHIRURGIE 3'!G313</f>
        <v>15</v>
      </c>
      <c r="J315" s="87">
        <f>'BIOCHIMIE 2'!G313</f>
        <v>8.75</v>
      </c>
      <c r="K315" s="87">
        <f>'HIDAOA 3'!G313</f>
        <v>19.125</v>
      </c>
      <c r="L315" s="87">
        <f>'ANA-PATH 2'!G313</f>
        <v>13</v>
      </c>
      <c r="M315" s="88">
        <f>CLINIQUE!H315</f>
        <v>34</v>
      </c>
      <c r="N315" s="88">
        <f t="shared" si="56"/>
        <v>175.375</v>
      </c>
      <c r="O315" s="88">
        <f t="shared" si="57"/>
        <v>6.2633928571428568</v>
      </c>
      <c r="P315" s="89" t="str">
        <f t="shared" si="58"/>
        <v>Ajournee</v>
      </c>
      <c r="Q315" s="89" t="str">
        <f t="shared" si="59"/>
        <v>Synthèse</v>
      </c>
      <c r="R315" s="72">
        <f t="shared" si="60"/>
        <v>1</v>
      </c>
      <c r="S315" s="72">
        <f t="shared" si="61"/>
        <v>0</v>
      </c>
      <c r="T315" s="72">
        <f t="shared" si="62"/>
        <v>0</v>
      </c>
      <c r="U315" s="72">
        <f t="shared" si="63"/>
        <v>1</v>
      </c>
      <c r="V315" s="72">
        <f t="shared" si="64"/>
        <v>0</v>
      </c>
      <c r="W315" s="72">
        <f t="shared" si="65"/>
        <v>0</v>
      </c>
      <c r="X315" s="72">
        <f t="shared" si="66"/>
        <v>1</v>
      </c>
      <c r="Y315" s="72">
        <f t="shared" si="67"/>
        <v>0</v>
      </c>
      <c r="Z315" s="72">
        <f t="shared" si="68"/>
        <v>0</v>
      </c>
      <c r="AA315" s="72">
        <f t="shared" si="69"/>
        <v>0</v>
      </c>
      <c r="AB315" s="71" t="str">
        <f>'REPRODUCTION 3'!M313</f>
        <v>Synthèse</v>
      </c>
      <c r="AC315" s="71" t="str">
        <f>'RUMINANTS 3'!M313</f>
        <v>Synthèse</v>
      </c>
      <c r="AD315" s="71" t="str">
        <f>'PARASITOLOGIE 3'!M313</f>
        <v>Juin</v>
      </c>
      <c r="AE315" s="71" t="str">
        <f>'INFECTIEUX 3'!M313</f>
        <v>Synthèse</v>
      </c>
      <c r="AF315" s="71" t="str">
        <f>'CARNIVORES 3'!M313</f>
        <v>Synthèse</v>
      </c>
      <c r="AG315" s="71" t="str">
        <f>'CHIRURGIE 3'!M313</f>
        <v>Synthèse</v>
      </c>
      <c r="AH315" s="71" t="str">
        <f>'BIOCHIMIE 2'!M313</f>
        <v>Synthèse</v>
      </c>
      <c r="AI315" s="71" t="str">
        <f>'HIDAOA 3'!M313</f>
        <v>Synthèse</v>
      </c>
      <c r="AJ315" s="71" t="str">
        <f>'ANA-PATH 2'!M313</f>
        <v>Synthèse</v>
      </c>
      <c r="AK315" s="73" t="str">
        <f>CLINIQUE!N315</f>
        <v>Juin</v>
      </c>
    </row>
    <row r="316" spans="1:38" s="34" customFormat="1" ht="15.75">
      <c r="A316" s="35">
        <v>307</v>
      </c>
      <c r="B316" s="123" t="s">
        <v>603</v>
      </c>
      <c r="C316" s="123" t="s">
        <v>604</v>
      </c>
      <c r="D316" s="87">
        <f>'REPRODUCTION 3'!G314</f>
        <v>14.625</v>
      </c>
      <c r="E316" s="87">
        <f>'RUMINANTS 3'!G314</f>
        <v>43.5</v>
      </c>
      <c r="F316" s="87">
        <f>'PARASITOLOGIE 3'!G314</f>
        <v>22.125</v>
      </c>
      <c r="G316" s="87">
        <f>'INFECTIEUX 3'!G314</f>
        <v>10.125</v>
      </c>
      <c r="H316" s="87">
        <f>'CARNIVORES 3'!G314</f>
        <v>34.875</v>
      </c>
      <c r="I316" s="87">
        <f>'CHIRURGIE 3'!G314</f>
        <v>30</v>
      </c>
      <c r="J316" s="87">
        <f>'BIOCHIMIE 2'!G314</f>
        <v>12.5</v>
      </c>
      <c r="K316" s="87">
        <f>'HIDAOA 3'!G314</f>
        <v>29.625</v>
      </c>
      <c r="L316" s="87">
        <f>'ANA-PATH 2'!G314</f>
        <v>16</v>
      </c>
      <c r="M316" s="88">
        <f>CLINIQUE!H316</f>
        <v>34</v>
      </c>
      <c r="N316" s="88">
        <f t="shared" si="56"/>
        <v>247.375</v>
      </c>
      <c r="O316" s="88">
        <f t="shared" si="57"/>
        <v>8.8348214285714288</v>
      </c>
      <c r="P316" s="89" t="str">
        <f t="shared" si="58"/>
        <v>Ajournee</v>
      </c>
      <c r="Q316" s="89" t="str">
        <f t="shared" si="59"/>
        <v>Synthèse</v>
      </c>
      <c r="R316" s="72">
        <f t="shared" si="60"/>
        <v>1</v>
      </c>
      <c r="S316" s="72">
        <f t="shared" si="61"/>
        <v>0</v>
      </c>
      <c r="T316" s="72">
        <f t="shared" si="62"/>
        <v>0</v>
      </c>
      <c r="U316" s="72">
        <f t="shared" si="63"/>
        <v>1</v>
      </c>
      <c r="V316" s="72">
        <f t="shared" si="64"/>
        <v>0</v>
      </c>
      <c r="W316" s="72">
        <f t="shared" si="65"/>
        <v>0</v>
      </c>
      <c r="X316" s="72">
        <f t="shared" si="66"/>
        <v>0</v>
      </c>
      <c r="Y316" s="72">
        <f t="shared" si="67"/>
        <v>0</v>
      </c>
      <c r="Z316" s="72">
        <f t="shared" si="68"/>
        <v>0</v>
      </c>
      <c r="AA316" s="72">
        <f t="shared" si="69"/>
        <v>0</v>
      </c>
      <c r="AB316" s="71" t="str">
        <f>'REPRODUCTION 3'!M314</f>
        <v>Synthèse</v>
      </c>
      <c r="AC316" s="71" t="str">
        <f>'RUMINANTS 3'!M314</f>
        <v>Juin</v>
      </c>
      <c r="AD316" s="71" t="str">
        <f>'PARASITOLOGIE 3'!M314</f>
        <v>Synthèse</v>
      </c>
      <c r="AE316" s="71" t="str">
        <f>'INFECTIEUX 3'!M314</f>
        <v>Synthèse</v>
      </c>
      <c r="AF316" s="71" t="str">
        <f>'CARNIVORES 3'!M314</f>
        <v>Juin</v>
      </c>
      <c r="AG316" s="71" t="str">
        <f>'CHIRURGIE 3'!M314</f>
        <v>Juin</v>
      </c>
      <c r="AH316" s="71" t="str">
        <f>'BIOCHIMIE 2'!M314</f>
        <v>Synthèse</v>
      </c>
      <c r="AI316" s="71" t="str">
        <f>'HIDAOA 3'!M314</f>
        <v>Synthèse</v>
      </c>
      <c r="AJ316" s="71" t="str">
        <f>'ANA-PATH 2'!M314</f>
        <v>Synthèse</v>
      </c>
      <c r="AK316" s="73" t="str">
        <f>CLINIQUE!N316</f>
        <v>Juin</v>
      </c>
    </row>
    <row r="317" spans="1:38" s="34" customFormat="1" ht="15.75">
      <c r="A317" s="35">
        <v>308</v>
      </c>
      <c r="B317" s="123" t="s">
        <v>605</v>
      </c>
      <c r="C317" s="123" t="s">
        <v>606</v>
      </c>
      <c r="D317" s="87">
        <f>'REPRODUCTION 3'!G315</f>
        <v>12</v>
      </c>
      <c r="E317" s="87">
        <f>'RUMINANTS 3'!G315</f>
        <v>36.75</v>
      </c>
      <c r="F317" s="87">
        <f>'PARASITOLOGIE 3'!G315</f>
        <v>25.5</v>
      </c>
      <c r="G317" s="87">
        <f>'INFECTIEUX 3'!G315</f>
        <v>8.625</v>
      </c>
      <c r="H317" s="87">
        <f>'CARNIVORES 3'!G315</f>
        <v>20.625</v>
      </c>
      <c r="I317" s="87">
        <f>'CHIRURGIE 3'!G315</f>
        <v>19.5</v>
      </c>
      <c r="J317" s="87">
        <f>'BIOCHIMIE 2'!G315</f>
        <v>10.5</v>
      </c>
      <c r="K317" s="87">
        <f>'HIDAOA 3'!G315</f>
        <v>30.75</v>
      </c>
      <c r="L317" s="87">
        <f>'ANA-PATH 2'!G315</f>
        <v>12.5</v>
      </c>
      <c r="M317" s="88">
        <f>CLINIQUE!H317</f>
        <v>38.25</v>
      </c>
      <c r="N317" s="88">
        <f t="shared" si="56"/>
        <v>215</v>
      </c>
      <c r="O317" s="88">
        <f t="shared" si="57"/>
        <v>7.6785714285714288</v>
      </c>
      <c r="P317" s="89" t="str">
        <f t="shared" si="58"/>
        <v>Ajournee</v>
      </c>
      <c r="Q317" s="89" t="str">
        <f t="shared" si="59"/>
        <v>Synthèse</v>
      </c>
      <c r="R317" s="72">
        <f t="shared" si="60"/>
        <v>1</v>
      </c>
      <c r="S317" s="72">
        <f t="shared" si="61"/>
        <v>0</v>
      </c>
      <c r="T317" s="72">
        <f t="shared" si="62"/>
        <v>0</v>
      </c>
      <c r="U317" s="72">
        <f t="shared" si="63"/>
        <v>1</v>
      </c>
      <c r="V317" s="72">
        <f t="shared" si="64"/>
        <v>0</v>
      </c>
      <c r="W317" s="72">
        <f t="shared" si="65"/>
        <v>0</v>
      </c>
      <c r="X317" s="72">
        <f t="shared" si="66"/>
        <v>0</v>
      </c>
      <c r="Y317" s="72">
        <f t="shared" si="67"/>
        <v>0</v>
      </c>
      <c r="Z317" s="72">
        <f t="shared" si="68"/>
        <v>0</v>
      </c>
      <c r="AA317" s="72">
        <f t="shared" si="69"/>
        <v>0</v>
      </c>
      <c r="AB317" s="71" t="str">
        <f>'REPRODUCTION 3'!M315</f>
        <v>Synthèse</v>
      </c>
      <c r="AC317" s="71" t="str">
        <f>'RUMINANTS 3'!M315</f>
        <v>Juin</v>
      </c>
      <c r="AD317" s="71" t="str">
        <f>'PARASITOLOGIE 3'!M315</f>
        <v>Synthèse</v>
      </c>
      <c r="AE317" s="71" t="str">
        <f>'INFECTIEUX 3'!M315</f>
        <v>Synthèse</v>
      </c>
      <c r="AF317" s="71" t="str">
        <f>'CARNIVORES 3'!M315</f>
        <v>Synthèse</v>
      </c>
      <c r="AG317" s="71" t="str">
        <f>'CHIRURGIE 3'!M315</f>
        <v>Synthèse</v>
      </c>
      <c r="AH317" s="71" t="str">
        <f>'BIOCHIMIE 2'!M315</f>
        <v>Synthèse</v>
      </c>
      <c r="AI317" s="71" t="str">
        <f>'HIDAOA 3'!M315</f>
        <v>Juin</v>
      </c>
      <c r="AJ317" s="71" t="str">
        <f>'ANA-PATH 2'!M315</f>
        <v>Synthèse</v>
      </c>
      <c r="AK317" s="73" t="str">
        <f>CLINIQUE!N317</f>
        <v>Juin</v>
      </c>
    </row>
    <row r="318" spans="1:38" s="34" customFormat="1" ht="15.75">
      <c r="A318" s="35">
        <v>309</v>
      </c>
      <c r="B318" s="123" t="s">
        <v>605</v>
      </c>
      <c r="C318" s="123" t="s">
        <v>39</v>
      </c>
      <c r="D318" s="87">
        <f>'REPRODUCTION 3'!G316</f>
        <v>15.75</v>
      </c>
      <c r="E318" s="87">
        <f>'RUMINANTS 3'!G316</f>
        <v>44.25</v>
      </c>
      <c r="F318" s="87">
        <f>'PARASITOLOGIE 3'!G316</f>
        <v>30.75</v>
      </c>
      <c r="G318" s="87">
        <f>'INFECTIEUX 3'!G316</f>
        <v>14.25</v>
      </c>
      <c r="H318" s="87">
        <f>'CARNIVORES 3'!G316</f>
        <v>34.125</v>
      </c>
      <c r="I318" s="87">
        <f>'CHIRURGIE 3'!G316</f>
        <v>28.5</v>
      </c>
      <c r="J318" s="87">
        <f>'BIOCHIMIE 2'!G316</f>
        <v>16.5</v>
      </c>
      <c r="K318" s="87">
        <f>'HIDAOA 3'!G316</f>
        <v>34.5</v>
      </c>
      <c r="L318" s="87">
        <f>'ANA-PATH 2'!G316</f>
        <v>20.25</v>
      </c>
      <c r="M318" s="88">
        <f>CLINIQUE!H318</f>
        <v>40</v>
      </c>
      <c r="N318" s="88">
        <f t="shared" si="56"/>
        <v>278.875</v>
      </c>
      <c r="O318" s="88">
        <f t="shared" si="57"/>
        <v>9.9598214285714288</v>
      </c>
      <c r="P318" s="89" t="str">
        <f t="shared" si="58"/>
        <v>Ajournee</v>
      </c>
      <c r="Q318" s="89" t="str">
        <f t="shared" si="59"/>
        <v>Synthèse</v>
      </c>
      <c r="R318" s="72">
        <f t="shared" si="60"/>
        <v>0</v>
      </c>
      <c r="S318" s="72">
        <f t="shared" si="61"/>
        <v>0</v>
      </c>
      <c r="T318" s="72">
        <f t="shared" si="62"/>
        <v>0</v>
      </c>
      <c r="U318" s="72">
        <f t="shared" si="63"/>
        <v>1</v>
      </c>
      <c r="V318" s="72">
        <f t="shared" si="64"/>
        <v>0</v>
      </c>
      <c r="W318" s="72">
        <f t="shared" si="65"/>
        <v>0</v>
      </c>
      <c r="X318" s="72">
        <f t="shared" si="66"/>
        <v>0</v>
      </c>
      <c r="Y318" s="72">
        <f t="shared" si="67"/>
        <v>0</v>
      </c>
      <c r="Z318" s="72">
        <f t="shared" si="68"/>
        <v>0</v>
      </c>
      <c r="AA318" s="72">
        <f t="shared" si="69"/>
        <v>0</v>
      </c>
      <c r="AB318" s="71" t="str">
        <f>'REPRODUCTION 3'!M316</f>
        <v>Synthèse</v>
      </c>
      <c r="AC318" s="71" t="str">
        <f>'RUMINANTS 3'!M316</f>
        <v>Juin</v>
      </c>
      <c r="AD318" s="71" t="str">
        <f>'PARASITOLOGIE 3'!M316</f>
        <v>Juin</v>
      </c>
      <c r="AE318" s="71" t="str">
        <f>'INFECTIEUX 3'!M316</f>
        <v>Synthèse</v>
      </c>
      <c r="AF318" s="71" t="str">
        <f>'CARNIVORES 3'!M316</f>
        <v>Juin</v>
      </c>
      <c r="AG318" s="71" t="str">
        <f>'CHIRURGIE 3'!M316</f>
        <v>Synthèse</v>
      </c>
      <c r="AH318" s="71" t="str">
        <f>'BIOCHIMIE 2'!M316</f>
        <v>Synthèse</v>
      </c>
      <c r="AI318" s="71" t="str">
        <f>'HIDAOA 3'!M316</f>
        <v>Juin</v>
      </c>
      <c r="AJ318" s="71" t="str">
        <f>'ANA-PATH 2'!M316</f>
        <v>Juin</v>
      </c>
      <c r="AK318" s="73" t="str">
        <f>CLINIQUE!N318</f>
        <v>Juin</v>
      </c>
    </row>
    <row r="319" spans="1:38" ht="15.75">
      <c r="A319" s="35">
        <v>310</v>
      </c>
      <c r="B319" s="123" t="s">
        <v>607</v>
      </c>
      <c r="C319" s="123" t="s">
        <v>397</v>
      </c>
      <c r="D319" s="87">
        <f>'REPRODUCTION 3'!G317</f>
        <v>8.625</v>
      </c>
      <c r="E319" s="87">
        <f>'RUMINANTS 3'!G317</f>
        <v>39.75</v>
      </c>
      <c r="F319" s="87">
        <f>'PARASITOLOGIE 3'!G317</f>
        <v>28.125</v>
      </c>
      <c r="G319" s="87">
        <f>'INFECTIEUX 3'!G317</f>
        <v>3.75</v>
      </c>
      <c r="H319" s="87">
        <f>'CARNIVORES 3'!G317</f>
        <v>21.75</v>
      </c>
      <c r="I319" s="87">
        <f>'CHIRURGIE 3'!G317</f>
        <v>27.375</v>
      </c>
      <c r="J319" s="87">
        <f>'BIOCHIMIE 2'!G317</f>
        <v>12</v>
      </c>
      <c r="K319" s="87">
        <f>'HIDAOA 3'!G317</f>
        <v>26.625</v>
      </c>
      <c r="L319" s="87">
        <f>'ANA-PATH 2'!G317</f>
        <v>17</v>
      </c>
      <c r="M319" s="88">
        <f>CLINIQUE!H319</f>
        <v>34.5</v>
      </c>
      <c r="N319" s="88">
        <f t="shared" si="56"/>
        <v>219.5</v>
      </c>
      <c r="O319" s="88">
        <f t="shared" si="57"/>
        <v>7.8392857142857144</v>
      </c>
      <c r="P319" s="89" t="str">
        <f t="shared" si="58"/>
        <v>Ajournee</v>
      </c>
      <c r="Q319" s="89" t="str">
        <f t="shared" si="59"/>
        <v>Synthèse</v>
      </c>
      <c r="R319" s="72">
        <f t="shared" si="60"/>
        <v>1</v>
      </c>
      <c r="S319" s="72">
        <f t="shared" si="61"/>
        <v>0</v>
      </c>
      <c r="T319" s="72">
        <f t="shared" si="62"/>
        <v>0</v>
      </c>
      <c r="U319" s="72">
        <f t="shared" si="63"/>
        <v>1</v>
      </c>
      <c r="V319" s="72">
        <f t="shared" si="64"/>
        <v>0</v>
      </c>
      <c r="W319" s="72">
        <f t="shared" si="65"/>
        <v>0</v>
      </c>
      <c r="X319" s="72">
        <f t="shared" si="66"/>
        <v>0</v>
      </c>
      <c r="Y319" s="72">
        <f t="shared" si="67"/>
        <v>0</v>
      </c>
      <c r="Z319" s="72">
        <f t="shared" si="68"/>
        <v>0</v>
      </c>
      <c r="AA319" s="72">
        <f t="shared" si="69"/>
        <v>0</v>
      </c>
      <c r="AB319" s="71" t="str">
        <f>'REPRODUCTION 3'!M317</f>
        <v>Synthèse</v>
      </c>
      <c r="AC319" s="71" t="str">
        <f>'RUMINANTS 3'!M317</f>
        <v>Juin</v>
      </c>
      <c r="AD319" s="71" t="str">
        <f>'PARASITOLOGIE 3'!M317</f>
        <v>Synthèse</v>
      </c>
      <c r="AE319" s="71" t="str">
        <f>'INFECTIEUX 3'!M317</f>
        <v>Synthèse</v>
      </c>
      <c r="AF319" s="71" t="str">
        <f>'CARNIVORES 3'!M317</f>
        <v>Synthèse</v>
      </c>
      <c r="AG319" s="71" t="str">
        <f>'CHIRURGIE 3'!M317</f>
        <v>Synthèse</v>
      </c>
      <c r="AH319" s="71" t="str">
        <f>'BIOCHIMIE 2'!M317</f>
        <v>Synthèse</v>
      </c>
      <c r="AI319" s="71" t="str">
        <f>'HIDAOA 3'!M317</f>
        <v>Synthèse</v>
      </c>
      <c r="AJ319" s="71" t="str">
        <f>'ANA-PATH 2'!M317</f>
        <v>Synthèse</v>
      </c>
      <c r="AK319" s="73" t="str">
        <f>CLINIQUE!N319</f>
        <v>Juin</v>
      </c>
    </row>
    <row r="320" spans="1:38" ht="15.75">
      <c r="A320" s="35">
        <v>311</v>
      </c>
      <c r="B320" s="123" t="s">
        <v>608</v>
      </c>
      <c r="C320" s="123" t="s">
        <v>470</v>
      </c>
      <c r="D320" s="87">
        <f>'REPRODUCTION 3'!G318</f>
        <v>15</v>
      </c>
      <c r="E320" s="87">
        <f>'RUMINANTS 3'!G318</f>
        <v>40.5</v>
      </c>
      <c r="F320" s="87">
        <f>'PARASITOLOGIE 3'!G318</f>
        <v>24</v>
      </c>
      <c r="G320" s="87">
        <f>'INFECTIEUX 3'!G318</f>
        <v>13.5</v>
      </c>
      <c r="H320" s="87">
        <f>'CARNIVORES 3'!G318</f>
        <v>42.75</v>
      </c>
      <c r="I320" s="87">
        <f>'CHIRURGIE 3'!G318</f>
        <v>40.5</v>
      </c>
      <c r="J320" s="87">
        <f>'BIOCHIMIE 2'!G318</f>
        <v>10.75</v>
      </c>
      <c r="K320" s="87">
        <f>'HIDAOA 3'!G318</f>
        <v>36</v>
      </c>
      <c r="L320" s="87">
        <f>'ANA-PATH 2'!G318</f>
        <v>13.5</v>
      </c>
      <c r="M320" s="88">
        <f>CLINIQUE!H320</f>
        <v>40.75</v>
      </c>
      <c r="N320" s="88">
        <f t="shared" si="56"/>
        <v>277.25</v>
      </c>
      <c r="O320" s="88">
        <f t="shared" si="57"/>
        <v>9.9017857142857135</v>
      </c>
      <c r="P320" s="89" t="str">
        <f t="shared" si="58"/>
        <v>Ajournee</v>
      </c>
      <c r="Q320" s="89" t="str">
        <f t="shared" si="59"/>
        <v>Synthèse</v>
      </c>
      <c r="R320" s="72">
        <f t="shared" si="60"/>
        <v>0</v>
      </c>
      <c r="S320" s="72">
        <f t="shared" si="61"/>
        <v>0</v>
      </c>
      <c r="T320" s="72">
        <f t="shared" si="62"/>
        <v>0</v>
      </c>
      <c r="U320" s="72">
        <f t="shared" si="63"/>
        <v>1</v>
      </c>
      <c r="V320" s="72">
        <f t="shared" si="64"/>
        <v>0</v>
      </c>
      <c r="W320" s="72">
        <f t="shared" si="65"/>
        <v>0</v>
      </c>
      <c r="X320" s="72">
        <f t="shared" si="66"/>
        <v>0</v>
      </c>
      <c r="Y320" s="72">
        <f t="shared" si="67"/>
        <v>0</v>
      </c>
      <c r="Z320" s="72">
        <f t="shared" si="68"/>
        <v>0</v>
      </c>
      <c r="AA320" s="72">
        <f t="shared" si="69"/>
        <v>0</v>
      </c>
      <c r="AB320" s="71" t="str">
        <f>'REPRODUCTION 3'!M318</f>
        <v>Synthèse</v>
      </c>
      <c r="AC320" s="71" t="str">
        <f>'RUMINANTS 3'!M318</f>
        <v>Juin</v>
      </c>
      <c r="AD320" s="71" t="str">
        <f>'PARASITOLOGIE 3'!M318</f>
        <v>Synthèse</v>
      </c>
      <c r="AE320" s="71" t="str">
        <f>'INFECTIEUX 3'!M318</f>
        <v>Synthèse</v>
      </c>
      <c r="AF320" s="71" t="str">
        <f>'CARNIVORES 3'!M318</f>
        <v>Juin</v>
      </c>
      <c r="AG320" s="71" t="str">
        <f>'CHIRURGIE 3'!M318</f>
        <v>Juin</v>
      </c>
      <c r="AH320" s="71" t="str">
        <f>'BIOCHIMIE 2'!M318</f>
        <v>Synthèse</v>
      </c>
      <c r="AI320" s="71" t="str">
        <f>'HIDAOA 3'!M318</f>
        <v>Juin</v>
      </c>
      <c r="AJ320" s="71" t="str">
        <f>'ANA-PATH 2'!M318</f>
        <v>Synthèse</v>
      </c>
      <c r="AK320" s="73" t="str">
        <f>CLINIQUE!N320</f>
        <v>Juin</v>
      </c>
    </row>
    <row r="321" spans="1:38" ht="15.75">
      <c r="A321" s="35">
        <v>312</v>
      </c>
      <c r="B321" s="123" t="s">
        <v>609</v>
      </c>
      <c r="C321" s="123" t="s">
        <v>610</v>
      </c>
      <c r="D321" s="339">
        <f>'REPRODUCTION 3'!G319</f>
        <v>19.875</v>
      </c>
      <c r="E321" s="339">
        <f>'RUMINANTS 3'!G319</f>
        <v>49.5</v>
      </c>
      <c r="F321" s="339">
        <f>'PARASITOLOGIE 3'!G319</f>
        <v>27.75</v>
      </c>
      <c r="G321" s="339">
        <f>'INFECTIEUX 3'!G319</f>
        <v>16.5</v>
      </c>
      <c r="H321" s="339">
        <f>'CARNIVORES 3'!G319</f>
        <v>45</v>
      </c>
      <c r="I321" s="339">
        <f>'CHIRURGIE 3'!G319</f>
        <v>38.25</v>
      </c>
      <c r="J321" s="339">
        <f>'BIOCHIMIE 2'!G319</f>
        <v>19.25</v>
      </c>
      <c r="K321" s="339">
        <f>'HIDAOA 3'!G319</f>
        <v>40.5</v>
      </c>
      <c r="L321" s="339">
        <f>'ANA-PATH 2'!G319</f>
        <v>18.5</v>
      </c>
      <c r="M321" s="88">
        <f>CLINIQUE!H321</f>
        <v>39.25</v>
      </c>
      <c r="N321" s="88">
        <f t="shared" si="56"/>
        <v>314.375</v>
      </c>
      <c r="O321" s="88">
        <f t="shared" si="57"/>
        <v>11.227678571428571</v>
      </c>
      <c r="P321" s="89" t="str">
        <f t="shared" si="58"/>
        <v>Admis</v>
      </c>
      <c r="Q321" s="89" t="str">
        <f t="shared" si="59"/>
        <v>juin</v>
      </c>
      <c r="R321" s="72">
        <f t="shared" si="60"/>
        <v>0</v>
      </c>
      <c r="S321" s="72">
        <f t="shared" si="61"/>
        <v>0</v>
      </c>
      <c r="T321" s="72">
        <f t="shared" si="62"/>
        <v>0</v>
      </c>
      <c r="U321" s="72">
        <f t="shared" si="63"/>
        <v>0</v>
      </c>
      <c r="V321" s="72">
        <f t="shared" si="64"/>
        <v>0</v>
      </c>
      <c r="W321" s="72">
        <f t="shared" si="65"/>
        <v>0</v>
      </c>
      <c r="X321" s="72">
        <f t="shared" si="66"/>
        <v>0</v>
      </c>
      <c r="Y321" s="72">
        <f t="shared" si="67"/>
        <v>0</v>
      </c>
      <c r="Z321" s="72">
        <f t="shared" si="68"/>
        <v>0</v>
      </c>
      <c r="AA321" s="72">
        <f t="shared" si="69"/>
        <v>0</v>
      </c>
      <c r="AB321" s="71" t="str">
        <f>'REPRODUCTION 3'!M319</f>
        <v>Juin</v>
      </c>
      <c r="AC321" s="71" t="str">
        <f>'RUMINANTS 3'!M319</f>
        <v>Juin</v>
      </c>
      <c r="AD321" s="71" t="str">
        <f>'PARASITOLOGIE 3'!M319</f>
        <v>Juin</v>
      </c>
      <c r="AE321" s="71" t="str">
        <f>'INFECTIEUX 3'!M319</f>
        <v>Juin</v>
      </c>
      <c r="AF321" s="71" t="str">
        <f>'CARNIVORES 3'!M319</f>
        <v>Juin</v>
      </c>
      <c r="AG321" s="71" t="str">
        <f>'CHIRURGIE 3'!M319</f>
        <v>Juin</v>
      </c>
      <c r="AH321" s="71" t="str">
        <f>'BIOCHIMIE 2'!M319</f>
        <v>Juin</v>
      </c>
      <c r="AI321" s="71" t="str">
        <f>'HIDAOA 3'!M319</f>
        <v>Juin</v>
      </c>
      <c r="AJ321" s="71" t="str">
        <f>'ANA-PATH 2'!M319</f>
        <v>Juin</v>
      </c>
      <c r="AK321" s="73" t="str">
        <f>CLINIQUE!N321</f>
        <v>Juin</v>
      </c>
      <c r="AL321" t="e">
        <f>IF(AND(B321=#REF!,C321=#REF!),"oui","non")</f>
        <v>#REF!</v>
      </c>
    </row>
    <row r="322" spans="1:38" ht="15.75">
      <c r="A322" s="35">
        <v>313</v>
      </c>
      <c r="B322" s="123" t="s">
        <v>611</v>
      </c>
      <c r="C322" s="123" t="s">
        <v>612</v>
      </c>
      <c r="D322" s="87">
        <f>'REPRODUCTION 3'!G320</f>
        <v>12.75</v>
      </c>
      <c r="E322" s="87">
        <f>'RUMINANTS 3'!G320</f>
        <v>38.25</v>
      </c>
      <c r="F322" s="87">
        <f>'PARASITOLOGIE 3'!G320</f>
        <v>22.875</v>
      </c>
      <c r="G322" s="87">
        <f>'INFECTIEUX 3'!G320</f>
        <v>10.5</v>
      </c>
      <c r="H322" s="87">
        <f>'CARNIVORES 3'!G320</f>
        <v>32.625</v>
      </c>
      <c r="I322" s="87">
        <f>'CHIRURGIE 3'!G320</f>
        <v>14.25</v>
      </c>
      <c r="J322" s="87">
        <f>'BIOCHIMIE 2'!G320</f>
        <v>13.25</v>
      </c>
      <c r="K322" s="87">
        <f>'HIDAOA 3'!G320</f>
        <v>27</v>
      </c>
      <c r="L322" s="87">
        <f>'ANA-PATH 2'!G320</f>
        <v>12</v>
      </c>
      <c r="M322" s="88">
        <f>CLINIQUE!H322</f>
        <v>41.5</v>
      </c>
      <c r="N322" s="88">
        <f t="shared" si="56"/>
        <v>225</v>
      </c>
      <c r="O322" s="88">
        <f t="shared" si="57"/>
        <v>8.0357142857142865</v>
      </c>
      <c r="P322" s="89" t="str">
        <f t="shared" si="58"/>
        <v>Ajournee</v>
      </c>
      <c r="Q322" s="89" t="str">
        <f t="shared" si="59"/>
        <v>Synthèse</v>
      </c>
      <c r="R322" s="72">
        <f t="shared" si="60"/>
        <v>1</v>
      </c>
      <c r="S322" s="72">
        <f t="shared" si="61"/>
        <v>0</v>
      </c>
      <c r="T322" s="72">
        <f t="shared" si="62"/>
        <v>0</v>
      </c>
      <c r="U322" s="72">
        <f t="shared" si="63"/>
        <v>1</v>
      </c>
      <c r="V322" s="72">
        <f t="shared" si="64"/>
        <v>0</v>
      </c>
      <c r="W322" s="72">
        <f t="shared" si="65"/>
        <v>1</v>
      </c>
      <c r="X322" s="72">
        <f t="shared" si="66"/>
        <v>0</v>
      </c>
      <c r="Y322" s="72">
        <f t="shared" si="67"/>
        <v>0</v>
      </c>
      <c r="Z322" s="72">
        <f t="shared" si="68"/>
        <v>0</v>
      </c>
      <c r="AA322" s="72">
        <f t="shared" si="69"/>
        <v>0</v>
      </c>
      <c r="AB322" s="71" t="str">
        <f>'REPRODUCTION 3'!M320</f>
        <v>Synthèse</v>
      </c>
      <c r="AC322" s="71" t="str">
        <f>'RUMINANTS 3'!M320</f>
        <v>Juin</v>
      </c>
      <c r="AD322" s="71" t="str">
        <f>'PARASITOLOGIE 3'!M320</f>
        <v>Synthèse</v>
      </c>
      <c r="AE322" s="71" t="str">
        <f>'INFECTIEUX 3'!M320</f>
        <v>Synthèse</v>
      </c>
      <c r="AF322" s="71" t="str">
        <f>'CARNIVORES 3'!M320</f>
        <v>Juin</v>
      </c>
      <c r="AG322" s="71" t="str">
        <f>'CHIRURGIE 3'!M320</f>
        <v>Synthèse</v>
      </c>
      <c r="AH322" s="71" t="str">
        <f>'BIOCHIMIE 2'!M320</f>
        <v>Synthèse</v>
      </c>
      <c r="AI322" s="71" t="str">
        <f>'HIDAOA 3'!M320</f>
        <v>Synthèse</v>
      </c>
      <c r="AJ322" s="71" t="str">
        <f>'ANA-PATH 2'!M320</f>
        <v>Synthèse</v>
      </c>
      <c r="AK322" s="73" t="str">
        <f>CLINIQUE!N322</f>
        <v>Juin</v>
      </c>
    </row>
    <row r="323" spans="1:38" ht="15.75">
      <c r="A323" s="35">
        <v>314</v>
      </c>
      <c r="B323" s="123" t="s">
        <v>613</v>
      </c>
      <c r="C323" s="123" t="s">
        <v>614</v>
      </c>
      <c r="D323" s="339">
        <f>'REPRODUCTION 3'!G321</f>
        <v>16.125</v>
      </c>
      <c r="E323" s="339">
        <f>'RUMINANTS 3'!G321</f>
        <v>47.25</v>
      </c>
      <c r="F323" s="339">
        <f>'PARASITOLOGIE 3'!G321</f>
        <v>28.5</v>
      </c>
      <c r="G323" s="339">
        <f>'INFECTIEUX 3'!G321</f>
        <v>23.25</v>
      </c>
      <c r="H323" s="339">
        <f>'CARNIVORES 3'!G321</f>
        <v>37.125</v>
      </c>
      <c r="I323" s="339">
        <f>'CHIRURGIE 3'!G321</f>
        <v>36.75</v>
      </c>
      <c r="J323" s="339">
        <f>'BIOCHIMIE 2'!G321</f>
        <v>19.75</v>
      </c>
      <c r="K323" s="339">
        <f>'HIDAOA 3'!G321</f>
        <v>32.25</v>
      </c>
      <c r="L323" s="339">
        <f>'ANA-PATH 2'!G321</f>
        <v>18</v>
      </c>
      <c r="M323" s="88">
        <f>CLINIQUE!H323</f>
        <v>41.5</v>
      </c>
      <c r="N323" s="88">
        <f t="shared" si="56"/>
        <v>300.5</v>
      </c>
      <c r="O323" s="88">
        <f t="shared" si="57"/>
        <v>10.732142857142858</v>
      </c>
      <c r="P323" s="89" t="str">
        <f t="shared" si="58"/>
        <v>Admis</v>
      </c>
      <c r="Q323" s="89" t="str">
        <f t="shared" si="59"/>
        <v>juin</v>
      </c>
      <c r="R323" s="72">
        <f t="shared" si="60"/>
        <v>0</v>
      </c>
      <c r="S323" s="72">
        <f t="shared" si="61"/>
        <v>0</v>
      </c>
      <c r="T323" s="72">
        <f t="shared" si="62"/>
        <v>0</v>
      </c>
      <c r="U323" s="72">
        <f t="shared" si="63"/>
        <v>0</v>
      </c>
      <c r="V323" s="72">
        <f t="shared" si="64"/>
        <v>0</v>
      </c>
      <c r="W323" s="72">
        <f t="shared" si="65"/>
        <v>0</v>
      </c>
      <c r="X323" s="72">
        <f t="shared" si="66"/>
        <v>0</v>
      </c>
      <c r="Y323" s="72">
        <f t="shared" si="67"/>
        <v>0</v>
      </c>
      <c r="Z323" s="72">
        <f t="shared" si="68"/>
        <v>0</v>
      </c>
      <c r="AA323" s="72">
        <f t="shared" si="69"/>
        <v>0</v>
      </c>
      <c r="AB323" s="71" t="str">
        <f>'REPRODUCTION 3'!M321</f>
        <v>Juin</v>
      </c>
      <c r="AC323" s="71" t="str">
        <f>'RUMINANTS 3'!M321</f>
        <v>Juin</v>
      </c>
      <c r="AD323" s="71" t="str">
        <f>'PARASITOLOGIE 3'!M321</f>
        <v>Juin</v>
      </c>
      <c r="AE323" s="71" t="str">
        <f>'INFECTIEUX 3'!M321</f>
        <v>Juin</v>
      </c>
      <c r="AF323" s="71" t="str">
        <f>'CARNIVORES 3'!M321</f>
        <v>Juin</v>
      </c>
      <c r="AG323" s="71" t="str">
        <f>'CHIRURGIE 3'!M321</f>
        <v>Juin</v>
      </c>
      <c r="AH323" s="71" t="str">
        <f>'BIOCHIMIE 2'!M321</f>
        <v>Juin</v>
      </c>
      <c r="AI323" s="71" t="str">
        <f>'HIDAOA 3'!M321</f>
        <v>Juin</v>
      </c>
      <c r="AJ323" s="71" t="str">
        <f>'ANA-PATH 2'!M321</f>
        <v>Juin</v>
      </c>
      <c r="AK323" s="73" t="str">
        <f>CLINIQUE!N323</f>
        <v>Juin</v>
      </c>
      <c r="AL323" t="e">
        <f>IF(AND(B323=#REF!,C323=#REF!),"oui","non")</f>
        <v>#REF!</v>
      </c>
    </row>
    <row r="324" spans="1:38" ht="15.75">
      <c r="A324" s="35">
        <v>315</v>
      </c>
      <c r="B324" s="123" t="s">
        <v>615</v>
      </c>
      <c r="C324" s="123" t="s">
        <v>616</v>
      </c>
      <c r="D324" s="339">
        <f>'REPRODUCTION 3'!G322</f>
        <v>27.375</v>
      </c>
      <c r="E324" s="339">
        <f>'RUMINANTS 3'!G322</f>
        <v>47.25</v>
      </c>
      <c r="F324" s="339">
        <f>'PARASITOLOGIE 3'!G322</f>
        <v>25.875</v>
      </c>
      <c r="G324" s="339">
        <f>'INFECTIEUX 3'!G322</f>
        <v>18</v>
      </c>
      <c r="H324" s="339">
        <f>'CARNIVORES 3'!G322</f>
        <v>37.125</v>
      </c>
      <c r="I324" s="339">
        <f>'CHIRURGIE 3'!G322</f>
        <v>30</v>
      </c>
      <c r="J324" s="339">
        <f>'BIOCHIMIE 2'!G322</f>
        <v>21</v>
      </c>
      <c r="K324" s="339">
        <f>'HIDAOA 3'!G322</f>
        <v>50.625</v>
      </c>
      <c r="L324" s="339">
        <f>'ANA-PATH 2'!G322</f>
        <v>20</v>
      </c>
      <c r="M324" s="88">
        <f>CLINIQUE!H324</f>
        <v>37</v>
      </c>
      <c r="N324" s="88">
        <f t="shared" si="56"/>
        <v>314.25</v>
      </c>
      <c r="O324" s="88">
        <f t="shared" si="57"/>
        <v>11.223214285714286</v>
      </c>
      <c r="P324" s="89" t="str">
        <f t="shared" si="58"/>
        <v>Admis</v>
      </c>
      <c r="Q324" s="89" t="str">
        <f t="shared" si="59"/>
        <v>juin</v>
      </c>
      <c r="R324" s="72">
        <f t="shared" si="60"/>
        <v>0</v>
      </c>
      <c r="S324" s="72">
        <f t="shared" si="61"/>
        <v>0</v>
      </c>
      <c r="T324" s="72">
        <f t="shared" si="62"/>
        <v>0</v>
      </c>
      <c r="U324" s="72">
        <f t="shared" si="63"/>
        <v>0</v>
      </c>
      <c r="V324" s="72">
        <f t="shared" si="64"/>
        <v>0</v>
      </c>
      <c r="W324" s="72">
        <f t="shared" si="65"/>
        <v>0</v>
      </c>
      <c r="X324" s="72">
        <f t="shared" si="66"/>
        <v>0</v>
      </c>
      <c r="Y324" s="72">
        <f t="shared" si="67"/>
        <v>0</v>
      </c>
      <c r="Z324" s="72">
        <f t="shared" si="68"/>
        <v>0</v>
      </c>
      <c r="AA324" s="72">
        <f t="shared" si="69"/>
        <v>0</v>
      </c>
      <c r="AB324" s="71" t="str">
        <f>'REPRODUCTION 3'!M322</f>
        <v>Juin</v>
      </c>
      <c r="AC324" s="71" t="str">
        <f>'RUMINANTS 3'!M322</f>
        <v>Juin</v>
      </c>
      <c r="AD324" s="71" t="str">
        <f>'PARASITOLOGIE 3'!M322</f>
        <v>Juin</v>
      </c>
      <c r="AE324" s="71" t="str">
        <f>'INFECTIEUX 3'!M322</f>
        <v>Juin</v>
      </c>
      <c r="AF324" s="71" t="str">
        <f>'CARNIVORES 3'!M322</f>
        <v>Juin</v>
      </c>
      <c r="AG324" s="71" t="str">
        <f>'CHIRURGIE 3'!M322</f>
        <v>Juin</v>
      </c>
      <c r="AH324" s="71" t="str">
        <f>'BIOCHIMIE 2'!M322</f>
        <v>Juin</v>
      </c>
      <c r="AI324" s="71" t="str">
        <f>'HIDAOA 3'!M322</f>
        <v>Juin</v>
      </c>
      <c r="AJ324" s="71" t="str">
        <f>'ANA-PATH 2'!M322</f>
        <v>Juin</v>
      </c>
      <c r="AK324" s="73" t="str">
        <f>CLINIQUE!N324</f>
        <v>Juin</v>
      </c>
      <c r="AL324" t="e">
        <f>IF(AND(B324=#REF!,C324=#REF!),"oui","non")</f>
        <v>#REF!</v>
      </c>
    </row>
    <row r="325" spans="1:38" ht="15.75">
      <c r="A325" s="35">
        <v>316</v>
      </c>
      <c r="B325" s="123" t="s">
        <v>617</v>
      </c>
      <c r="C325" s="123" t="s">
        <v>618</v>
      </c>
      <c r="D325" s="87">
        <f>'REPRODUCTION 3'!G323</f>
        <v>13.125</v>
      </c>
      <c r="E325" s="87">
        <f>'RUMINANTS 3'!G323</f>
        <v>35.25</v>
      </c>
      <c r="F325" s="87">
        <f>'PARASITOLOGIE 3'!G323</f>
        <v>21.75</v>
      </c>
      <c r="G325" s="87">
        <f>'INFECTIEUX 3'!G323</f>
        <v>8.25</v>
      </c>
      <c r="H325" s="87">
        <f>'CARNIVORES 3'!G323</f>
        <v>21</v>
      </c>
      <c r="I325" s="87">
        <f>'CHIRURGIE 3'!G323</f>
        <v>24</v>
      </c>
      <c r="J325" s="87">
        <f>'BIOCHIMIE 2'!G323</f>
        <v>15</v>
      </c>
      <c r="K325" s="87">
        <f>'HIDAOA 3'!G323</f>
        <v>24</v>
      </c>
      <c r="L325" s="87">
        <f>'ANA-PATH 2'!G323</f>
        <v>9</v>
      </c>
      <c r="M325" s="88">
        <f>CLINIQUE!H325</f>
        <v>40</v>
      </c>
      <c r="N325" s="88">
        <f t="shared" si="56"/>
        <v>211.375</v>
      </c>
      <c r="O325" s="88">
        <f t="shared" si="57"/>
        <v>7.5491071428571432</v>
      </c>
      <c r="P325" s="89" t="str">
        <f t="shared" si="58"/>
        <v>Ajournee</v>
      </c>
      <c r="Q325" s="89" t="str">
        <f t="shared" si="59"/>
        <v>Synthèse</v>
      </c>
      <c r="R325" s="72">
        <f t="shared" si="60"/>
        <v>1</v>
      </c>
      <c r="S325" s="72">
        <f t="shared" si="61"/>
        <v>0</v>
      </c>
      <c r="T325" s="72">
        <f t="shared" si="62"/>
        <v>0</v>
      </c>
      <c r="U325" s="72">
        <f t="shared" si="63"/>
        <v>1</v>
      </c>
      <c r="V325" s="72">
        <f t="shared" si="64"/>
        <v>0</v>
      </c>
      <c r="W325" s="72">
        <f t="shared" si="65"/>
        <v>0</v>
      </c>
      <c r="X325" s="72">
        <f t="shared" si="66"/>
        <v>0</v>
      </c>
      <c r="Y325" s="72">
        <f t="shared" si="67"/>
        <v>0</v>
      </c>
      <c r="Z325" s="72">
        <f t="shared" si="68"/>
        <v>1</v>
      </c>
      <c r="AA325" s="72">
        <f t="shared" si="69"/>
        <v>0</v>
      </c>
      <c r="AB325" s="71" t="str">
        <f>'REPRODUCTION 3'!M323</f>
        <v>Synthèse</v>
      </c>
      <c r="AC325" s="71" t="str">
        <f>'RUMINANTS 3'!M323</f>
        <v>Juin</v>
      </c>
      <c r="AD325" s="71" t="str">
        <f>'PARASITOLOGIE 3'!M323</f>
        <v>Synthèse</v>
      </c>
      <c r="AE325" s="71" t="str">
        <f>'INFECTIEUX 3'!M323</f>
        <v>Synthèse</v>
      </c>
      <c r="AF325" s="71" t="str">
        <f>'CARNIVORES 3'!M323</f>
        <v>Synthèse</v>
      </c>
      <c r="AG325" s="71" t="str">
        <f>'CHIRURGIE 3'!M323</f>
        <v>Synthèse</v>
      </c>
      <c r="AH325" s="71" t="str">
        <f>'BIOCHIMIE 2'!M323</f>
        <v>Synthèse</v>
      </c>
      <c r="AI325" s="71" t="str">
        <f>'HIDAOA 3'!M323</f>
        <v>Synthèse</v>
      </c>
      <c r="AJ325" s="71" t="str">
        <f>'ANA-PATH 2'!M323</f>
        <v>Synthèse</v>
      </c>
      <c r="AK325" s="73" t="str">
        <f>CLINIQUE!N325</f>
        <v>Juin</v>
      </c>
    </row>
    <row r="326" spans="1:38" ht="15.75">
      <c r="A326" s="35">
        <v>317</v>
      </c>
      <c r="B326" s="123" t="s">
        <v>619</v>
      </c>
      <c r="C326" s="123" t="s">
        <v>620</v>
      </c>
      <c r="D326" s="87">
        <f>'REPRODUCTION 3'!G324</f>
        <v>13.125</v>
      </c>
      <c r="E326" s="87">
        <f>'RUMINANTS 3'!G324</f>
        <v>21.75</v>
      </c>
      <c r="F326" s="87">
        <f>'PARASITOLOGIE 3'!G324</f>
        <v>36.75</v>
      </c>
      <c r="G326" s="87">
        <f>'INFECTIEUX 3'!G324</f>
        <v>15</v>
      </c>
      <c r="H326" s="87">
        <f>'CARNIVORES 3'!G324</f>
        <v>9</v>
      </c>
      <c r="I326" s="87">
        <f>'CHIRURGIE 3'!G324</f>
        <v>16.5</v>
      </c>
      <c r="J326" s="87">
        <f>'BIOCHIMIE 2'!G324</f>
        <v>16.5</v>
      </c>
      <c r="K326" s="87">
        <f>'HIDAOA 3'!G324</f>
        <v>24.75</v>
      </c>
      <c r="L326" s="87">
        <f>'ANA-PATH 2'!G324</f>
        <v>14</v>
      </c>
      <c r="M326" s="88">
        <f>CLINIQUE!H326</f>
        <v>40.25</v>
      </c>
      <c r="N326" s="88">
        <f t="shared" si="56"/>
        <v>207.625</v>
      </c>
      <c r="O326" s="88">
        <f t="shared" si="57"/>
        <v>7.4151785714285712</v>
      </c>
      <c r="P326" s="89" t="str">
        <f t="shared" si="58"/>
        <v>Ajournee</v>
      </c>
      <c r="Q326" s="89" t="str">
        <f t="shared" si="59"/>
        <v>Synthèse</v>
      </c>
      <c r="R326" s="72">
        <f t="shared" si="60"/>
        <v>1</v>
      </c>
      <c r="S326" s="72">
        <f t="shared" si="61"/>
        <v>0</v>
      </c>
      <c r="T326" s="72">
        <f t="shared" si="62"/>
        <v>0</v>
      </c>
      <c r="U326" s="72">
        <f t="shared" si="63"/>
        <v>0</v>
      </c>
      <c r="V326" s="72">
        <f t="shared" si="64"/>
        <v>1</v>
      </c>
      <c r="W326" s="72">
        <f t="shared" si="65"/>
        <v>0</v>
      </c>
      <c r="X326" s="72">
        <f t="shared" si="66"/>
        <v>0</v>
      </c>
      <c r="Y326" s="72">
        <f t="shared" si="67"/>
        <v>0</v>
      </c>
      <c r="Z326" s="72">
        <f t="shared" si="68"/>
        <v>0</v>
      </c>
      <c r="AA326" s="72">
        <f t="shared" si="69"/>
        <v>0</v>
      </c>
      <c r="AB326" s="71" t="str">
        <f>'REPRODUCTION 3'!M324</f>
        <v>Juin</v>
      </c>
      <c r="AC326" s="71" t="str">
        <f>'RUMINANTS 3'!M324</f>
        <v>Juin</v>
      </c>
      <c r="AD326" s="71" t="str">
        <f>'PARASITOLOGIE 3'!M324</f>
        <v>Juin</v>
      </c>
      <c r="AE326" s="71" t="str">
        <f>'INFECTIEUX 3'!M324</f>
        <v>Juin</v>
      </c>
      <c r="AF326" s="71" t="str">
        <f>'CARNIVORES 3'!M324</f>
        <v>Juin</v>
      </c>
      <c r="AG326" s="71" t="str">
        <f>'CHIRURGIE 3'!M324</f>
        <v>Juin</v>
      </c>
      <c r="AH326" s="71" t="str">
        <f>'BIOCHIMIE 2'!M324</f>
        <v>Juin</v>
      </c>
      <c r="AI326" s="71" t="str">
        <f>'HIDAOA 3'!M324</f>
        <v>Juin</v>
      </c>
      <c r="AJ326" s="71" t="str">
        <f>'ANA-PATH 2'!M324</f>
        <v>Synthèse</v>
      </c>
      <c r="AK326" s="73" t="str">
        <f>CLINIQUE!N326</f>
        <v>Juin</v>
      </c>
    </row>
    <row r="327" spans="1:38" ht="15.75">
      <c r="A327" s="35">
        <v>318</v>
      </c>
      <c r="B327" s="123" t="s">
        <v>621</v>
      </c>
      <c r="C327" s="123" t="s">
        <v>622</v>
      </c>
      <c r="D327" s="87">
        <f>'REPRODUCTION 3'!G325</f>
        <v>10.875</v>
      </c>
      <c r="E327" s="87">
        <f>'RUMINANTS 3'!G325</f>
        <v>27</v>
      </c>
      <c r="F327" s="87">
        <f>'PARASITOLOGIE 3'!G325</f>
        <v>22.875</v>
      </c>
      <c r="G327" s="87">
        <f>'INFECTIEUX 3'!G325</f>
        <v>6.375</v>
      </c>
      <c r="H327" s="87">
        <f>'CARNIVORES 3'!G325</f>
        <v>21.375</v>
      </c>
      <c r="I327" s="87">
        <f>'CHIRURGIE 3'!G325</f>
        <v>9</v>
      </c>
      <c r="J327" s="87">
        <f>'BIOCHIMIE 2'!G325</f>
        <v>6.5</v>
      </c>
      <c r="K327" s="87">
        <f>'HIDAOA 3'!G325</f>
        <v>24</v>
      </c>
      <c r="L327" s="87">
        <f>'ANA-PATH 2'!G325</f>
        <v>9</v>
      </c>
      <c r="M327" s="88">
        <f>CLINIQUE!H327</f>
        <v>39.75</v>
      </c>
      <c r="N327" s="88">
        <f t="shared" si="56"/>
        <v>176.75</v>
      </c>
      <c r="O327" s="88">
        <f t="shared" si="57"/>
        <v>6.3125</v>
      </c>
      <c r="P327" s="89" t="str">
        <f t="shared" si="58"/>
        <v>Ajournee</v>
      </c>
      <c r="Q327" s="89" t="str">
        <f t="shared" si="59"/>
        <v>Synthèse</v>
      </c>
      <c r="R327" s="72">
        <f t="shared" si="60"/>
        <v>1</v>
      </c>
      <c r="S327" s="72">
        <f t="shared" si="61"/>
        <v>0</v>
      </c>
      <c r="T327" s="72">
        <f t="shared" si="62"/>
        <v>0</v>
      </c>
      <c r="U327" s="72">
        <f t="shared" si="63"/>
        <v>1</v>
      </c>
      <c r="V327" s="72">
        <f t="shared" si="64"/>
        <v>0</v>
      </c>
      <c r="W327" s="72">
        <f t="shared" si="65"/>
        <v>1</v>
      </c>
      <c r="X327" s="72">
        <f t="shared" si="66"/>
        <v>1</v>
      </c>
      <c r="Y327" s="72">
        <f t="shared" si="67"/>
        <v>0</v>
      </c>
      <c r="Z327" s="72">
        <f t="shared" si="68"/>
        <v>1</v>
      </c>
      <c r="AA327" s="72">
        <f t="shared" si="69"/>
        <v>0</v>
      </c>
      <c r="AB327" s="71" t="str">
        <f>'REPRODUCTION 3'!M325</f>
        <v>Synthèse</v>
      </c>
      <c r="AC327" s="71" t="str">
        <f>'RUMINANTS 3'!M325</f>
        <v>Synthèse</v>
      </c>
      <c r="AD327" s="71" t="str">
        <f>'PARASITOLOGIE 3'!M325</f>
        <v>Synthèse</v>
      </c>
      <c r="AE327" s="71" t="str">
        <f>'INFECTIEUX 3'!M325</f>
        <v>Synthèse</v>
      </c>
      <c r="AF327" s="71" t="str">
        <f>'CARNIVORES 3'!M325</f>
        <v>Synthèse</v>
      </c>
      <c r="AG327" s="71" t="str">
        <f>'CHIRURGIE 3'!M325</f>
        <v>Synthèse</v>
      </c>
      <c r="AH327" s="71" t="str">
        <f>'BIOCHIMIE 2'!M325</f>
        <v>Synthèse</v>
      </c>
      <c r="AI327" s="71" t="str">
        <f>'HIDAOA 3'!M325</f>
        <v>Synthèse</v>
      </c>
      <c r="AJ327" s="71" t="str">
        <f>'ANA-PATH 2'!M325</f>
        <v>Synthèse</v>
      </c>
      <c r="AK327" s="73" t="str">
        <f>CLINIQUE!N327</f>
        <v>Juin</v>
      </c>
    </row>
    <row r="328" spans="1:38" ht="15.75">
      <c r="A328" s="35">
        <v>319</v>
      </c>
      <c r="B328" s="123" t="s">
        <v>54</v>
      </c>
      <c r="C328" s="123" t="s">
        <v>623</v>
      </c>
      <c r="D328" s="339">
        <f>'REPRODUCTION 3'!G326</f>
        <v>31.5</v>
      </c>
      <c r="E328" s="339">
        <f>'RUMINANTS 3'!G326</f>
        <v>45.75</v>
      </c>
      <c r="F328" s="339">
        <f>'PARASITOLOGIE 3'!G326</f>
        <v>36.75</v>
      </c>
      <c r="G328" s="339">
        <f>'INFECTIEUX 3'!G326</f>
        <v>17.25</v>
      </c>
      <c r="H328" s="339">
        <f>'CARNIVORES 3'!G326</f>
        <v>21</v>
      </c>
      <c r="I328" s="339">
        <f>'CHIRURGIE 3'!G326</f>
        <v>37.5</v>
      </c>
      <c r="J328" s="339">
        <f>'BIOCHIMIE 2'!G326</f>
        <v>20.75</v>
      </c>
      <c r="K328" s="339">
        <f>'HIDAOA 3'!G326</f>
        <v>54.375</v>
      </c>
      <c r="L328" s="339">
        <f>'ANA-PATH 2'!G326</f>
        <v>31</v>
      </c>
      <c r="M328" s="88">
        <f>CLINIQUE!H328</f>
        <v>41</v>
      </c>
      <c r="N328" s="88">
        <f t="shared" si="56"/>
        <v>336.875</v>
      </c>
      <c r="O328" s="88">
        <f t="shared" si="57"/>
        <v>12.03125</v>
      </c>
      <c r="P328" s="89" t="str">
        <f t="shared" si="58"/>
        <v>Admis</v>
      </c>
      <c r="Q328" s="89" t="str">
        <f t="shared" si="59"/>
        <v>juin</v>
      </c>
      <c r="R328" s="72">
        <f t="shared" si="60"/>
        <v>0</v>
      </c>
      <c r="S328" s="72">
        <f t="shared" si="61"/>
        <v>0</v>
      </c>
      <c r="T328" s="72">
        <f t="shared" si="62"/>
        <v>0</v>
      </c>
      <c r="U328" s="72">
        <f t="shared" si="63"/>
        <v>0</v>
      </c>
      <c r="V328" s="72">
        <f t="shared" si="64"/>
        <v>0</v>
      </c>
      <c r="W328" s="72">
        <f t="shared" si="65"/>
        <v>0</v>
      </c>
      <c r="X328" s="72">
        <f t="shared" si="66"/>
        <v>0</v>
      </c>
      <c r="Y328" s="72">
        <f t="shared" si="67"/>
        <v>0</v>
      </c>
      <c r="Z328" s="72">
        <f t="shared" si="68"/>
        <v>0</v>
      </c>
      <c r="AA328" s="72">
        <f t="shared" si="69"/>
        <v>0</v>
      </c>
      <c r="AB328" s="71" t="str">
        <f>'REPRODUCTION 3'!M326</f>
        <v>Juin</v>
      </c>
      <c r="AC328" s="71" t="str">
        <f>'RUMINANTS 3'!M326</f>
        <v>Juin</v>
      </c>
      <c r="AD328" s="71" t="str">
        <f>'PARASITOLOGIE 3'!M326</f>
        <v>Juin</v>
      </c>
      <c r="AE328" s="71" t="str">
        <f>'INFECTIEUX 3'!M326</f>
        <v>Juin</v>
      </c>
      <c r="AF328" s="71" t="str">
        <f>'CARNIVORES 3'!M326</f>
        <v>Juin</v>
      </c>
      <c r="AG328" s="71" t="str">
        <f>'CHIRURGIE 3'!M326</f>
        <v>Juin</v>
      </c>
      <c r="AH328" s="71" t="str">
        <f>'BIOCHIMIE 2'!M326</f>
        <v>Juin</v>
      </c>
      <c r="AI328" s="71" t="str">
        <f>'HIDAOA 3'!M326</f>
        <v>Juin</v>
      </c>
      <c r="AJ328" s="71" t="str">
        <f>'ANA-PATH 2'!M326</f>
        <v>Juin</v>
      </c>
      <c r="AK328" s="73" t="str">
        <f>CLINIQUE!N328</f>
        <v>Juin</v>
      </c>
      <c r="AL328" t="e">
        <f>IF(AND(B328=#REF!,C328=#REF!),"oui","non")</f>
        <v>#REF!</v>
      </c>
    </row>
    <row r="329" spans="1:38" ht="15.75">
      <c r="A329" s="35">
        <v>320</v>
      </c>
      <c r="B329" s="123" t="s">
        <v>624</v>
      </c>
      <c r="C329" s="123" t="s">
        <v>625</v>
      </c>
      <c r="D329" s="87">
        <f>'REPRODUCTION 3'!G327</f>
        <v>1.875</v>
      </c>
      <c r="E329" s="87">
        <f>'RUMINANTS 3'!G327</f>
        <v>27</v>
      </c>
      <c r="F329" s="87">
        <f>'PARASITOLOGIE 3'!G327</f>
        <v>22.5</v>
      </c>
      <c r="G329" s="87">
        <f>'INFECTIEUX 3'!G327</f>
        <v>2.625</v>
      </c>
      <c r="H329" s="87">
        <f>'CARNIVORES 3'!G327</f>
        <v>18.75</v>
      </c>
      <c r="I329" s="87">
        <f>'CHIRURGIE 3'!G327</f>
        <v>12</v>
      </c>
      <c r="J329" s="87">
        <f>'BIOCHIMIE 2'!G327</f>
        <v>4.25</v>
      </c>
      <c r="K329" s="87">
        <f>'HIDAOA 3'!G327</f>
        <v>25.5</v>
      </c>
      <c r="L329" s="87">
        <f>'ANA-PATH 2'!G327</f>
        <v>10</v>
      </c>
      <c r="M329" s="88">
        <f>CLINIQUE!H329</f>
        <v>40.75</v>
      </c>
      <c r="N329" s="88">
        <f t="shared" si="56"/>
        <v>165.25</v>
      </c>
      <c r="O329" s="88">
        <f t="shared" si="57"/>
        <v>5.9017857142857144</v>
      </c>
      <c r="P329" s="89" t="str">
        <f t="shared" si="58"/>
        <v>Ajournee</v>
      </c>
      <c r="Q329" s="89" t="str">
        <f t="shared" si="59"/>
        <v>Synthèse</v>
      </c>
      <c r="R329" s="72">
        <f t="shared" si="60"/>
        <v>1</v>
      </c>
      <c r="S329" s="72">
        <f t="shared" si="61"/>
        <v>0</v>
      </c>
      <c r="T329" s="72">
        <f t="shared" si="62"/>
        <v>0</v>
      </c>
      <c r="U329" s="72">
        <f t="shared" si="63"/>
        <v>1</v>
      </c>
      <c r="V329" s="72">
        <f t="shared" si="64"/>
        <v>0</v>
      </c>
      <c r="W329" s="72">
        <f t="shared" si="65"/>
        <v>1</v>
      </c>
      <c r="X329" s="72">
        <f t="shared" si="66"/>
        <v>1</v>
      </c>
      <c r="Y329" s="72">
        <f t="shared" si="67"/>
        <v>0</v>
      </c>
      <c r="Z329" s="72">
        <f t="shared" si="68"/>
        <v>0</v>
      </c>
      <c r="AA329" s="72">
        <f t="shared" si="69"/>
        <v>0</v>
      </c>
      <c r="AB329" s="71" t="str">
        <f>'REPRODUCTION 3'!M327</f>
        <v>Synthèse</v>
      </c>
      <c r="AC329" s="71" t="str">
        <f>'RUMINANTS 3'!M327</f>
        <v>Synthèse</v>
      </c>
      <c r="AD329" s="71" t="str">
        <f>'PARASITOLOGIE 3'!M327</f>
        <v>Synthèse</v>
      </c>
      <c r="AE329" s="71" t="str">
        <f>'INFECTIEUX 3'!M327</f>
        <v>Synthèse</v>
      </c>
      <c r="AF329" s="71" t="str">
        <f>'CARNIVORES 3'!M327</f>
        <v>Synthèse</v>
      </c>
      <c r="AG329" s="71" t="str">
        <f>'CHIRURGIE 3'!M327</f>
        <v>Synthèse</v>
      </c>
      <c r="AH329" s="71" t="str">
        <f>'BIOCHIMIE 2'!M327</f>
        <v>Synthèse</v>
      </c>
      <c r="AI329" s="71" t="str">
        <f>'HIDAOA 3'!M327</f>
        <v>Synthèse</v>
      </c>
      <c r="AJ329" s="71" t="str">
        <f>'ANA-PATH 2'!M327</f>
        <v>Synthèse</v>
      </c>
      <c r="AK329" s="73" t="str">
        <f>CLINIQUE!N329</f>
        <v>Juin</v>
      </c>
    </row>
    <row r="330" spans="1:38" ht="15.75">
      <c r="A330" s="35">
        <v>321</v>
      </c>
      <c r="B330" s="123" t="s">
        <v>626</v>
      </c>
      <c r="C330" s="123" t="s">
        <v>196</v>
      </c>
      <c r="D330" s="87">
        <f>'REPRODUCTION 3'!G328</f>
        <v>18.75</v>
      </c>
      <c r="E330" s="87">
        <f>'RUMINANTS 3'!G328</f>
        <v>36</v>
      </c>
      <c r="F330" s="87">
        <f>'PARASITOLOGIE 3'!G328</f>
        <v>32.25</v>
      </c>
      <c r="G330" s="87">
        <f>'INFECTIEUX 3'!G328</f>
        <v>12.375</v>
      </c>
      <c r="H330" s="87">
        <f>'CARNIVORES 3'!G328</f>
        <v>33</v>
      </c>
      <c r="I330" s="87">
        <f>'CHIRURGIE 3'!G328</f>
        <v>29.25</v>
      </c>
      <c r="J330" s="87">
        <f>'BIOCHIMIE 2'!G328</f>
        <v>14.75</v>
      </c>
      <c r="K330" s="87">
        <f>'HIDAOA 3'!G328</f>
        <v>24</v>
      </c>
      <c r="L330" s="87">
        <f>'ANA-PATH 2'!G328</f>
        <v>17.5</v>
      </c>
      <c r="M330" s="88">
        <f>CLINIQUE!H330</f>
        <v>41.75</v>
      </c>
      <c r="N330" s="88">
        <f t="shared" ref="N330:N393" si="70">SUM(D330:M330)</f>
        <v>259.625</v>
      </c>
      <c r="O330" s="88">
        <f t="shared" ref="O330:O393" si="71">N330/28</f>
        <v>9.2723214285714288</v>
      </c>
      <c r="P330" s="89" t="str">
        <f t="shared" ref="P330:P393" si="72">IF(OR(D330="exclus",E330="exclus",F330="exclus",G330="exclus",H330="exclus",I330="exclus",J330="exclus",K330="exclus",L330="exclus",M330="exclus"),"exclus",IF(AND(SUM(R330:AA330)=0,ROUND(O330,3)&gt;=10),"Admis","Ajournee"))</f>
        <v>Ajournee</v>
      </c>
      <c r="Q330" s="89" t="str">
        <f t="shared" ref="Q330:Q393" si="73">IF(COUNTIF(AB330:AK330,"=Rattrapage")&gt;0,"Rattrapage",IF(COUNTIF(AB330:AK330,"=Synthèse")&gt;0,"Synthèse","juin"))</f>
        <v>Synthèse</v>
      </c>
      <c r="R330" s="72">
        <f t="shared" ref="R330:R393" si="74">IF(D330&lt;15,1,0)</f>
        <v>0</v>
      </c>
      <c r="S330" s="72">
        <f t="shared" ref="S330:S393" si="75">IF(E330&lt;15,1,0)</f>
        <v>0</v>
      </c>
      <c r="T330" s="72">
        <f t="shared" ref="T330:T393" si="76">IF(F330&lt;15,1,0)</f>
        <v>0</v>
      </c>
      <c r="U330" s="72">
        <f t="shared" ref="U330:U393" si="77">IF(G330&lt;15,1,0)</f>
        <v>1</v>
      </c>
      <c r="V330" s="72">
        <f t="shared" ref="V330:V393" si="78">IF(H330&lt;15,1,0)</f>
        <v>0</v>
      </c>
      <c r="W330" s="72">
        <f t="shared" ref="W330:W393" si="79">IF(I330&lt;15,1,0)</f>
        <v>0</v>
      </c>
      <c r="X330" s="72">
        <f t="shared" ref="X330:X393" si="80">IF(J330&lt;10,1,0)</f>
        <v>0</v>
      </c>
      <c r="Y330" s="72">
        <f t="shared" ref="Y330:Y393" si="81">IF(K330&lt;15,1,0)</f>
        <v>0</v>
      </c>
      <c r="Z330" s="72">
        <f t="shared" ref="Z330:Z393" si="82">IF(L330&lt;10,1,0)</f>
        <v>0</v>
      </c>
      <c r="AA330" s="72">
        <f t="shared" ref="AA330:AA393" si="83">IF(M330&lt;15,1,0)</f>
        <v>0</v>
      </c>
      <c r="AB330" s="71" t="str">
        <f>'REPRODUCTION 3'!M328</f>
        <v>Synthèse</v>
      </c>
      <c r="AC330" s="71" t="str">
        <f>'RUMINANTS 3'!M328</f>
        <v>Juin</v>
      </c>
      <c r="AD330" s="71" t="str">
        <f>'PARASITOLOGIE 3'!M328</f>
        <v>Juin</v>
      </c>
      <c r="AE330" s="71" t="str">
        <f>'INFECTIEUX 3'!M328</f>
        <v>Synthèse</v>
      </c>
      <c r="AF330" s="71" t="str">
        <f>'CARNIVORES 3'!M328</f>
        <v>Juin</v>
      </c>
      <c r="AG330" s="71" t="str">
        <f>'CHIRURGIE 3'!M328</f>
        <v>Synthèse</v>
      </c>
      <c r="AH330" s="71" t="str">
        <f>'BIOCHIMIE 2'!M328</f>
        <v>Synthèse</v>
      </c>
      <c r="AI330" s="71" t="str">
        <f>'HIDAOA 3'!M328</f>
        <v>Synthèse</v>
      </c>
      <c r="AJ330" s="71" t="str">
        <f>'ANA-PATH 2'!M328</f>
        <v>Synthèse</v>
      </c>
      <c r="AK330" s="73" t="str">
        <f>CLINIQUE!N330</f>
        <v>Juin</v>
      </c>
    </row>
    <row r="331" spans="1:38" ht="15.75">
      <c r="A331" s="35">
        <v>322</v>
      </c>
      <c r="B331" s="123" t="s">
        <v>626</v>
      </c>
      <c r="C331" s="123" t="s">
        <v>84</v>
      </c>
      <c r="D331" s="87">
        <f>'REPRODUCTION 3'!G329</f>
        <v>22.5</v>
      </c>
      <c r="E331" s="87">
        <f>'RUMINANTS 3'!G329</f>
        <v>38.25</v>
      </c>
      <c r="F331" s="87">
        <f>'PARASITOLOGIE 3'!G329</f>
        <v>38.625</v>
      </c>
      <c r="G331" s="87">
        <f>'INFECTIEUX 3'!G329</f>
        <v>14.625</v>
      </c>
      <c r="H331" s="87">
        <f>'CARNIVORES 3'!G329</f>
        <v>33</v>
      </c>
      <c r="I331" s="87">
        <f>'CHIRURGIE 3'!G329</f>
        <v>36</v>
      </c>
      <c r="J331" s="87">
        <f>'BIOCHIMIE 2'!G329</f>
        <v>16.25</v>
      </c>
      <c r="K331" s="87">
        <f>'HIDAOA 3'!G329</f>
        <v>36.375</v>
      </c>
      <c r="L331" s="87">
        <f>'ANA-PATH 2'!G329</f>
        <v>23</v>
      </c>
      <c r="M331" s="88">
        <f>CLINIQUE!H331</f>
        <v>41.75</v>
      </c>
      <c r="N331" s="88">
        <f t="shared" si="70"/>
        <v>300.375</v>
      </c>
      <c r="O331" s="88">
        <f t="shared" si="71"/>
        <v>10.727678571428571</v>
      </c>
      <c r="P331" s="89" t="str">
        <f t="shared" si="72"/>
        <v>Ajournee</v>
      </c>
      <c r="Q331" s="89" t="str">
        <f t="shared" si="73"/>
        <v>Synthèse</v>
      </c>
      <c r="R331" s="72">
        <f t="shared" si="74"/>
        <v>0</v>
      </c>
      <c r="S331" s="72">
        <f t="shared" si="75"/>
        <v>0</v>
      </c>
      <c r="T331" s="72">
        <f t="shared" si="76"/>
        <v>0</v>
      </c>
      <c r="U331" s="72">
        <f t="shared" si="77"/>
        <v>1</v>
      </c>
      <c r="V331" s="72">
        <f t="shared" si="78"/>
        <v>0</v>
      </c>
      <c r="W331" s="72">
        <f t="shared" si="79"/>
        <v>0</v>
      </c>
      <c r="X331" s="72">
        <f t="shared" si="80"/>
        <v>0</v>
      </c>
      <c r="Y331" s="72">
        <f t="shared" si="81"/>
        <v>0</v>
      </c>
      <c r="Z331" s="72">
        <f t="shared" si="82"/>
        <v>0</v>
      </c>
      <c r="AA331" s="72">
        <f t="shared" si="83"/>
        <v>0</v>
      </c>
      <c r="AB331" s="71" t="str">
        <f>'REPRODUCTION 3'!M329</f>
        <v>Juin</v>
      </c>
      <c r="AC331" s="71" t="str">
        <f>'RUMINANTS 3'!M329</f>
        <v>Juin</v>
      </c>
      <c r="AD331" s="71" t="str">
        <f>'PARASITOLOGIE 3'!M329</f>
        <v>Juin</v>
      </c>
      <c r="AE331" s="71" t="str">
        <f>'INFECTIEUX 3'!M329</f>
        <v>Synthèse</v>
      </c>
      <c r="AF331" s="71" t="str">
        <f>'CARNIVORES 3'!M329</f>
        <v>Juin</v>
      </c>
      <c r="AG331" s="71" t="str">
        <f>'CHIRURGIE 3'!M329</f>
        <v>Juin</v>
      </c>
      <c r="AH331" s="71" t="str">
        <f>'BIOCHIMIE 2'!M329</f>
        <v>Juin</v>
      </c>
      <c r="AI331" s="71" t="str">
        <f>'HIDAOA 3'!M329</f>
        <v>Juin</v>
      </c>
      <c r="AJ331" s="71" t="str">
        <f>'ANA-PATH 2'!M329</f>
        <v>Juin</v>
      </c>
      <c r="AK331" s="73" t="str">
        <f>CLINIQUE!N331</f>
        <v>Juin</v>
      </c>
    </row>
    <row r="332" spans="1:38" ht="15.75">
      <c r="A332" s="35">
        <v>323</v>
      </c>
      <c r="B332" s="123" t="s">
        <v>627</v>
      </c>
      <c r="C332" s="123" t="s">
        <v>628</v>
      </c>
      <c r="D332" s="87">
        <f>'REPRODUCTION 3'!G330</f>
        <v>13.875</v>
      </c>
      <c r="E332" s="87">
        <f>'RUMINANTS 3'!G330</f>
        <v>40.5</v>
      </c>
      <c r="F332" s="87">
        <f>'PARASITOLOGIE 3'!G330</f>
        <v>38.25</v>
      </c>
      <c r="G332" s="87">
        <f>'INFECTIEUX 3'!G330</f>
        <v>12</v>
      </c>
      <c r="H332" s="87">
        <f>'CARNIVORES 3'!G330</f>
        <v>36.375</v>
      </c>
      <c r="I332" s="87">
        <f>'CHIRURGIE 3'!G330</f>
        <v>19.5</v>
      </c>
      <c r="J332" s="87">
        <f>'BIOCHIMIE 2'!G330</f>
        <v>11.5</v>
      </c>
      <c r="K332" s="87">
        <f>'HIDAOA 3'!G330</f>
        <v>15</v>
      </c>
      <c r="L332" s="87">
        <f>'ANA-PATH 2'!G330</f>
        <v>17</v>
      </c>
      <c r="M332" s="88">
        <f>CLINIQUE!H332</f>
        <v>0</v>
      </c>
      <c r="N332" s="88">
        <f t="shared" si="70"/>
        <v>204</v>
      </c>
      <c r="O332" s="88">
        <f t="shared" si="71"/>
        <v>7.2857142857142856</v>
      </c>
      <c r="P332" s="89" t="str">
        <f t="shared" si="72"/>
        <v>Ajournee</v>
      </c>
      <c r="Q332" s="89" t="str">
        <f t="shared" si="73"/>
        <v>Synthèse</v>
      </c>
      <c r="R332" s="72">
        <f t="shared" si="74"/>
        <v>1</v>
      </c>
      <c r="S332" s="72">
        <f t="shared" si="75"/>
        <v>0</v>
      </c>
      <c r="T332" s="72">
        <f t="shared" si="76"/>
        <v>0</v>
      </c>
      <c r="U332" s="72">
        <f t="shared" si="77"/>
        <v>1</v>
      </c>
      <c r="V332" s="72">
        <f t="shared" si="78"/>
        <v>0</v>
      </c>
      <c r="W332" s="72">
        <f t="shared" si="79"/>
        <v>0</v>
      </c>
      <c r="X332" s="72">
        <f t="shared" si="80"/>
        <v>0</v>
      </c>
      <c r="Y332" s="72">
        <f t="shared" si="81"/>
        <v>0</v>
      </c>
      <c r="Z332" s="72">
        <f t="shared" si="82"/>
        <v>0</v>
      </c>
      <c r="AA332" s="72">
        <f t="shared" si="83"/>
        <v>1</v>
      </c>
      <c r="AB332" s="71" t="str">
        <f>'REPRODUCTION 3'!M330</f>
        <v>Synthèse</v>
      </c>
      <c r="AC332" s="71" t="str">
        <f>'RUMINANTS 3'!M330</f>
        <v>Juin</v>
      </c>
      <c r="AD332" s="71" t="str">
        <f>'PARASITOLOGIE 3'!M330</f>
        <v>Juin</v>
      </c>
      <c r="AE332" s="71" t="str">
        <f>'INFECTIEUX 3'!M330</f>
        <v>Synthèse</v>
      </c>
      <c r="AF332" s="71" t="str">
        <f>'CARNIVORES 3'!M330</f>
        <v>Juin</v>
      </c>
      <c r="AG332" s="71" t="str">
        <f>'CHIRURGIE 3'!M330</f>
        <v>Synthèse</v>
      </c>
      <c r="AH332" s="71" t="str">
        <f>'BIOCHIMIE 2'!M330</f>
        <v>Juin</v>
      </c>
      <c r="AI332" s="71" t="str">
        <f>'HIDAOA 3'!M330</f>
        <v>Synthèse</v>
      </c>
      <c r="AJ332" s="71" t="str">
        <f>'ANA-PATH 2'!M330</f>
        <v>Synthèse</v>
      </c>
      <c r="AK332" s="73" t="str">
        <f>CLINIQUE!N332</f>
        <v>Juin</v>
      </c>
    </row>
    <row r="333" spans="1:38" ht="15.75">
      <c r="A333" s="35">
        <v>324</v>
      </c>
      <c r="B333" s="123" t="s">
        <v>629</v>
      </c>
      <c r="C333" s="123" t="s">
        <v>228</v>
      </c>
      <c r="D333" s="87">
        <f>'REPRODUCTION 3'!G331</f>
        <v>8.25</v>
      </c>
      <c r="E333" s="87">
        <f>'RUMINANTS 3'!G331</f>
        <v>25.5</v>
      </c>
      <c r="F333" s="87">
        <f>'PARASITOLOGIE 3'!G331</f>
        <v>18.375</v>
      </c>
      <c r="G333" s="87">
        <f>'INFECTIEUX 3'!G331</f>
        <v>4.125</v>
      </c>
      <c r="H333" s="87">
        <f>'CARNIVORES 3'!G331</f>
        <v>16.125</v>
      </c>
      <c r="I333" s="87">
        <f>'CHIRURGIE 3'!G331</f>
        <v>24.75</v>
      </c>
      <c r="J333" s="87">
        <f>'BIOCHIMIE 2'!G331</f>
        <v>7.5</v>
      </c>
      <c r="K333" s="87">
        <f>'HIDAOA 3'!G331</f>
        <v>26.25</v>
      </c>
      <c r="L333" s="87">
        <f>'ANA-PATH 2'!G331</f>
        <v>14</v>
      </c>
      <c r="M333" s="88">
        <f>CLINIQUE!H333</f>
        <v>0</v>
      </c>
      <c r="N333" s="88">
        <f t="shared" si="70"/>
        <v>144.875</v>
      </c>
      <c r="O333" s="88">
        <f t="shared" si="71"/>
        <v>5.1741071428571432</v>
      </c>
      <c r="P333" s="89" t="str">
        <f t="shared" si="72"/>
        <v>Ajournee</v>
      </c>
      <c r="Q333" s="89" t="str">
        <f t="shared" si="73"/>
        <v>Synthèse</v>
      </c>
      <c r="R333" s="72">
        <f t="shared" si="74"/>
        <v>1</v>
      </c>
      <c r="S333" s="72">
        <f t="shared" si="75"/>
        <v>0</v>
      </c>
      <c r="T333" s="72">
        <f t="shared" si="76"/>
        <v>0</v>
      </c>
      <c r="U333" s="72">
        <f t="shared" si="77"/>
        <v>1</v>
      </c>
      <c r="V333" s="72">
        <f t="shared" si="78"/>
        <v>0</v>
      </c>
      <c r="W333" s="72">
        <f t="shared" si="79"/>
        <v>0</v>
      </c>
      <c r="X333" s="72">
        <f t="shared" si="80"/>
        <v>1</v>
      </c>
      <c r="Y333" s="72">
        <f t="shared" si="81"/>
        <v>0</v>
      </c>
      <c r="Z333" s="72">
        <f t="shared" si="82"/>
        <v>0</v>
      </c>
      <c r="AA333" s="72">
        <f t="shared" si="83"/>
        <v>1</v>
      </c>
      <c r="AB333" s="71" t="str">
        <f>'REPRODUCTION 3'!M331</f>
        <v>Synthèse</v>
      </c>
      <c r="AC333" s="71" t="str">
        <f>'RUMINANTS 3'!M331</f>
        <v>Synthèse</v>
      </c>
      <c r="AD333" s="71" t="str">
        <f>'PARASITOLOGIE 3'!M331</f>
        <v>Synthèse</v>
      </c>
      <c r="AE333" s="71" t="str">
        <f>'INFECTIEUX 3'!M331</f>
        <v>Synthèse</v>
      </c>
      <c r="AF333" s="71" t="str">
        <f>'CARNIVORES 3'!M331</f>
        <v>Synthèse</v>
      </c>
      <c r="AG333" s="71" t="str">
        <f>'CHIRURGIE 3'!M331</f>
        <v>Synthèse</v>
      </c>
      <c r="AH333" s="71" t="str">
        <f>'BIOCHIMIE 2'!M331</f>
        <v>Synthèse</v>
      </c>
      <c r="AI333" s="71" t="str">
        <f>'HIDAOA 3'!M331</f>
        <v>Synthèse</v>
      </c>
      <c r="AJ333" s="71" t="str">
        <f>'ANA-PATH 2'!M331</f>
        <v>Synthèse</v>
      </c>
      <c r="AK333" s="73" t="str">
        <f>CLINIQUE!N333</f>
        <v>Juin</v>
      </c>
    </row>
    <row r="334" spans="1:38" ht="15.75">
      <c r="A334" s="35">
        <v>325</v>
      </c>
      <c r="B334" s="123" t="s">
        <v>630</v>
      </c>
      <c r="C334" s="123" t="s">
        <v>631</v>
      </c>
      <c r="D334" s="339">
        <f>'REPRODUCTION 3'!G332</f>
        <v>15</v>
      </c>
      <c r="E334" s="339">
        <f>'RUMINANTS 3'!G332</f>
        <v>48</v>
      </c>
      <c r="F334" s="339">
        <f>'PARASITOLOGIE 3'!G332</f>
        <v>29.25</v>
      </c>
      <c r="G334" s="339">
        <f>'INFECTIEUX 3'!G332</f>
        <v>16.5</v>
      </c>
      <c r="H334" s="339">
        <f>'CARNIVORES 3'!G332</f>
        <v>36.75</v>
      </c>
      <c r="I334" s="339">
        <f>'CHIRURGIE 3'!G332</f>
        <v>33.75</v>
      </c>
      <c r="J334" s="339">
        <f>'BIOCHIMIE 2'!G332</f>
        <v>18.25</v>
      </c>
      <c r="K334" s="339">
        <f>'HIDAOA 3'!G332</f>
        <v>40.125</v>
      </c>
      <c r="L334" s="339">
        <f>'ANA-PATH 2'!G332</f>
        <v>15.5</v>
      </c>
      <c r="M334" s="88">
        <f>CLINIQUE!H334</f>
        <v>42</v>
      </c>
      <c r="N334" s="88">
        <f t="shared" si="70"/>
        <v>295.125</v>
      </c>
      <c r="O334" s="88">
        <f t="shared" si="71"/>
        <v>10.540178571428571</v>
      </c>
      <c r="P334" s="89" t="str">
        <f t="shared" si="72"/>
        <v>Admis</v>
      </c>
      <c r="Q334" s="89" t="str">
        <f t="shared" si="73"/>
        <v>juin</v>
      </c>
      <c r="R334" s="72">
        <f t="shared" si="74"/>
        <v>0</v>
      </c>
      <c r="S334" s="72">
        <f t="shared" si="75"/>
        <v>0</v>
      </c>
      <c r="T334" s="72">
        <f t="shared" si="76"/>
        <v>0</v>
      </c>
      <c r="U334" s="72">
        <f t="shared" si="77"/>
        <v>0</v>
      </c>
      <c r="V334" s="72">
        <f t="shared" si="78"/>
        <v>0</v>
      </c>
      <c r="W334" s="72">
        <f t="shared" si="79"/>
        <v>0</v>
      </c>
      <c r="X334" s="72">
        <f t="shared" si="80"/>
        <v>0</v>
      </c>
      <c r="Y334" s="72">
        <f t="shared" si="81"/>
        <v>0</v>
      </c>
      <c r="Z334" s="72">
        <f t="shared" si="82"/>
        <v>0</v>
      </c>
      <c r="AA334" s="72">
        <f t="shared" si="83"/>
        <v>0</v>
      </c>
      <c r="AB334" s="71" t="str">
        <f>'REPRODUCTION 3'!M332</f>
        <v>Juin</v>
      </c>
      <c r="AC334" s="71" t="str">
        <f>'RUMINANTS 3'!M332</f>
        <v>Juin</v>
      </c>
      <c r="AD334" s="71" t="str">
        <f>'PARASITOLOGIE 3'!M332</f>
        <v>Juin</v>
      </c>
      <c r="AE334" s="71" t="str">
        <f>'INFECTIEUX 3'!M332</f>
        <v>Juin</v>
      </c>
      <c r="AF334" s="71" t="str">
        <f>'CARNIVORES 3'!M332</f>
        <v>Juin</v>
      </c>
      <c r="AG334" s="71" t="str">
        <f>'CHIRURGIE 3'!M332</f>
        <v>Juin</v>
      </c>
      <c r="AH334" s="71" t="str">
        <f>'BIOCHIMIE 2'!M332</f>
        <v>Juin</v>
      </c>
      <c r="AI334" s="71" t="str">
        <f>'HIDAOA 3'!M332</f>
        <v>Juin</v>
      </c>
      <c r="AJ334" s="71" t="str">
        <f>'ANA-PATH 2'!M332</f>
        <v>Juin</v>
      </c>
      <c r="AK334" s="73" t="str">
        <f>CLINIQUE!N334</f>
        <v>Juin</v>
      </c>
      <c r="AL334" t="e">
        <f>IF(AND(B334=#REF!,C334=#REF!),"oui","non")</f>
        <v>#REF!</v>
      </c>
    </row>
    <row r="335" spans="1:38" ht="15.75">
      <c r="A335" s="35">
        <v>326</v>
      </c>
      <c r="B335" s="123" t="s">
        <v>632</v>
      </c>
      <c r="C335" s="123" t="s">
        <v>558</v>
      </c>
      <c r="D335" s="339">
        <f>'REPRODUCTION 3'!G333</f>
        <v>15</v>
      </c>
      <c r="E335" s="339">
        <f>'RUMINANTS 3'!G333</f>
        <v>42.75</v>
      </c>
      <c r="F335" s="339">
        <f>'PARASITOLOGIE 3'!G333</f>
        <v>37.125</v>
      </c>
      <c r="G335" s="339">
        <f>'INFECTIEUX 3'!G333</f>
        <v>22.5</v>
      </c>
      <c r="H335" s="339">
        <f>'CARNIVORES 3'!G333</f>
        <v>34.5</v>
      </c>
      <c r="I335" s="339">
        <f>'CHIRURGIE 3'!G333</f>
        <v>34.5</v>
      </c>
      <c r="J335" s="339">
        <f>'BIOCHIMIE 2'!G333</f>
        <v>13.5</v>
      </c>
      <c r="K335" s="339">
        <f>'HIDAOA 3'!G333</f>
        <v>36.375</v>
      </c>
      <c r="L335" s="339">
        <f>'ANA-PATH 2'!G333</f>
        <v>17</v>
      </c>
      <c r="M335" s="88">
        <f>CLINIQUE!H335</f>
        <v>40.5</v>
      </c>
      <c r="N335" s="88">
        <f t="shared" si="70"/>
        <v>293.75</v>
      </c>
      <c r="O335" s="88">
        <f t="shared" si="71"/>
        <v>10.491071428571429</v>
      </c>
      <c r="P335" s="89" t="str">
        <f t="shared" si="72"/>
        <v>Admis</v>
      </c>
      <c r="Q335" s="89" t="str">
        <f t="shared" si="73"/>
        <v>juin</v>
      </c>
      <c r="R335" s="72">
        <f t="shared" si="74"/>
        <v>0</v>
      </c>
      <c r="S335" s="72">
        <f t="shared" si="75"/>
        <v>0</v>
      </c>
      <c r="T335" s="72">
        <f t="shared" si="76"/>
        <v>0</v>
      </c>
      <c r="U335" s="72">
        <f t="shared" si="77"/>
        <v>0</v>
      </c>
      <c r="V335" s="72">
        <f t="shared" si="78"/>
        <v>0</v>
      </c>
      <c r="W335" s="72">
        <f t="shared" si="79"/>
        <v>0</v>
      </c>
      <c r="X335" s="72">
        <f t="shared" si="80"/>
        <v>0</v>
      </c>
      <c r="Y335" s="72">
        <f t="shared" si="81"/>
        <v>0</v>
      </c>
      <c r="Z335" s="72">
        <f t="shared" si="82"/>
        <v>0</v>
      </c>
      <c r="AA335" s="72">
        <f t="shared" si="83"/>
        <v>0</v>
      </c>
      <c r="AB335" s="71" t="str">
        <f>'REPRODUCTION 3'!M333</f>
        <v>Juin</v>
      </c>
      <c r="AC335" s="71" t="str">
        <f>'RUMINANTS 3'!M333</f>
        <v>Juin</v>
      </c>
      <c r="AD335" s="71" t="str">
        <f>'PARASITOLOGIE 3'!M333</f>
        <v>Juin</v>
      </c>
      <c r="AE335" s="71" t="str">
        <f>'INFECTIEUX 3'!M333</f>
        <v>Juin</v>
      </c>
      <c r="AF335" s="71" t="str">
        <f>'CARNIVORES 3'!M333</f>
        <v>Juin</v>
      </c>
      <c r="AG335" s="71" t="str">
        <f>'CHIRURGIE 3'!M333</f>
        <v>Juin</v>
      </c>
      <c r="AH335" s="71" t="str">
        <f>'BIOCHIMIE 2'!M333</f>
        <v>Juin</v>
      </c>
      <c r="AI335" s="71" t="str">
        <f>'HIDAOA 3'!M333</f>
        <v>Juin</v>
      </c>
      <c r="AJ335" s="71" t="str">
        <f>'ANA-PATH 2'!M333</f>
        <v>Juin</v>
      </c>
      <c r="AK335" s="73" t="str">
        <f>CLINIQUE!N335</f>
        <v>Juin</v>
      </c>
      <c r="AL335" t="e">
        <f>IF(AND(B335=#REF!,C335=#REF!),"oui","non")</f>
        <v>#REF!</v>
      </c>
    </row>
    <row r="336" spans="1:38" ht="15.75">
      <c r="A336" s="35">
        <v>327</v>
      </c>
      <c r="B336" s="123" t="s">
        <v>633</v>
      </c>
      <c r="C336" s="123" t="s">
        <v>634</v>
      </c>
      <c r="D336" s="87">
        <f>'REPRODUCTION 3'!G334</f>
        <v>3.75</v>
      </c>
      <c r="E336" s="87">
        <f>'RUMINANTS 3'!G334</f>
        <v>39</v>
      </c>
      <c r="F336" s="87">
        <f>'PARASITOLOGIE 3'!G334</f>
        <v>28.125</v>
      </c>
      <c r="G336" s="87">
        <f>'INFECTIEUX 3'!G334</f>
        <v>16.125</v>
      </c>
      <c r="H336" s="87">
        <f>'CARNIVORES 3'!G334</f>
        <v>28.5</v>
      </c>
      <c r="I336" s="87">
        <f>'CHIRURGIE 3'!G334</f>
        <v>25.5</v>
      </c>
      <c r="J336" s="87">
        <f>'BIOCHIMIE 2'!G334</f>
        <v>9</v>
      </c>
      <c r="K336" s="87">
        <f>'HIDAOA 3'!G334</f>
        <v>27.375</v>
      </c>
      <c r="L336" s="87">
        <f>'ANA-PATH 2'!G334</f>
        <v>18</v>
      </c>
      <c r="M336" s="88">
        <f>CLINIQUE!H336</f>
        <v>40.25</v>
      </c>
      <c r="N336" s="88">
        <f t="shared" si="70"/>
        <v>235.625</v>
      </c>
      <c r="O336" s="88">
        <f t="shared" si="71"/>
        <v>8.4151785714285712</v>
      </c>
      <c r="P336" s="89" t="str">
        <f t="shared" si="72"/>
        <v>Ajournee</v>
      </c>
      <c r="Q336" s="89" t="str">
        <f t="shared" si="73"/>
        <v>Synthèse</v>
      </c>
      <c r="R336" s="72">
        <f t="shared" si="74"/>
        <v>1</v>
      </c>
      <c r="S336" s="72">
        <f t="shared" si="75"/>
        <v>0</v>
      </c>
      <c r="T336" s="72">
        <f t="shared" si="76"/>
        <v>0</v>
      </c>
      <c r="U336" s="72">
        <f t="shared" si="77"/>
        <v>0</v>
      </c>
      <c r="V336" s="72">
        <f t="shared" si="78"/>
        <v>0</v>
      </c>
      <c r="W336" s="72">
        <f t="shared" si="79"/>
        <v>0</v>
      </c>
      <c r="X336" s="72">
        <f t="shared" si="80"/>
        <v>1</v>
      </c>
      <c r="Y336" s="72">
        <f t="shared" si="81"/>
        <v>0</v>
      </c>
      <c r="Z336" s="72">
        <f t="shared" si="82"/>
        <v>0</v>
      </c>
      <c r="AA336" s="72">
        <f t="shared" si="83"/>
        <v>0</v>
      </c>
      <c r="AB336" s="71" t="str">
        <f>'REPRODUCTION 3'!M334</f>
        <v>Synthèse</v>
      </c>
      <c r="AC336" s="71" t="str">
        <f>'RUMINANTS 3'!M334</f>
        <v>Juin</v>
      </c>
      <c r="AD336" s="71" t="str">
        <f>'PARASITOLOGIE 3'!M334</f>
        <v>Synthèse</v>
      </c>
      <c r="AE336" s="71" t="str">
        <f>'INFECTIEUX 3'!M334</f>
        <v>Synthèse</v>
      </c>
      <c r="AF336" s="71" t="str">
        <f>'CARNIVORES 3'!M334</f>
        <v>Synthèse</v>
      </c>
      <c r="AG336" s="71" t="str">
        <f>'CHIRURGIE 3'!M334</f>
        <v>Synthèse</v>
      </c>
      <c r="AH336" s="71" t="str">
        <f>'BIOCHIMIE 2'!M334</f>
        <v>Synthèse</v>
      </c>
      <c r="AI336" s="71" t="str">
        <f>'HIDAOA 3'!M334</f>
        <v>Synthèse</v>
      </c>
      <c r="AJ336" s="71" t="str">
        <f>'ANA-PATH 2'!M334</f>
        <v>Synthèse</v>
      </c>
      <c r="AK336" s="73" t="str">
        <f>CLINIQUE!N336</f>
        <v>Juin</v>
      </c>
    </row>
    <row r="337" spans="1:38" ht="15.75">
      <c r="A337" s="35">
        <v>328</v>
      </c>
      <c r="B337" s="123" t="s">
        <v>633</v>
      </c>
      <c r="C337" s="123" t="s">
        <v>635</v>
      </c>
      <c r="D337" s="87">
        <f>'REPRODUCTION 3'!G335</f>
        <v>1.875</v>
      </c>
      <c r="E337" s="87">
        <f>'RUMINANTS 3'!G335</f>
        <v>30.75</v>
      </c>
      <c r="F337" s="87">
        <f>'PARASITOLOGIE 3'!G335</f>
        <v>19.875</v>
      </c>
      <c r="G337" s="87">
        <f>'INFECTIEUX 3'!G335</f>
        <v>3</v>
      </c>
      <c r="H337" s="87">
        <f>'CARNIVORES 3'!G335</f>
        <v>30.75</v>
      </c>
      <c r="I337" s="87">
        <f>'CHIRURGIE 3'!G335</f>
        <v>12.75</v>
      </c>
      <c r="J337" s="87">
        <f>'BIOCHIMIE 2'!G335</f>
        <v>7.25</v>
      </c>
      <c r="K337" s="87">
        <f>'HIDAOA 3'!G335</f>
        <v>19.875</v>
      </c>
      <c r="L337" s="87">
        <f>'ANA-PATH 2'!G335</f>
        <v>11</v>
      </c>
      <c r="M337" s="88">
        <f>CLINIQUE!H337</f>
        <v>40.25</v>
      </c>
      <c r="N337" s="88">
        <f t="shared" si="70"/>
        <v>177.375</v>
      </c>
      <c r="O337" s="88">
        <f t="shared" si="71"/>
        <v>6.3348214285714288</v>
      </c>
      <c r="P337" s="89" t="str">
        <f t="shared" si="72"/>
        <v>Ajournee</v>
      </c>
      <c r="Q337" s="89" t="str">
        <f t="shared" si="73"/>
        <v>Synthèse</v>
      </c>
      <c r="R337" s="72">
        <f t="shared" si="74"/>
        <v>1</v>
      </c>
      <c r="S337" s="72">
        <f t="shared" si="75"/>
        <v>0</v>
      </c>
      <c r="T337" s="72">
        <f t="shared" si="76"/>
        <v>0</v>
      </c>
      <c r="U337" s="72">
        <f t="shared" si="77"/>
        <v>1</v>
      </c>
      <c r="V337" s="72">
        <f t="shared" si="78"/>
        <v>0</v>
      </c>
      <c r="W337" s="72">
        <f t="shared" si="79"/>
        <v>1</v>
      </c>
      <c r="X337" s="72">
        <f t="shared" si="80"/>
        <v>1</v>
      </c>
      <c r="Y337" s="72">
        <f t="shared" si="81"/>
        <v>0</v>
      </c>
      <c r="Z337" s="72">
        <f t="shared" si="82"/>
        <v>0</v>
      </c>
      <c r="AA337" s="72">
        <f t="shared" si="83"/>
        <v>0</v>
      </c>
      <c r="AB337" s="71" t="str">
        <f>'REPRODUCTION 3'!M335</f>
        <v>Synthèse</v>
      </c>
      <c r="AC337" s="71" t="str">
        <f>'RUMINANTS 3'!M335</f>
        <v>Juin</v>
      </c>
      <c r="AD337" s="71" t="str">
        <f>'PARASITOLOGIE 3'!M335</f>
        <v>Synthèse</v>
      </c>
      <c r="AE337" s="71" t="str">
        <f>'INFECTIEUX 3'!M335</f>
        <v>Synthèse</v>
      </c>
      <c r="AF337" s="71" t="str">
        <f>'CARNIVORES 3'!M335</f>
        <v>Juin</v>
      </c>
      <c r="AG337" s="71" t="str">
        <f>'CHIRURGIE 3'!M335</f>
        <v>Synthèse</v>
      </c>
      <c r="AH337" s="71" t="str">
        <f>'BIOCHIMIE 2'!M335</f>
        <v>Synthèse</v>
      </c>
      <c r="AI337" s="71" t="str">
        <f>'HIDAOA 3'!M335</f>
        <v>Synthèse</v>
      </c>
      <c r="AJ337" s="71" t="str">
        <f>'ANA-PATH 2'!M335</f>
        <v>Synthèse</v>
      </c>
      <c r="AK337" s="73" t="str">
        <f>CLINIQUE!N337</f>
        <v>Juin</v>
      </c>
    </row>
    <row r="338" spans="1:38" ht="15.75">
      <c r="A338" s="35">
        <v>329</v>
      </c>
      <c r="B338" s="123" t="s">
        <v>636</v>
      </c>
      <c r="C338" s="123" t="s">
        <v>637</v>
      </c>
      <c r="D338" s="339">
        <f>'REPRODUCTION 3'!G336</f>
        <v>18.75</v>
      </c>
      <c r="E338" s="339">
        <f>'RUMINANTS 3'!G336</f>
        <v>42.75</v>
      </c>
      <c r="F338" s="339">
        <f>'PARASITOLOGIE 3'!G336</f>
        <v>40.875</v>
      </c>
      <c r="G338" s="339">
        <f>'INFECTIEUX 3'!G336</f>
        <v>21.75</v>
      </c>
      <c r="H338" s="339">
        <f>'CARNIVORES 3'!G336</f>
        <v>39.75</v>
      </c>
      <c r="I338" s="339">
        <f>'CHIRURGIE 3'!G336</f>
        <v>29.25</v>
      </c>
      <c r="J338" s="339">
        <f>'BIOCHIMIE 2'!G336</f>
        <v>16.25</v>
      </c>
      <c r="K338" s="339">
        <f>'HIDAOA 3'!G336</f>
        <v>32.25</v>
      </c>
      <c r="L338" s="339">
        <f>'ANA-PATH 2'!G336</f>
        <v>12</v>
      </c>
      <c r="M338" s="88">
        <f>CLINIQUE!H338</f>
        <v>40.25</v>
      </c>
      <c r="N338" s="88">
        <f t="shared" si="70"/>
        <v>293.875</v>
      </c>
      <c r="O338" s="88">
        <f t="shared" si="71"/>
        <v>10.495535714285714</v>
      </c>
      <c r="P338" s="89" t="str">
        <f t="shared" si="72"/>
        <v>Admis</v>
      </c>
      <c r="Q338" s="89" t="str">
        <f t="shared" si="73"/>
        <v>juin</v>
      </c>
      <c r="R338" s="72">
        <f t="shared" si="74"/>
        <v>0</v>
      </c>
      <c r="S338" s="72">
        <f t="shared" si="75"/>
        <v>0</v>
      </c>
      <c r="T338" s="72">
        <f t="shared" si="76"/>
        <v>0</v>
      </c>
      <c r="U338" s="72">
        <f t="shared" si="77"/>
        <v>0</v>
      </c>
      <c r="V338" s="72">
        <f t="shared" si="78"/>
        <v>0</v>
      </c>
      <c r="W338" s="72">
        <f t="shared" si="79"/>
        <v>0</v>
      </c>
      <c r="X338" s="72">
        <f t="shared" si="80"/>
        <v>0</v>
      </c>
      <c r="Y338" s="72">
        <f t="shared" si="81"/>
        <v>0</v>
      </c>
      <c r="Z338" s="72">
        <f t="shared" si="82"/>
        <v>0</v>
      </c>
      <c r="AA338" s="72">
        <f t="shared" si="83"/>
        <v>0</v>
      </c>
      <c r="AB338" s="71" t="str">
        <f>'REPRODUCTION 3'!M336</f>
        <v>Juin</v>
      </c>
      <c r="AC338" s="71" t="str">
        <f>'RUMINANTS 3'!M336</f>
        <v>Juin</v>
      </c>
      <c r="AD338" s="71" t="str">
        <f>'PARASITOLOGIE 3'!M336</f>
        <v>Juin</v>
      </c>
      <c r="AE338" s="71" t="str">
        <f>'INFECTIEUX 3'!M336</f>
        <v>Juin</v>
      </c>
      <c r="AF338" s="71" t="str">
        <f>'CARNIVORES 3'!M336</f>
        <v>Juin</v>
      </c>
      <c r="AG338" s="71" t="str">
        <f>'CHIRURGIE 3'!M336</f>
        <v>Juin</v>
      </c>
      <c r="AH338" s="71" t="str">
        <f>'BIOCHIMIE 2'!M336</f>
        <v>Juin</v>
      </c>
      <c r="AI338" s="71" t="str">
        <f>'HIDAOA 3'!M336</f>
        <v>Juin</v>
      </c>
      <c r="AJ338" s="71" t="str">
        <f>'ANA-PATH 2'!M336</f>
        <v>Juin</v>
      </c>
      <c r="AK338" s="73" t="str">
        <f>CLINIQUE!N338</f>
        <v>Juin</v>
      </c>
      <c r="AL338" t="e">
        <f>IF(AND(B338=#REF!,C338=#REF!),"oui","non")</f>
        <v>#REF!</v>
      </c>
    </row>
    <row r="339" spans="1:38" ht="15.75">
      <c r="A339" s="35">
        <v>330</v>
      </c>
      <c r="B339" s="123" t="s">
        <v>638</v>
      </c>
      <c r="C339" s="123" t="s">
        <v>337</v>
      </c>
      <c r="D339" s="87">
        <f>'REPRODUCTION 3'!G337</f>
        <v>1.875</v>
      </c>
      <c r="E339" s="87">
        <f>'RUMINANTS 3'!G337</f>
        <v>35.25</v>
      </c>
      <c r="F339" s="87">
        <f>'PARASITOLOGIE 3'!G337</f>
        <v>21.75</v>
      </c>
      <c r="G339" s="87">
        <f>'INFECTIEUX 3'!G337</f>
        <v>7.125</v>
      </c>
      <c r="H339" s="87">
        <f>'CARNIVORES 3'!G337</f>
        <v>21</v>
      </c>
      <c r="I339" s="87">
        <f>'CHIRURGIE 3'!G337</f>
        <v>12</v>
      </c>
      <c r="J339" s="87">
        <f>'BIOCHIMIE 2'!G337</f>
        <v>9</v>
      </c>
      <c r="K339" s="87">
        <f>'HIDAOA 3'!G337</f>
        <v>28.125</v>
      </c>
      <c r="L339" s="87">
        <f>'ANA-PATH 2'!G337</f>
        <v>9</v>
      </c>
      <c r="M339" s="88">
        <f>CLINIQUE!H339</f>
        <v>0</v>
      </c>
      <c r="N339" s="88">
        <f t="shared" si="70"/>
        <v>145.125</v>
      </c>
      <c r="O339" s="88">
        <f t="shared" si="71"/>
        <v>5.1830357142857144</v>
      </c>
      <c r="P339" s="89" t="str">
        <f t="shared" si="72"/>
        <v>Ajournee</v>
      </c>
      <c r="Q339" s="89" t="str">
        <f t="shared" si="73"/>
        <v>Synthèse</v>
      </c>
      <c r="R339" s="72">
        <f t="shared" si="74"/>
        <v>1</v>
      </c>
      <c r="S339" s="72">
        <f t="shared" si="75"/>
        <v>0</v>
      </c>
      <c r="T339" s="72">
        <f t="shared" si="76"/>
        <v>0</v>
      </c>
      <c r="U339" s="72">
        <f t="shared" si="77"/>
        <v>1</v>
      </c>
      <c r="V339" s="72">
        <f t="shared" si="78"/>
        <v>0</v>
      </c>
      <c r="W339" s="72">
        <f t="shared" si="79"/>
        <v>1</v>
      </c>
      <c r="X339" s="72">
        <f t="shared" si="80"/>
        <v>1</v>
      </c>
      <c r="Y339" s="72">
        <f t="shared" si="81"/>
        <v>0</v>
      </c>
      <c r="Z339" s="72">
        <f t="shared" si="82"/>
        <v>1</v>
      </c>
      <c r="AA339" s="72">
        <f t="shared" si="83"/>
        <v>1</v>
      </c>
      <c r="AB339" s="71" t="str">
        <f>'REPRODUCTION 3'!M337</f>
        <v>Synthèse</v>
      </c>
      <c r="AC339" s="71" t="str">
        <f>'RUMINANTS 3'!M337</f>
        <v>Juin</v>
      </c>
      <c r="AD339" s="71" t="str">
        <f>'PARASITOLOGIE 3'!M337</f>
        <v>Synthèse</v>
      </c>
      <c r="AE339" s="71" t="str">
        <f>'INFECTIEUX 3'!M337</f>
        <v>Synthèse</v>
      </c>
      <c r="AF339" s="71" t="str">
        <f>'CARNIVORES 3'!M337</f>
        <v>Synthèse</v>
      </c>
      <c r="AG339" s="71" t="str">
        <f>'CHIRURGIE 3'!M337</f>
        <v>Synthèse</v>
      </c>
      <c r="AH339" s="71" t="str">
        <f>'BIOCHIMIE 2'!M337</f>
        <v>Synthèse</v>
      </c>
      <c r="AI339" s="71" t="str">
        <f>'HIDAOA 3'!M337</f>
        <v>Synthèse</v>
      </c>
      <c r="AJ339" s="71" t="str">
        <f>'ANA-PATH 2'!M337</f>
        <v>Synthèse</v>
      </c>
      <c r="AK339" s="73" t="str">
        <f>CLINIQUE!N339</f>
        <v>Juin</v>
      </c>
    </row>
    <row r="340" spans="1:38" ht="15.75">
      <c r="A340" s="35">
        <v>331</v>
      </c>
      <c r="B340" s="123" t="s">
        <v>87</v>
      </c>
      <c r="C340" s="123" t="s">
        <v>639</v>
      </c>
      <c r="D340" s="339">
        <f>'REPRODUCTION 3'!G338</f>
        <v>23.625</v>
      </c>
      <c r="E340" s="339">
        <f>'RUMINANTS 3'!G338</f>
        <v>48.75</v>
      </c>
      <c r="F340" s="339">
        <f>'PARASITOLOGIE 3'!G338</f>
        <v>39</v>
      </c>
      <c r="G340" s="339">
        <f>'INFECTIEUX 3'!G338</f>
        <v>19.5</v>
      </c>
      <c r="H340" s="339">
        <f>'CARNIVORES 3'!G338</f>
        <v>46.125</v>
      </c>
      <c r="I340" s="339">
        <f>'CHIRURGIE 3'!G338</f>
        <v>48.300000000000004</v>
      </c>
      <c r="J340" s="339">
        <f>'BIOCHIMIE 2'!G338</f>
        <v>27.25</v>
      </c>
      <c r="K340" s="339">
        <f>'HIDAOA 3'!G338</f>
        <v>34.125</v>
      </c>
      <c r="L340" s="339">
        <f>'ANA-PATH 2'!G338</f>
        <v>19.5</v>
      </c>
      <c r="M340" s="88">
        <f>CLINIQUE!H340</f>
        <v>41.5</v>
      </c>
      <c r="N340" s="88">
        <f t="shared" si="70"/>
        <v>347.67500000000001</v>
      </c>
      <c r="O340" s="88">
        <f t="shared" si="71"/>
        <v>12.416964285714286</v>
      </c>
      <c r="P340" s="89" t="str">
        <f t="shared" si="72"/>
        <v>Admis</v>
      </c>
      <c r="Q340" s="89" t="str">
        <f t="shared" si="73"/>
        <v>juin</v>
      </c>
      <c r="R340" s="72">
        <f t="shared" si="74"/>
        <v>0</v>
      </c>
      <c r="S340" s="72">
        <f t="shared" si="75"/>
        <v>0</v>
      </c>
      <c r="T340" s="72">
        <f t="shared" si="76"/>
        <v>0</v>
      </c>
      <c r="U340" s="72">
        <f t="shared" si="77"/>
        <v>0</v>
      </c>
      <c r="V340" s="72">
        <f t="shared" si="78"/>
        <v>0</v>
      </c>
      <c r="W340" s="72">
        <f t="shared" si="79"/>
        <v>0</v>
      </c>
      <c r="X340" s="72">
        <f t="shared" si="80"/>
        <v>0</v>
      </c>
      <c r="Y340" s="72">
        <f t="shared" si="81"/>
        <v>0</v>
      </c>
      <c r="Z340" s="72">
        <f t="shared" si="82"/>
        <v>0</v>
      </c>
      <c r="AA340" s="72">
        <f t="shared" si="83"/>
        <v>0</v>
      </c>
      <c r="AB340" s="71" t="str">
        <f>'REPRODUCTION 3'!M338</f>
        <v>Juin</v>
      </c>
      <c r="AC340" s="71" t="str">
        <f>'RUMINANTS 3'!M338</f>
        <v>Juin</v>
      </c>
      <c r="AD340" s="71" t="str">
        <f>'PARASITOLOGIE 3'!M338</f>
        <v>Juin</v>
      </c>
      <c r="AE340" s="71" t="str">
        <f>'INFECTIEUX 3'!M338</f>
        <v>Juin</v>
      </c>
      <c r="AF340" s="71" t="str">
        <f>'CARNIVORES 3'!M338</f>
        <v>Juin</v>
      </c>
      <c r="AG340" s="71" t="str">
        <f>'CHIRURGIE 3'!M338</f>
        <v>Juin</v>
      </c>
      <c r="AH340" s="71" t="str">
        <f>'BIOCHIMIE 2'!M338</f>
        <v>Juin</v>
      </c>
      <c r="AI340" s="71" t="str">
        <f>'HIDAOA 3'!M338</f>
        <v>Juin</v>
      </c>
      <c r="AJ340" s="71" t="str">
        <f>'ANA-PATH 2'!M338</f>
        <v>Juin</v>
      </c>
      <c r="AK340" s="73" t="str">
        <f>CLINIQUE!N340</f>
        <v>Juin</v>
      </c>
      <c r="AL340" t="e">
        <f>IF(AND(B340=#REF!,C340=#REF!),"oui","non")</f>
        <v>#REF!</v>
      </c>
    </row>
    <row r="341" spans="1:38" ht="15.75">
      <c r="A341" s="35">
        <v>332</v>
      </c>
      <c r="B341" s="123" t="s">
        <v>640</v>
      </c>
      <c r="C341" s="123" t="s">
        <v>641</v>
      </c>
      <c r="D341" s="87">
        <f>'REPRODUCTION 3'!G339</f>
        <v>16.5</v>
      </c>
      <c r="E341" s="87">
        <f>'RUMINANTS 3'!G339</f>
        <v>44.25</v>
      </c>
      <c r="F341" s="87">
        <f>'PARASITOLOGIE 3'!G339</f>
        <v>28.125</v>
      </c>
      <c r="G341" s="87">
        <f>'INFECTIEUX 3'!G339</f>
        <v>10.5</v>
      </c>
      <c r="H341" s="87">
        <f>'CARNIVORES 3'!G339</f>
        <v>31.875</v>
      </c>
      <c r="I341" s="87">
        <f>'CHIRURGIE 3'!G339</f>
        <v>21</v>
      </c>
      <c r="J341" s="87">
        <f>'BIOCHIMIE 2'!G339</f>
        <v>15</v>
      </c>
      <c r="K341" s="87">
        <f>'HIDAOA 3'!G339</f>
        <v>33.75</v>
      </c>
      <c r="L341" s="87">
        <f>'ANA-PATH 2'!G339</f>
        <v>22</v>
      </c>
      <c r="M341" s="88">
        <f>CLINIQUE!H341</f>
        <v>38.75</v>
      </c>
      <c r="N341" s="88">
        <f t="shared" si="70"/>
        <v>261.75</v>
      </c>
      <c r="O341" s="88">
        <f t="shared" si="71"/>
        <v>9.3482142857142865</v>
      </c>
      <c r="P341" s="89" t="str">
        <f t="shared" si="72"/>
        <v>Ajournee</v>
      </c>
      <c r="Q341" s="89" t="str">
        <f t="shared" si="73"/>
        <v>Synthèse</v>
      </c>
      <c r="R341" s="72">
        <f t="shared" si="74"/>
        <v>0</v>
      </c>
      <c r="S341" s="72">
        <f t="shared" si="75"/>
        <v>0</v>
      </c>
      <c r="T341" s="72">
        <f t="shared" si="76"/>
        <v>0</v>
      </c>
      <c r="U341" s="72">
        <f t="shared" si="77"/>
        <v>1</v>
      </c>
      <c r="V341" s="72">
        <f t="shared" si="78"/>
        <v>0</v>
      </c>
      <c r="W341" s="72">
        <f t="shared" si="79"/>
        <v>0</v>
      </c>
      <c r="X341" s="72">
        <f t="shared" si="80"/>
        <v>0</v>
      </c>
      <c r="Y341" s="72">
        <f t="shared" si="81"/>
        <v>0</v>
      </c>
      <c r="Z341" s="72">
        <f t="shared" si="82"/>
        <v>0</v>
      </c>
      <c r="AA341" s="72">
        <f t="shared" si="83"/>
        <v>0</v>
      </c>
      <c r="AB341" s="71" t="str">
        <f>'REPRODUCTION 3'!M339</f>
        <v>Synthèse</v>
      </c>
      <c r="AC341" s="71" t="str">
        <f>'RUMINANTS 3'!M339</f>
        <v>Juin</v>
      </c>
      <c r="AD341" s="71" t="str">
        <f>'PARASITOLOGIE 3'!M339</f>
        <v>Synthèse</v>
      </c>
      <c r="AE341" s="71" t="str">
        <f>'INFECTIEUX 3'!M339</f>
        <v>Synthèse</v>
      </c>
      <c r="AF341" s="71" t="str">
        <f>'CARNIVORES 3'!M339</f>
        <v>Juin</v>
      </c>
      <c r="AG341" s="71" t="str">
        <f>'CHIRURGIE 3'!M339</f>
        <v>Synthèse</v>
      </c>
      <c r="AH341" s="71" t="str">
        <f>'BIOCHIMIE 2'!M339</f>
        <v>Synthèse</v>
      </c>
      <c r="AI341" s="71" t="str">
        <f>'HIDAOA 3'!M339</f>
        <v>Juin</v>
      </c>
      <c r="AJ341" s="71" t="str">
        <f>'ANA-PATH 2'!M339</f>
        <v>Juin</v>
      </c>
      <c r="AK341" s="73" t="str">
        <f>CLINIQUE!N341</f>
        <v>Juin</v>
      </c>
    </row>
    <row r="342" spans="1:38" ht="15.75">
      <c r="A342" s="35">
        <v>333</v>
      </c>
      <c r="B342" s="123" t="s">
        <v>642</v>
      </c>
      <c r="C342" s="123" t="s">
        <v>643</v>
      </c>
      <c r="D342" s="339">
        <f>'REPRODUCTION 3'!G340</f>
        <v>25.875</v>
      </c>
      <c r="E342" s="339">
        <f>'RUMINANTS 3'!G340</f>
        <v>51</v>
      </c>
      <c r="F342" s="339">
        <f>'PARASITOLOGIE 3'!G340</f>
        <v>23.25</v>
      </c>
      <c r="G342" s="339">
        <f>'INFECTIEUX 3'!G340</f>
        <v>23.25</v>
      </c>
      <c r="H342" s="339">
        <f>'CARNIVORES 3'!G340</f>
        <v>31.125</v>
      </c>
      <c r="I342" s="339">
        <f>'CHIRURGIE 3'!G340</f>
        <v>42.75</v>
      </c>
      <c r="J342" s="339">
        <f>'BIOCHIMIE 2'!G340</f>
        <v>19</v>
      </c>
      <c r="K342" s="339">
        <f>'HIDAOA 3'!G340</f>
        <v>45.75</v>
      </c>
      <c r="L342" s="339">
        <f>'ANA-PATH 2'!G340</f>
        <v>26</v>
      </c>
      <c r="M342" s="88">
        <f>CLINIQUE!H342</f>
        <v>40.75</v>
      </c>
      <c r="N342" s="88">
        <f t="shared" si="70"/>
        <v>328.75</v>
      </c>
      <c r="O342" s="88">
        <f t="shared" si="71"/>
        <v>11.741071428571429</v>
      </c>
      <c r="P342" s="89" t="str">
        <f t="shared" si="72"/>
        <v>Admis</v>
      </c>
      <c r="Q342" s="89" t="str">
        <f t="shared" si="73"/>
        <v>juin</v>
      </c>
      <c r="R342" s="72">
        <f t="shared" si="74"/>
        <v>0</v>
      </c>
      <c r="S342" s="72">
        <f t="shared" si="75"/>
        <v>0</v>
      </c>
      <c r="T342" s="72">
        <f t="shared" si="76"/>
        <v>0</v>
      </c>
      <c r="U342" s="72">
        <f t="shared" si="77"/>
        <v>0</v>
      </c>
      <c r="V342" s="72">
        <f t="shared" si="78"/>
        <v>0</v>
      </c>
      <c r="W342" s="72">
        <f t="shared" si="79"/>
        <v>0</v>
      </c>
      <c r="X342" s="72">
        <f t="shared" si="80"/>
        <v>0</v>
      </c>
      <c r="Y342" s="72">
        <f t="shared" si="81"/>
        <v>0</v>
      </c>
      <c r="Z342" s="72">
        <f t="shared" si="82"/>
        <v>0</v>
      </c>
      <c r="AA342" s="72">
        <f t="shared" si="83"/>
        <v>0</v>
      </c>
      <c r="AB342" s="71" t="str">
        <f>'REPRODUCTION 3'!M340</f>
        <v>Juin</v>
      </c>
      <c r="AC342" s="71" t="str">
        <f>'RUMINANTS 3'!M340</f>
        <v>Juin</v>
      </c>
      <c r="AD342" s="71" t="str">
        <f>'PARASITOLOGIE 3'!M340</f>
        <v>Juin</v>
      </c>
      <c r="AE342" s="71" t="str">
        <f>'INFECTIEUX 3'!M340</f>
        <v>Juin</v>
      </c>
      <c r="AF342" s="71" t="str">
        <f>'CARNIVORES 3'!M340</f>
        <v>Juin</v>
      </c>
      <c r="AG342" s="71" t="str">
        <f>'CHIRURGIE 3'!M340</f>
        <v>Juin</v>
      </c>
      <c r="AH342" s="71" t="str">
        <f>'BIOCHIMIE 2'!M340</f>
        <v>Juin</v>
      </c>
      <c r="AI342" s="71" t="str">
        <f>'HIDAOA 3'!M340</f>
        <v>Juin</v>
      </c>
      <c r="AJ342" s="71" t="str">
        <f>'ANA-PATH 2'!M340</f>
        <v>Juin</v>
      </c>
      <c r="AK342" s="73" t="str">
        <f>CLINIQUE!N342</f>
        <v>Juin</v>
      </c>
      <c r="AL342" t="e">
        <f>IF(AND(B342=#REF!,C342=#REF!),"oui","non")</f>
        <v>#REF!</v>
      </c>
    </row>
    <row r="343" spans="1:38" ht="15.75">
      <c r="A343" s="35">
        <v>334</v>
      </c>
      <c r="B343" s="123" t="s">
        <v>56</v>
      </c>
      <c r="C343" s="123" t="s">
        <v>785</v>
      </c>
      <c r="D343" s="87">
        <f>'REPRODUCTION 3'!G341</f>
        <v>36</v>
      </c>
      <c r="E343" s="87">
        <f>'RUMINANTS 3'!G341</f>
        <v>30</v>
      </c>
      <c r="F343" s="87">
        <f>'PARASITOLOGIE 3'!G341</f>
        <v>21</v>
      </c>
      <c r="G343" s="87">
        <f>'INFECTIEUX 3'!G341</f>
        <v>6.75</v>
      </c>
      <c r="H343" s="87">
        <f>'CARNIVORES 3'!G341</f>
        <v>36</v>
      </c>
      <c r="I343" s="87">
        <f>'CHIRURGIE 3'!G341</f>
        <v>7.5</v>
      </c>
      <c r="J343" s="87">
        <f>'BIOCHIMIE 2'!G341</f>
        <v>3.5</v>
      </c>
      <c r="K343" s="87">
        <f>'HIDAOA 3'!G341</f>
        <v>23.25</v>
      </c>
      <c r="L343" s="87">
        <f>'ANA-PATH 2'!G341</f>
        <v>16</v>
      </c>
      <c r="M343" s="88">
        <f>CLINIQUE!H343</f>
        <v>40.5</v>
      </c>
      <c r="N343" s="88">
        <f t="shared" si="70"/>
        <v>220.5</v>
      </c>
      <c r="O343" s="88">
        <f t="shared" si="71"/>
        <v>7.875</v>
      </c>
      <c r="P343" s="89" t="str">
        <f t="shared" si="72"/>
        <v>Ajournee</v>
      </c>
      <c r="Q343" s="89" t="str">
        <f t="shared" si="73"/>
        <v>Synthèse</v>
      </c>
      <c r="R343" s="72">
        <f t="shared" si="74"/>
        <v>0</v>
      </c>
      <c r="S343" s="72">
        <f t="shared" si="75"/>
        <v>0</v>
      </c>
      <c r="T343" s="72">
        <f t="shared" si="76"/>
        <v>0</v>
      </c>
      <c r="U343" s="72">
        <f t="shared" si="77"/>
        <v>1</v>
      </c>
      <c r="V343" s="72">
        <f t="shared" si="78"/>
        <v>0</v>
      </c>
      <c r="W343" s="72">
        <f t="shared" si="79"/>
        <v>1</v>
      </c>
      <c r="X343" s="72">
        <f t="shared" si="80"/>
        <v>1</v>
      </c>
      <c r="Y343" s="72">
        <f t="shared" si="81"/>
        <v>0</v>
      </c>
      <c r="Z343" s="72">
        <f t="shared" si="82"/>
        <v>0</v>
      </c>
      <c r="AA343" s="72">
        <f t="shared" si="83"/>
        <v>0</v>
      </c>
      <c r="AB343" s="71" t="str">
        <f>'REPRODUCTION 3'!M341</f>
        <v>Juin</v>
      </c>
      <c r="AC343" s="71" t="str">
        <f>'RUMINANTS 3'!M341</f>
        <v>Juin</v>
      </c>
      <c r="AD343" s="71" t="str">
        <f>'PARASITOLOGIE 3'!M341</f>
        <v>Synthèse</v>
      </c>
      <c r="AE343" s="71" t="str">
        <f>'INFECTIEUX 3'!M341</f>
        <v>Synthèse</v>
      </c>
      <c r="AF343" s="71" t="str">
        <f>'CARNIVORES 3'!M341</f>
        <v>Juin</v>
      </c>
      <c r="AG343" s="71" t="str">
        <f>'CHIRURGIE 3'!M341</f>
        <v>Synthèse</v>
      </c>
      <c r="AH343" s="71" t="str">
        <f>'BIOCHIMIE 2'!M341</f>
        <v>Synthèse</v>
      </c>
      <c r="AI343" s="71" t="str">
        <f>'HIDAOA 3'!M341</f>
        <v>Synthèse</v>
      </c>
      <c r="AJ343" s="71" t="str">
        <f>'ANA-PATH 2'!M341</f>
        <v>Juin</v>
      </c>
      <c r="AK343" s="73" t="str">
        <f>CLINIQUE!N343</f>
        <v>Juin</v>
      </c>
    </row>
    <row r="344" spans="1:38" ht="15.75">
      <c r="A344" s="35">
        <v>335</v>
      </c>
      <c r="B344" s="123" t="s">
        <v>644</v>
      </c>
      <c r="C344" s="123" t="s">
        <v>281</v>
      </c>
      <c r="D344" s="87">
        <f>'REPRODUCTION 3'!G342</f>
        <v>10.5</v>
      </c>
      <c r="E344" s="87">
        <f>'RUMINANTS 3'!G342</f>
        <v>49.5</v>
      </c>
      <c r="F344" s="87">
        <f>'PARASITOLOGIE 3'!G342</f>
        <v>26.25</v>
      </c>
      <c r="G344" s="87">
        <f>'INFECTIEUX 3'!G342</f>
        <v>10.125</v>
      </c>
      <c r="H344" s="87">
        <f>'CARNIVORES 3'!G342</f>
        <v>37.875</v>
      </c>
      <c r="I344" s="87">
        <f>'CHIRURGIE 3'!G342</f>
        <v>25.5</v>
      </c>
      <c r="J344" s="87">
        <f>'BIOCHIMIE 2'!G342</f>
        <v>16</v>
      </c>
      <c r="K344" s="87">
        <f>'HIDAOA 3'!G342</f>
        <v>28.125</v>
      </c>
      <c r="L344" s="87">
        <f>'ANA-PATH 2'!G342</f>
        <v>15.5</v>
      </c>
      <c r="M344" s="88">
        <f>CLINIQUE!H344</f>
        <v>44.25</v>
      </c>
      <c r="N344" s="88">
        <f t="shared" si="70"/>
        <v>263.625</v>
      </c>
      <c r="O344" s="88">
        <f t="shared" si="71"/>
        <v>9.4151785714285712</v>
      </c>
      <c r="P344" s="89" t="str">
        <f t="shared" si="72"/>
        <v>Ajournee</v>
      </c>
      <c r="Q344" s="89" t="str">
        <f t="shared" si="73"/>
        <v>Synthèse</v>
      </c>
      <c r="R344" s="72">
        <f t="shared" si="74"/>
        <v>1</v>
      </c>
      <c r="S344" s="72">
        <f t="shared" si="75"/>
        <v>0</v>
      </c>
      <c r="T344" s="72">
        <f t="shared" si="76"/>
        <v>0</v>
      </c>
      <c r="U344" s="72">
        <f t="shared" si="77"/>
        <v>1</v>
      </c>
      <c r="V344" s="72">
        <f t="shared" si="78"/>
        <v>0</v>
      </c>
      <c r="W344" s="72">
        <f t="shared" si="79"/>
        <v>0</v>
      </c>
      <c r="X344" s="72">
        <f t="shared" si="80"/>
        <v>0</v>
      </c>
      <c r="Y344" s="72">
        <f t="shared" si="81"/>
        <v>0</v>
      </c>
      <c r="Z344" s="72">
        <f t="shared" si="82"/>
        <v>0</v>
      </c>
      <c r="AA344" s="72">
        <f t="shared" si="83"/>
        <v>0</v>
      </c>
      <c r="AB344" s="71" t="str">
        <f>'REPRODUCTION 3'!M342</f>
        <v>Synthèse</v>
      </c>
      <c r="AC344" s="71" t="str">
        <f>'RUMINANTS 3'!M342</f>
        <v>Juin</v>
      </c>
      <c r="AD344" s="71" t="str">
        <f>'PARASITOLOGIE 3'!M342</f>
        <v>Synthèse</v>
      </c>
      <c r="AE344" s="71" t="str">
        <f>'INFECTIEUX 3'!M342</f>
        <v>Synthèse</v>
      </c>
      <c r="AF344" s="71" t="str">
        <f>'CARNIVORES 3'!M342</f>
        <v>Juin</v>
      </c>
      <c r="AG344" s="71" t="str">
        <f>'CHIRURGIE 3'!M342</f>
        <v>Synthèse</v>
      </c>
      <c r="AH344" s="71" t="str">
        <f>'BIOCHIMIE 2'!M342</f>
        <v>Synthèse</v>
      </c>
      <c r="AI344" s="71" t="str">
        <f>'HIDAOA 3'!M342</f>
        <v>Synthèse</v>
      </c>
      <c r="AJ344" s="71" t="str">
        <f>'ANA-PATH 2'!M342</f>
        <v>Synthèse</v>
      </c>
      <c r="AK344" s="73" t="str">
        <f>CLINIQUE!N344</f>
        <v>Juin</v>
      </c>
    </row>
    <row r="345" spans="1:38" ht="15.75">
      <c r="A345" s="35">
        <v>336</v>
      </c>
      <c r="B345" s="123" t="s">
        <v>645</v>
      </c>
      <c r="C345" s="123" t="s">
        <v>646</v>
      </c>
      <c r="D345" s="339">
        <f>'REPRODUCTION 3'!G343</f>
        <v>19.5</v>
      </c>
      <c r="E345" s="339">
        <f>'RUMINANTS 3'!G343</f>
        <v>50.25</v>
      </c>
      <c r="F345" s="339">
        <f>'PARASITOLOGIE 3'!G343</f>
        <v>43.125</v>
      </c>
      <c r="G345" s="339">
        <f>'INFECTIEUX 3'!G343</f>
        <v>19.5</v>
      </c>
      <c r="H345" s="339">
        <f>'CARNIVORES 3'!G343</f>
        <v>25.125</v>
      </c>
      <c r="I345" s="339">
        <f>'CHIRURGIE 3'!G343</f>
        <v>27</v>
      </c>
      <c r="J345" s="339">
        <f>'BIOCHIMIE 2'!G343</f>
        <v>21.25</v>
      </c>
      <c r="K345" s="339">
        <f>'HIDAOA 3'!G343</f>
        <v>36.75</v>
      </c>
      <c r="L345" s="339">
        <f>'ANA-PATH 2'!G343</f>
        <v>24.25</v>
      </c>
      <c r="M345" s="88">
        <f>CLINIQUE!H345</f>
        <v>43.25</v>
      </c>
      <c r="N345" s="88">
        <f t="shared" si="70"/>
        <v>310</v>
      </c>
      <c r="O345" s="88">
        <f t="shared" si="71"/>
        <v>11.071428571428571</v>
      </c>
      <c r="P345" s="89" t="str">
        <f t="shared" si="72"/>
        <v>Admis</v>
      </c>
      <c r="Q345" s="89" t="str">
        <f t="shared" si="73"/>
        <v>juin</v>
      </c>
      <c r="R345" s="72">
        <f t="shared" si="74"/>
        <v>0</v>
      </c>
      <c r="S345" s="72">
        <f t="shared" si="75"/>
        <v>0</v>
      </c>
      <c r="T345" s="72">
        <f t="shared" si="76"/>
        <v>0</v>
      </c>
      <c r="U345" s="72">
        <f t="shared" si="77"/>
        <v>0</v>
      </c>
      <c r="V345" s="72">
        <f t="shared" si="78"/>
        <v>0</v>
      </c>
      <c r="W345" s="72">
        <f t="shared" si="79"/>
        <v>0</v>
      </c>
      <c r="X345" s="72">
        <f t="shared" si="80"/>
        <v>0</v>
      </c>
      <c r="Y345" s="72">
        <f t="shared" si="81"/>
        <v>0</v>
      </c>
      <c r="Z345" s="72">
        <f t="shared" si="82"/>
        <v>0</v>
      </c>
      <c r="AA345" s="72">
        <f t="shared" si="83"/>
        <v>0</v>
      </c>
      <c r="AB345" s="71" t="str">
        <f>'REPRODUCTION 3'!M343</f>
        <v>Juin</v>
      </c>
      <c r="AC345" s="71" t="str">
        <f>'RUMINANTS 3'!M343</f>
        <v>Juin</v>
      </c>
      <c r="AD345" s="71" t="str">
        <f>'PARASITOLOGIE 3'!M343</f>
        <v>Juin</v>
      </c>
      <c r="AE345" s="71" t="str">
        <f>'INFECTIEUX 3'!M343</f>
        <v>Juin</v>
      </c>
      <c r="AF345" s="71" t="str">
        <f>'CARNIVORES 3'!M343</f>
        <v>Juin</v>
      </c>
      <c r="AG345" s="71" t="str">
        <f>'CHIRURGIE 3'!M343</f>
        <v>Juin</v>
      </c>
      <c r="AH345" s="71" t="str">
        <f>'BIOCHIMIE 2'!M343</f>
        <v>Juin</v>
      </c>
      <c r="AI345" s="71" t="str">
        <f>'HIDAOA 3'!M343</f>
        <v>Juin</v>
      </c>
      <c r="AJ345" s="71" t="str">
        <f>'ANA-PATH 2'!M343</f>
        <v>Juin</v>
      </c>
      <c r="AK345" s="73" t="str">
        <f>CLINIQUE!N345</f>
        <v>Juin</v>
      </c>
      <c r="AL345" t="e">
        <f>IF(AND(B345=#REF!,C345=#REF!),"oui","non")</f>
        <v>#REF!</v>
      </c>
    </row>
    <row r="346" spans="1:38" ht="15.75">
      <c r="A346" s="35">
        <v>337</v>
      </c>
      <c r="B346" s="123" t="s">
        <v>647</v>
      </c>
      <c r="C346" s="123" t="s">
        <v>44</v>
      </c>
      <c r="D346" s="87">
        <f>'REPRODUCTION 3'!G344</f>
        <v>8.625</v>
      </c>
      <c r="E346" s="87">
        <f>'RUMINANTS 3'!G344</f>
        <v>39.75</v>
      </c>
      <c r="F346" s="87">
        <f>'PARASITOLOGIE 3'!G344</f>
        <v>23.625</v>
      </c>
      <c r="G346" s="87">
        <f>'INFECTIEUX 3'!G344</f>
        <v>9</v>
      </c>
      <c r="H346" s="87">
        <f>'CARNIVORES 3'!G344</f>
        <v>30.75</v>
      </c>
      <c r="I346" s="87">
        <f>'CHIRURGIE 3'!G344</f>
        <v>24.75</v>
      </c>
      <c r="J346" s="87">
        <f>'BIOCHIMIE 2'!G344</f>
        <v>7.5</v>
      </c>
      <c r="K346" s="87">
        <f>'HIDAOA 3'!G344</f>
        <v>36.75</v>
      </c>
      <c r="L346" s="87">
        <f>'ANA-PATH 2'!G344</f>
        <v>17</v>
      </c>
      <c r="M346" s="88">
        <f>CLINIQUE!H346</f>
        <v>42.25</v>
      </c>
      <c r="N346" s="88">
        <f t="shared" si="70"/>
        <v>240</v>
      </c>
      <c r="O346" s="88">
        <f t="shared" si="71"/>
        <v>8.5714285714285712</v>
      </c>
      <c r="P346" s="89" t="str">
        <f t="shared" si="72"/>
        <v>Ajournee</v>
      </c>
      <c r="Q346" s="89" t="str">
        <f t="shared" si="73"/>
        <v>Synthèse</v>
      </c>
      <c r="R346" s="72">
        <f t="shared" si="74"/>
        <v>1</v>
      </c>
      <c r="S346" s="72">
        <f t="shared" si="75"/>
        <v>0</v>
      </c>
      <c r="T346" s="72">
        <f t="shared" si="76"/>
        <v>0</v>
      </c>
      <c r="U346" s="72">
        <f t="shared" si="77"/>
        <v>1</v>
      </c>
      <c r="V346" s="72">
        <f t="shared" si="78"/>
        <v>0</v>
      </c>
      <c r="W346" s="72">
        <f t="shared" si="79"/>
        <v>0</v>
      </c>
      <c r="X346" s="72">
        <f t="shared" si="80"/>
        <v>1</v>
      </c>
      <c r="Y346" s="72">
        <f t="shared" si="81"/>
        <v>0</v>
      </c>
      <c r="Z346" s="72">
        <f t="shared" si="82"/>
        <v>0</v>
      </c>
      <c r="AA346" s="72">
        <f t="shared" si="83"/>
        <v>0</v>
      </c>
      <c r="AB346" s="71" t="str">
        <f>'REPRODUCTION 3'!M344</f>
        <v>Synthèse</v>
      </c>
      <c r="AC346" s="71" t="str">
        <f>'RUMINANTS 3'!M344</f>
        <v>Juin</v>
      </c>
      <c r="AD346" s="71" t="str">
        <f>'PARASITOLOGIE 3'!M344</f>
        <v>Synthèse</v>
      </c>
      <c r="AE346" s="71" t="str">
        <f>'INFECTIEUX 3'!M344</f>
        <v>Synthèse</v>
      </c>
      <c r="AF346" s="71" t="str">
        <f>'CARNIVORES 3'!M344</f>
        <v>Juin</v>
      </c>
      <c r="AG346" s="71" t="str">
        <f>'CHIRURGIE 3'!M344</f>
        <v>Synthèse</v>
      </c>
      <c r="AH346" s="71" t="str">
        <f>'BIOCHIMIE 2'!M344</f>
        <v>Synthèse</v>
      </c>
      <c r="AI346" s="71" t="str">
        <f>'HIDAOA 3'!M344</f>
        <v>Juin</v>
      </c>
      <c r="AJ346" s="71" t="str">
        <f>'ANA-PATH 2'!M344</f>
        <v>Synthèse</v>
      </c>
      <c r="AK346" s="73" t="str">
        <f>CLINIQUE!N346</f>
        <v>Juin</v>
      </c>
    </row>
    <row r="347" spans="1:38" ht="15.75">
      <c r="A347" s="35">
        <v>338</v>
      </c>
      <c r="B347" s="123" t="s">
        <v>648</v>
      </c>
      <c r="C347" s="123" t="s">
        <v>649</v>
      </c>
      <c r="D347" s="339">
        <f>'REPRODUCTION 3'!G345</f>
        <v>18</v>
      </c>
      <c r="E347" s="339">
        <f>'RUMINANTS 3'!G345</f>
        <v>45</v>
      </c>
      <c r="F347" s="339">
        <f>'PARASITOLOGIE 3'!G345</f>
        <v>35.25</v>
      </c>
      <c r="G347" s="339">
        <f>'INFECTIEUX 3'!G345</f>
        <v>19.5</v>
      </c>
      <c r="H347" s="339">
        <f>'CARNIVORES 3'!G345</f>
        <v>36.75</v>
      </c>
      <c r="I347" s="339">
        <f>'CHIRURGIE 3'!G345</f>
        <v>31.5</v>
      </c>
      <c r="J347" s="339">
        <f>'BIOCHIMIE 2'!G345</f>
        <v>14.25</v>
      </c>
      <c r="K347" s="339">
        <f>'HIDAOA 3'!G345</f>
        <v>31.125</v>
      </c>
      <c r="L347" s="339">
        <f>'ANA-PATH 2'!G345</f>
        <v>17.5</v>
      </c>
      <c r="M347" s="88">
        <f>CLINIQUE!H347</f>
        <v>43.25</v>
      </c>
      <c r="N347" s="88">
        <f t="shared" si="70"/>
        <v>292.125</v>
      </c>
      <c r="O347" s="88">
        <f t="shared" si="71"/>
        <v>10.433035714285714</v>
      </c>
      <c r="P347" s="89" t="str">
        <f t="shared" si="72"/>
        <v>Admis</v>
      </c>
      <c r="Q347" s="89" t="str">
        <f t="shared" si="73"/>
        <v>juin</v>
      </c>
      <c r="R347" s="72">
        <f t="shared" si="74"/>
        <v>0</v>
      </c>
      <c r="S347" s="72">
        <f t="shared" si="75"/>
        <v>0</v>
      </c>
      <c r="T347" s="72">
        <f t="shared" si="76"/>
        <v>0</v>
      </c>
      <c r="U347" s="72">
        <f t="shared" si="77"/>
        <v>0</v>
      </c>
      <c r="V347" s="72">
        <f t="shared" si="78"/>
        <v>0</v>
      </c>
      <c r="W347" s="72">
        <f t="shared" si="79"/>
        <v>0</v>
      </c>
      <c r="X347" s="72">
        <f t="shared" si="80"/>
        <v>0</v>
      </c>
      <c r="Y347" s="72">
        <f t="shared" si="81"/>
        <v>0</v>
      </c>
      <c r="Z347" s="72">
        <f t="shared" si="82"/>
        <v>0</v>
      </c>
      <c r="AA347" s="72">
        <f t="shared" si="83"/>
        <v>0</v>
      </c>
      <c r="AB347" s="71" t="str">
        <f>'REPRODUCTION 3'!M345</f>
        <v>Juin</v>
      </c>
      <c r="AC347" s="71" t="str">
        <f>'RUMINANTS 3'!M345</f>
        <v>Juin</v>
      </c>
      <c r="AD347" s="71" t="str">
        <f>'PARASITOLOGIE 3'!M345</f>
        <v>Juin</v>
      </c>
      <c r="AE347" s="71" t="str">
        <f>'INFECTIEUX 3'!M345</f>
        <v>Juin</v>
      </c>
      <c r="AF347" s="71" t="str">
        <f>'CARNIVORES 3'!M345</f>
        <v>Juin</v>
      </c>
      <c r="AG347" s="71" t="str">
        <f>'CHIRURGIE 3'!M345</f>
        <v>Juin</v>
      </c>
      <c r="AH347" s="71" t="str">
        <f>'BIOCHIMIE 2'!M345</f>
        <v>Juin</v>
      </c>
      <c r="AI347" s="71" t="str">
        <f>'HIDAOA 3'!M345</f>
        <v>Juin</v>
      </c>
      <c r="AJ347" s="71" t="str">
        <f>'ANA-PATH 2'!M345</f>
        <v>Juin</v>
      </c>
      <c r="AK347" s="73" t="str">
        <f>CLINIQUE!N347</f>
        <v>Juin</v>
      </c>
      <c r="AL347" t="e">
        <f>IF(AND(B347=#REF!,C347=#REF!),"oui","non")</f>
        <v>#REF!</v>
      </c>
    </row>
    <row r="348" spans="1:38" ht="15.75">
      <c r="A348" s="35">
        <v>339</v>
      </c>
      <c r="B348" s="123" t="s">
        <v>650</v>
      </c>
      <c r="C348" s="123" t="s">
        <v>651</v>
      </c>
      <c r="D348" s="87">
        <f>'REPRODUCTION 3'!G346</f>
        <v>6.75</v>
      </c>
      <c r="E348" s="87">
        <f>'RUMINANTS 3'!G346</f>
        <v>16.5</v>
      </c>
      <c r="F348" s="87">
        <f>'PARASITOLOGIE 3'!G346</f>
        <v>17.625</v>
      </c>
      <c r="G348" s="87">
        <f>'INFECTIEUX 3'!G346</f>
        <v>1.125</v>
      </c>
      <c r="H348" s="87">
        <f>'CARNIVORES 3'!G346</f>
        <v>16.5</v>
      </c>
      <c r="I348" s="87">
        <f>'CHIRURGIE 3'!G346</f>
        <v>10.5</v>
      </c>
      <c r="J348" s="87">
        <f>'BIOCHIMIE 2'!G346</f>
        <v>3.5</v>
      </c>
      <c r="K348" s="87">
        <f>'HIDAOA 3'!G346</f>
        <v>17.25</v>
      </c>
      <c r="L348" s="87">
        <f>'ANA-PATH 2'!G346</f>
        <v>12</v>
      </c>
      <c r="M348" s="88">
        <f>CLINIQUE!H348</f>
        <v>42.25</v>
      </c>
      <c r="N348" s="88">
        <f t="shared" si="70"/>
        <v>144</v>
      </c>
      <c r="O348" s="88">
        <f t="shared" si="71"/>
        <v>5.1428571428571432</v>
      </c>
      <c r="P348" s="89" t="str">
        <f t="shared" si="72"/>
        <v>Ajournee</v>
      </c>
      <c r="Q348" s="89" t="str">
        <f t="shared" si="73"/>
        <v>Synthèse</v>
      </c>
      <c r="R348" s="72">
        <f t="shared" si="74"/>
        <v>1</v>
      </c>
      <c r="S348" s="72">
        <f t="shared" si="75"/>
        <v>0</v>
      </c>
      <c r="T348" s="72">
        <f t="shared" si="76"/>
        <v>0</v>
      </c>
      <c r="U348" s="72">
        <f t="shared" si="77"/>
        <v>1</v>
      </c>
      <c r="V348" s="72">
        <f t="shared" si="78"/>
        <v>0</v>
      </c>
      <c r="W348" s="72">
        <f t="shared" si="79"/>
        <v>1</v>
      </c>
      <c r="X348" s="72">
        <f t="shared" si="80"/>
        <v>1</v>
      </c>
      <c r="Y348" s="72">
        <f t="shared" si="81"/>
        <v>0</v>
      </c>
      <c r="Z348" s="72">
        <f t="shared" si="82"/>
        <v>0</v>
      </c>
      <c r="AA348" s="72">
        <f t="shared" si="83"/>
        <v>0</v>
      </c>
      <c r="AB348" s="71" t="str">
        <f>'REPRODUCTION 3'!M346</f>
        <v>Synthèse</v>
      </c>
      <c r="AC348" s="71" t="str">
        <f>'RUMINANTS 3'!M346</f>
        <v>Synthèse</v>
      </c>
      <c r="AD348" s="71" t="str">
        <f>'PARASITOLOGIE 3'!M346</f>
        <v>Synthèse</v>
      </c>
      <c r="AE348" s="71" t="str">
        <f>'INFECTIEUX 3'!M346</f>
        <v>Synthèse</v>
      </c>
      <c r="AF348" s="71" t="str">
        <f>'CARNIVORES 3'!M346</f>
        <v>Synthèse</v>
      </c>
      <c r="AG348" s="71" t="str">
        <f>'CHIRURGIE 3'!M346</f>
        <v>Synthèse</v>
      </c>
      <c r="AH348" s="71" t="str">
        <f>'BIOCHIMIE 2'!M346</f>
        <v>Synthèse</v>
      </c>
      <c r="AI348" s="71" t="str">
        <f>'HIDAOA 3'!M346</f>
        <v>Synthèse</v>
      </c>
      <c r="AJ348" s="71" t="str">
        <f>'ANA-PATH 2'!M346</f>
        <v>Synthèse</v>
      </c>
      <c r="AK348" s="73" t="str">
        <f>CLINIQUE!N348</f>
        <v>Juin</v>
      </c>
    </row>
    <row r="349" spans="1:38" ht="15.75">
      <c r="A349" s="35">
        <v>340</v>
      </c>
      <c r="B349" s="123" t="s">
        <v>652</v>
      </c>
      <c r="C349" s="123" t="s">
        <v>653</v>
      </c>
      <c r="D349" s="87">
        <f>'REPRODUCTION 3'!G347</f>
        <v>15</v>
      </c>
      <c r="E349" s="87">
        <f>'RUMINANTS 3'!G347</f>
        <v>36.75</v>
      </c>
      <c r="F349" s="87">
        <f>'PARASITOLOGIE 3'!G347</f>
        <v>33.375</v>
      </c>
      <c r="G349" s="87">
        <f>'INFECTIEUX 3'!G347</f>
        <v>9.75</v>
      </c>
      <c r="H349" s="87">
        <f>'CARNIVORES 3'!G347</f>
        <v>28.125</v>
      </c>
      <c r="I349" s="87">
        <f>'CHIRURGIE 3'!G347</f>
        <v>28.5</v>
      </c>
      <c r="J349" s="87">
        <f>'BIOCHIMIE 2'!G347</f>
        <v>10</v>
      </c>
      <c r="K349" s="87">
        <f>'HIDAOA 3'!G347</f>
        <v>28.5</v>
      </c>
      <c r="L349" s="87">
        <f>'ANA-PATH 2'!G347</f>
        <v>18.75</v>
      </c>
      <c r="M349" s="88">
        <f>CLINIQUE!H349</f>
        <v>42</v>
      </c>
      <c r="N349" s="88">
        <f t="shared" si="70"/>
        <v>250.75</v>
      </c>
      <c r="O349" s="88">
        <f t="shared" si="71"/>
        <v>8.9553571428571423</v>
      </c>
      <c r="P349" s="89" t="str">
        <f t="shared" si="72"/>
        <v>Ajournee</v>
      </c>
      <c r="Q349" s="89" t="str">
        <f t="shared" si="73"/>
        <v>Synthèse</v>
      </c>
      <c r="R349" s="72">
        <f t="shared" si="74"/>
        <v>0</v>
      </c>
      <c r="S349" s="72">
        <f t="shared" si="75"/>
        <v>0</v>
      </c>
      <c r="T349" s="72">
        <f t="shared" si="76"/>
        <v>0</v>
      </c>
      <c r="U349" s="72">
        <f t="shared" si="77"/>
        <v>1</v>
      </c>
      <c r="V349" s="72">
        <f t="shared" si="78"/>
        <v>0</v>
      </c>
      <c r="W349" s="72">
        <f t="shared" si="79"/>
        <v>0</v>
      </c>
      <c r="X349" s="72">
        <f t="shared" si="80"/>
        <v>0</v>
      </c>
      <c r="Y349" s="72">
        <f t="shared" si="81"/>
        <v>0</v>
      </c>
      <c r="Z349" s="72">
        <f t="shared" si="82"/>
        <v>0</v>
      </c>
      <c r="AA349" s="72">
        <f t="shared" si="83"/>
        <v>0</v>
      </c>
      <c r="AB349" s="71" t="str">
        <f>'REPRODUCTION 3'!M347</f>
        <v>Synthèse</v>
      </c>
      <c r="AC349" s="71" t="str">
        <f>'RUMINANTS 3'!M347</f>
        <v>Juin</v>
      </c>
      <c r="AD349" s="71" t="str">
        <f>'PARASITOLOGIE 3'!M347</f>
        <v>Juin</v>
      </c>
      <c r="AE349" s="71" t="str">
        <f>'INFECTIEUX 3'!M347</f>
        <v>Synthèse</v>
      </c>
      <c r="AF349" s="71" t="str">
        <f>'CARNIVORES 3'!M347</f>
        <v>Synthèse</v>
      </c>
      <c r="AG349" s="71" t="str">
        <f>'CHIRURGIE 3'!M347</f>
        <v>Juin</v>
      </c>
      <c r="AH349" s="71" t="str">
        <f>'BIOCHIMIE 2'!M347</f>
        <v>Synthèse</v>
      </c>
      <c r="AI349" s="71" t="str">
        <f>'HIDAOA 3'!M347</f>
        <v>Synthèse</v>
      </c>
      <c r="AJ349" s="71" t="str">
        <f>'ANA-PATH 2'!M347</f>
        <v>Synthèse</v>
      </c>
      <c r="AK349" s="73" t="str">
        <f>CLINIQUE!N349</f>
        <v>Juin</v>
      </c>
    </row>
    <row r="350" spans="1:38" ht="15.75">
      <c r="A350" s="35">
        <v>341</v>
      </c>
      <c r="B350" s="123" t="s">
        <v>122</v>
      </c>
      <c r="C350" s="123" t="s">
        <v>654</v>
      </c>
      <c r="D350" s="87">
        <f>'REPRODUCTION 3'!G348</f>
        <v>9.75</v>
      </c>
      <c r="E350" s="87">
        <f>'RUMINANTS 3'!G348</f>
        <v>41.25</v>
      </c>
      <c r="F350" s="87">
        <f>'PARASITOLOGIE 3'!G348</f>
        <v>27.75</v>
      </c>
      <c r="G350" s="87">
        <f>'INFECTIEUX 3'!G348</f>
        <v>7.125</v>
      </c>
      <c r="H350" s="87">
        <f>'CARNIVORES 3'!G348</f>
        <v>25.5</v>
      </c>
      <c r="I350" s="87">
        <f>'CHIRURGIE 3'!G348</f>
        <v>19.5</v>
      </c>
      <c r="J350" s="87">
        <f>'BIOCHIMIE 2'!G348</f>
        <v>10.5</v>
      </c>
      <c r="K350" s="87">
        <f>'HIDAOA 3'!G348</f>
        <v>29.625</v>
      </c>
      <c r="L350" s="87">
        <f>'ANA-PATH 2'!G348</f>
        <v>16</v>
      </c>
      <c r="M350" s="88">
        <f>CLINIQUE!H350</f>
        <v>42.5</v>
      </c>
      <c r="N350" s="88">
        <f t="shared" si="70"/>
        <v>229.5</v>
      </c>
      <c r="O350" s="88">
        <f t="shared" si="71"/>
        <v>8.1964285714285712</v>
      </c>
      <c r="P350" s="89" t="str">
        <f t="shared" si="72"/>
        <v>Ajournee</v>
      </c>
      <c r="Q350" s="89" t="str">
        <f t="shared" si="73"/>
        <v>Synthèse</v>
      </c>
      <c r="R350" s="72">
        <f t="shared" si="74"/>
        <v>1</v>
      </c>
      <c r="S350" s="72">
        <f t="shared" si="75"/>
        <v>0</v>
      </c>
      <c r="T350" s="72">
        <f t="shared" si="76"/>
        <v>0</v>
      </c>
      <c r="U350" s="72">
        <f t="shared" si="77"/>
        <v>1</v>
      </c>
      <c r="V350" s="72">
        <f t="shared" si="78"/>
        <v>0</v>
      </c>
      <c r="W350" s="72">
        <f t="shared" si="79"/>
        <v>0</v>
      </c>
      <c r="X350" s="72">
        <f t="shared" si="80"/>
        <v>0</v>
      </c>
      <c r="Y350" s="72">
        <f t="shared" si="81"/>
        <v>0</v>
      </c>
      <c r="Z350" s="72">
        <f t="shared" si="82"/>
        <v>0</v>
      </c>
      <c r="AA350" s="72">
        <f t="shared" si="83"/>
        <v>0</v>
      </c>
      <c r="AB350" s="71" t="str">
        <f>'REPRODUCTION 3'!M348</f>
        <v>Synthèse</v>
      </c>
      <c r="AC350" s="71" t="str">
        <f>'RUMINANTS 3'!M348</f>
        <v>Juin</v>
      </c>
      <c r="AD350" s="71" t="str">
        <f>'PARASITOLOGIE 3'!M348</f>
        <v>Synthèse</v>
      </c>
      <c r="AE350" s="71" t="str">
        <f>'INFECTIEUX 3'!M348</f>
        <v>Synthèse</v>
      </c>
      <c r="AF350" s="71" t="str">
        <f>'CARNIVORES 3'!M348</f>
        <v>Synthèse</v>
      </c>
      <c r="AG350" s="71" t="str">
        <f>'CHIRURGIE 3'!M348</f>
        <v>Synthèse</v>
      </c>
      <c r="AH350" s="71" t="str">
        <f>'BIOCHIMIE 2'!M348</f>
        <v>Synthèse</v>
      </c>
      <c r="AI350" s="71" t="str">
        <f>'HIDAOA 3'!M348</f>
        <v>Synthèse</v>
      </c>
      <c r="AJ350" s="71" t="str">
        <f>'ANA-PATH 2'!M348</f>
        <v>Synthèse</v>
      </c>
      <c r="AK350" s="73" t="str">
        <f>CLINIQUE!N350</f>
        <v>Juin</v>
      </c>
    </row>
    <row r="351" spans="1:38" ht="15.75">
      <c r="A351" s="35">
        <v>342</v>
      </c>
      <c r="B351" s="123" t="s">
        <v>655</v>
      </c>
      <c r="C351" s="123" t="s">
        <v>656</v>
      </c>
      <c r="D351" s="87">
        <f>'REPRODUCTION 3'!G349</f>
        <v>12.375</v>
      </c>
      <c r="E351" s="87">
        <f>'RUMINANTS 3'!G349</f>
        <v>35.25</v>
      </c>
      <c r="F351" s="87">
        <f>'PARASITOLOGIE 3'!G349</f>
        <v>28.5</v>
      </c>
      <c r="G351" s="87">
        <f>'INFECTIEUX 3'!G349</f>
        <v>6.75</v>
      </c>
      <c r="H351" s="87">
        <f>'CARNIVORES 3'!G349</f>
        <v>22.125</v>
      </c>
      <c r="I351" s="87">
        <f>'CHIRURGIE 3'!G349</f>
        <v>13.875</v>
      </c>
      <c r="J351" s="87">
        <f>'BIOCHIMIE 2'!G349</f>
        <v>9.25</v>
      </c>
      <c r="K351" s="87">
        <f>'HIDAOA 3'!G349</f>
        <v>20.625</v>
      </c>
      <c r="L351" s="87">
        <f>'ANA-PATH 2'!G349</f>
        <v>16</v>
      </c>
      <c r="M351" s="88">
        <f>CLINIQUE!H351</f>
        <v>39.5</v>
      </c>
      <c r="N351" s="88">
        <f t="shared" si="70"/>
        <v>204.25</v>
      </c>
      <c r="O351" s="88">
        <f t="shared" si="71"/>
        <v>7.2946428571428568</v>
      </c>
      <c r="P351" s="89" t="str">
        <f t="shared" si="72"/>
        <v>Ajournee</v>
      </c>
      <c r="Q351" s="89" t="str">
        <f t="shared" si="73"/>
        <v>Synthèse</v>
      </c>
      <c r="R351" s="72">
        <f t="shared" si="74"/>
        <v>1</v>
      </c>
      <c r="S351" s="72">
        <f t="shared" si="75"/>
        <v>0</v>
      </c>
      <c r="T351" s="72">
        <f t="shared" si="76"/>
        <v>0</v>
      </c>
      <c r="U351" s="72">
        <f t="shared" si="77"/>
        <v>1</v>
      </c>
      <c r="V351" s="72">
        <f t="shared" si="78"/>
        <v>0</v>
      </c>
      <c r="W351" s="72">
        <f t="shared" si="79"/>
        <v>1</v>
      </c>
      <c r="X351" s="72">
        <f t="shared" si="80"/>
        <v>1</v>
      </c>
      <c r="Y351" s="72">
        <f t="shared" si="81"/>
        <v>0</v>
      </c>
      <c r="Z351" s="72">
        <f t="shared" si="82"/>
        <v>0</v>
      </c>
      <c r="AA351" s="72">
        <f t="shared" si="83"/>
        <v>0</v>
      </c>
      <c r="AB351" s="71" t="str">
        <f>'REPRODUCTION 3'!M349</f>
        <v>Synthèse</v>
      </c>
      <c r="AC351" s="71" t="str">
        <f>'RUMINANTS 3'!M349</f>
        <v>Juin</v>
      </c>
      <c r="AD351" s="71" t="str">
        <f>'PARASITOLOGIE 3'!M349</f>
        <v>Synthèse</v>
      </c>
      <c r="AE351" s="71" t="str">
        <f>'INFECTIEUX 3'!M349</f>
        <v>Synthèse</v>
      </c>
      <c r="AF351" s="71" t="str">
        <f>'CARNIVORES 3'!M349</f>
        <v>Synthèse</v>
      </c>
      <c r="AG351" s="71" t="str">
        <f>'CHIRURGIE 3'!M349</f>
        <v>Synthèse</v>
      </c>
      <c r="AH351" s="71" t="str">
        <f>'BIOCHIMIE 2'!M349</f>
        <v>Synthèse</v>
      </c>
      <c r="AI351" s="71" t="str">
        <f>'HIDAOA 3'!M349</f>
        <v>Synthèse</v>
      </c>
      <c r="AJ351" s="71" t="str">
        <f>'ANA-PATH 2'!M349</f>
        <v>Synthèse</v>
      </c>
      <c r="AK351" s="73" t="str">
        <f>CLINIQUE!N351</f>
        <v>Juin</v>
      </c>
    </row>
    <row r="352" spans="1:38" ht="15.75">
      <c r="A352" s="35">
        <v>343</v>
      </c>
      <c r="B352" s="123" t="s">
        <v>123</v>
      </c>
      <c r="C352" s="123" t="s">
        <v>58</v>
      </c>
      <c r="D352" s="87">
        <f>'REPRODUCTION 3'!G350</f>
        <v>13.125</v>
      </c>
      <c r="E352" s="87">
        <f>'RUMINANTS 3'!G350</f>
        <v>31.5</v>
      </c>
      <c r="F352" s="87">
        <f>'PARASITOLOGIE 3'!G350</f>
        <v>24.375</v>
      </c>
      <c r="G352" s="87">
        <f>'INFECTIEUX 3'!G350</f>
        <v>5.625</v>
      </c>
      <c r="H352" s="87">
        <f>'CARNIVORES 3'!G350</f>
        <v>30.75</v>
      </c>
      <c r="I352" s="87">
        <f>'CHIRURGIE 3'!G350</f>
        <v>27.75</v>
      </c>
      <c r="J352" s="87">
        <f>'BIOCHIMIE 2'!G350</f>
        <v>12.5</v>
      </c>
      <c r="K352" s="87">
        <f>'HIDAOA 3'!G350</f>
        <v>27.75</v>
      </c>
      <c r="L352" s="87">
        <f>'ANA-PATH 2'!G350</f>
        <v>13</v>
      </c>
      <c r="M352" s="88">
        <f>CLINIQUE!H352</f>
        <v>42.25</v>
      </c>
      <c r="N352" s="88">
        <f t="shared" si="70"/>
        <v>228.625</v>
      </c>
      <c r="O352" s="88">
        <f t="shared" si="71"/>
        <v>8.1651785714285712</v>
      </c>
      <c r="P352" s="89" t="str">
        <f t="shared" si="72"/>
        <v>Ajournee</v>
      </c>
      <c r="Q352" s="89" t="str">
        <f t="shared" si="73"/>
        <v>Synthèse</v>
      </c>
      <c r="R352" s="72">
        <f t="shared" si="74"/>
        <v>1</v>
      </c>
      <c r="S352" s="72">
        <f t="shared" si="75"/>
        <v>0</v>
      </c>
      <c r="T352" s="72">
        <f t="shared" si="76"/>
        <v>0</v>
      </c>
      <c r="U352" s="72">
        <f t="shared" si="77"/>
        <v>1</v>
      </c>
      <c r="V352" s="72">
        <f t="shared" si="78"/>
        <v>0</v>
      </c>
      <c r="W352" s="72">
        <f t="shared" si="79"/>
        <v>0</v>
      </c>
      <c r="X352" s="72">
        <f t="shared" si="80"/>
        <v>0</v>
      </c>
      <c r="Y352" s="72">
        <f t="shared" si="81"/>
        <v>0</v>
      </c>
      <c r="Z352" s="72">
        <f t="shared" si="82"/>
        <v>0</v>
      </c>
      <c r="AA352" s="72">
        <f t="shared" si="83"/>
        <v>0</v>
      </c>
      <c r="AB352" s="71" t="str">
        <f>'REPRODUCTION 3'!M350</f>
        <v>Synthèse</v>
      </c>
      <c r="AC352" s="71" t="str">
        <f>'RUMINANTS 3'!M350</f>
        <v>Juin</v>
      </c>
      <c r="AD352" s="71" t="str">
        <f>'PARASITOLOGIE 3'!M350</f>
        <v>Synthèse</v>
      </c>
      <c r="AE352" s="71" t="str">
        <f>'INFECTIEUX 3'!M350</f>
        <v>Synthèse</v>
      </c>
      <c r="AF352" s="71" t="str">
        <f>'CARNIVORES 3'!M350</f>
        <v>Juin</v>
      </c>
      <c r="AG352" s="71" t="str">
        <f>'CHIRURGIE 3'!M350</f>
        <v>Synthèse</v>
      </c>
      <c r="AH352" s="71" t="str">
        <f>'BIOCHIMIE 2'!M350</f>
        <v>Synthèse</v>
      </c>
      <c r="AI352" s="71" t="str">
        <f>'HIDAOA 3'!M350</f>
        <v>Synthèse</v>
      </c>
      <c r="AJ352" s="71" t="str">
        <f>'ANA-PATH 2'!M350</f>
        <v>Synthèse</v>
      </c>
      <c r="AK352" s="73" t="str">
        <f>CLINIQUE!N352</f>
        <v>Juin</v>
      </c>
    </row>
    <row r="353" spans="1:38" ht="15.75">
      <c r="A353" s="35">
        <v>344</v>
      </c>
      <c r="B353" s="123" t="s">
        <v>657</v>
      </c>
      <c r="C353" s="123" t="s">
        <v>356</v>
      </c>
      <c r="D353" s="87">
        <f>'REPRODUCTION 3'!G351</f>
        <v>6.75</v>
      </c>
      <c r="E353" s="87">
        <f>'RUMINANTS 3'!G351</f>
        <v>33</v>
      </c>
      <c r="F353" s="87">
        <f>'PARASITOLOGIE 3'!G351</f>
        <v>19.125</v>
      </c>
      <c r="G353" s="87">
        <f>'INFECTIEUX 3'!G351</f>
        <v>7.125</v>
      </c>
      <c r="H353" s="87">
        <f>'CARNIVORES 3'!G351</f>
        <v>28.875</v>
      </c>
      <c r="I353" s="87">
        <f>'CHIRURGIE 3'!G351</f>
        <v>16.5</v>
      </c>
      <c r="J353" s="87">
        <f>'BIOCHIMIE 2'!G351</f>
        <v>11.5</v>
      </c>
      <c r="K353" s="87">
        <f>'HIDAOA 3'!G351</f>
        <v>26.25</v>
      </c>
      <c r="L353" s="87">
        <f>'ANA-PATH 2'!G351</f>
        <v>9</v>
      </c>
      <c r="M353" s="88">
        <f>CLINIQUE!H353</f>
        <v>43.75</v>
      </c>
      <c r="N353" s="88">
        <f t="shared" si="70"/>
        <v>201.875</v>
      </c>
      <c r="O353" s="88">
        <f t="shared" si="71"/>
        <v>7.2098214285714288</v>
      </c>
      <c r="P353" s="89" t="str">
        <f t="shared" si="72"/>
        <v>Ajournee</v>
      </c>
      <c r="Q353" s="89" t="str">
        <f t="shared" si="73"/>
        <v>Synthèse</v>
      </c>
      <c r="R353" s="72">
        <f t="shared" si="74"/>
        <v>1</v>
      </c>
      <c r="S353" s="72">
        <f t="shared" si="75"/>
        <v>0</v>
      </c>
      <c r="T353" s="72">
        <f t="shared" si="76"/>
        <v>0</v>
      </c>
      <c r="U353" s="72">
        <f t="shared" si="77"/>
        <v>1</v>
      </c>
      <c r="V353" s="72">
        <f t="shared" si="78"/>
        <v>0</v>
      </c>
      <c r="W353" s="72">
        <f t="shared" si="79"/>
        <v>0</v>
      </c>
      <c r="X353" s="72">
        <f t="shared" si="80"/>
        <v>0</v>
      </c>
      <c r="Y353" s="72">
        <f t="shared" si="81"/>
        <v>0</v>
      </c>
      <c r="Z353" s="72">
        <f t="shared" si="82"/>
        <v>1</v>
      </c>
      <c r="AA353" s="72">
        <f t="shared" si="83"/>
        <v>0</v>
      </c>
      <c r="AB353" s="71" t="str">
        <f>'REPRODUCTION 3'!M351</f>
        <v>Synthèse</v>
      </c>
      <c r="AC353" s="71" t="str">
        <f>'RUMINANTS 3'!M351</f>
        <v>Juin</v>
      </c>
      <c r="AD353" s="71" t="str">
        <f>'PARASITOLOGIE 3'!M351</f>
        <v>Synthèse</v>
      </c>
      <c r="AE353" s="71" t="str">
        <f>'INFECTIEUX 3'!M351</f>
        <v>Synthèse</v>
      </c>
      <c r="AF353" s="71" t="str">
        <f>'CARNIVORES 3'!M351</f>
        <v>Synthèse</v>
      </c>
      <c r="AG353" s="71" t="str">
        <f>'CHIRURGIE 3'!M351</f>
        <v>Synthèse</v>
      </c>
      <c r="AH353" s="71" t="str">
        <f>'BIOCHIMIE 2'!M351</f>
        <v>Synthèse</v>
      </c>
      <c r="AI353" s="71" t="str">
        <f>'HIDAOA 3'!M351</f>
        <v>Synthèse</v>
      </c>
      <c r="AJ353" s="71" t="str">
        <f>'ANA-PATH 2'!M351</f>
        <v>Synthèse</v>
      </c>
      <c r="AK353" s="73" t="str">
        <f>CLINIQUE!N353</f>
        <v>Juin</v>
      </c>
    </row>
    <row r="354" spans="1:38" ht="15.75">
      <c r="A354" s="35">
        <v>345</v>
      </c>
      <c r="B354" s="123" t="s">
        <v>657</v>
      </c>
      <c r="C354" s="123" t="s">
        <v>658</v>
      </c>
      <c r="D354" s="87">
        <f>'REPRODUCTION 3'!G352</f>
        <v>9.375</v>
      </c>
      <c r="E354" s="87">
        <f>'RUMINANTS 3'!G352</f>
        <v>28.5</v>
      </c>
      <c r="F354" s="87">
        <f>'PARASITOLOGIE 3'!G352</f>
        <v>27.375</v>
      </c>
      <c r="G354" s="87">
        <f>'INFECTIEUX 3'!G352</f>
        <v>15</v>
      </c>
      <c r="H354" s="87">
        <f>'CARNIVORES 3'!G352</f>
        <v>35.625</v>
      </c>
      <c r="I354" s="87">
        <f>'CHIRURGIE 3'!G352</f>
        <v>32.25</v>
      </c>
      <c r="J354" s="87">
        <f>'BIOCHIMIE 2'!G352</f>
        <v>10.75</v>
      </c>
      <c r="K354" s="87">
        <f>'HIDAOA 3'!G352</f>
        <v>26.25</v>
      </c>
      <c r="L354" s="87">
        <f>'ANA-PATH 2'!G352</f>
        <v>20</v>
      </c>
      <c r="M354" s="88">
        <f>CLINIQUE!H354</f>
        <v>38.75</v>
      </c>
      <c r="N354" s="88">
        <f t="shared" si="70"/>
        <v>243.875</v>
      </c>
      <c r="O354" s="88">
        <f t="shared" si="71"/>
        <v>8.7098214285714288</v>
      </c>
      <c r="P354" s="89" t="str">
        <f t="shared" si="72"/>
        <v>Ajournee</v>
      </c>
      <c r="Q354" s="89" t="str">
        <f t="shared" si="73"/>
        <v>Synthèse</v>
      </c>
      <c r="R354" s="72">
        <f t="shared" si="74"/>
        <v>1</v>
      </c>
      <c r="S354" s="72">
        <f t="shared" si="75"/>
        <v>0</v>
      </c>
      <c r="T354" s="72">
        <f t="shared" si="76"/>
        <v>0</v>
      </c>
      <c r="U354" s="72">
        <f t="shared" si="77"/>
        <v>0</v>
      </c>
      <c r="V354" s="72">
        <f t="shared" si="78"/>
        <v>0</v>
      </c>
      <c r="W354" s="72">
        <f t="shared" si="79"/>
        <v>0</v>
      </c>
      <c r="X354" s="72">
        <f t="shared" si="80"/>
        <v>0</v>
      </c>
      <c r="Y354" s="72">
        <f t="shared" si="81"/>
        <v>0</v>
      </c>
      <c r="Z354" s="72">
        <f t="shared" si="82"/>
        <v>0</v>
      </c>
      <c r="AA354" s="72">
        <f t="shared" si="83"/>
        <v>0</v>
      </c>
      <c r="AB354" s="71" t="str">
        <f>'REPRODUCTION 3'!M352</f>
        <v>Synthèse</v>
      </c>
      <c r="AC354" s="71" t="str">
        <f>'RUMINANTS 3'!M352</f>
        <v>Synthèse</v>
      </c>
      <c r="AD354" s="71" t="str">
        <f>'PARASITOLOGIE 3'!M352</f>
        <v>Synthèse</v>
      </c>
      <c r="AE354" s="71" t="str">
        <f>'INFECTIEUX 3'!M352</f>
        <v>Synthèse</v>
      </c>
      <c r="AF354" s="71" t="str">
        <f>'CARNIVORES 3'!M352</f>
        <v>Juin</v>
      </c>
      <c r="AG354" s="71" t="str">
        <f>'CHIRURGIE 3'!M352</f>
        <v>Juin</v>
      </c>
      <c r="AH354" s="71" t="str">
        <f>'BIOCHIMIE 2'!M352</f>
        <v>Synthèse</v>
      </c>
      <c r="AI354" s="71" t="str">
        <f>'HIDAOA 3'!M352</f>
        <v>Synthèse</v>
      </c>
      <c r="AJ354" s="71" t="str">
        <f>'ANA-PATH 2'!M352</f>
        <v>Juin</v>
      </c>
      <c r="AK354" s="73" t="str">
        <f>CLINIQUE!N354</f>
        <v>Juin</v>
      </c>
    </row>
    <row r="355" spans="1:38" ht="15.75">
      <c r="A355" s="35">
        <v>346</v>
      </c>
      <c r="B355" s="123" t="s">
        <v>659</v>
      </c>
      <c r="C355" s="123" t="s">
        <v>660</v>
      </c>
      <c r="D355" s="87">
        <f>'REPRODUCTION 3'!G353</f>
        <v>18.75</v>
      </c>
      <c r="E355" s="87">
        <f>'RUMINANTS 3'!G353</f>
        <v>38.25</v>
      </c>
      <c r="F355" s="87">
        <f>'PARASITOLOGIE 3'!G353</f>
        <v>34.5</v>
      </c>
      <c r="G355" s="87">
        <f>'INFECTIEUX 3'!G353</f>
        <v>12.375</v>
      </c>
      <c r="H355" s="87">
        <f>'CARNIVORES 3'!G353</f>
        <v>28.5</v>
      </c>
      <c r="I355" s="87">
        <f>'CHIRURGIE 3'!G353</f>
        <v>40.5</v>
      </c>
      <c r="J355" s="87">
        <f>'BIOCHIMIE 2'!G353</f>
        <v>23.5</v>
      </c>
      <c r="K355" s="87">
        <f>'HIDAOA 3'!G353</f>
        <v>39</v>
      </c>
      <c r="L355" s="87">
        <f>'ANA-PATH 2'!G353</f>
        <v>27</v>
      </c>
      <c r="M355" s="88">
        <f>CLINIQUE!H355</f>
        <v>42.5</v>
      </c>
      <c r="N355" s="88">
        <f t="shared" si="70"/>
        <v>304.875</v>
      </c>
      <c r="O355" s="88">
        <f t="shared" si="71"/>
        <v>10.888392857142858</v>
      </c>
      <c r="P355" s="89" t="str">
        <f t="shared" si="72"/>
        <v>Ajournee</v>
      </c>
      <c r="Q355" s="89" t="str">
        <f t="shared" si="73"/>
        <v>Synthèse</v>
      </c>
      <c r="R355" s="72">
        <f t="shared" si="74"/>
        <v>0</v>
      </c>
      <c r="S355" s="72">
        <f t="shared" si="75"/>
        <v>0</v>
      </c>
      <c r="T355" s="72">
        <f t="shared" si="76"/>
        <v>0</v>
      </c>
      <c r="U355" s="72">
        <f t="shared" si="77"/>
        <v>1</v>
      </c>
      <c r="V355" s="72">
        <f t="shared" si="78"/>
        <v>0</v>
      </c>
      <c r="W355" s="72">
        <f t="shared" si="79"/>
        <v>0</v>
      </c>
      <c r="X355" s="72">
        <f t="shared" si="80"/>
        <v>0</v>
      </c>
      <c r="Y355" s="72">
        <f t="shared" si="81"/>
        <v>0</v>
      </c>
      <c r="Z355" s="72">
        <f t="shared" si="82"/>
        <v>0</v>
      </c>
      <c r="AA355" s="72">
        <f t="shared" si="83"/>
        <v>0</v>
      </c>
      <c r="AB355" s="71" t="str">
        <f>'REPRODUCTION 3'!M353</f>
        <v>Synthèse</v>
      </c>
      <c r="AC355" s="71" t="str">
        <f>'RUMINANTS 3'!M353</f>
        <v>Juin</v>
      </c>
      <c r="AD355" s="71" t="str">
        <f>'PARASITOLOGIE 3'!M353</f>
        <v>Juin</v>
      </c>
      <c r="AE355" s="71" t="str">
        <f>'INFECTIEUX 3'!M353</f>
        <v>Synthèse</v>
      </c>
      <c r="AF355" s="71" t="str">
        <f>'CARNIVORES 3'!M353</f>
        <v>Synthèse</v>
      </c>
      <c r="AG355" s="71" t="str">
        <f>'CHIRURGIE 3'!M353</f>
        <v>Juin</v>
      </c>
      <c r="AH355" s="71" t="str">
        <f>'BIOCHIMIE 2'!M353</f>
        <v>Juin</v>
      </c>
      <c r="AI355" s="71" t="str">
        <f>'HIDAOA 3'!M353</f>
        <v>Juin</v>
      </c>
      <c r="AJ355" s="71" t="str">
        <f>'ANA-PATH 2'!M353</f>
        <v>Juin</v>
      </c>
      <c r="AK355" s="73" t="str">
        <f>CLINIQUE!N355</f>
        <v>Juin</v>
      </c>
    </row>
    <row r="356" spans="1:38" ht="15.75">
      <c r="A356" s="35">
        <v>347</v>
      </c>
      <c r="B356" s="123" t="s">
        <v>661</v>
      </c>
      <c r="C356" s="123" t="s">
        <v>94</v>
      </c>
      <c r="D356" s="339">
        <f>'REPRODUCTION 3'!G354</f>
        <v>16.125</v>
      </c>
      <c r="E356" s="339">
        <f>'RUMINANTS 3'!G354</f>
        <v>45.75</v>
      </c>
      <c r="F356" s="339">
        <f>'PARASITOLOGIE 3'!G354</f>
        <v>40.5</v>
      </c>
      <c r="G356" s="339">
        <f>'INFECTIEUX 3'!G354</f>
        <v>16.5</v>
      </c>
      <c r="H356" s="339">
        <f>'CARNIVORES 3'!G354</f>
        <v>32.625</v>
      </c>
      <c r="I356" s="339">
        <f>'CHIRURGIE 3'!G354</f>
        <v>31.5</v>
      </c>
      <c r="J356" s="339">
        <f>'BIOCHIMIE 2'!G354</f>
        <v>19</v>
      </c>
      <c r="K356" s="339">
        <f>'HIDAOA 3'!G354</f>
        <v>39.375</v>
      </c>
      <c r="L356" s="339">
        <f>'ANA-PATH 2'!G354</f>
        <v>23</v>
      </c>
      <c r="M356" s="88">
        <f>CLINIQUE!H356</f>
        <v>45.5</v>
      </c>
      <c r="N356" s="88">
        <f t="shared" si="70"/>
        <v>309.875</v>
      </c>
      <c r="O356" s="88">
        <f t="shared" si="71"/>
        <v>11.066964285714286</v>
      </c>
      <c r="P356" s="89" t="str">
        <f t="shared" si="72"/>
        <v>Admis</v>
      </c>
      <c r="Q356" s="89" t="str">
        <f t="shared" si="73"/>
        <v>juin</v>
      </c>
      <c r="R356" s="72">
        <f t="shared" si="74"/>
        <v>0</v>
      </c>
      <c r="S356" s="72">
        <f t="shared" si="75"/>
        <v>0</v>
      </c>
      <c r="T356" s="72">
        <f t="shared" si="76"/>
        <v>0</v>
      </c>
      <c r="U356" s="72">
        <f t="shared" si="77"/>
        <v>0</v>
      </c>
      <c r="V356" s="72">
        <f t="shared" si="78"/>
        <v>0</v>
      </c>
      <c r="W356" s="72">
        <f t="shared" si="79"/>
        <v>0</v>
      </c>
      <c r="X356" s="72">
        <f t="shared" si="80"/>
        <v>0</v>
      </c>
      <c r="Y356" s="72">
        <f t="shared" si="81"/>
        <v>0</v>
      </c>
      <c r="Z356" s="72">
        <f t="shared" si="82"/>
        <v>0</v>
      </c>
      <c r="AA356" s="72">
        <f t="shared" si="83"/>
        <v>0</v>
      </c>
      <c r="AB356" s="71" t="str">
        <f>'REPRODUCTION 3'!M354</f>
        <v>Juin</v>
      </c>
      <c r="AC356" s="71" t="str">
        <f>'RUMINANTS 3'!M354</f>
        <v>Juin</v>
      </c>
      <c r="AD356" s="71" t="str">
        <f>'PARASITOLOGIE 3'!M354</f>
        <v>Juin</v>
      </c>
      <c r="AE356" s="71" t="str">
        <f>'INFECTIEUX 3'!M354</f>
        <v>Juin</v>
      </c>
      <c r="AF356" s="71" t="str">
        <f>'CARNIVORES 3'!M354</f>
        <v>Juin</v>
      </c>
      <c r="AG356" s="71" t="str">
        <f>'CHIRURGIE 3'!M354</f>
        <v>Juin</v>
      </c>
      <c r="AH356" s="71" t="str">
        <f>'BIOCHIMIE 2'!M354</f>
        <v>Juin</v>
      </c>
      <c r="AI356" s="71" t="str">
        <f>'HIDAOA 3'!M354</f>
        <v>Juin</v>
      </c>
      <c r="AJ356" s="71" t="str">
        <f>'ANA-PATH 2'!M354</f>
        <v>Juin</v>
      </c>
      <c r="AK356" s="73" t="str">
        <f>CLINIQUE!N356</f>
        <v>Juin</v>
      </c>
      <c r="AL356" t="e">
        <f>IF(AND(B356=#REF!,C356=#REF!),"oui","non")</f>
        <v>#REF!</v>
      </c>
    </row>
    <row r="357" spans="1:38" ht="15.75">
      <c r="A357" s="35">
        <v>348</v>
      </c>
      <c r="B357" s="123" t="s">
        <v>662</v>
      </c>
      <c r="C357" s="123" t="s">
        <v>53</v>
      </c>
      <c r="D357" s="87">
        <f>'REPRODUCTION 3'!G355</f>
        <v>25.125</v>
      </c>
      <c r="E357" s="87">
        <f>'RUMINANTS 3'!G355</f>
        <v>49.5</v>
      </c>
      <c r="F357" s="87">
        <f>'PARASITOLOGIE 3'!G355</f>
        <v>31.125</v>
      </c>
      <c r="G357" s="87">
        <f>'INFECTIEUX 3'!G355</f>
        <v>14.25</v>
      </c>
      <c r="H357" s="87">
        <f>'CARNIVORES 3'!G355</f>
        <v>40.875</v>
      </c>
      <c r="I357" s="87">
        <f>'CHIRURGIE 3'!G355</f>
        <v>30</v>
      </c>
      <c r="J357" s="87">
        <f>'BIOCHIMIE 2'!G355</f>
        <v>19.25</v>
      </c>
      <c r="K357" s="87">
        <f>'HIDAOA 3'!G355</f>
        <v>31.875</v>
      </c>
      <c r="L357" s="87">
        <f>'ANA-PATH 2'!G355</f>
        <v>16</v>
      </c>
      <c r="M357" s="88">
        <f>CLINIQUE!H357</f>
        <v>42.25</v>
      </c>
      <c r="N357" s="88">
        <f t="shared" si="70"/>
        <v>300.25</v>
      </c>
      <c r="O357" s="88">
        <f t="shared" si="71"/>
        <v>10.723214285714286</v>
      </c>
      <c r="P357" s="89" t="str">
        <f t="shared" si="72"/>
        <v>Ajournee</v>
      </c>
      <c r="Q357" s="89" t="str">
        <f t="shared" si="73"/>
        <v>Synthèse</v>
      </c>
      <c r="R357" s="72">
        <f t="shared" si="74"/>
        <v>0</v>
      </c>
      <c r="S357" s="72">
        <f t="shared" si="75"/>
        <v>0</v>
      </c>
      <c r="T357" s="72">
        <f t="shared" si="76"/>
        <v>0</v>
      </c>
      <c r="U357" s="72">
        <f t="shared" si="77"/>
        <v>1</v>
      </c>
      <c r="V357" s="72">
        <f t="shared" si="78"/>
        <v>0</v>
      </c>
      <c r="W357" s="72">
        <f t="shared" si="79"/>
        <v>0</v>
      </c>
      <c r="X357" s="72">
        <f t="shared" si="80"/>
        <v>0</v>
      </c>
      <c r="Y357" s="72">
        <f t="shared" si="81"/>
        <v>0</v>
      </c>
      <c r="Z357" s="72">
        <f t="shared" si="82"/>
        <v>0</v>
      </c>
      <c r="AA357" s="72">
        <f t="shared" si="83"/>
        <v>0</v>
      </c>
      <c r="AB357" s="71" t="str">
        <f>'REPRODUCTION 3'!M355</f>
        <v>Synthèse</v>
      </c>
      <c r="AC357" s="71" t="str">
        <f>'RUMINANTS 3'!M355</f>
        <v>Juin</v>
      </c>
      <c r="AD357" s="71" t="str">
        <f>'PARASITOLOGIE 3'!M355</f>
        <v>Juin</v>
      </c>
      <c r="AE357" s="71" t="str">
        <f>'INFECTIEUX 3'!M355</f>
        <v>Synthèse</v>
      </c>
      <c r="AF357" s="71" t="str">
        <f>'CARNIVORES 3'!M355</f>
        <v>Juin</v>
      </c>
      <c r="AG357" s="71" t="str">
        <f>'CHIRURGIE 3'!M355</f>
        <v>Juin</v>
      </c>
      <c r="AH357" s="71" t="str">
        <f>'BIOCHIMIE 2'!M355</f>
        <v>Synthèse</v>
      </c>
      <c r="AI357" s="71" t="str">
        <f>'HIDAOA 3'!M355</f>
        <v>Juin</v>
      </c>
      <c r="AJ357" s="71" t="str">
        <f>'ANA-PATH 2'!M355</f>
        <v>Synthèse</v>
      </c>
      <c r="AK357" s="73" t="str">
        <f>CLINIQUE!N357</f>
        <v>Juin</v>
      </c>
    </row>
    <row r="358" spans="1:38" ht="15.75">
      <c r="A358" s="35">
        <v>349</v>
      </c>
      <c r="B358" s="123" t="s">
        <v>663</v>
      </c>
      <c r="C358" s="123" t="s">
        <v>664</v>
      </c>
      <c r="D358" s="87">
        <f>'REPRODUCTION 3'!G356</f>
        <v>11.625</v>
      </c>
      <c r="E358" s="87">
        <f>'RUMINANTS 3'!G356</f>
        <v>40.5</v>
      </c>
      <c r="F358" s="87">
        <f>'PARASITOLOGIE 3'!G356</f>
        <v>33</v>
      </c>
      <c r="G358" s="87">
        <f>'INFECTIEUX 3'!G356</f>
        <v>9.75</v>
      </c>
      <c r="H358" s="87">
        <f>'CARNIVORES 3'!G356</f>
        <v>25.875</v>
      </c>
      <c r="I358" s="87">
        <f>'CHIRURGIE 3'!G356</f>
        <v>21.75</v>
      </c>
      <c r="J358" s="87">
        <f>'BIOCHIMIE 2'!G356</f>
        <v>15.5</v>
      </c>
      <c r="K358" s="87">
        <f>'HIDAOA 3'!G356</f>
        <v>37.5</v>
      </c>
      <c r="L358" s="87">
        <f>'ANA-PATH 2'!G356</f>
        <v>6</v>
      </c>
      <c r="M358" s="88">
        <f>CLINIQUE!H358</f>
        <v>43.25</v>
      </c>
      <c r="N358" s="88">
        <f t="shared" si="70"/>
        <v>244.75</v>
      </c>
      <c r="O358" s="88">
        <f t="shared" si="71"/>
        <v>8.7410714285714288</v>
      </c>
      <c r="P358" s="89" t="str">
        <f t="shared" si="72"/>
        <v>Ajournee</v>
      </c>
      <c r="Q358" s="89" t="str">
        <f t="shared" si="73"/>
        <v>Synthèse</v>
      </c>
      <c r="R358" s="72">
        <f t="shared" si="74"/>
        <v>1</v>
      </c>
      <c r="S358" s="72">
        <f t="shared" si="75"/>
        <v>0</v>
      </c>
      <c r="T358" s="72">
        <f t="shared" si="76"/>
        <v>0</v>
      </c>
      <c r="U358" s="72">
        <f t="shared" si="77"/>
        <v>1</v>
      </c>
      <c r="V358" s="72">
        <f t="shared" si="78"/>
        <v>0</v>
      </c>
      <c r="W358" s="72">
        <f t="shared" si="79"/>
        <v>0</v>
      </c>
      <c r="X358" s="72">
        <f t="shared" si="80"/>
        <v>0</v>
      </c>
      <c r="Y358" s="72">
        <f t="shared" si="81"/>
        <v>0</v>
      </c>
      <c r="Z358" s="72">
        <f t="shared" si="82"/>
        <v>1</v>
      </c>
      <c r="AA358" s="72">
        <f t="shared" si="83"/>
        <v>0</v>
      </c>
      <c r="AB358" s="71" t="str">
        <f>'REPRODUCTION 3'!M356</f>
        <v>Synthèse</v>
      </c>
      <c r="AC358" s="71" t="str">
        <f>'RUMINANTS 3'!M356</f>
        <v>Juin</v>
      </c>
      <c r="AD358" s="71" t="str">
        <f>'PARASITOLOGIE 3'!M356</f>
        <v>Juin</v>
      </c>
      <c r="AE358" s="71" t="str">
        <f>'INFECTIEUX 3'!M356</f>
        <v>Synthèse</v>
      </c>
      <c r="AF358" s="71" t="str">
        <f>'CARNIVORES 3'!M356</f>
        <v>Synthèse</v>
      </c>
      <c r="AG358" s="71" t="str">
        <f>'CHIRURGIE 3'!M356</f>
        <v>Synthèse</v>
      </c>
      <c r="AH358" s="71" t="str">
        <f>'BIOCHIMIE 2'!M356</f>
        <v>Synthèse</v>
      </c>
      <c r="AI358" s="71" t="str">
        <f>'HIDAOA 3'!M356</f>
        <v>Juin</v>
      </c>
      <c r="AJ358" s="71" t="str">
        <f>'ANA-PATH 2'!M356</f>
        <v>Synthèse</v>
      </c>
      <c r="AK358" s="73" t="str">
        <f>CLINIQUE!N358</f>
        <v>Juin</v>
      </c>
    </row>
    <row r="359" spans="1:38" ht="15.75">
      <c r="A359" s="35">
        <v>350</v>
      </c>
      <c r="B359" s="123" t="s">
        <v>665</v>
      </c>
      <c r="C359" s="123" t="s">
        <v>51</v>
      </c>
      <c r="D359" s="87">
        <f>'REPRODUCTION 3'!G357</f>
        <v>6</v>
      </c>
      <c r="E359" s="87">
        <f>'RUMINANTS 3'!G357</f>
        <v>41.25</v>
      </c>
      <c r="F359" s="87">
        <f>'PARASITOLOGIE 3'!G357</f>
        <v>29.625</v>
      </c>
      <c r="G359" s="87">
        <f>'INFECTIEUX 3'!G357</f>
        <v>3.75</v>
      </c>
      <c r="H359" s="87">
        <f>'CARNIVORES 3'!G357</f>
        <v>30</v>
      </c>
      <c r="I359" s="87">
        <f>'CHIRURGIE 3'!G357</f>
        <v>16.5</v>
      </c>
      <c r="J359" s="87">
        <f>'BIOCHIMIE 2'!G357</f>
        <v>9.5</v>
      </c>
      <c r="K359" s="87">
        <f>'HIDAOA 3'!G357</f>
        <v>28.5</v>
      </c>
      <c r="L359" s="87">
        <f>'ANA-PATH 2'!G357</f>
        <v>8</v>
      </c>
      <c r="M359" s="88">
        <f>CLINIQUE!H359</f>
        <v>41.25</v>
      </c>
      <c r="N359" s="88">
        <f t="shared" si="70"/>
        <v>214.375</v>
      </c>
      <c r="O359" s="88">
        <f t="shared" si="71"/>
        <v>7.65625</v>
      </c>
      <c r="P359" s="89" t="str">
        <f t="shared" si="72"/>
        <v>Ajournee</v>
      </c>
      <c r="Q359" s="89" t="str">
        <f t="shared" si="73"/>
        <v>Synthèse</v>
      </c>
      <c r="R359" s="72">
        <f t="shared" si="74"/>
        <v>1</v>
      </c>
      <c r="S359" s="72">
        <f t="shared" si="75"/>
        <v>0</v>
      </c>
      <c r="T359" s="72">
        <f t="shared" si="76"/>
        <v>0</v>
      </c>
      <c r="U359" s="72">
        <f t="shared" si="77"/>
        <v>1</v>
      </c>
      <c r="V359" s="72">
        <f t="shared" si="78"/>
        <v>0</v>
      </c>
      <c r="W359" s="72">
        <f t="shared" si="79"/>
        <v>0</v>
      </c>
      <c r="X359" s="72">
        <f t="shared" si="80"/>
        <v>1</v>
      </c>
      <c r="Y359" s="72">
        <f t="shared" si="81"/>
        <v>0</v>
      </c>
      <c r="Z359" s="72">
        <f t="shared" si="82"/>
        <v>1</v>
      </c>
      <c r="AA359" s="72">
        <f t="shared" si="83"/>
        <v>0</v>
      </c>
      <c r="AB359" s="71" t="str">
        <f>'REPRODUCTION 3'!M357</f>
        <v>Synthèse</v>
      </c>
      <c r="AC359" s="71" t="str">
        <f>'RUMINANTS 3'!M357</f>
        <v>Juin</v>
      </c>
      <c r="AD359" s="71" t="str">
        <f>'PARASITOLOGIE 3'!M357</f>
        <v>Synthèse</v>
      </c>
      <c r="AE359" s="71" t="str">
        <f>'INFECTIEUX 3'!M357</f>
        <v>Synthèse</v>
      </c>
      <c r="AF359" s="71" t="str">
        <f>'CARNIVORES 3'!M357</f>
        <v>Juin</v>
      </c>
      <c r="AG359" s="71" t="str">
        <f>'CHIRURGIE 3'!M357</f>
        <v>Synthèse</v>
      </c>
      <c r="AH359" s="71" t="str">
        <f>'BIOCHIMIE 2'!M357</f>
        <v>Synthèse</v>
      </c>
      <c r="AI359" s="71" t="str">
        <f>'HIDAOA 3'!M357</f>
        <v>Synthèse</v>
      </c>
      <c r="AJ359" s="71" t="str">
        <f>'ANA-PATH 2'!M357</f>
        <v>Synthèse</v>
      </c>
      <c r="AK359" s="73" t="str">
        <f>CLINIQUE!N359</f>
        <v>Juin</v>
      </c>
    </row>
    <row r="360" spans="1:38" ht="15.75">
      <c r="A360" s="35">
        <v>351</v>
      </c>
      <c r="B360" s="123" t="s">
        <v>786</v>
      </c>
      <c r="C360" s="123" t="s">
        <v>787</v>
      </c>
      <c r="D360" s="87">
        <f>'REPRODUCTION 3'!G358</f>
        <v>5.625</v>
      </c>
      <c r="E360" s="87">
        <f>'RUMINANTS 3'!G358</f>
        <v>35.25</v>
      </c>
      <c r="F360" s="87">
        <f>'PARASITOLOGIE 3'!G358</f>
        <v>33.375</v>
      </c>
      <c r="G360" s="87">
        <f>'INFECTIEUX 3'!G358</f>
        <v>12.75</v>
      </c>
      <c r="H360" s="87">
        <f>'CARNIVORES 3'!G358</f>
        <v>37.125</v>
      </c>
      <c r="I360" s="87">
        <f>'CHIRURGIE 3'!G358</f>
        <v>21.75</v>
      </c>
      <c r="J360" s="87">
        <f>'BIOCHIMIE 2'!G358</f>
        <v>11</v>
      </c>
      <c r="K360" s="87">
        <f>'HIDAOA 3'!G358</f>
        <v>34.5</v>
      </c>
      <c r="L360" s="87">
        <f>'ANA-PATH 2'!G358</f>
        <v>17.75</v>
      </c>
      <c r="M360" s="88">
        <f>CLINIQUE!H360</f>
        <v>42.5</v>
      </c>
      <c r="N360" s="88">
        <f t="shared" si="70"/>
        <v>251.625</v>
      </c>
      <c r="O360" s="88">
        <f t="shared" si="71"/>
        <v>8.9866071428571423</v>
      </c>
      <c r="P360" s="89" t="str">
        <f t="shared" si="72"/>
        <v>Ajournee</v>
      </c>
      <c r="Q360" s="89" t="str">
        <f t="shared" si="73"/>
        <v>Synthèse</v>
      </c>
      <c r="R360" s="72">
        <f t="shared" si="74"/>
        <v>1</v>
      </c>
      <c r="S360" s="72">
        <f t="shared" si="75"/>
        <v>0</v>
      </c>
      <c r="T360" s="72">
        <f t="shared" si="76"/>
        <v>0</v>
      </c>
      <c r="U360" s="72">
        <f t="shared" si="77"/>
        <v>1</v>
      </c>
      <c r="V360" s="72">
        <f t="shared" si="78"/>
        <v>0</v>
      </c>
      <c r="W360" s="72">
        <f t="shared" si="79"/>
        <v>0</v>
      </c>
      <c r="X360" s="72">
        <f t="shared" si="80"/>
        <v>0</v>
      </c>
      <c r="Y360" s="72">
        <f t="shared" si="81"/>
        <v>0</v>
      </c>
      <c r="Z360" s="72">
        <f t="shared" si="82"/>
        <v>0</v>
      </c>
      <c r="AA360" s="72">
        <f t="shared" si="83"/>
        <v>0</v>
      </c>
      <c r="AB360" s="71" t="str">
        <f>'REPRODUCTION 3'!M358</f>
        <v>Synthèse</v>
      </c>
      <c r="AC360" s="71" t="str">
        <f>'RUMINANTS 3'!M358</f>
        <v>Juin</v>
      </c>
      <c r="AD360" s="71" t="str">
        <f>'PARASITOLOGIE 3'!M358</f>
        <v>Juin</v>
      </c>
      <c r="AE360" s="71" t="str">
        <f>'INFECTIEUX 3'!M358</f>
        <v>Synthèse</v>
      </c>
      <c r="AF360" s="71" t="str">
        <f>'CARNIVORES 3'!M358</f>
        <v>Juin</v>
      </c>
      <c r="AG360" s="71" t="str">
        <f>'CHIRURGIE 3'!M358</f>
        <v>Synthèse</v>
      </c>
      <c r="AH360" s="71" t="str">
        <f>'BIOCHIMIE 2'!M358</f>
        <v>Synthèse</v>
      </c>
      <c r="AI360" s="71" t="str">
        <f>'HIDAOA 3'!M358</f>
        <v>Juin</v>
      </c>
      <c r="AJ360" s="71" t="str">
        <f>'ANA-PATH 2'!M358</f>
        <v>Synthèse</v>
      </c>
      <c r="AK360" s="73" t="str">
        <f>CLINIQUE!N360</f>
        <v>Juin</v>
      </c>
    </row>
    <row r="361" spans="1:38" ht="15.75">
      <c r="A361" s="35">
        <v>352</v>
      </c>
      <c r="B361" s="123" t="s">
        <v>666</v>
      </c>
      <c r="C361" s="123" t="s">
        <v>667</v>
      </c>
      <c r="D361" s="339">
        <f>'REPRODUCTION 3'!G359</f>
        <v>38.625</v>
      </c>
      <c r="E361" s="339">
        <f>'RUMINANTS 3'!G359</f>
        <v>51</v>
      </c>
      <c r="F361" s="339">
        <f>'PARASITOLOGIE 3'!G359</f>
        <v>51.375</v>
      </c>
      <c r="G361" s="339">
        <f>'INFECTIEUX 3'!G359</f>
        <v>33.75</v>
      </c>
      <c r="H361" s="339">
        <f>'CARNIVORES 3'!G359</f>
        <v>51.375</v>
      </c>
      <c r="I361" s="339">
        <f>'CHIRURGIE 3'!G359</f>
        <v>45</v>
      </c>
      <c r="J361" s="339">
        <f>'BIOCHIMIE 2'!G359</f>
        <v>24.5</v>
      </c>
      <c r="K361" s="339">
        <f>'HIDAOA 3'!G359</f>
        <v>48</v>
      </c>
      <c r="L361" s="339">
        <f>'ANA-PATH 2'!G359</f>
        <v>27.5</v>
      </c>
      <c r="M361" s="88">
        <f>CLINIQUE!H361</f>
        <v>43</v>
      </c>
      <c r="N361" s="88">
        <f t="shared" si="70"/>
        <v>414.125</v>
      </c>
      <c r="O361" s="88">
        <f t="shared" si="71"/>
        <v>14.790178571428571</v>
      </c>
      <c r="P361" s="89" t="str">
        <f t="shared" si="72"/>
        <v>Admis</v>
      </c>
      <c r="Q361" s="89" t="str">
        <f t="shared" si="73"/>
        <v>juin</v>
      </c>
      <c r="R361" s="72">
        <f t="shared" si="74"/>
        <v>0</v>
      </c>
      <c r="S361" s="72">
        <f t="shared" si="75"/>
        <v>0</v>
      </c>
      <c r="T361" s="72">
        <f t="shared" si="76"/>
        <v>0</v>
      </c>
      <c r="U361" s="72">
        <f t="shared" si="77"/>
        <v>0</v>
      </c>
      <c r="V361" s="72">
        <f t="shared" si="78"/>
        <v>0</v>
      </c>
      <c r="W361" s="72">
        <f t="shared" si="79"/>
        <v>0</v>
      </c>
      <c r="X361" s="72">
        <f t="shared" si="80"/>
        <v>0</v>
      </c>
      <c r="Y361" s="72">
        <f t="shared" si="81"/>
        <v>0</v>
      </c>
      <c r="Z361" s="72">
        <f t="shared" si="82"/>
        <v>0</v>
      </c>
      <c r="AA361" s="72">
        <f t="shared" si="83"/>
        <v>0</v>
      </c>
      <c r="AB361" s="71" t="str">
        <f>'REPRODUCTION 3'!M359</f>
        <v>Juin</v>
      </c>
      <c r="AC361" s="71" t="str">
        <f>'RUMINANTS 3'!M359</f>
        <v>Juin</v>
      </c>
      <c r="AD361" s="71" t="str">
        <f>'PARASITOLOGIE 3'!M359</f>
        <v>Juin</v>
      </c>
      <c r="AE361" s="71" t="str">
        <f>'INFECTIEUX 3'!M359</f>
        <v>Juin</v>
      </c>
      <c r="AF361" s="71" t="str">
        <f>'CARNIVORES 3'!M359</f>
        <v>Juin</v>
      </c>
      <c r="AG361" s="71" t="str">
        <f>'CHIRURGIE 3'!M359</f>
        <v>Juin</v>
      </c>
      <c r="AH361" s="71" t="str">
        <f>'BIOCHIMIE 2'!M359</f>
        <v>Juin</v>
      </c>
      <c r="AI361" s="71" t="str">
        <f>'HIDAOA 3'!M359</f>
        <v>Juin</v>
      </c>
      <c r="AJ361" s="71" t="str">
        <f>'ANA-PATH 2'!M359</f>
        <v>Juin</v>
      </c>
      <c r="AK361" s="73" t="str">
        <f>CLINIQUE!N361</f>
        <v>Juin</v>
      </c>
      <c r="AL361" t="e">
        <f>IF(AND(B361=#REF!,C361=#REF!),"oui","non")</f>
        <v>#REF!</v>
      </c>
    </row>
    <row r="362" spans="1:38" ht="15.75">
      <c r="A362" s="35">
        <v>353</v>
      </c>
      <c r="B362" s="123" t="s">
        <v>668</v>
      </c>
      <c r="C362" s="123" t="s">
        <v>52</v>
      </c>
      <c r="D362" s="339">
        <f>'REPRODUCTION 3'!G360</f>
        <v>26.25</v>
      </c>
      <c r="E362" s="339">
        <f>'RUMINANTS 3'!G360</f>
        <v>47.25</v>
      </c>
      <c r="F362" s="339">
        <f>'PARASITOLOGIE 3'!G360</f>
        <v>43.125</v>
      </c>
      <c r="G362" s="339">
        <f>'INFECTIEUX 3'!G360</f>
        <v>23.25</v>
      </c>
      <c r="H362" s="339">
        <f>'CARNIVORES 3'!G360</f>
        <v>36.375</v>
      </c>
      <c r="I362" s="339">
        <f>'CHIRURGIE 3'!G360</f>
        <v>37.5</v>
      </c>
      <c r="J362" s="339">
        <f>'BIOCHIMIE 2'!G360</f>
        <v>22.25</v>
      </c>
      <c r="K362" s="339">
        <f>'HIDAOA 3'!G360</f>
        <v>49.125</v>
      </c>
      <c r="L362" s="339">
        <f>'ANA-PATH 2'!G360</f>
        <v>18.25</v>
      </c>
      <c r="M362" s="88">
        <f>CLINIQUE!H362</f>
        <v>43</v>
      </c>
      <c r="N362" s="88">
        <f t="shared" si="70"/>
        <v>346.375</v>
      </c>
      <c r="O362" s="88">
        <f t="shared" si="71"/>
        <v>12.370535714285714</v>
      </c>
      <c r="P362" s="89" t="str">
        <f t="shared" si="72"/>
        <v>Admis</v>
      </c>
      <c r="Q362" s="89" t="str">
        <f t="shared" si="73"/>
        <v>juin</v>
      </c>
      <c r="R362" s="72">
        <f t="shared" si="74"/>
        <v>0</v>
      </c>
      <c r="S362" s="72">
        <f t="shared" si="75"/>
        <v>0</v>
      </c>
      <c r="T362" s="72">
        <f t="shared" si="76"/>
        <v>0</v>
      </c>
      <c r="U362" s="72">
        <f t="shared" si="77"/>
        <v>0</v>
      </c>
      <c r="V362" s="72">
        <f t="shared" si="78"/>
        <v>0</v>
      </c>
      <c r="W362" s="72">
        <f t="shared" si="79"/>
        <v>0</v>
      </c>
      <c r="X362" s="72">
        <f t="shared" si="80"/>
        <v>0</v>
      </c>
      <c r="Y362" s="72">
        <f t="shared" si="81"/>
        <v>0</v>
      </c>
      <c r="Z362" s="72">
        <f t="shared" si="82"/>
        <v>0</v>
      </c>
      <c r="AA362" s="72">
        <f t="shared" si="83"/>
        <v>0</v>
      </c>
      <c r="AB362" s="71" t="str">
        <f>'REPRODUCTION 3'!M360</f>
        <v>Juin</v>
      </c>
      <c r="AC362" s="71" t="str">
        <f>'RUMINANTS 3'!M360</f>
        <v>Juin</v>
      </c>
      <c r="AD362" s="71" t="str">
        <f>'PARASITOLOGIE 3'!M360</f>
        <v>Juin</v>
      </c>
      <c r="AE362" s="71" t="str">
        <f>'INFECTIEUX 3'!M360</f>
        <v>Juin</v>
      </c>
      <c r="AF362" s="71" t="str">
        <f>'CARNIVORES 3'!M360</f>
        <v>Juin</v>
      </c>
      <c r="AG362" s="71" t="str">
        <f>'CHIRURGIE 3'!M360</f>
        <v>Juin</v>
      </c>
      <c r="AH362" s="71" t="str">
        <f>'BIOCHIMIE 2'!M360</f>
        <v>Juin</v>
      </c>
      <c r="AI362" s="71" t="str">
        <f>'HIDAOA 3'!M360</f>
        <v>Juin</v>
      </c>
      <c r="AJ362" s="71" t="str">
        <f>'ANA-PATH 2'!M360</f>
        <v>Juin</v>
      </c>
      <c r="AK362" s="73" t="str">
        <f>CLINIQUE!N362</f>
        <v>Juin</v>
      </c>
      <c r="AL362" t="e">
        <f>IF(AND(B362=#REF!,C362=#REF!),"oui","non")</f>
        <v>#REF!</v>
      </c>
    </row>
    <row r="363" spans="1:38" ht="15.75">
      <c r="A363" s="35">
        <v>354</v>
      </c>
      <c r="B363" s="123" t="s">
        <v>124</v>
      </c>
      <c r="C363" s="123" t="s">
        <v>669</v>
      </c>
      <c r="D363" s="87">
        <f>'REPRODUCTION 3'!G361</f>
        <v>8.625</v>
      </c>
      <c r="E363" s="87">
        <f>'RUMINANTS 3'!G361</f>
        <v>27</v>
      </c>
      <c r="F363" s="87">
        <f>'PARASITOLOGIE 3'!G361</f>
        <v>24.375</v>
      </c>
      <c r="G363" s="87">
        <f>'INFECTIEUX 3'!G361</f>
        <v>7.5</v>
      </c>
      <c r="H363" s="87">
        <f>'CARNIVORES 3'!G361</f>
        <v>28.5</v>
      </c>
      <c r="I363" s="87">
        <f>'CHIRURGIE 3'!G361</f>
        <v>18.75</v>
      </c>
      <c r="J363" s="87">
        <f>'BIOCHIMIE 2'!G361</f>
        <v>15</v>
      </c>
      <c r="K363" s="87">
        <f>'HIDAOA 3'!G361</f>
        <v>25.875</v>
      </c>
      <c r="L363" s="87">
        <f>'ANA-PATH 2'!G361</f>
        <v>9.75</v>
      </c>
      <c r="M363" s="88">
        <f>CLINIQUE!H363</f>
        <v>42.75</v>
      </c>
      <c r="N363" s="88">
        <f t="shared" si="70"/>
        <v>208.125</v>
      </c>
      <c r="O363" s="88">
        <f t="shared" si="71"/>
        <v>7.4330357142857144</v>
      </c>
      <c r="P363" s="89" t="str">
        <f t="shared" si="72"/>
        <v>Ajournee</v>
      </c>
      <c r="Q363" s="89" t="str">
        <f t="shared" si="73"/>
        <v>Synthèse</v>
      </c>
      <c r="R363" s="72">
        <f t="shared" si="74"/>
        <v>1</v>
      </c>
      <c r="S363" s="72">
        <f t="shared" si="75"/>
        <v>0</v>
      </c>
      <c r="T363" s="72">
        <f t="shared" si="76"/>
        <v>0</v>
      </c>
      <c r="U363" s="72">
        <f t="shared" si="77"/>
        <v>1</v>
      </c>
      <c r="V363" s="72">
        <f t="shared" si="78"/>
        <v>0</v>
      </c>
      <c r="W363" s="72">
        <f t="shared" si="79"/>
        <v>0</v>
      </c>
      <c r="X363" s="72">
        <f t="shared" si="80"/>
        <v>0</v>
      </c>
      <c r="Y363" s="72">
        <f t="shared" si="81"/>
        <v>0</v>
      </c>
      <c r="Z363" s="72">
        <f t="shared" si="82"/>
        <v>1</v>
      </c>
      <c r="AA363" s="72">
        <f t="shared" si="83"/>
        <v>0</v>
      </c>
      <c r="AB363" s="71" t="str">
        <f>'REPRODUCTION 3'!M361</f>
        <v>Synthèse</v>
      </c>
      <c r="AC363" s="71" t="str">
        <f>'RUMINANTS 3'!M361</f>
        <v>Synthèse</v>
      </c>
      <c r="AD363" s="71" t="str">
        <f>'PARASITOLOGIE 3'!M361</f>
        <v>Synthèse</v>
      </c>
      <c r="AE363" s="71" t="str">
        <f>'INFECTIEUX 3'!M361</f>
        <v>Synthèse</v>
      </c>
      <c r="AF363" s="71" t="str">
        <f>'CARNIVORES 3'!M361</f>
        <v>Juin</v>
      </c>
      <c r="AG363" s="71" t="str">
        <f>'CHIRURGIE 3'!M361</f>
        <v>Synthèse</v>
      </c>
      <c r="AH363" s="71" t="str">
        <f>'BIOCHIMIE 2'!M361</f>
        <v>Synthèse</v>
      </c>
      <c r="AI363" s="71" t="str">
        <f>'HIDAOA 3'!M361</f>
        <v>Synthèse</v>
      </c>
      <c r="AJ363" s="71" t="str">
        <f>'ANA-PATH 2'!M361</f>
        <v>Synthèse</v>
      </c>
      <c r="AK363" s="73" t="str">
        <f>CLINIQUE!N363</f>
        <v>Juin</v>
      </c>
    </row>
    <row r="364" spans="1:38" ht="15.75">
      <c r="A364" s="35">
        <v>355</v>
      </c>
      <c r="B364" s="123" t="s">
        <v>670</v>
      </c>
      <c r="C364" s="123" t="s">
        <v>671</v>
      </c>
      <c r="D364" s="339">
        <f>'REPRODUCTION 3'!G362</f>
        <v>19.5</v>
      </c>
      <c r="E364" s="339">
        <f>'RUMINANTS 3'!G362</f>
        <v>47.25</v>
      </c>
      <c r="F364" s="339">
        <f>'PARASITOLOGIE 3'!G362</f>
        <v>29.625</v>
      </c>
      <c r="G364" s="339">
        <f>'INFECTIEUX 3'!G362</f>
        <v>23.25</v>
      </c>
      <c r="H364" s="339">
        <f>'CARNIVORES 3'!G362</f>
        <v>38.25</v>
      </c>
      <c r="I364" s="339">
        <f>'CHIRURGIE 3'!G362</f>
        <v>33.75</v>
      </c>
      <c r="J364" s="339">
        <f>'BIOCHIMIE 2'!G362</f>
        <v>17</v>
      </c>
      <c r="K364" s="339">
        <f>'HIDAOA 3'!G362</f>
        <v>43.875</v>
      </c>
      <c r="L364" s="339">
        <f>'ANA-PATH 2'!G362</f>
        <v>20</v>
      </c>
      <c r="M364" s="88">
        <f>CLINIQUE!H364</f>
        <v>43.5</v>
      </c>
      <c r="N364" s="88">
        <f t="shared" si="70"/>
        <v>316</v>
      </c>
      <c r="O364" s="88">
        <f t="shared" si="71"/>
        <v>11.285714285714286</v>
      </c>
      <c r="P364" s="89" t="str">
        <f t="shared" si="72"/>
        <v>Admis</v>
      </c>
      <c r="Q364" s="89" t="str">
        <f t="shared" si="73"/>
        <v>juin</v>
      </c>
      <c r="R364" s="72">
        <f t="shared" si="74"/>
        <v>0</v>
      </c>
      <c r="S364" s="72">
        <f t="shared" si="75"/>
        <v>0</v>
      </c>
      <c r="T364" s="72">
        <f t="shared" si="76"/>
        <v>0</v>
      </c>
      <c r="U364" s="72">
        <f t="shared" si="77"/>
        <v>0</v>
      </c>
      <c r="V364" s="72">
        <f t="shared" si="78"/>
        <v>0</v>
      </c>
      <c r="W364" s="72">
        <f t="shared" si="79"/>
        <v>0</v>
      </c>
      <c r="X364" s="72">
        <f t="shared" si="80"/>
        <v>0</v>
      </c>
      <c r="Y364" s="72">
        <f t="shared" si="81"/>
        <v>0</v>
      </c>
      <c r="Z364" s="72">
        <f t="shared" si="82"/>
        <v>0</v>
      </c>
      <c r="AA364" s="72">
        <f t="shared" si="83"/>
        <v>0</v>
      </c>
      <c r="AB364" s="71" t="str">
        <f>'REPRODUCTION 3'!M362</f>
        <v>Juin</v>
      </c>
      <c r="AC364" s="71" t="str">
        <f>'RUMINANTS 3'!M362</f>
        <v>Juin</v>
      </c>
      <c r="AD364" s="71" t="str">
        <f>'PARASITOLOGIE 3'!M362</f>
        <v>Juin</v>
      </c>
      <c r="AE364" s="71" t="str">
        <f>'INFECTIEUX 3'!M362</f>
        <v>Juin</v>
      </c>
      <c r="AF364" s="71" t="str">
        <f>'CARNIVORES 3'!M362</f>
        <v>Juin</v>
      </c>
      <c r="AG364" s="71" t="str">
        <f>'CHIRURGIE 3'!M362</f>
        <v>Juin</v>
      </c>
      <c r="AH364" s="71" t="str">
        <f>'BIOCHIMIE 2'!M362</f>
        <v>Juin</v>
      </c>
      <c r="AI364" s="71" t="str">
        <f>'HIDAOA 3'!M362</f>
        <v>Juin</v>
      </c>
      <c r="AJ364" s="71" t="str">
        <f>'ANA-PATH 2'!M362</f>
        <v>Juin</v>
      </c>
      <c r="AK364" s="73" t="str">
        <f>CLINIQUE!N364</f>
        <v>Juin</v>
      </c>
      <c r="AL364" t="e">
        <f>IF(AND(B364=#REF!,C364=#REF!),"oui","non")</f>
        <v>#REF!</v>
      </c>
    </row>
    <row r="365" spans="1:38" ht="15.75">
      <c r="A365" s="35">
        <v>356</v>
      </c>
      <c r="B365" s="123" t="s">
        <v>672</v>
      </c>
      <c r="C365" s="123" t="s">
        <v>673</v>
      </c>
      <c r="D365" s="87">
        <f>'REPRODUCTION 3'!G363</f>
        <v>16.5</v>
      </c>
      <c r="E365" s="87">
        <f>'RUMINANTS 3'!G363</f>
        <v>39.75</v>
      </c>
      <c r="F365" s="87">
        <f>'PARASITOLOGIE 3'!G363</f>
        <v>30.375</v>
      </c>
      <c r="G365" s="87">
        <f>'INFECTIEUX 3'!G363</f>
        <v>3.75</v>
      </c>
      <c r="H365" s="87">
        <f>'CARNIVORES 3'!G363</f>
        <v>26.25</v>
      </c>
      <c r="I365" s="87">
        <f>'CHIRURGIE 3'!G363</f>
        <v>22.5</v>
      </c>
      <c r="J365" s="87">
        <f>'BIOCHIMIE 2'!G363</f>
        <v>12.5</v>
      </c>
      <c r="K365" s="87">
        <f>'HIDAOA 3'!G363</f>
        <v>22.875</v>
      </c>
      <c r="L365" s="87">
        <f>'ANA-PATH 2'!G363</f>
        <v>19</v>
      </c>
      <c r="M365" s="88">
        <f>CLINIQUE!H365</f>
        <v>43.1</v>
      </c>
      <c r="N365" s="88">
        <f t="shared" si="70"/>
        <v>236.6</v>
      </c>
      <c r="O365" s="88">
        <f t="shared" si="71"/>
        <v>8.4499999999999993</v>
      </c>
      <c r="P365" s="89" t="str">
        <f t="shared" si="72"/>
        <v>Ajournee</v>
      </c>
      <c r="Q365" s="89" t="str">
        <f t="shared" si="73"/>
        <v>Synthèse</v>
      </c>
      <c r="R365" s="72">
        <f t="shared" si="74"/>
        <v>0</v>
      </c>
      <c r="S365" s="72">
        <f t="shared" si="75"/>
        <v>0</v>
      </c>
      <c r="T365" s="72">
        <f t="shared" si="76"/>
        <v>0</v>
      </c>
      <c r="U365" s="72">
        <f t="shared" si="77"/>
        <v>1</v>
      </c>
      <c r="V365" s="72">
        <f t="shared" si="78"/>
        <v>0</v>
      </c>
      <c r="W365" s="72">
        <f t="shared" si="79"/>
        <v>0</v>
      </c>
      <c r="X365" s="72">
        <f t="shared" si="80"/>
        <v>0</v>
      </c>
      <c r="Y365" s="72">
        <f t="shared" si="81"/>
        <v>0</v>
      </c>
      <c r="Z365" s="72">
        <f t="shared" si="82"/>
        <v>0</v>
      </c>
      <c r="AA365" s="72">
        <f t="shared" si="83"/>
        <v>0</v>
      </c>
      <c r="AB365" s="71" t="str">
        <f>'REPRODUCTION 3'!M363</f>
        <v>Synthèse</v>
      </c>
      <c r="AC365" s="71" t="str">
        <f>'RUMINANTS 3'!M363</f>
        <v>Juin</v>
      </c>
      <c r="AD365" s="71" t="str">
        <f>'PARASITOLOGIE 3'!M363</f>
        <v>Juin</v>
      </c>
      <c r="AE365" s="71" t="str">
        <f>'INFECTIEUX 3'!M363</f>
        <v>Synthèse</v>
      </c>
      <c r="AF365" s="71" t="str">
        <f>'CARNIVORES 3'!M363</f>
        <v>Synthèse</v>
      </c>
      <c r="AG365" s="71" t="str">
        <f>'CHIRURGIE 3'!M363</f>
        <v>Synthèse</v>
      </c>
      <c r="AH365" s="71" t="str">
        <f>'BIOCHIMIE 2'!M363</f>
        <v>Synthèse</v>
      </c>
      <c r="AI365" s="71" t="str">
        <f>'HIDAOA 3'!M363</f>
        <v>Synthèse</v>
      </c>
      <c r="AJ365" s="71" t="str">
        <f>'ANA-PATH 2'!M363</f>
        <v>Synthèse</v>
      </c>
      <c r="AK365" s="73" t="str">
        <f>CLINIQUE!N365</f>
        <v>Juin</v>
      </c>
    </row>
    <row r="366" spans="1:38" ht="15.75">
      <c r="A366" s="35">
        <v>357</v>
      </c>
      <c r="B366" s="123" t="s">
        <v>674</v>
      </c>
      <c r="C366" s="123" t="s">
        <v>675</v>
      </c>
      <c r="D366" s="87">
        <f>'REPRODUCTION 3'!G364</f>
        <v>16.125</v>
      </c>
      <c r="E366" s="87">
        <f>'RUMINANTS 3'!G364</f>
        <v>45</v>
      </c>
      <c r="F366" s="87">
        <f>'PARASITOLOGIE 3'!G364</f>
        <v>30.375</v>
      </c>
      <c r="G366" s="87">
        <f>'INFECTIEUX 3'!G364</f>
        <v>10.5</v>
      </c>
      <c r="H366" s="87">
        <f>'CARNIVORES 3'!G364</f>
        <v>23.625</v>
      </c>
      <c r="I366" s="87">
        <f>'CHIRURGIE 3'!G364</f>
        <v>29.25</v>
      </c>
      <c r="J366" s="87">
        <f>'BIOCHIMIE 2'!G364</f>
        <v>14.5</v>
      </c>
      <c r="K366" s="87">
        <f>'HIDAOA 3'!G364</f>
        <v>44.625</v>
      </c>
      <c r="L366" s="87">
        <f>'ANA-PATH 2'!G364</f>
        <v>8</v>
      </c>
      <c r="M366" s="88">
        <f>CLINIQUE!H366</f>
        <v>43</v>
      </c>
      <c r="N366" s="88">
        <f t="shared" si="70"/>
        <v>265</v>
      </c>
      <c r="O366" s="88">
        <f t="shared" si="71"/>
        <v>9.4642857142857135</v>
      </c>
      <c r="P366" s="89" t="str">
        <f t="shared" si="72"/>
        <v>Ajournee</v>
      </c>
      <c r="Q366" s="89" t="str">
        <f t="shared" si="73"/>
        <v>Synthèse</v>
      </c>
      <c r="R366" s="72">
        <f t="shared" si="74"/>
        <v>0</v>
      </c>
      <c r="S366" s="72">
        <f t="shared" si="75"/>
        <v>0</v>
      </c>
      <c r="T366" s="72">
        <f t="shared" si="76"/>
        <v>0</v>
      </c>
      <c r="U366" s="72">
        <f t="shared" si="77"/>
        <v>1</v>
      </c>
      <c r="V366" s="72">
        <f t="shared" si="78"/>
        <v>0</v>
      </c>
      <c r="W366" s="72">
        <f t="shared" si="79"/>
        <v>0</v>
      </c>
      <c r="X366" s="72">
        <f t="shared" si="80"/>
        <v>0</v>
      </c>
      <c r="Y366" s="72">
        <f t="shared" si="81"/>
        <v>0</v>
      </c>
      <c r="Z366" s="72">
        <f t="shared" si="82"/>
        <v>1</v>
      </c>
      <c r="AA366" s="72">
        <f t="shared" si="83"/>
        <v>0</v>
      </c>
      <c r="AB366" s="71" t="str">
        <f>'REPRODUCTION 3'!M364</f>
        <v>Synthèse</v>
      </c>
      <c r="AC366" s="71" t="str">
        <f>'RUMINANTS 3'!M364</f>
        <v>Juin</v>
      </c>
      <c r="AD366" s="71" t="str">
        <f>'PARASITOLOGIE 3'!M364</f>
        <v>Juin</v>
      </c>
      <c r="AE366" s="71" t="str">
        <f>'INFECTIEUX 3'!M364</f>
        <v>Synthèse</v>
      </c>
      <c r="AF366" s="71" t="str">
        <f>'CARNIVORES 3'!M364</f>
        <v>Synthèse</v>
      </c>
      <c r="AG366" s="71" t="str">
        <f>'CHIRURGIE 3'!M364</f>
        <v>Synthèse</v>
      </c>
      <c r="AH366" s="71" t="str">
        <f>'BIOCHIMIE 2'!M364</f>
        <v>Synthèse</v>
      </c>
      <c r="AI366" s="71" t="str">
        <f>'HIDAOA 3'!M364</f>
        <v>Juin</v>
      </c>
      <c r="AJ366" s="71" t="str">
        <f>'ANA-PATH 2'!M364</f>
        <v>Synthèse</v>
      </c>
      <c r="AK366" s="73" t="str">
        <f>CLINIQUE!N366</f>
        <v>Juin</v>
      </c>
    </row>
    <row r="367" spans="1:38" ht="15.75">
      <c r="A367" s="35">
        <v>358</v>
      </c>
      <c r="B367" s="123" t="s">
        <v>676</v>
      </c>
      <c r="C367" s="123" t="s">
        <v>677</v>
      </c>
      <c r="D367" s="87">
        <f>'REPRODUCTION 3'!G365</f>
        <v>16.125</v>
      </c>
      <c r="E367" s="87">
        <f>'RUMINANTS 3'!G365</f>
        <v>52.5</v>
      </c>
      <c r="F367" s="87">
        <f>'PARASITOLOGIE 3'!G365</f>
        <v>26.625</v>
      </c>
      <c r="G367" s="87">
        <f>'INFECTIEUX 3'!G365</f>
        <v>11.25</v>
      </c>
      <c r="H367" s="87">
        <f>'CARNIVORES 3'!G365</f>
        <v>33.375</v>
      </c>
      <c r="I367" s="87">
        <f>'CHIRURGIE 3'!G365</f>
        <v>24.75</v>
      </c>
      <c r="J367" s="87">
        <f>'BIOCHIMIE 2'!G365</f>
        <v>22</v>
      </c>
      <c r="K367" s="87">
        <f>'HIDAOA 3'!G365</f>
        <v>37.875</v>
      </c>
      <c r="L367" s="87">
        <f>'ANA-PATH 2'!G365</f>
        <v>24.5</v>
      </c>
      <c r="M367" s="88">
        <f>CLINIQUE!H367</f>
        <v>43.5</v>
      </c>
      <c r="N367" s="88">
        <f t="shared" si="70"/>
        <v>292.5</v>
      </c>
      <c r="O367" s="88">
        <f t="shared" si="71"/>
        <v>10.446428571428571</v>
      </c>
      <c r="P367" s="89" t="str">
        <f t="shared" si="72"/>
        <v>Ajournee</v>
      </c>
      <c r="Q367" s="89" t="str">
        <f t="shared" si="73"/>
        <v>Synthèse</v>
      </c>
      <c r="R367" s="72">
        <f t="shared" si="74"/>
        <v>0</v>
      </c>
      <c r="S367" s="72">
        <f t="shared" si="75"/>
        <v>0</v>
      </c>
      <c r="T367" s="72">
        <f t="shared" si="76"/>
        <v>0</v>
      </c>
      <c r="U367" s="72">
        <f t="shared" si="77"/>
        <v>1</v>
      </c>
      <c r="V367" s="72">
        <f t="shared" si="78"/>
        <v>0</v>
      </c>
      <c r="W367" s="72">
        <f t="shared" si="79"/>
        <v>0</v>
      </c>
      <c r="X367" s="72">
        <f t="shared" si="80"/>
        <v>0</v>
      </c>
      <c r="Y367" s="72">
        <f t="shared" si="81"/>
        <v>0</v>
      </c>
      <c r="Z367" s="72">
        <f t="shared" si="82"/>
        <v>0</v>
      </c>
      <c r="AA367" s="72">
        <f t="shared" si="83"/>
        <v>0</v>
      </c>
      <c r="AB367" s="71" t="str">
        <f>'REPRODUCTION 3'!M365</f>
        <v>Juin</v>
      </c>
      <c r="AC367" s="71" t="str">
        <f>'RUMINANTS 3'!M365</f>
        <v>Juin</v>
      </c>
      <c r="AD367" s="71" t="str">
        <f>'PARASITOLOGIE 3'!M365</f>
        <v>Juin</v>
      </c>
      <c r="AE367" s="71" t="str">
        <f>'INFECTIEUX 3'!M365</f>
        <v>Synthèse</v>
      </c>
      <c r="AF367" s="71" t="str">
        <f>'CARNIVORES 3'!M365</f>
        <v>Juin</v>
      </c>
      <c r="AG367" s="71" t="str">
        <f>'CHIRURGIE 3'!M365</f>
        <v>Juin</v>
      </c>
      <c r="AH367" s="71" t="str">
        <f>'BIOCHIMIE 2'!M365</f>
        <v>Juin</v>
      </c>
      <c r="AI367" s="71" t="str">
        <f>'HIDAOA 3'!M365</f>
        <v>Juin</v>
      </c>
      <c r="AJ367" s="71" t="str">
        <f>'ANA-PATH 2'!M365</f>
        <v>Juin</v>
      </c>
      <c r="AK367" s="73" t="str">
        <f>CLINIQUE!N367</f>
        <v>Juin</v>
      </c>
    </row>
    <row r="368" spans="1:38" ht="15.75">
      <c r="A368" s="35">
        <v>359</v>
      </c>
      <c r="B368" s="123" t="s">
        <v>678</v>
      </c>
      <c r="C368" s="123" t="s">
        <v>679</v>
      </c>
      <c r="D368" s="87">
        <f>'REPRODUCTION 3'!G366</f>
        <v>10.5</v>
      </c>
      <c r="E368" s="87">
        <f>'RUMINANTS 3'!G366</f>
        <v>42</v>
      </c>
      <c r="F368" s="87">
        <f>'PARASITOLOGIE 3'!G366</f>
        <v>27.375</v>
      </c>
      <c r="G368" s="87">
        <f>'INFECTIEUX 3'!G366</f>
        <v>8.25</v>
      </c>
      <c r="H368" s="87">
        <f>'CARNIVORES 3'!G366</f>
        <v>31.125</v>
      </c>
      <c r="I368" s="87">
        <f>'CHIRURGIE 3'!G366</f>
        <v>18.375</v>
      </c>
      <c r="J368" s="87">
        <f>'BIOCHIMIE 2'!G366</f>
        <v>11.5</v>
      </c>
      <c r="K368" s="87">
        <f>'HIDAOA 3'!G366</f>
        <v>27</v>
      </c>
      <c r="L368" s="87">
        <f>'ANA-PATH 2'!G366</f>
        <v>15</v>
      </c>
      <c r="M368" s="88">
        <f>CLINIQUE!H368</f>
        <v>39.5</v>
      </c>
      <c r="N368" s="88">
        <f t="shared" si="70"/>
        <v>230.625</v>
      </c>
      <c r="O368" s="88">
        <f t="shared" si="71"/>
        <v>8.2366071428571423</v>
      </c>
      <c r="P368" s="89" t="str">
        <f t="shared" si="72"/>
        <v>Ajournee</v>
      </c>
      <c r="Q368" s="89" t="str">
        <f t="shared" si="73"/>
        <v>Synthèse</v>
      </c>
      <c r="R368" s="72">
        <f t="shared" si="74"/>
        <v>1</v>
      </c>
      <c r="S368" s="72">
        <f t="shared" si="75"/>
        <v>0</v>
      </c>
      <c r="T368" s="72">
        <f t="shared" si="76"/>
        <v>0</v>
      </c>
      <c r="U368" s="72">
        <f t="shared" si="77"/>
        <v>1</v>
      </c>
      <c r="V368" s="72">
        <f t="shared" si="78"/>
        <v>0</v>
      </c>
      <c r="W368" s="72">
        <f t="shared" si="79"/>
        <v>0</v>
      </c>
      <c r="X368" s="72">
        <f t="shared" si="80"/>
        <v>0</v>
      </c>
      <c r="Y368" s="72">
        <f t="shared" si="81"/>
        <v>0</v>
      </c>
      <c r="Z368" s="72">
        <f t="shared" si="82"/>
        <v>0</v>
      </c>
      <c r="AA368" s="72">
        <f t="shared" si="83"/>
        <v>0</v>
      </c>
      <c r="AB368" s="71" t="str">
        <f>'REPRODUCTION 3'!M366</f>
        <v>Synthèse</v>
      </c>
      <c r="AC368" s="71" t="str">
        <f>'RUMINANTS 3'!M366</f>
        <v>Juin</v>
      </c>
      <c r="AD368" s="71" t="str">
        <f>'PARASITOLOGIE 3'!M366</f>
        <v>Synthèse</v>
      </c>
      <c r="AE368" s="71" t="str">
        <f>'INFECTIEUX 3'!M366</f>
        <v>Synthèse</v>
      </c>
      <c r="AF368" s="71" t="str">
        <f>'CARNIVORES 3'!M366</f>
        <v>Juin</v>
      </c>
      <c r="AG368" s="71" t="str">
        <f>'CHIRURGIE 3'!M366</f>
        <v>Synthèse</v>
      </c>
      <c r="AH368" s="71" t="str">
        <f>'BIOCHIMIE 2'!M366</f>
        <v>Synthèse</v>
      </c>
      <c r="AI368" s="71" t="str">
        <f>'HIDAOA 3'!M366</f>
        <v>Synthèse</v>
      </c>
      <c r="AJ368" s="71" t="str">
        <f>'ANA-PATH 2'!M366</f>
        <v>Synthèse</v>
      </c>
      <c r="AK368" s="73" t="str">
        <f>CLINIQUE!N368</f>
        <v>Juin</v>
      </c>
    </row>
    <row r="369" spans="1:38" ht="15.75">
      <c r="A369" s="35">
        <v>360</v>
      </c>
      <c r="B369" s="123" t="s">
        <v>680</v>
      </c>
      <c r="C369" s="123" t="s">
        <v>681</v>
      </c>
      <c r="D369" s="87">
        <f>'REPRODUCTION 3'!G367</f>
        <v>9.375</v>
      </c>
      <c r="E369" s="87">
        <f>'RUMINANTS 3'!G367</f>
        <v>40.5</v>
      </c>
      <c r="F369" s="87">
        <f>'PARASITOLOGIE 3'!G367</f>
        <v>22.5</v>
      </c>
      <c r="G369" s="87">
        <f>'INFECTIEUX 3'!G367</f>
        <v>7.875</v>
      </c>
      <c r="H369" s="87">
        <f>'CARNIVORES 3'!G367</f>
        <v>24</v>
      </c>
      <c r="I369" s="87">
        <f>'CHIRURGIE 3'!G367</f>
        <v>13.5</v>
      </c>
      <c r="J369" s="87">
        <f>'BIOCHIMIE 2'!G367</f>
        <v>16</v>
      </c>
      <c r="K369" s="87">
        <f>'HIDAOA 3'!G367</f>
        <v>30</v>
      </c>
      <c r="L369" s="87">
        <f>'ANA-PATH 2'!G367</f>
        <v>16</v>
      </c>
      <c r="M369" s="88">
        <f>CLINIQUE!H369</f>
        <v>43.25</v>
      </c>
      <c r="N369" s="88">
        <f t="shared" si="70"/>
        <v>223</v>
      </c>
      <c r="O369" s="88">
        <f t="shared" si="71"/>
        <v>7.9642857142857144</v>
      </c>
      <c r="P369" s="89" t="str">
        <f t="shared" si="72"/>
        <v>Ajournee</v>
      </c>
      <c r="Q369" s="89" t="str">
        <f t="shared" si="73"/>
        <v>Synthèse</v>
      </c>
      <c r="R369" s="72">
        <f t="shared" si="74"/>
        <v>1</v>
      </c>
      <c r="S369" s="72">
        <f t="shared" si="75"/>
        <v>0</v>
      </c>
      <c r="T369" s="72">
        <f t="shared" si="76"/>
        <v>0</v>
      </c>
      <c r="U369" s="72">
        <f t="shared" si="77"/>
        <v>1</v>
      </c>
      <c r="V369" s="72">
        <f t="shared" si="78"/>
        <v>0</v>
      </c>
      <c r="W369" s="72">
        <f t="shared" si="79"/>
        <v>1</v>
      </c>
      <c r="X369" s="72">
        <f t="shared" si="80"/>
        <v>0</v>
      </c>
      <c r="Y369" s="72">
        <f t="shared" si="81"/>
        <v>0</v>
      </c>
      <c r="Z369" s="72">
        <f t="shared" si="82"/>
        <v>0</v>
      </c>
      <c r="AA369" s="72">
        <f t="shared" si="83"/>
        <v>0</v>
      </c>
      <c r="AB369" s="71" t="str">
        <f>'REPRODUCTION 3'!M367</f>
        <v>Synthèse</v>
      </c>
      <c r="AC369" s="71" t="str">
        <f>'RUMINANTS 3'!M367</f>
        <v>Juin</v>
      </c>
      <c r="AD369" s="71" t="str">
        <f>'PARASITOLOGIE 3'!M367</f>
        <v>Synthèse</v>
      </c>
      <c r="AE369" s="71" t="str">
        <f>'INFECTIEUX 3'!M367</f>
        <v>Synthèse</v>
      </c>
      <c r="AF369" s="71" t="str">
        <f>'CARNIVORES 3'!M367</f>
        <v>Synthèse</v>
      </c>
      <c r="AG369" s="71" t="str">
        <f>'CHIRURGIE 3'!M367</f>
        <v>Synthèse</v>
      </c>
      <c r="AH369" s="71" t="str">
        <f>'BIOCHIMIE 2'!M367</f>
        <v>Synthèse</v>
      </c>
      <c r="AI369" s="71" t="str">
        <f>'HIDAOA 3'!M367</f>
        <v>Juin</v>
      </c>
      <c r="AJ369" s="71" t="str">
        <f>'ANA-PATH 2'!M367</f>
        <v>Synthèse</v>
      </c>
      <c r="AK369" s="73" t="str">
        <f>CLINIQUE!N369</f>
        <v>Juin</v>
      </c>
    </row>
    <row r="370" spans="1:38" ht="15.75">
      <c r="A370" s="35">
        <v>361</v>
      </c>
      <c r="B370" s="123" t="s">
        <v>682</v>
      </c>
      <c r="C370" s="123" t="s">
        <v>438</v>
      </c>
      <c r="D370" s="87">
        <f>'REPRODUCTION 3'!G368</f>
        <v>12.375</v>
      </c>
      <c r="E370" s="87">
        <f>'RUMINANTS 3'!G368</f>
        <v>36.75</v>
      </c>
      <c r="F370" s="87">
        <f>'PARASITOLOGIE 3'!G368</f>
        <v>31.125</v>
      </c>
      <c r="G370" s="87">
        <f>'INFECTIEUX 3'!G368</f>
        <v>10.5</v>
      </c>
      <c r="H370" s="87">
        <f>'CARNIVORES 3'!G368</f>
        <v>30.375</v>
      </c>
      <c r="I370" s="87">
        <f>'CHIRURGIE 3'!G368</f>
        <v>19.5</v>
      </c>
      <c r="J370" s="87">
        <f>'BIOCHIMIE 2'!G368</f>
        <v>12.75</v>
      </c>
      <c r="K370" s="87">
        <f>'HIDAOA 3'!G368</f>
        <v>27.375</v>
      </c>
      <c r="L370" s="87">
        <f>'ANA-PATH 2'!G368</f>
        <v>20</v>
      </c>
      <c r="M370" s="88">
        <f>CLINIQUE!H370</f>
        <v>44.5</v>
      </c>
      <c r="N370" s="88">
        <f t="shared" si="70"/>
        <v>245.25</v>
      </c>
      <c r="O370" s="88">
        <f t="shared" si="71"/>
        <v>8.7589285714285712</v>
      </c>
      <c r="P370" s="89" t="str">
        <f t="shared" si="72"/>
        <v>Ajournee</v>
      </c>
      <c r="Q370" s="89" t="str">
        <f t="shared" si="73"/>
        <v>Synthèse</v>
      </c>
      <c r="R370" s="72">
        <f t="shared" si="74"/>
        <v>1</v>
      </c>
      <c r="S370" s="72">
        <f t="shared" si="75"/>
        <v>0</v>
      </c>
      <c r="T370" s="72">
        <f t="shared" si="76"/>
        <v>0</v>
      </c>
      <c r="U370" s="72">
        <f t="shared" si="77"/>
        <v>1</v>
      </c>
      <c r="V370" s="72">
        <f t="shared" si="78"/>
        <v>0</v>
      </c>
      <c r="W370" s="72">
        <f t="shared" si="79"/>
        <v>0</v>
      </c>
      <c r="X370" s="72">
        <f t="shared" si="80"/>
        <v>0</v>
      </c>
      <c r="Y370" s="72">
        <f t="shared" si="81"/>
        <v>0</v>
      </c>
      <c r="Z370" s="72">
        <f t="shared" si="82"/>
        <v>0</v>
      </c>
      <c r="AA370" s="72">
        <f t="shared" si="83"/>
        <v>0</v>
      </c>
      <c r="AB370" s="71" t="str">
        <f>'REPRODUCTION 3'!M368</f>
        <v>Synthèse</v>
      </c>
      <c r="AC370" s="71" t="str">
        <f>'RUMINANTS 3'!M368</f>
        <v>Juin</v>
      </c>
      <c r="AD370" s="71" t="str">
        <f>'PARASITOLOGIE 3'!M368</f>
        <v>Juin</v>
      </c>
      <c r="AE370" s="71" t="str">
        <f>'INFECTIEUX 3'!M368</f>
        <v>Synthèse</v>
      </c>
      <c r="AF370" s="71" t="str">
        <f>'CARNIVORES 3'!M368</f>
        <v>Juin</v>
      </c>
      <c r="AG370" s="71" t="str">
        <f>'CHIRURGIE 3'!M368</f>
        <v>Synthèse</v>
      </c>
      <c r="AH370" s="71" t="str">
        <f>'BIOCHIMIE 2'!M368</f>
        <v>Synthèse</v>
      </c>
      <c r="AI370" s="71" t="str">
        <f>'HIDAOA 3'!M368</f>
        <v>Synthèse</v>
      </c>
      <c r="AJ370" s="71" t="str">
        <f>'ANA-PATH 2'!M368</f>
        <v>Juin</v>
      </c>
      <c r="AK370" s="73" t="str">
        <f>CLINIQUE!N370</f>
        <v>Juin</v>
      </c>
    </row>
    <row r="371" spans="1:38" ht="15.75">
      <c r="A371" s="35">
        <v>362</v>
      </c>
      <c r="B371" s="123" t="s">
        <v>683</v>
      </c>
      <c r="C371" s="123" t="s">
        <v>684</v>
      </c>
      <c r="D371" s="87">
        <f>'REPRODUCTION 3'!G369</f>
        <v>10.125</v>
      </c>
      <c r="E371" s="87">
        <f>'RUMINANTS 3'!G369</f>
        <v>35.25</v>
      </c>
      <c r="F371" s="87">
        <f>'PARASITOLOGIE 3'!G369</f>
        <v>25.875</v>
      </c>
      <c r="G371" s="87">
        <f>'INFECTIEUX 3'!G369</f>
        <v>8.625</v>
      </c>
      <c r="H371" s="87">
        <f>'CARNIVORES 3'!G369</f>
        <v>38.25</v>
      </c>
      <c r="I371" s="87">
        <f>'CHIRURGIE 3'!G369</f>
        <v>20.625</v>
      </c>
      <c r="J371" s="87">
        <f>'BIOCHIMIE 2'!G369</f>
        <v>14.25</v>
      </c>
      <c r="K371" s="87">
        <f>'HIDAOA 3'!G369</f>
        <v>27.75</v>
      </c>
      <c r="L371" s="87">
        <f>'ANA-PATH 2'!G369</f>
        <v>17</v>
      </c>
      <c r="M371" s="88">
        <f>CLINIQUE!H371</f>
        <v>42.25</v>
      </c>
      <c r="N371" s="88">
        <f t="shared" si="70"/>
        <v>240</v>
      </c>
      <c r="O371" s="88">
        <f t="shared" si="71"/>
        <v>8.5714285714285712</v>
      </c>
      <c r="P371" s="89" t="str">
        <f t="shared" si="72"/>
        <v>Ajournee</v>
      </c>
      <c r="Q371" s="89" t="str">
        <f t="shared" si="73"/>
        <v>Synthèse</v>
      </c>
      <c r="R371" s="72">
        <f t="shared" si="74"/>
        <v>1</v>
      </c>
      <c r="S371" s="72">
        <f t="shared" si="75"/>
        <v>0</v>
      </c>
      <c r="T371" s="72">
        <f t="shared" si="76"/>
        <v>0</v>
      </c>
      <c r="U371" s="72">
        <f t="shared" si="77"/>
        <v>1</v>
      </c>
      <c r="V371" s="72">
        <f t="shared" si="78"/>
        <v>0</v>
      </c>
      <c r="W371" s="72">
        <f t="shared" si="79"/>
        <v>0</v>
      </c>
      <c r="X371" s="72">
        <f t="shared" si="80"/>
        <v>0</v>
      </c>
      <c r="Y371" s="72">
        <f t="shared" si="81"/>
        <v>0</v>
      </c>
      <c r="Z371" s="72">
        <f t="shared" si="82"/>
        <v>0</v>
      </c>
      <c r="AA371" s="72">
        <f t="shared" si="83"/>
        <v>0</v>
      </c>
      <c r="AB371" s="71" t="str">
        <f>'REPRODUCTION 3'!M369</f>
        <v>Synthèse</v>
      </c>
      <c r="AC371" s="71" t="str">
        <f>'RUMINANTS 3'!M369</f>
        <v>Juin</v>
      </c>
      <c r="AD371" s="71" t="str">
        <f>'PARASITOLOGIE 3'!M369</f>
        <v>Synthèse</v>
      </c>
      <c r="AE371" s="71" t="str">
        <f>'INFECTIEUX 3'!M369</f>
        <v>Synthèse</v>
      </c>
      <c r="AF371" s="71" t="str">
        <f>'CARNIVORES 3'!M369</f>
        <v>Juin</v>
      </c>
      <c r="AG371" s="71" t="str">
        <f>'CHIRURGIE 3'!M369</f>
        <v>Synthèse</v>
      </c>
      <c r="AH371" s="71" t="str">
        <f>'BIOCHIMIE 2'!M369</f>
        <v>Synthèse</v>
      </c>
      <c r="AI371" s="71" t="str">
        <f>'HIDAOA 3'!M369</f>
        <v>Synthèse</v>
      </c>
      <c r="AJ371" s="71" t="str">
        <f>'ANA-PATH 2'!M369</f>
        <v>Synthèse</v>
      </c>
      <c r="AK371" s="73" t="str">
        <f>CLINIQUE!N371</f>
        <v>Juin</v>
      </c>
    </row>
    <row r="372" spans="1:38" ht="15.75">
      <c r="A372" s="35">
        <v>363</v>
      </c>
      <c r="B372" s="123" t="s">
        <v>685</v>
      </c>
      <c r="C372" s="123" t="s">
        <v>106</v>
      </c>
      <c r="D372" s="339">
        <f>'REPRODUCTION 3'!G370</f>
        <v>15</v>
      </c>
      <c r="E372" s="339">
        <f>'RUMINANTS 3'!G370</f>
        <v>43.5</v>
      </c>
      <c r="F372" s="339">
        <f>'PARASITOLOGIE 3'!G370</f>
        <v>32.25</v>
      </c>
      <c r="G372" s="339">
        <f>'INFECTIEUX 3'!G370</f>
        <v>22.5</v>
      </c>
      <c r="H372" s="339">
        <f>'CARNIVORES 3'!G370</f>
        <v>39.375</v>
      </c>
      <c r="I372" s="339">
        <f>'CHIRURGIE 3'!G370</f>
        <v>31.5</v>
      </c>
      <c r="J372" s="339">
        <f>'BIOCHIMIE 2'!G370</f>
        <v>14</v>
      </c>
      <c r="K372" s="339">
        <f>'HIDAOA 3'!G370</f>
        <v>37.5</v>
      </c>
      <c r="L372" s="339">
        <f>'ANA-PATH 2'!G370</f>
        <v>18</v>
      </c>
      <c r="M372" s="88">
        <f>CLINIQUE!H372</f>
        <v>43.75</v>
      </c>
      <c r="N372" s="88">
        <f t="shared" si="70"/>
        <v>297.375</v>
      </c>
      <c r="O372" s="88">
        <f t="shared" si="71"/>
        <v>10.620535714285714</v>
      </c>
      <c r="P372" s="89" t="str">
        <f t="shared" si="72"/>
        <v>Admis</v>
      </c>
      <c r="Q372" s="89" t="str">
        <f t="shared" si="73"/>
        <v>juin</v>
      </c>
      <c r="R372" s="72">
        <f t="shared" si="74"/>
        <v>0</v>
      </c>
      <c r="S372" s="72">
        <f t="shared" si="75"/>
        <v>0</v>
      </c>
      <c r="T372" s="72">
        <f t="shared" si="76"/>
        <v>0</v>
      </c>
      <c r="U372" s="72">
        <f t="shared" si="77"/>
        <v>0</v>
      </c>
      <c r="V372" s="72">
        <f t="shared" si="78"/>
        <v>0</v>
      </c>
      <c r="W372" s="72">
        <f t="shared" si="79"/>
        <v>0</v>
      </c>
      <c r="X372" s="72">
        <f t="shared" si="80"/>
        <v>0</v>
      </c>
      <c r="Y372" s="72">
        <f t="shared" si="81"/>
        <v>0</v>
      </c>
      <c r="Z372" s="72">
        <f t="shared" si="82"/>
        <v>0</v>
      </c>
      <c r="AA372" s="72">
        <f t="shared" si="83"/>
        <v>0</v>
      </c>
      <c r="AB372" s="71" t="str">
        <f>'REPRODUCTION 3'!M370</f>
        <v>Juin</v>
      </c>
      <c r="AC372" s="71" t="str">
        <f>'RUMINANTS 3'!M370</f>
        <v>Juin</v>
      </c>
      <c r="AD372" s="71" t="str">
        <f>'PARASITOLOGIE 3'!M370</f>
        <v>Juin</v>
      </c>
      <c r="AE372" s="71" t="str">
        <f>'INFECTIEUX 3'!M370</f>
        <v>Juin</v>
      </c>
      <c r="AF372" s="71" t="str">
        <f>'CARNIVORES 3'!M370</f>
        <v>Juin</v>
      </c>
      <c r="AG372" s="71" t="str">
        <f>'CHIRURGIE 3'!M370</f>
        <v>Juin</v>
      </c>
      <c r="AH372" s="71" t="str">
        <f>'BIOCHIMIE 2'!M370</f>
        <v>Juin</v>
      </c>
      <c r="AI372" s="71" t="str">
        <f>'HIDAOA 3'!M370</f>
        <v>Juin</v>
      </c>
      <c r="AJ372" s="71" t="str">
        <f>'ANA-PATH 2'!M370</f>
        <v>Juin</v>
      </c>
      <c r="AK372" s="73" t="str">
        <f>CLINIQUE!N372</f>
        <v>Juin</v>
      </c>
      <c r="AL372" t="e">
        <f>IF(AND(B372=#REF!,C372=#REF!),"oui","non")</f>
        <v>#REF!</v>
      </c>
    </row>
    <row r="373" spans="1:38" ht="15.75">
      <c r="A373" s="35">
        <v>364</v>
      </c>
      <c r="B373" s="123" t="s">
        <v>686</v>
      </c>
      <c r="C373" s="123" t="s">
        <v>687</v>
      </c>
      <c r="D373" s="339">
        <f>'REPRODUCTION 3'!G371</f>
        <v>22.5</v>
      </c>
      <c r="E373" s="339">
        <f>'RUMINANTS 3'!G371</f>
        <v>59.25</v>
      </c>
      <c r="F373" s="339">
        <f>'PARASITOLOGIE 3'!G371</f>
        <v>38.625</v>
      </c>
      <c r="G373" s="339">
        <f>'INFECTIEUX 3'!G371</f>
        <v>17.625</v>
      </c>
      <c r="H373" s="339">
        <f>'CARNIVORES 3'!G371</f>
        <v>37.5</v>
      </c>
      <c r="I373" s="339">
        <f>'CHIRURGIE 3'!G371</f>
        <v>33</v>
      </c>
      <c r="J373" s="339">
        <f>'BIOCHIMIE 2'!G371</f>
        <v>24.75</v>
      </c>
      <c r="K373" s="339">
        <f>'HIDAOA 3'!G371</f>
        <v>41.25</v>
      </c>
      <c r="L373" s="339">
        <f>'ANA-PATH 2'!G371</f>
        <v>15</v>
      </c>
      <c r="M373" s="88">
        <f>CLINIQUE!H373</f>
        <v>42</v>
      </c>
      <c r="N373" s="88">
        <f t="shared" si="70"/>
        <v>331.5</v>
      </c>
      <c r="O373" s="88">
        <f t="shared" si="71"/>
        <v>11.839285714285714</v>
      </c>
      <c r="P373" s="89" t="str">
        <f t="shared" si="72"/>
        <v>Admis</v>
      </c>
      <c r="Q373" s="89" t="str">
        <f t="shared" si="73"/>
        <v>juin</v>
      </c>
      <c r="R373" s="72">
        <f t="shared" si="74"/>
        <v>0</v>
      </c>
      <c r="S373" s="72">
        <f t="shared" si="75"/>
        <v>0</v>
      </c>
      <c r="T373" s="72">
        <f t="shared" si="76"/>
        <v>0</v>
      </c>
      <c r="U373" s="72">
        <f t="shared" si="77"/>
        <v>0</v>
      </c>
      <c r="V373" s="72">
        <f t="shared" si="78"/>
        <v>0</v>
      </c>
      <c r="W373" s="72">
        <f t="shared" si="79"/>
        <v>0</v>
      </c>
      <c r="X373" s="72">
        <f t="shared" si="80"/>
        <v>0</v>
      </c>
      <c r="Y373" s="72">
        <f t="shared" si="81"/>
        <v>0</v>
      </c>
      <c r="Z373" s="72">
        <f t="shared" si="82"/>
        <v>0</v>
      </c>
      <c r="AA373" s="72">
        <f t="shared" si="83"/>
        <v>0</v>
      </c>
      <c r="AB373" s="71" t="str">
        <f>'REPRODUCTION 3'!M371</f>
        <v>Juin</v>
      </c>
      <c r="AC373" s="71" t="str">
        <f>'RUMINANTS 3'!M371</f>
        <v>Juin</v>
      </c>
      <c r="AD373" s="71" t="str">
        <f>'PARASITOLOGIE 3'!M371</f>
        <v>Juin</v>
      </c>
      <c r="AE373" s="71" t="str">
        <f>'INFECTIEUX 3'!M371</f>
        <v>Juin</v>
      </c>
      <c r="AF373" s="71" t="str">
        <f>'CARNIVORES 3'!M371</f>
        <v>Juin</v>
      </c>
      <c r="AG373" s="71" t="str">
        <f>'CHIRURGIE 3'!M371</f>
        <v>Juin</v>
      </c>
      <c r="AH373" s="71" t="str">
        <f>'BIOCHIMIE 2'!M371</f>
        <v>Juin</v>
      </c>
      <c r="AI373" s="71" t="str">
        <f>'HIDAOA 3'!M371</f>
        <v>Juin</v>
      </c>
      <c r="AJ373" s="71" t="str">
        <f>'ANA-PATH 2'!M371</f>
        <v>Juin</v>
      </c>
      <c r="AK373" s="73" t="str">
        <f>CLINIQUE!N373</f>
        <v>Juin</v>
      </c>
      <c r="AL373" t="e">
        <f>IF(AND(B373=#REF!,C373=#REF!),"oui","non")</f>
        <v>#REF!</v>
      </c>
    </row>
    <row r="374" spans="1:38" ht="15.75">
      <c r="A374" s="35">
        <v>365</v>
      </c>
      <c r="B374" s="123" t="s">
        <v>688</v>
      </c>
      <c r="C374" s="123" t="s">
        <v>689</v>
      </c>
      <c r="D374" s="339">
        <f>'REPRODUCTION 3'!G372</f>
        <v>22.5</v>
      </c>
      <c r="E374" s="339">
        <f>'RUMINANTS 3'!G372</f>
        <v>50.25</v>
      </c>
      <c r="F374" s="339">
        <f>'PARASITOLOGIE 3'!G372</f>
        <v>37.875</v>
      </c>
      <c r="G374" s="339">
        <f>'INFECTIEUX 3'!G372</f>
        <v>21</v>
      </c>
      <c r="H374" s="339">
        <f>'CARNIVORES 3'!G372</f>
        <v>42.75</v>
      </c>
      <c r="I374" s="339">
        <f>'CHIRURGIE 3'!G372</f>
        <v>36</v>
      </c>
      <c r="J374" s="339">
        <f>'BIOCHIMIE 2'!G372</f>
        <v>20.25</v>
      </c>
      <c r="K374" s="339">
        <f>'HIDAOA 3'!G372</f>
        <v>48.75</v>
      </c>
      <c r="L374" s="339">
        <f>'ANA-PATH 2'!G372</f>
        <v>17.5</v>
      </c>
      <c r="M374" s="88">
        <f>CLINIQUE!H374</f>
        <v>43</v>
      </c>
      <c r="N374" s="88">
        <f t="shared" si="70"/>
        <v>339.875</v>
      </c>
      <c r="O374" s="88">
        <f t="shared" si="71"/>
        <v>12.138392857142858</v>
      </c>
      <c r="P374" s="89" t="str">
        <f t="shared" si="72"/>
        <v>Admis</v>
      </c>
      <c r="Q374" s="89" t="str">
        <f t="shared" si="73"/>
        <v>juin</v>
      </c>
      <c r="R374" s="72">
        <f t="shared" si="74"/>
        <v>0</v>
      </c>
      <c r="S374" s="72">
        <f t="shared" si="75"/>
        <v>0</v>
      </c>
      <c r="T374" s="72">
        <f t="shared" si="76"/>
        <v>0</v>
      </c>
      <c r="U374" s="72">
        <f t="shared" si="77"/>
        <v>0</v>
      </c>
      <c r="V374" s="72">
        <f t="shared" si="78"/>
        <v>0</v>
      </c>
      <c r="W374" s="72">
        <f t="shared" si="79"/>
        <v>0</v>
      </c>
      <c r="X374" s="72">
        <f t="shared" si="80"/>
        <v>0</v>
      </c>
      <c r="Y374" s="72">
        <f t="shared" si="81"/>
        <v>0</v>
      </c>
      <c r="Z374" s="72">
        <f t="shared" si="82"/>
        <v>0</v>
      </c>
      <c r="AA374" s="72">
        <f t="shared" si="83"/>
        <v>0</v>
      </c>
      <c r="AB374" s="71" t="str">
        <f>'REPRODUCTION 3'!M372</f>
        <v>Juin</v>
      </c>
      <c r="AC374" s="71" t="str">
        <f>'RUMINANTS 3'!M372</f>
        <v>Juin</v>
      </c>
      <c r="AD374" s="71" t="str">
        <f>'PARASITOLOGIE 3'!M372</f>
        <v>Juin</v>
      </c>
      <c r="AE374" s="71" t="str">
        <f>'INFECTIEUX 3'!M372</f>
        <v>Juin</v>
      </c>
      <c r="AF374" s="71" t="str">
        <f>'CARNIVORES 3'!M372</f>
        <v>Juin</v>
      </c>
      <c r="AG374" s="71" t="str">
        <f>'CHIRURGIE 3'!M372</f>
        <v>Juin</v>
      </c>
      <c r="AH374" s="71" t="str">
        <f>'BIOCHIMIE 2'!M372</f>
        <v>Juin</v>
      </c>
      <c r="AI374" s="71" t="str">
        <f>'HIDAOA 3'!M372</f>
        <v>Juin</v>
      </c>
      <c r="AJ374" s="71" t="str">
        <f>'ANA-PATH 2'!M372</f>
        <v>Juin</v>
      </c>
      <c r="AK374" s="73" t="str">
        <f>CLINIQUE!N374</f>
        <v>Juin</v>
      </c>
      <c r="AL374" t="e">
        <f>IF(AND(B374=#REF!,C374=#REF!),"oui","non")</f>
        <v>#REF!</v>
      </c>
    </row>
    <row r="375" spans="1:38" ht="15.75">
      <c r="A375" s="35">
        <v>366</v>
      </c>
      <c r="B375" s="123" t="s">
        <v>690</v>
      </c>
      <c r="C375" s="123" t="s">
        <v>691</v>
      </c>
      <c r="D375" s="87">
        <f>'REPRODUCTION 3'!G373</f>
        <v>19.5</v>
      </c>
      <c r="E375" s="87">
        <f>'RUMINANTS 3'!G373</f>
        <v>40.5</v>
      </c>
      <c r="F375" s="87">
        <f>'PARASITOLOGIE 3'!G373</f>
        <v>28.875</v>
      </c>
      <c r="G375" s="87">
        <f>'INFECTIEUX 3'!G373</f>
        <v>14.25</v>
      </c>
      <c r="H375" s="87">
        <f>'CARNIVORES 3'!G373</f>
        <v>34.875</v>
      </c>
      <c r="I375" s="87">
        <f>'CHIRURGIE 3'!G373</f>
        <v>22.5</v>
      </c>
      <c r="J375" s="87">
        <f>'BIOCHIMIE 2'!G373</f>
        <v>15</v>
      </c>
      <c r="K375" s="87">
        <f>'HIDAOA 3'!G373</f>
        <v>27.75</v>
      </c>
      <c r="L375" s="87">
        <f>'ANA-PATH 2'!G373</f>
        <v>18</v>
      </c>
      <c r="M375" s="88">
        <f>CLINIQUE!H375</f>
        <v>42</v>
      </c>
      <c r="N375" s="88">
        <f t="shared" si="70"/>
        <v>263.25</v>
      </c>
      <c r="O375" s="88">
        <f t="shared" si="71"/>
        <v>9.4017857142857135</v>
      </c>
      <c r="P375" s="89" t="str">
        <f t="shared" si="72"/>
        <v>Ajournee</v>
      </c>
      <c r="Q375" s="89" t="str">
        <f t="shared" si="73"/>
        <v>Synthèse</v>
      </c>
      <c r="R375" s="72">
        <f t="shared" si="74"/>
        <v>0</v>
      </c>
      <c r="S375" s="72">
        <f t="shared" si="75"/>
        <v>0</v>
      </c>
      <c r="T375" s="72">
        <f t="shared" si="76"/>
        <v>0</v>
      </c>
      <c r="U375" s="72">
        <f t="shared" si="77"/>
        <v>1</v>
      </c>
      <c r="V375" s="72">
        <f t="shared" si="78"/>
        <v>0</v>
      </c>
      <c r="W375" s="72">
        <f t="shared" si="79"/>
        <v>0</v>
      </c>
      <c r="X375" s="72">
        <f t="shared" si="80"/>
        <v>0</v>
      </c>
      <c r="Y375" s="72">
        <f t="shared" si="81"/>
        <v>0</v>
      </c>
      <c r="Z375" s="72">
        <f t="shared" si="82"/>
        <v>0</v>
      </c>
      <c r="AA375" s="72">
        <f t="shared" si="83"/>
        <v>0</v>
      </c>
      <c r="AB375" s="71" t="str">
        <f>'REPRODUCTION 3'!M373</f>
        <v>Synthèse</v>
      </c>
      <c r="AC375" s="71" t="str">
        <f>'RUMINANTS 3'!M373</f>
        <v>Juin</v>
      </c>
      <c r="AD375" s="71" t="str">
        <f>'PARASITOLOGIE 3'!M373</f>
        <v>Synthèse</v>
      </c>
      <c r="AE375" s="71" t="str">
        <f>'INFECTIEUX 3'!M373</f>
        <v>Synthèse</v>
      </c>
      <c r="AF375" s="71" t="str">
        <f>'CARNIVORES 3'!M373</f>
        <v>Juin</v>
      </c>
      <c r="AG375" s="71" t="str">
        <f>'CHIRURGIE 3'!M373</f>
        <v>Synthèse</v>
      </c>
      <c r="AH375" s="71" t="str">
        <f>'BIOCHIMIE 2'!M373</f>
        <v>Synthèse</v>
      </c>
      <c r="AI375" s="71" t="str">
        <f>'HIDAOA 3'!M373</f>
        <v>Synthèse</v>
      </c>
      <c r="AJ375" s="71" t="str">
        <f>'ANA-PATH 2'!M373</f>
        <v>Synthèse</v>
      </c>
      <c r="AK375" s="73" t="str">
        <f>CLINIQUE!N375</f>
        <v>Juin</v>
      </c>
    </row>
    <row r="376" spans="1:38" ht="15.75">
      <c r="A376" s="35">
        <v>367</v>
      </c>
      <c r="B376" s="123" t="s">
        <v>692</v>
      </c>
      <c r="C376" s="123" t="s">
        <v>693</v>
      </c>
      <c r="D376" s="87">
        <f>'REPRODUCTION 3'!G374</f>
        <v>12.75</v>
      </c>
      <c r="E376" s="87">
        <f>'RUMINANTS 3'!G374</f>
        <v>45</v>
      </c>
      <c r="F376" s="87">
        <f>'PARASITOLOGIE 3'!G374</f>
        <v>37.875</v>
      </c>
      <c r="G376" s="87">
        <f>'INFECTIEUX 3'!G374</f>
        <v>8.625</v>
      </c>
      <c r="H376" s="87">
        <f>'CARNIVORES 3'!G374</f>
        <v>28.5</v>
      </c>
      <c r="I376" s="87">
        <f>'CHIRURGIE 3'!G374</f>
        <v>20.625</v>
      </c>
      <c r="J376" s="87">
        <f>'BIOCHIMIE 2'!G374</f>
        <v>24.25</v>
      </c>
      <c r="K376" s="87">
        <f>'HIDAOA 3'!G374</f>
        <v>40.875</v>
      </c>
      <c r="L376" s="87">
        <f>'ANA-PATH 2'!G374</f>
        <v>15.5</v>
      </c>
      <c r="M376" s="88">
        <f>CLINIQUE!H376</f>
        <v>42</v>
      </c>
      <c r="N376" s="88">
        <f t="shared" si="70"/>
        <v>276</v>
      </c>
      <c r="O376" s="88">
        <f t="shared" si="71"/>
        <v>9.8571428571428577</v>
      </c>
      <c r="P376" s="89" t="str">
        <f t="shared" si="72"/>
        <v>Ajournee</v>
      </c>
      <c r="Q376" s="89" t="str">
        <f t="shared" si="73"/>
        <v>Synthèse</v>
      </c>
      <c r="R376" s="72">
        <f t="shared" si="74"/>
        <v>1</v>
      </c>
      <c r="S376" s="72">
        <f t="shared" si="75"/>
        <v>0</v>
      </c>
      <c r="T376" s="72">
        <f t="shared" si="76"/>
        <v>0</v>
      </c>
      <c r="U376" s="72">
        <f t="shared" si="77"/>
        <v>1</v>
      </c>
      <c r="V376" s="72">
        <f t="shared" si="78"/>
        <v>0</v>
      </c>
      <c r="W376" s="72">
        <f t="shared" si="79"/>
        <v>0</v>
      </c>
      <c r="X376" s="72">
        <f t="shared" si="80"/>
        <v>0</v>
      </c>
      <c r="Y376" s="72">
        <f t="shared" si="81"/>
        <v>0</v>
      </c>
      <c r="Z376" s="72">
        <f t="shared" si="82"/>
        <v>0</v>
      </c>
      <c r="AA376" s="72">
        <f t="shared" si="83"/>
        <v>0</v>
      </c>
      <c r="AB376" s="71" t="str">
        <f>'REPRODUCTION 3'!M374</f>
        <v>Synthèse</v>
      </c>
      <c r="AC376" s="71" t="str">
        <f>'RUMINANTS 3'!M374</f>
        <v>Juin</v>
      </c>
      <c r="AD376" s="71" t="str">
        <f>'PARASITOLOGIE 3'!M374</f>
        <v>Juin</v>
      </c>
      <c r="AE376" s="71" t="str">
        <f>'INFECTIEUX 3'!M374</f>
        <v>Synthèse</v>
      </c>
      <c r="AF376" s="71" t="str">
        <f>'CARNIVORES 3'!M374</f>
        <v>Synthèse</v>
      </c>
      <c r="AG376" s="71" t="str">
        <f>'CHIRURGIE 3'!M374</f>
        <v>Synthèse</v>
      </c>
      <c r="AH376" s="71" t="str">
        <f>'BIOCHIMIE 2'!M374</f>
        <v>Juin</v>
      </c>
      <c r="AI376" s="71" t="str">
        <f>'HIDAOA 3'!M374</f>
        <v>Juin</v>
      </c>
      <c r="AJ376" s="71" t="str">
        <f>'ANA-PATH 2'!M374</f>
        <v>Synthèse</v>
      </c>
      <c r="AK376" s="73" t="str">
        <f>CLINIQUE!N376</f>
        <v>Juin</v>
      </c>
    </row>
    <row r="377" spans="1:38" ht="15.75">
      <c r="A377" s="35">
        <v>368</v>
      </c>
      <c r="B377" s="123" t="s">
        <v>692</v>
      </c>
      <c r="C377" s="123" t="s">
        <v>41</v>
      </c>
      <c r="D377" s="87">
        <f>'REPRODUCTION 3'!G375</f>
        <v>21.375</v>
      </c>
      <c r="E377" s="87">
        <f>'RUMINANTS 3'!G375</f>
        <v>47.25</v>
      </c>
      <c r="F377" s="87">
        <f>'PARASITOLOGIE 3'!G375</f>
        <v>32.625</v>
      </c>
      <c r="G377" s="87">
        <f>'INFECTIEUX 3'!G375</f>
        <v>15</v>
      </c>
      <c r="H377" s="87">
        <f>'CARNIVORES 3'!G375</f>
        <v>39.75</v>
      </c>
      <c r="I377" s="87">
        <f>'CHIRURGIE 3'!G375</f>
        <v>28.125</v>
      </c>
      <c r="J377" s="87">
        <f>'BIOCHIMIE 2'!G375</f>
        <v>13.75</v>
      </c>
      <c r="K377" s="87">
        <f>'HIDAOA 3'!G375</f>
        <v>30.75</v>
      </c>
      <c r="L377" s="87">
        <f>'ANA-PATH 2'!G375</f>
        <v>8</v>
      </c>
      <c r="M377" s="88">
        <f>CLINIQUE!H377</f>
        <v>42</v>
      </c>
      <c r="N377" s="88">
        <f t="shared" si="70"/>
        <v>278.625</v>
      </c>
      <c r="O377" s="88">
        <f t="shared" si="71"/>
        <v>9.9508928571428577</v>
      </c>
      <c r="P377" s="89" t="str">
        <f t="shared" si="72"/>
        <v>Ajournee</v>
      </c>
      <c r="Q377" s="89" t="str">
        <f t="shared" si="73"/>
        <v>Synthèse</v>
      </c>
      <c r="R377" s="72">
        <f t="shared" si="74"/>
        <v>0</v>
      </c>
      <c r="S377" s="72">
        <f t="shared" si="75"/>
        <v>0</v>
      </c>
      <c r="T377" s="72">
        <f t="shared" si="76"/>
        <v>0</v>
      </c>
      <c r="U377" s="72">
        <f t="shared" si="77"/>
        <v>0</v>
      </c>
      <c r="V377" s="72">
        <f t="shared" si="78"/>
        <v>0</v>
      </c>
      <c r="W377" s="72">
        <f t="shared" si="79"/>
        <v>0</v>
      </c>
      <c r="X377" s="72">
        <f t="shared" si="80"/>
        <v>0</v>
      </c>
      <c r="Y377" s="72">
        <f t="shared" si="81"/>
        <v>0</v>
      </c>
      <c r="Z377" s="72">
        <f t="shared" si="82"/>
        <v>1</v>
      </c>
      <c r="AA377" s="72">
        <f t="shared" si="83"/>
        <v>0</v>
      </c>
      <c r="AB377" s="71" t="str">
        <f>'REPRODUCTION 3'!M375</f>
        <v>Synthèse</v>
      </c>
      <c r="AC377" s="71" t="str">
        <f>'RUMINANTS 3'!M375</f>
        <v>Juin</v>
      </c>
      <c r="AD377" s="71" t="str">
        <f>'PARASITOLOGIE 3'!M375</f>
        <v>Juin</v>
      </c>
      <c r="AE377" s="71" t="str">
        <f>'INFECTIEUX 3'!M375</f>
        <v>Synthèse</v>
      </c>
      <c r="AF377" s="71" t="str">
        <f>'CARNIVORES 3'!M375</f>
        <v>Juin</v>
      </c>
      <c r="AG377" s="71" t="str">
        <f>'CHIRURGIE 3'!M375</f>
        <v>Synthèse</v>
      </c>
      <c r="AH377" s="71" t="str">
        <f>'BIOCHIMIE 2'!M375</f>
        <v>Synthèse</v>
      </c>
      <c r="AI377" s="71" t="str">
        <f>'HIDAOA 3'!M375</f>
        <v>Juin</v>
      </c>
      <c r="AJ377" s="71" t="str">
        <f>'ANA-PATH 2'!M375</f>
        <v>Synthèse</v>
      </c>
      <c r="AK377" s="73" t="str">
        <f>CLINIQUE!N377</f>
        <v>Juin</v>
      </c>
    </row>
    <row r="378" spans="1:38" ht="15.75">
      <c r="A378" s="35">
        <v>369</v>
      </c>
      <c r="B378" s="123" t="s">
        <v>694</v>
      </c>
      <c r="C378" s="123" t="s">
        <v>695</v>
      </c>
      <c r="D378" s="339">
        <f>'REPRODUCTION 3'!G376</f>
        <v>20.25</v>
      </c>
      <c r="E378" s="339">
        <f>'RUMINANTS 3'!G376</f>
        <v>46.5</v>
      </c>
      <c r="F378" s="339">
        <f>'PARASITOLOGIE 3'!G376</f>
        <v>29.625</v>
      </c>
      <c r="G378" s="339">
        <f>'INFECTIEUX 3'!G376</f>
        <v>21.75</v>
      </c>
      <c r="H378" s="339">
        <f>'CARNIVORES 3'!G376</f>
        <v>39</v>
      </c>
      <c r="I378" s="339">
        <f>'CHIRURGIE 3'!G376</f>
        <v>31.125</v>
      </c>
      <c r="J378" s="339">
        <f>'BIOCHIMIE 2'!G376</f>
        <v>12.5</v>
      </c>
      <c r="K378" s="339">
        <f>'HIDAOA 3'!G376</f>
        <v>31.5</v>
      </c>
      <c r="L378" s="339">
        <f>'ANA-PATH 2'!G376</f>
        <v>21.5</v>
      </c>
      <c r="M378" s="88">
        <f>CLINIQUE!H378</f>
        <v>44.5</v>
      </c>
      <c r="N378" s="88">
        <f t="shared" si="70"/>
        <v>298.25</v>
      </c>
      <c r="O378" s="88">
        <f t="shared" si="71"/>
        <v>10.651785714285714</v>
      </c>
      <c r="P378" s="89" t="str">
        <f t="shared" si="72"/>
        <v>Admis</v>
      </c>
      <c r="Q378" s="89" t="str">
        <f t="shared" si="73"/>
        <v>juin</v>
      </c>
      <c r="R378" s="72">
        <f t="shared" si="74"/>
        <v>0</v>
      </c>
      <c r="S378" s="72">
        <f t="shared" si="75"/>
        <v>0</v>
      </c>
      <c r="T378" s="72">
        <f t="shared" si="76"/>
        <v>0</v>
      </c>
      <c r="U378" s="72">
        <f t="shared" si="77"/>
        <v>0</v>
      </c>
      <c r="V378" s="72">
        <f t="shared" si="78"/>
        <v>0</v>
      </c>
      <c r="W378" s="72">
        <f t="shared" si="79"/>
        <v>0</v>
      </c>
      <c r="X378" s="72">
        <f t="shared" si="80"/>
        <v>0</v>
      </c>
      <c r="Y378" s="72">
        <f t="shared" si="81"/>
        <v>0</v>
      </c>
      <c r="Z378" s="72">
        <f t="shared" si="82"/>
        <v>0</v>
      </c>
      <c r="AA378" s="72">
        <f t="shared" si="83"/>
        <v>0</v>
      </c>
      <c r="AB378" s="71" t="str">
        <f>'REPRODUCTION 3'!M376</f>
        <v>Juin</v>
      </c>
      <c r="AC378" s="71" t="str">
        <f>'RUMINANTS 3'!M376</f>
        <v>Juin</v>
      </c>
      <c r="AD378" s="71" t="str">
        <f>'PARASITOLOGIE 3'!M376</f>
        <v>Juin</v>
      </c>
      <c r="AE378" s="71" t="str">
        <f>'INFECTIEUX 3'!M376</f>
        <v>Juin</v>
      </c>
      <c r="AF378" s="71" t="str">
        <f>'CARNIVORES 3'!M376</f>
        <v>Juin</v>
      </c>
      <c r="AG378" s="71" t="str">
        <f>'CHIRURGIE 3'!M376</f>
        <v>Juin</v>
      </c>
      <c r="AH378" s="71" t="str">
        <f>'BIOCHIMIE 2'!M376</f>
        <v>Juin</v>
      </c>
      <c r="AI378" s="71" t="str">
        <f>'HIDAOA 3'!M376</f>
        <v>Juin</v>
      </c>
      <c r="AJ378" s="71" t="str">
        <f>'ANA-PATH 2'!M376</f>
        <v>Juin</v>
      </c>
      <c r="AK378" s="73" t="str">
        <f>CLINIQUE!N378</f>
        <v>Juin</v>
      </c>
      <c r="AL378" t="e">
        <f>IF(AND(B378=#REF!,C378=#REF!),"oui","non")</f>
        <v>#REF!</v>
      </c>
    </row>
    <row r="379" spans="1:38" ht="15.75">
      <c r="A379" s="35">
        <v>370</v>
      </c>
      <c r="B379" s="123" t="s">
        <v>696</v>
      </c>
      <c r="C379" s="123" t="s">
        <v>208</v>
      </c>
      <c r="D379" s="87">
        <f>'REPRODUCTION 3'!G377</f>
        <v>8.25</v>
      </c>
      <c r="E379" s="87">
        <f>'RUMINANTS 3'!G377</f>
        <v>24.75</v>
      </c>
      <c r="F379" s="87">
        <f>'PARASITOLOGIE 3'!G377</f>
        <v>19.875</v>
      </c>
      <c r="G379" s="87">
        <f>'INFECTIEUX 3'!G377</f>
        <v>8.25</v>
      </c>
      <c r="H379" s="87">
        <f>'CARNIVORES 3'!G377</f>
        <v>22.125</v>
      </c>
      <c r="I379" s="87">
        <f>'CHIRURGIE 3'!G377</f>
        <v>13.125</v>
      </c>
      <c r="J379" s="87">
        <f>'BIOCHIMIE 2'!G377</f>
        <v>5.5</v>
      </c>
      <c r="K379" s="87">
        <f>'HIDAOA 3'!G377</f>
        <v>29.625</v>
      </c>
      <c r="L379" s="87">
        <f>'ANA-PATH 2'!G377</f>
        <v>11</v>
      </c>
      <c r="M379" s="88">
        <f>CLINIQUE!H379</f>
        <v>41.5</v>
      </c>
      <c r="N379" s="88">
        <f t="shared" si="70"/>
        <v>184</v>
      </c>
      <c r="O379" s="88">
        <f t="shared" si="71"/>
        <v>6.5714285714285712</v>
      </c>
      <c r="P379" s="89" t="str">
        <f t="shared" si="72"/>
        <v>Ajournee</v>
      </c>
      <c r="Q379" s="89" t="str">
        <f t="shared" si="73"/>
        <v>Synthèse</v>
      </c>
      <c r="R379" s="72">
        <f t="shared" si="74"/>
        <v>1</v>
      </c>
      <c r="S379" s="72">
        <f t="shared" si="75"/>
        <v>0</v>
      </c>
      <c r="T379" s="72">
        <f t="shared" si="76"/>
        <v>0</v>
      </c>
      <c r="U379" s="72">
        <f t="shared" si="77"/>
        <v>1</v>
      </c>
      <c r="V379" s="72">
        <f t="shared" si="78"/>
        <v>0</v>
      </c>
      <c r="W379" s="72">
        <f t="shared" si="79"/>
        <v>1</v>
      </c>
      <c r="X379" s="72">
        <f t="shared" si="80"/>
        <v>1</v>
      </c>
      <c r="Y379" s="72">
        <f t="shared" si="81"/>
        <v>0</v>
      </c>
      <c r="Z379" s="72">
        <f t="shared" si="82"/>
        <v>0</v>
      </c>
      <c r="AA379" s="72">
        <f t="shared" si="83"/>
        <v>0</v>
      </c>
      <c r="AB379" s="71" t="str">
        <f>'REPRODUCTION 3'!M377</f>
        <v>Synthèse</v>
      </c>
      <c r="AC379" s="71" t="str">
        <f>'RUMINANTS 3'!M377</f>
        <v>Synthèse</v>
      </c>
      <c r="AD379" s="71" t="str">
        <f>'PARASITOLOGIE 3'!M377</f>
        <v>Synthèse</v>
      </c>
      <c r="AE379" s="71" t="str">
        <f>'INFECTIEUX 3'!M377</f>
        <v>Synthèse</v>
      </c>
      <c r="AF379" s="71" t="str">
        <f>'CARNIVORES 3'!M377</f>
        <v>Synthèse</v>
      </c>
      <c r="AG379" s="71" t="str">
        <f>'CHIRURGIE 3'!M377</f>
        <v>Synthèse</v>
      </c>
      <c r="AH379" s="71" t="str">
        <f>'BIOCHIMIE 2'!M377</f>
        <v>Synthèse</v>
      </c>
      <c r="AI379" s="71" t="str">
        <f>'HIDAOA 3'!M377</f>
        <v>Synthèse</v>
      </c>
      <c r="AJ379" s="71" t="str">
        <f>'ANA-PATH 2'!M377</f>
        <v>Synthèse</v>
      </c>
      <c r="AK379" s="73" t="str">
        <f>CLINIQUE!N379</f>
        <v>Juin</v>
      </c>
    </row>
    <row r="380" spans="1:38" ht="15.75">
      <c r="A380" s="35">
        <v>371</v>
      </c>
      <c r="B380" s="123" t="s">
        <v>697</v>
      </c>
      <c r="C380" s="123" t="s">
        <v>698</v>
      </c>
      <c r="D380" s="339">
        <f>'REPRODUCTION 3'!G378</f>
        <v>21</v>
      </c>
      <c r="E380" s="339">
        <f>'RUMINANTS 3'!G378</f>
        <v>51</v>
      </c>
      <c r="F380" s="339">
        <f>'PARASITOLOGIE 3'!G378</f>
        <v>43.875</v>
      </c>
      <c r="G380" s="339">
        <f>'INFECTIEUX 3'!G378</f>
        <v>20.25</v>
      </c>
      <c r="H380" s="339">
        <f>'CARNIVORES 3'!G378</f>
        <v>42.75</v>
      </c>
      <c r="I380" s="339">
        <f>'CHIRURGIE 3'!G378</f>
        <v>36</v>
      </c>
      <c r="J380" s="339">
        <f>'BIOCHIMIE 2'!G378</f>
        <v>15.25</v>
      </c>
      <c r="K380" s="339">
        <f>'HIDAOA 3'!G378</f>
        <v>41.625</v>
      </c>
      <c r="L380" s="339">
        <f>'ANA-PATH 2'!G378</f>
        <v>17.5</v>
      </c>
      <c r="M380" s="88">
        <f>CLINIQUE!H380</f>
        <v>43.25</v>
      </c>
      <c r="N380" s="88">
        <f t="shared" si="70"/>
        <v>332.5</v>
      </c>
      <c r="O380" s="88">
        <f t="shared" si="71"/>
        <v>11.875</v>
      </c>
      <c r="P380" s="89" t="str">
        <f t="shared" si="72"/>
        <v>Admis</v>
      </c>
      <c r="Q380" s="89" t="str">
        <f t="shared" si="73"/>
        <v>juin</v>
      </c>
      <c r="R380" s="72">
        <f t="shared" si="74"/>
        <v>0</v>
      </c>
      <c r="S380" s="72">
        <f t="shared" si="75"/>
        <v>0</v>
      </c>
      <c r="T380" s="72">
        <f t="shared" si="76"/>
        <v>0</v>
      </c>
      <c r="U380" s="72">
        <f t="shared" si="77"/>
        <v>0</v>
      </c>
      <c r="V380" s="72">
        <f t="shared" si="78"/>
        <v>0</v>
      </c>
      <c r="W380" s="72">
        <f t="shared" si="79"/>
        <v>0</v>
      </c>
      <c r="X380" s="72">
        <f t="shared" si="80"/>
        <v>0</v>
      </c>
      <c r="Y380" s="72">
        <f t="shared" si="81"/>
        <v>0</v>
      </c>
      <c r="Z380" s="72">
        <f t="shared" si="82"/>
        <v>0</v>
      </c>
      <c r="AA380" s="72">
        <f t="shared" si="83"/>
        <v>0</v>
      </c>
      <c r="AB380" s="71" t="str">
        <f>'REPRODUCTION 3'!M378</f>
        <v>Juin</v>
      </c>
      <c r="AC380" s="71" t="str">
        <f>'RUMINANTS 3'!M378</f>
        <v>Juin</v>
      </c>
      <c r="AD380" s="71" t="str">
        <f>'PARASITOLOGIE 3'!M378</f>
        <v>Juin</v>
      </c>
      <c r="AE380" s="71" t="str">
        <f>'INFECTIEUX 3'!M378</f>
        <v>Juin</v>
      </c>
      <c r="AF380" s="71" t="str">
        <f>'CARNIVORES 3'!M378</f>
        <v>Juin</v>
      </c>
      <c r="AG380" s="71" t="str">
        <f>'CHIRURGIE 3'!M378</f>
        <v>Juin</v>
      </c>
      <c r="AH380" s="71" t="str">
        <f>'BIOCHIMIE 2'!M378</f>
        <v>Juin</v>
      </c>
      <c r="AI380" s="71" t="str">
        <f>'HIDAOA 3'!M378</f>
        <v>Juin</v>
      </c>
      <c r="AJ380" s="71" t="str">
        <f>'ANA-PATH 2'!M378</f>
        <v>Juin</v>
      </c>
      <c r="AK380" s="73" t="str">
        <f>CLINIQUE!N380</f>
        <v>Juin</v>
      </c>
      <c r="AL380" t="e">
        <f>IF(AND(B380=#REF!,C380=#REF!),"oui","non")</f>
        <v>#REF!</v>
      </c>
    </row>
    <row r="381" spans="1:38" ht="15.75">
      <c r="A381" s="35">
        <v>372</v>
      </c>
      <c r="B381" s="123" t="s">
        <v>699</v>
      </c>
      <c r="C381" s="123" t="s">
        <v>700</v>
      </c>
      <c r="D381" s="87">
        <f>'REPRODUCTION 3'!G379</f>
        <v>1.5</v>
      </c>
      <c r="E381" s="87">
        <f>'RUMINANTS 3'!G379</f>
        <v>31.5</v>
      </c>
      <c r="F381" s="87">
        <f>'PARASITOLOGIE 3'!G379</f>
        <v>23.625</v>
      </c>
      <c r="G381" s="87">
        <f>'INFECTIEUX 3'!G379</f>
        <v>6.375</v>
      </c>
      <c r="H381" s="87">
        <f>'CARNIVORES 3'!G379</f>
        <v>27.75</v>
      </c>
      <c r="I381" s="87">
        <f>'CHIRURGIE 3'!G379</f>
        <v>12</v>
      </c>
      <c r="J381" s="87">
        <f>'BIOCHIMIE 2'!G379</f>
        <v>6.5</v>
      </c>
      <c r="K381" s="87">
        <f>'HIDAOA 3'!G379</f>
        <v>23.625</v>
      </c>
      <c r="L381" s="87">
        <f>'ANA-PATH 2'!G379</f>
        <v>15.5</v>
      </c>
      <c r="M381" s="88">
        <f>CLINIQUE!H381</f>
        <v>42</v>
      </c>
      <c r="N381" s="88">
        <f t="shared" si="70"/>
        <v>190.375</v>
      </c>
      <c r="O381" s="88">
        <f t="shared" si="71"/>
        <v>6.7991071428571432</v>
      </c>
      <c r="P381" s="89" t="str">
        <f t="shared" si="72"/>
        <v>Ajournee</v>
      </c>
      <c r="Q381" s="89" t="str">
        <f t="shared" si="73"/>
        <v>Synthèse</v>
      </c>
      <c r="R381" s="72">
        <f t="shared" si="74"/>
        <v>1</v>
      </c>
      <c r="S381" s="72">
        <f t="shared" si="75"/>
        <v>0</v>
      </c>
      <c r="T381" s="72">
        <f t="shared" si="76"/>
        <v>0</v>
      </c>
      <c r="U381" s="72">
        <f t="shared" si="77"/>
        <v>1</v>
      </c>
      <c r="V381" s="72">
        <f t="shared" si="78"/>
        <v>0</v>
      </c>
      <c r="W381" s="72">
        <f t="shared" si="79"/>
        <v>1</v>
      </c>
      <c r="X381" s="72">
        <f t="shared" si="80"/>
        <v>1</v>
      </c>
      <c r="Y381" s="72">
        <f t="shared" si="81"/>
        <v>0</v>
      </c>
      <c r="Z381" s="72">
        <f t="shared" si="82"/>
        <v>0</v>
      </c>
      <c r="AA381" s="72">
        <f t="shared" si="83"/>
        <v>0</v>
      </c>
      <c r="AB381" s="71" t="str">
        <f>'REPRODUCTION 3'!M379</f>
        <v>Synthèse</v>
      </c>
      <c r="AC381" s="71" t="str">
        <f>'RUMINANTS 3'!M379</f>
        <v>Juin</v>
      </c>
      <c r="AD381" s="71" t="str">
        <f>'PARASITOLOGIE 3'!M379</f>
        <v>Synthèse</v>
      </c>
      <c r="AE381" s="71" t="str">
        <f>'INFECTIEUX 3'!M379</f>
        <v>Synthèse</v>
      </c>
      <c r="AF381" s="71" t="str">
        <f>'CARNIVORES 3'!M379</f>
        <v>Synthèse</v>
      </c>
      <c r="AG381" s="71" t="str">
        <f>'CHIRURGIE 3'!M379</f>
        <v>Synthèse</v>
      </c>
      <c r="AH381" s="71" t="str">
        <f>'BIOCHIMIE 2'!M379</f>
        <v>Synthèse</v>
      </c>
      <c r="AI381" s="71" t="str">
        <f>'HIDAOA 3'!M379</f>
        <v>Synthèse</v>
      </c>
      <c r="AJ381" s="71" t="str">
        <f>'ANA-PATH 2'!M379</f>
        <v>Synthèse</v>
      </c>
      <c r="AK381" s="73" t="str">
        <f>CLINIQUE!N381</f>
        <v>Juin</v>
      </c>
    </row>
    <row r="382" spans="1:38" ht="15.75">
      <c r="A382" s="35">
        <v>373</v>
      </c>
      <c r="B382" s="123" t="s">
        <v>701</v>
      </c>
      <c r="C382" s="123" t="s">
        <v>702</v>
      </c>
      <c r="D382" s="87">
        <f>'REPRODUCTION 3'!G380</f>
        <v>19.125</v>
      </c>
      <c r="E382" s="87">
        <f>'RUMINANTS 3'!G380</f>
        <v>51</v>
      </c>
      <c r="F382" s="87">
        <f>'PARASITOLOGIE 3'!G380</f>
        <v>34.875</v>
      </c>
      <c r="G382" s="87">
        <f>'INFECTIEUX 3'!G380</f>
        <v>11.25</v>
      </c>
      <c r="H382" s="87">
        <f>'CARNIVORES 3'!G380</f>
        <v>35.25</v>
      </c>
      <c r="I382" s="87">
        <f>'CHIRURGIE 3'!G380</f>
        <v>33</v>
      </c>
      <c r="J382" s="87">
        <f>'BIOCHIMIE 2'!G380</f>
        <v>21.25</v>
      </c>
      <c r="K382" s="87">
        <f>'HIDAOA 3'!G380</f>
        <v>42</v>
      </c>
      <c r="L382" s="87">
        <f>'ANA-PATH 2'!G380</f>
        <v>24</v>
      </c>
      <c r="M382" s="88">
        <f>CLINIQUE!H382</f>
        <v>43.5</v>
      </c>
      <c r="N382" s="88">
        <f t="shared" si="70"/>
        <v>315.25</v>
      </c>
      <c r="O382" s="88">
        <f t="shared" si="71"/>
        <v>11.258928571428571</v>
      </c>
      <c r="P382" s="89" t="str">
        <f t="shared" si="72"/>
        <v>Ajournee</v>
      </c>
      <c r="Q382" s="89" t="str">
        <f t="shared" si="73"/>
        <v>Synthèse</v>
      </c>
      <c r="R382" s="72">
        <f t="shared" si="74"/>
        <v>0</v>
      </c>
      <c r="S382" s="72">
        <f t="shared" si="75"/>
        <v>0</v>
      </c>
      <c r="T382" s="72">
        <f t="shared" si="76"/>
        <v>0</v>
      </c>
      <c r="U382" s="72">
        <f t="shared" si="77"/>
        <v>1</v>
      </c>
      <c r="V382" s="72">
        <f t="shared" si="78"/>
        <v>0</v>
      </c>
      <c r="W382" s="72">
        <f t="shared" si="79"/>
        <v>0</v>
      </c>
      <c r="X382" s="72">
        <f t="shared" si="80"/>
        <v>0</v>
      </c>
      <c r="Y382" s="72">
        <f t="shared" si="81"/>
        <v>0</v>
      </c>
      <c r="Z382" s="72">
        <f t="shared" si="82"/>
        <v>0</v>
      </c>
      <c r="AA382" s="72">
        <f t="shared" si="83"/>
        <v>0</v>
      </c>
      <c r="AB382" s="71" t="str">
        <f>'REPRODUCTION 3'!M380</f>
        <v>Juin</v>
      </c>
      <c r="AC382" s="71" t="str">
        <f>'RUMINANTS 3'!M380</f>
        <v>Juin</v>
      </c>
      <c r="AD382" s="71" t="str">
        <f>'PARASITOLOGIE 3'!M380</f>
        <v>Juin</v>
      </c>
      <c r="AE382" s="71" t="str">
        <f>'INFECTIEUX 3'!M380</f>
        <v>Synthèse</v>
      </c>
      <c r="AF382" s="71" t="str">
        <f>'CARNIVORES 3'!M380</f>
        <v>Juin</v>
      </c>
      <c r="AG382" s="71" t="str">
        <f>'CHIRURGIE 3'!M380</f>
        <v>Juin</v>
      </c>
      <c r="AH382" s="71" t="str">
        <f>'BIOCHIMIE 2'!M380</f>
        <v>Juin</v>
      </c>
      <c r="AI382" s="71" t="str">
        <f>'HIDAOA 3'!M380</f>
        <v>Juin</v>
      </c>
      <c r="AJ382" s="71" t="str">
        <f>'ANA-PATH 2'!M380</f>
        <v>Juin</v>
      </c>
      <c r="AK382" s="73" t="str">
        <f>CLINIQUE!N382</f>
        <v>Juin</v>
      </c>
    </row>
    <row r="383" spans="1:38" ht="15.75">
      <c r="A383" s="35">
        <v>374</v>
      </c>
      <c r="B383" s="123" t="s">
        <v>703</v>
      </c>
      <c r="C383" s="123" t="s">
        <v>704</v>
      </c>
      <c r="D383" s="339">
        <f>'REPRODUCTION 3'!G381</f>
        <v>15</v>
      </c>
      <c r="E383" s="339">
        <f>'RUMINANTS 3'!G381</f>
        <v>50.25</v>
      </c>
      <c r="F383" s="339">
        <f>'PARASITOLOGIE 3'!G381</f>
        <v>30.75</v>
      </c>
      <c r="G383" s="339">
        <f>'INFECTIEUX 3'!G381</f>
        <v>18</v>
      </c>
      <c r="H383" s="339">
        <f>'CARNIVORES 3'!G381</f>
        <v>41.25</v>
      </c>
      <c r="I383" s="339">
        <f>'CHIRURGIE 3'!G381</f>
        <v>33.75</v>
      </c>
      <c r="J383" s="339">
        <f>'BIOCHIMIE 2'!G381</f>
        <v>16.75</v>
      </c>
      <c r="K383" s="339">
        <f>'HIDAOA 3'!G381</f>
        <v>28.5</v>
      </c>
      <c r="L383" s="339">
        <f>'ANA-PATH 2'!G381</f>
        <v>16.5</v>
      </c>
      <c r="M383" s="88">
        <f>CLINIQUE!H383</f>
        <v>42.5</v>
      </c>
      <c r="N383" s="88">
        <f t="shared" si="70"/>
        <v>293.25</v>
      </c>
      <c r="O383" s="88">
        <f t="shared" si="71"/>
        <v>10.473214285714286</v>
      </c>
      <c r="P383" s="89" t="str">
        <f t="shared" si="72"/>
        <v>Admis</v>
      </c>
      <c r="Q383" s="89" t="str">
        <f t="shared" si="73"/>
        <v>juin</v>
      </c>
      <c r="R383" s="72">
        <f t="shared" si="74"/>
        <v>0</v>
      </c>
      <c r="S383" s="72">
        <f t="shared" si="75"/>
        <v>0</v>
      </c>
      <c r="T383" s="72">
        <f t="shared" si="76"/>
        <v>0</v>
      </c>
      <c r="U383" s="72">
        <f t="shared" si="77"/>
        <v>0</v>
      </c>
      <c r="V383" s="72">
        <f t="shared" si="78"/>
        <v>0</v>
      </c>
      <c r="W383" s="72">
        <f t="shared" si="79"/>
        <v>0</v>
      </c>
      <c r="X383" s="72">
        <f t="shared" si="80"/>
        <v>0</v>
      </c>
      <c r="Y383" s="72">
        <f t="shared" si="81"/>
        <v>0</v>
      </c>
      <c r="Z383" s="72">
        <f t="shared" si="82"/>
        <v>0</v>
      </c>
      <c r="AA383" s="72">
        <f t="shared" si="83"/>
        <v>0</v>
      </c>
      <c r="AB383" s="71" t="str">
        <f>'REPRODUCTION 3'!M381</f>
        <v>Juin</v>
      </c>
      <c r="AC383" s="71" t="str">
        <f>'RUMINANTS 3'!M381</f>
        <v>Juin</v>
      </c>
      <c r="AD383" s="71" t="str">
        <f>'PARASITOLOGIE 3'!M381</f>
        <v>Juin</v>
      </c>
      <c r="AE383" s="71" t="str">
        <f>'INFECTIEUX 3'!M381</f>
        <v>Juin</v>
      </c>
      <c r="AF383" s="71" t="str">
        <f>'CARNIVORES 3'!M381</f>
        <v>Juin</v>
      </c>
      <c r="AG383" s="71" t="str">
        <f>'CHIRURGIE 3'!M381</f>
        <v>Juin</v>
      </c>
      <c r="AH383" s="71" t="str">
        <f>'BIOCHIMIE 2'!M381</f>
        <v>Juin</v>
      </c>
      <c r="AI383" s="71" t="str">
        <f>'HIDAOA 3'!M381</f>
        <v>Juin</v>
      </c>
      <c r="AJ383" s="71" t="str">
        <f>'ANA-PATH 2'!M381</f>
        <v>Juin</v>
      </c>
      <c r="AK383" s="73" t="str">
        <f>CLINIQUE!N383</f>
        <v>Juin</v>
      </c>
      <c r="AL383" t="e">
        <f>IF(AND(B383=#REF!,C383=#REF!),"oui","non")</f>
        <v>#REF!</v>
      </c>
    </row>
    <row r="384" spans="1:38" ht="15.75">
      <c r="A384" s="35">
        <v>375</v>
      </c>
      <c r="B384" s="123" t="s">
        <v>705</v>
      </c>
      <c r="C384" s="123" t="s">
        <v>788</v>
      </c>
      <c r="D384" s="87">
        <f>'REPRODUCTION 3'!G382</f>
        <v>13.5</v>
      </c>
      <c r="E384" s="87">
        <f>'RUMINANTS 3'!G382</f>
        <v>37.5</v>
      </c>
      <c r="F384" s="87">
        <f>'PARASITOLOGIE 3'!G382</f>
        <v>30</v>
      </c>
      <c r="G384" s="87">
        <f>'INFECTIEUX 3'!G382</f>
        <v>17.25</v>
      </c>
      <c r="H384" s="87">
        <f>'CARNIVORES 3'!G382</f>
        <v>28.5</v>
      </c>
      <c r="I384" s="87">
        <f>'CHIRURGIE 3'!G382</f>
        <v>15</v>
      </c>
      <c r="J384" s="87">
        <f>'BIOCHIMIE 2'!G382</f>
        <v>13.75</v>
      </c>
      <c r="K384" s="87">
        <f>'HIDAOA 3'!G382</f>
        <v>26.625</v>
      </c>
      <c r="L384" s="87">
        <f>'ANA-PATH 2'!G382</f>
        <v>11</v>
      </c>
      <c r="M384" s="88">
        <f>CLINIQUE!H384</f>
        <v>40</v>
      </c>
      <c r="N384" s="88">
        <f t="shared" si="70"/>
        <v>233.125</v>
      </c>
      <c r="O384" s="88">
        <f t="shared" si="71"/>
        <v>8.3258928571428577</v>
      </c>
      <c r="P384" s="89" t="str">
        <f t="shared" si="72"/>
        <v>Ajournee</v>
      </c>
      <c r="Q384" s="89" t="str">
        <f t="shared" si="73"/>
        <v>Synthèse</v>
      </c>
      <c r="R384" s="72">
        <f t="shared" si="74"/>
        <v>1</v>
      </c>
      <c r="S384" s="72">
        <f t="shared" si="75"/>
        <v>0</v>
      </c>
      <c r="T384" s="72">
        <f t="shared" si="76"/>
        <v>0</v>
      </c>
      <c r="U384" s="72">
        <f t="shared" si="77"/>
        <v>0</v>
      </c>
      <c r="V384" s="72">
        <f t="shared" si="78"/>
        <v>0</v>
      </c>
      <c r="W384" s="72">
        <f t="shared" si="79"/>
        <v>0</v>
      </c>
      <c r="X384" s="72">
        <f t="shared" si="80"/>
        <v>0</v>
      </c>
      <c r="Y384" s="72">
        <f t="shared" si="81"/>
        <v>0</v>
      </c>
      <c r="Z384" s="72">
        <f t="shared" si="82"/>
        <v>0</v>
      </c>
      <c r="AA384" s="72">
        <f t="shared" si="83"/>
        <v>0</v>
      </c>
      <c r="AB384" s="71" t="str">
        <f>'REPRODUCTION 3'!M382</f>
        <v>Synthèse</v>
      </c>
      <c r="AC384" s="71" t="str">
        <f>'RUMINANTS 3'!M382</f>
        <v>Juin</v>
      </c>
      <c r="AD384" s="71" t="str">
        <f>'PARASITOLOGIE 3'!M382</f>
        <v>Juin</v>
      </c>
      <c r="AE384" s="71" t="str">
        <f>'INFECTIEUX 3'!M382</f>
        <v>Synthèse</v>
      </c>
      <c r="AF384" s="71" t="str">
        <f>'CARNIVORES 3'!M382</f>
        <v>Synthèse</v>
      </c>
      <c r="AG384" s="71" t="str">
        <f>'CHIRURGIE 3'!M382</f>
        <v>Synthèse</v>
      </c>
      <c r="AH384" s="71" t="str">
        <f>'BIOCHIMIE 2'!M382</f>
        <v>Synthèse</v>
      </c>
      <c r="AI384" s="71" t="str">
        <f>'HIDAOA 3'!M382</f>
        <v>Synthèse</v>
      </c>
      <c r="AJ384" s="71" t="str">
        <f>'ANA-PATH 2'!M382</f>
        <v>Synthèse</v>
      </c>
      <c r="AK384" s="73" t="str">
        <f>CLINIQUE!N384</f>
        <v>Juin</v>
      </c>
    </row>
    <row r="385" spans="1:38" ht="15.75">
      <c r="A385" s="35">
        <v>376</v>
      </c>
      <c r="B385" s="123" t="s">
        <v>707</v>
      </c>
      <c r="C385" s="123" t="s">
        <v>204</v>
      </c>
      <c r="D385" s="339">
        <f>'REPRODUCTION 3'!G383</f>
        <v>30.75</v>
      </c>
      <c r="E385" s="339">
        <f>'RUMINANTS 3'!G383</f>
        <v>45.75</v>
      </c>
      <c r="F385" s="339">
        <f>'PARASITOLOGIE 3'!G383</f>
        <v>33.75</v>
      </c>
      <c r="G385" s="339">
        <f>'INFECTIEUX 3'!G383</f>
        <v>29.25</v>
      </c>
      <c r="H385" s="339">
        <f>'CARNIVORES 3'!G383</f>
        <v>35.25</v>
      </c>
      <c r="I385" s="339">
        <f>'CHIRURGIE 3'!G383</f>
        <v>42</v>
      </c>
      <c r="J385" s="339">
        <f>'BIOCHIMIE 2'!G383</f>
        <v>16.5</v>
      </c>
      <c r="K385" s="339">
        <f>'HIDAOA 3'!G383</f>
        <v>37.125</v>
      </c>
      <c r="L385" s="339">
        <f>'ANA-PATH 2'!G383</f>
        <v>23.75</v>
      </c>
      <c r="M385" s="88">
        <f>CLINIQUE!H385</f>
        <v>45.75</v>
      </c>
      <c r="N385" s="88">
        <f t="shared" si="70"/>
        <v>339.875</v>
      </c>
      <c r="O385" s="88">
        <f t="shared" si="71"/>
        <v>12.138392857142858</v>
      </c>
      <c r="P385" s="89" t="str">
        <f t="shared" si="72"/>
        <v>Admis</v>
      </c>
      <c r="Q385" s="89" t="str">
        <f t="shared" si="73"/>
        <v>juin</v>
      </c>
      <c r="R385" s="72">
        <f t="shared" si="74"/>
        <v>0</v>
      </c>
      <c r="S385" s="72">
        <f t="shared" si="75"/>
        <v>0</v>
      </c>
      <c r="T385" s="72">
        <f t="shared" si="76"/>
        <v>0</v>
      </c>
      <c r="U385" s="72">
        <f t="shared" si="77"/>
        <v>0</v>
      </c>
      <c r="V385" s="72">
        <f t="shared" si="78"/>
        <v>0</v>
      </c>
      <c r="W385" s="72">
        <f t="shared" si="79"/>
        <v>0</v>
      </c>
      <c r="X385" s="72">
        <f t="shared" si="80"/>
        <v>0</v>
      </c>
      <c r="Y385" s="72">
        <f t="shared" si="81"/>
        <v>0</v>
      </c>
      <c r="Z385" s="72">
        <f t="shared" si="82"/>
        <v>0</v>
      </c>
      <c r="AA385" s="72">
        <f t="shared" si="83"/>
        <v>0</v>
      </c>
      <c r="AB385" s="71" t="str">
        <f>'REPRODUCTION 3'!M383</f>
        <v>Juin</v>
      </c>
      <c r="AC385" s="71" t="str">
        <f>'RUMINANTS 3'!M383</f>
        <v>Juin</v>
      </c>
      <c r="AD385" s="71" t="str">
        <f>'PARASITOLOGIE 3'!M383</f>
        <v>Juin</v>
      </c>
      <c r="AE385" s="71" t="str">
        <f>'INFECTIEUX 3'!M383</f>
        <v>Juin</v>
      </c>
      <c r="AF385" s="71" t="str">
        <f>'CARNIVORES 3'!M383</f>
        <v>Juin</v>
      </c>
      <c r="AG385" s="71" t="str">
        <f>'CHIRURGIE 3'!M383</f>
        <v>Juin</v>
      </c>
      <c r="AH385" s="71" t="str">
        <f>'BIOCHIMIE 2'!M383</f>
        <v>Juin</v>
      </c>
      <c r="AI385" s="71" t="str">
        <f>'HIDAOA 3'!M383</f>
        <v>Juin</v>
      </c>
      <c r="AJ385" s="71" t="str">
        <f>'ANA-PATH 2'!M383</f>
        <v>Juin</v>
      </c>
      <c r="AK385" s="73" t="str">
        <f>CLINIQUE!N385</f>
        <v>Juin</v>
      </c>
      <c r="AL385" t="e">
        <f>IF(AND(B385=#REF!,C385=#REF!),"oui","non")</f>
        <v>#REF!</v>
      </c>
    </row>
    <row r="386" spans="1:38" ht="15.75">
      <c r="A386" s="35">
        <v>377</v>
      </c>
      <c r="B386" s="123" t="s">
        <v>709</v>
      </c>
      <c r="C386" s="123" t="s">
        <v>710</v>
      </c>
      <c r="D386" s="87">
        <f>'REPRODUCTION 3'!G384</f>
        <v>8.625</v>
      </c>
      <c r="E386" s="87">
        <f>'RUMINANTS 3'!G384</f>
        <v>41.25</v>
      </c>
      <c r="F386" s="87">
        <f>'PARASITOLOGIE 3'!G384</f>
        <v>23.25</v>
      </c>
      <c r="G386" s="87">
        <f>'INFECTIEUX 3'!G384</f>
        <v>15.375</v>
      </c>
      <c r="H386" s="87">
        <f>'CARNIVORES 3'!G384</f>
        <v>30.375</v>
      </c>
      <c r="I386" s="87">
        <f>'CHIRURGIE 3'!G384</f>
        <v>21.75</v>
      </c>
      <c r="J386" s="87">
        <f>'BIOCHIMIE 2'!G384</f>
        <v>10.5</v>
      </c>
      <c r="K386" s="87">
        <f>'HIDAOA 3'!G384</f>
        <v>22.5</v>
      </c>
      <c r="L386" s="87">
        <f>'ANA-PATH 2'!G384</f>
        <v>16</v>
      </c>
      <c r="M386" s="88">
        <f>CLINIQUE!H386</f>
        <v>43</v>
      </c>
      <c r="N386" s="88">
        <f t="shared" si="70"/>
        <v>232.625</v>
      </c>
      <c r="O386" s="88">
        <f t="shared" si="71"/>
        <v>8.3080357142857135</v>
      </c>
      <c r="P386" s="89" t="str">
        <f t="shared" si="72"/>
        <v>Ajournee</v>
      </c>
      <c r="Q386" s="89" t="str">
        <f t="shared" si="73"/>
        <v>Synthèse</v>
      </c>
      <c r="R386" s="72">
        <f t="shared" si="74"/>
        <v>1</v>
      </c>
      <c r="S386" s="72">
        <f t="shared" si="75"/>
        <v>0</v>
      </c>
      <c r="T386" s="72">
        <f t="shared" si="76"/>
        <v>0</v>
      </c>
      <c r="U386" s="72">
        <f t="shared" si="77"/>
        <v>0</v>
      </c>
      <c r="V386" s="72">
        <f t="shared" si="78"/>
        <v>0</v>
      </c>
      <c r="W386" s="72">
        <f t="shared" si="79"/>
        <v>0</v>
      </c>
      <c r="X386" s="72">
        <f t="shared" si="80"/>
        <v>0</v>
      </c>
      <c r="Y386" s="72">
        <f t="shared" si="81"/>
        <v>0</v>
      </c>
      <c r="Z386" s="72">
        <f t="shared" si="82"/>
        <v>0</v>
      </c>
      <c r="AA386" s="72">
        <f t="shared" si="83"/>
        <v>0</v>
      </c>
      <c r="AB386" s="71" t="str">
        <f>'REPRODUCTION 3'!M384</f>
        <v>Synthèse</v>
      </c>
      <c r="AC386" s="71" t="str">
        <f>'RUMINANTS 3'!M384</f>
        <v>Juin</v>
      </c>
      <c r="AD386" s="71" t="str">
        <f>'PARASITOLOGIE 3'!M384</f>
        <v>Synthèse</v>
      </c>
      <c r="AE386" s="71" t="str">
        <f>'INFECTIEUX 3'!M384</f>
        <v>Synthèse</v>
      </c>
      <c r="AF386" s="71" t="str">
        <f>'CARNIVORES 3'!M384</f>
        <v>Juin</v>
      </c>
      <c r="AG386" s="71" t="str">
        <f>'CHIRURGIE 3'!M384</f>
        <v>Synthèse</v>
      </c>
      <c r="AH386" s="71" t="str">
        <f>'BIOCHIMIE 2'!M384</f>
        <v>Synthèse</v>
      </c>
      <c r="AI386" s="71" t="str">
        <f>'HIDAOA 3'!M384</f>
        <v>Synthèse</v>
      </c>
      <c r="AJ386" s="71" t="str">
        <f>'ANA-PATH 2'!M384</f>
        <v>Synthèse</v>
      </c>
      <c r="AK386" s="73" t="str">
        <f>CLINIQUE!N386</f>
        <v>Juin</v>
      </c>
    </row>
    <row r="387" spans="1:38" ht="15.75">
      <c r="A387" s="35">
        <v>378</v>
      </c>
      <c r="B387" s="123" t="s">
        <v>711</v>
      </c>
      <c r="C387" s="123" t="s">
        <v>234</v>
      </c>
      <c r="D387" s="339">
        <f>'REPRODUCTION 3'!G385</f>
        <v>23.25</v>
      </c>
      <c r="E387" s="339">
        <f>'RUMINANTS 3'!G385</f>
        <v>45.75</v>
      </c>
      <c r="F387" s="339">
        <f>'PARASITOLOGIE 3'!G385</f>
        <v>34.875</v>
      </c>
      <c r="G387" s="339">
        <f>'INFECTIEUX 3'!G385</f>
        <v>21</v>
      </c>
      <c r="H387" s="339">
        <f>'CARNIVORES 3'!G385</f>
        <v>45.375</v>
      </c>
      <c r="I387" s="339">
        <f>'CHIRURGIE 3'!G385</f>
        <v>27</v>
      </c>
      <c r="J387" s="339">
        <f>'BIOCHIMIE 2'!G385</f>
        <v>19</v>
      </c>
      <c r="K387" s="339">
        <f>'HIDAOA 3'!G385</f>
        <v>33.375</v>
      </c>
      <c r="L387" s="339">
        <f>'ANA-PATH 2'!G385</f>
        <v>10.5</v>
      </c>
      <c r="M387" s="88">
        <f>CLINIQUE!H387</f>
        <v>42</v>
      </c>
      <c r="N387" s="88">
        <f t="shared" si="70"/>
        <v>302.125</v>
      </c>
      <c r="O387" s="88">
        <f t="shared" si="71"/>
        <v>10.790178571428571</v>
      </c>
      <c r="P387" s="89" t="str">
        <f t="shared" si="72"/>
        <v>Admis</v>
      </c>
      <c r="Q387" s="89" t="str">
        <f t="shared" si="73"/>
        <v>juin</v>
      </c>
      <c r="R387" s="72">
        <f t="shared" si="74"/>
        <v>0</v>
      </c>
      <c r="S387" s="72">
        <f t="shared" si="75"/>
        <v>0</v>
      </c>
      <c r="T387" s="72">
        <f t="shared" si="76"/>
        <v>0</v>
      </c>
      <c r="U387" s="72">
        <f t="shared" si="77"/>
        <v>0</v>
      </c>
      <c r="V387" s="72">
        <f t="shared" si="78"/>
        <v>0</v>
      </c>
      <c r="W387" s="72">
        <f t="shared" si="79"/>
        <v>0</v>
      </c>
      <c r="X387" s="72">
        <f t="shared" si="80"/>
        <v>0</v>
      </c>
      <c r="Y387" s="72">
        <f t="shared" si="81"/>
        <v>0</v>
      </c>
      <c r="Z387" s="72">
        <f t="shared" si="82"/>
        <v>0</v>
      </c>
      <c r="AA387" s="72">
        <f t="shared" si="83"/>
        <v>0</v>
      </c>
      <c r="AB387" s="71" t="str">
        <f>'REPRODUCTION 3'!M385</f>
        <v>Juin</v>
      </c>
      <c r="AC387" s="71" t="str">
        <f>'RUMINANTS 3'!M385</f>
        <v>Juin</v>
      </c>
      <c r="AD387" s="71" t="str">
        <f>'PARASITOLOGIE 3'!M385</f>
        <v>Juin</v>
      </c>
      <c r="AE387" s="71" t="str">
        <f>'INFECTIEUX 3'!M385</f>
        <v>Juin</v>
      </c>
      <c r="AF387" s="71" t="str">
        <f>'CARNIVORES 3'!M385</f>
        <v>Juin</v>
      </c>
      <c r="AG387" s="71" t="str">
        <f>'CHIRURGIE 3'!M385</f>
        <v>Juin</v>
      </c>
      <c r="AH387" s="71" t="str">
        <f>'BIOCHIMIE 2'!M385</f>
        <v>Juin</v>
      </c>
      <c r="AI387" s="71" t="str">
        <f>'HIDAOA 3'!M385</f>
        <v>Juin</v>
      </c>
      <c r="AJ387" s="71" t="str">
        <f>'ANA-PATH 2'!M385</f>
        <v>Juin</v>
      </c>
      <c r="AK387" s="73" t="str">
        <f>CLINIQUE!N387</f>
        <v>Juin</v>
      </c>
      <c r="AL387" t="e">
        <f>IF(AND(B387=#REF!,C387=#REF!),"oui","non")</f>
        <v>#REF!</v>
      </c>
    </row>
    <row r="388" spans="1:38" ht="15.75">
      <c r="A388" s="35">
        <v>379</v>
      </c>
      <c r="B388" s="123" t="s">
        <v>712</v>
      </c>
      <c r="C388" s="123" t="s">
        <v>658</v>
      </c>
      <c r="D388" s="87">
        <f>'REPRODUCTION 3'!G386</f>
        <v>10.125</v>
      </c>
      <c r="E388" s="87">
        <f>'RUMINANTS 3'!G386</f>
        <v>42.75</v>
      </c>
      <c r="F388" s="87">
        <f>'PARASITOLOGIE 3'!G386</f>
        <v>24</v>
      </c>
      <c r="G388" s="87">
        <f>'INFECTIEUX 3'!G386</f>
        <v>13.5</v>
      </c>
      <c r="H388" s="87">
        <f>'CARNIVORES 3'!G386</f>
        <v>33</v>
      </c>
      <c r="I388" s="87">
        <f>'CHIRURGIE 3'!G386</f>
        <v>24</v>
      </c>
      <c r="J388" s="87">
        <f>'BIOCHIMIE 2'!G386</f>
        <v>9.75</v>
      </c>
      <c r="K388" s="87">
        <f>'HIDAOA 3'!G386</f>
        <v>31.5</v>
      </c>
      <c r="L388" s="87">
        <f>'ANA-PATH 2'!G386</f>
        <v>15</v>
      </c>
      <c r="M388" s="88">
        <f>CLINIQUE!H388</f>
        <v>43</v>
      </c>
      <c r="N388" s="88">
        <f t="shared" si="70"/>
        <v>246.625</v>
      </c>
      <c r="O388" s="88">
        <f t="shared" si="71"/>
        <v>8.8080357142857135</v>
      </c>
      <c r="P388" s="89" t="str">
        <f t="shared" si="72"/>
        <v>Ajournee</v>
      </c>
      <c r="Q388" s="89" t="str">
        <f t="shared" si="73"/>
        <v>Synthèse</v>
      </c>
      <c r="R388" s="72">
        <f t="shared" si="74"/>
        <v>1</v>
      </c>
      <c r="S388" s="72">
        <f t="shared" si="75"/>
        <v>0</v>
      </c>
      <c r="T388" s="72">
        <f t="shared" si="76"/>
        <v>0</v>
      </c>
      <c r="U388" s="72">
        <f t="shared" si="77"/>
        <v>1</v>
      </c>
      <c r="V388" s="72">
        <f t="shared" si="78"/>
        <v>0</v>
      </c>
      <c r="W388" s="72">
        <f t="shared" si="79"/>
        <v>0</v>
      </c>
      <c r="X388" s="72">
        <f t="shared" si="80"/>
        <v>1</v>
      </c>
      <c r="Y388" s="72">
        <f t="shared" si="81"/>
        <v>0</v>
      </c>
      <c r="Z388" s="72">
        <f t="shared" si="82"/>
        <v>0</v>
      </c>
      <c r="AA388" s="72">
        <f t="shared" si="83"/>
        <v>0</v>
      </c>
      <c r="AB388" s="71" t="str">
        <f>'REPRODUCTION 3'!M386</f>
        <v>Synthèse</v>
      </c>
      <c r="AC388" s="71" t="str">
        <f>'RUMINANTS 3'!M386</f>
        <v>Juin</v>
      </c>
      <c r="AD388" s="71" t="str">
        <f>'PARASITOLOGIE 3'!M386</f>
        <v>Synthèse</v>
      </c>
      <c r="AE388" s="71" t="str">
        <f>'INFECTIEUX 3'!M386</f>
        <v>Synthèse</v>
      </c>
      <c r="AF388" s="71" t="str">
        <f>'CARNIVORES 3'!M386</f>
        <v>Juin</v>
      </c>
      <c r="AG388" s="71" t="str">
        <f>'CHIRURGIE 3'!M386</f>
        <v>Synthèse</v>
      </c>
      <c r="AH388" s="71" t="str">
        <f>'BIOCHIMIE 2'!M386</f>
        <v>Synthèse</v>
      </c>
      <c r="AI388" s="71" t="str">
        <f>'HIDAOA 3'!M386</f>
        <v>Juin</v>
      </c>
      <c r="AJ388" s="71" t="str">
        <f>'ANA-PATH 2'!M386</f>
        <v>Synthèse</v>
      </c>
      <c r="AK388" s="73" t="str">
        <f>CLINIQUE!N388</f>
        <v>Juin</v>
      </c>
    </row>
    <row r="389" spans="1:38" ht="15.75">
      <c r="A389" s="35">
        <v>380</v>
      </c>
      <c r="B389" s="123" t="s">
        <v>125</v>
      </c>
      <c r="C389" s="123" t="s">
        <v>713</v>
      </c>
      <c r="D389" s="87">
        <f>'REPRODUCTION 3'!G387</f>
        <v>5.25</v>
      </c>
      <c r="E389" s="87">
        <f>'RUMINANTS 3'!G387</f>
        <v>30.75</v>
      </c>
      <c r="F389" s="87">
        <f>'PARASITOLOGIE 3'!G387</f>
        <v>23.625</v>
      </c>
      <c r="G389" s="87">
        <f>'INFECTIEUX 3'!G387</f>
        <v>5.625</v>
      </c>
      <c r="H389" s="87">
        <f>'CARNIVORES 3'!G387</f>
        <v>18</v>
      </c>
      <c r="I389" s="87">
        <f>'CHIRURGIE 3'!G387</f>
        <v>10.5</v>
      </c>
      <c r="J389" s="87">
        <f>'BIOCHIMIE 2'!G387</f>
        <v>9.75</v>
      </c>
      <c r="K389" s="87">
        <f>'HIDAOA 3'!G387</f>
        <v>19.125</v>
      </c>
      <c r="L389" s="87">
        <f>'ANA-PATH 2'!G387</f>
        <v>12.5</v>
      </c>
      <c r="M389" s="88">
        <f>CLINIQUE!H389</f>
        <v>41</v>
      </c>
      <c r="N389" s="88">
        <f t="shared" si="70"/>
        <v>176.125</v>
      </c>
      <c r="O389" s="88">
        <f t="shared" si="71"/>
        <v>6.2901785714285712</v>
      </c>
      <c r="P389" s="89" t="str">
        <f t="shared" si="72"/>
        <v>Ajournee</v>
      </c>
      <c r="Q389" s="89" t="str">
        <f t="shared" si="73"/>
        <v>Synthèse</v>
      </c>
      <c r="R389" s="72">
        <f t="shared" si="74"/>
        <v>1</v>
      </c>
      <c r="S389" s="72">
        <f t="shared" si="75"/>
        <v>0</v>
      </c>
      <c r="T389" s="72">
        <f t="shared" si="76"/>
        <v>0</v>
      </c>
      <c r="U389" s="72">
        <f t="shared" si="77"/>
        <v>1</v>
      </c>
      <c r="V389" s="72">
        <f t="shared" si="78"/>
        <v>0</v>
      </c>
      <c r="W389" s="72">
        <f t="shared" si="79"/>
        <v>1</v>
      </c>
      <c r="X389" s="72">
        <f t="shared" si="80"/>
        <v>1</v>
      </c>
      <c r="Y389" s="72">
        <f t="shared" si="81"/>
        <v>0</v>
      </c>
      <c r="Z389" s="72">
        <f t="shared" si="82"/>
        <v>0</v>
      </c>
      <c r="AA389" s="72">
        <f t="shared" si="83"/>
        <v>0</v>
      </c>
      <c r="AB389" s="71" t="str">
        <f>'REPRODUCTION 3'!M387</f>
        <v>Synthèse</v>
      </c>
      <c r="AC389" s="71" t="str">
        <f>'RUMINANTS 3'!M387</f>
        <v>Juin</v>
      </c>
      <c r="AD389" s="71" t="str">
        <f>'PARASITOLOGIE 3'!M387</f>
        <v>Synthèse</v>
      </c>
      <c r="AE389" s="71" t="str">
        <f>'INFECTIEUX 3'!M387</f>
        <v>Synthèse</v>
      </c>
      <c r="AF389" s="71" t="str">
        <f>'CARNIVORES 3'!M387</f>
        <v>Synthèse</v>
      </c>
      <c r="AG389" s="71" t="str">
        <f>'CHIRURGIE 3'!M387</f>
        <v>Synthèse</v>
      </c>
      <c r="AH389" s="71" t="str">
        <f>'BIOCHIMIE 2'!M387</f>
        <v>Synthèse</v>
      </c>
      <c r="AI389" s="71" t="str">
        <f>'HIDAOA 3'!M387</f>
        <v>Synthèse</v>
      </c>
      <c r="AJ389" s="71" t="str">
        <f>'ANA-PATH 2'!M387</f>
        <v>Synthèse</v>
      </c>
      <c r="AK389" s="73" t="str">
        <f>CLINIQUE!N389</f>
        <v>Juin</v>
      </c>
    </row>
    <row r="390" spans="1:38" ht="15.75">
      <c r="A390" s="35">
        <v>381</v>
      </c>
      <c r="B390" s="123" t="s">
        <v>714</v>
      </c>
      <c r="C390" s="123" t="s">
        <v>715</v>
      </c>
      <c r="D390" s="87">
        <f>'REPRODUCTION 3'!G388</f>
        <v>8.25</v>
      </c>
      <c r="E390" s="87">
        <f>'RUMINANTS 3'!G388</f>
        <v>45</v>
      </c>
      <c r="F390" s="87">
        <f>'PARASITOLOGIE 3'!G388</f>
        <v>28.875</v>
      </c>
      <c r="G390" s="87">
        <f>'INFECTIEUX 3'!G388</f>
        <v>10.875</v>
      </c>
      <c r="H390" s="87">
        <f>'CARNIVORES 3'!G388</f>
        <v>27.375</v>
      </c>
      <c r="I390" s="87">
        <f>'CHIRURGIE 3'!G388</f>
        <v>22.5</v>
      </c>
      <c r="J390" s="87">
        <f>'BIOCHIMIE 2'!G388</f>
        <v>18</v>
      </c>
      <c r="K390" s="87">
        <f>'HIDAOA 3'!G388</f>
        <v>28.125</v>
      </c>
      <c r="L390" s="87">
        <f>'ANA-PATH 2'!G388</f>
        <v>19</v>
      </c>
      <c r="M390" s="88">
        <f>CLINIQUE!H390</f>
        <v>42</v>
      </c>
      <c r="N390" s="88">
        <f t="shared" si="70"/>
        <v>250</v>
      </c>
      <c r="O390" s="88">
        <f t="shared" si="71"/>
        <v>8.9285714285714288</v>
      </c>
      <c r="P390" s="89" t="str">
        <f t="shared" si="72"/>
        <v>Ajournee</v>
      </c>
      <c r="Q390" s="89" t="str">
        <f t="shared" si="73"/>
        <v>Synthèse</v>
      </c>
      <c r="R390" s="72">
        <f t="shared" si="74"/>
        <v>1</v>
      </c>
      <c r="S390" s="72">
        <f t="shared" si="75"/>
        <v>0</v>
      </c>
      <c r="T390" s="72">
        <f t="shared" si="76"/>
        <v>0</v>
      </c>
      <c r="U390" s="72">
        <f t="shared" si="77"/>
        <v>1</v>
      </c>
      <c r="V390" s="72">
        <f t="shared" si="78"/>
        <v>0</v>
      </c>
      <c r="W390" s="72">
        <f t="shared" si="79"/>
        <v>0</v>
      </c>
      <c r="X390" s="72">
        <f t="shared" si="80"/>
        <v>0</v>
      </c>
      <c r="Y390" s="72">
        <f t="shared" si="81"/>
        <v>0</v>
      </c>
      <c r="Z390" s="72">
        <f t="shared" si="82"/>
        <v>0</v>
      </c>
      <c r="AA390" s="72">
        <f t="shared" si="83"/>
        <v>0</v>
      </c>
      <c r="AB390" s="71" t="str">
        <f>'REPRODUCTION 3'!M388</f>
        <v>Synthèse</v>
      </c>
      <c r="AC390" s="71" t="str">
        <f>'RUMINANTS 3'!M388</f>
        <v>Juin</v>
      </c>
      <c r="AD390" s="71" t="str">
        <f>'PARASITOLOGIE 3'!M388</f>
        <v>Synthèse</v>
      </c>
      <c r="AE390" s="71" t="str">
        <f>'INFECTIEUX 3'!M388</f>
        <v>Synthèse</v>
      </c>
      <c r="AF390" s="71" t="str">
        <f>'CARNIVORES 3'!M388</f>
        <v>Synthèse</v>
      </c>
      <c r="AG390" s="71" t="str">
        <f>'CHIRURGIE 3'!M388</f>
        <v>Synthèse</v>
      </c>
      <c r="AH390" s="71" t="str">
        <f>'BIOCHIMIE 2'!M388</f>
        <v>Synthèse</v>
      </c>
      <c r="AI390" s="71" t="str">
        <f>'HIDAOA 3'!M388</f>
        <v>Synthèse</v>
      </c>
      <c r="AJ390" s="71" t="str">
        <f>'ANA-PATH 2'!M388</f>
        <v>Synthèse</v>
      </c>
      <c r="AK390" s="73" t="str">
        <f>CLINIQUE!N390</f>
        <v>Juin</v>
      </c>
    </row>
    <row r="391" spans="1:38" ht="15.75">
      <c r="A391" s="35">
        <v>382</v>
      </c>
      <c r="B391" s="123" t="s">
        <v>716</v>
      </c>
      <c r="C391" s="123" t="s">
        <v>717</v>
      </c>
      <c r="D391" s="339">
        <f>'REPRODUCTION 3'!G389</f>
        <v>15</v>
      </c>
      <c r="E391" s="339">
        <f>'RUMINANTS 3'!G389</f>
        <v>43.5</v>
      </c>
      <c r="F391" s="339">
        <f>'PARASITOLOGIE 3'!G389</f>
        <v>30</v>
      </c>
      <c r="G391" s="339">
        <f>'INFECTIEUX 3'!G389</f>
        <v>16.5</v>
      </c>
      <c r="H391" s="339">
        <f>'CARNIVORES 3'!G389</f>
        <v>46.125</v>
      </c>
      <c r="I391" s="339">
        <f>'CHIRURGIE 3'!G389</f>
        <v>34.5</v>
      </c>
      <c r="J391" s="339">
        <f>'BIOCHIMIE 2'!G389</f>
        <v>17</v>
      </c>
      <c r="K391" s="339">
        <f>'HIDAOA 3'!G389</f>
        <v>26.625</v>
      </c>
      <c r="L391" s="339">
        <f>'ANA-PATH 2'!G389</f>
        <v>19.5</v>
      </c>
      <c r="M391" s="88">
        <f>CLINIQUE!H391</f>
        <v>43</v>
      </c>
      <c r="N391" s="88">
        <f t="shared" si="70"/>
        <v>291.75</v>
      </c>
      <c r="O391" s="88">
        <f t="shared" si="71"/>
        <v>10.419642857142858</v>
      </c>
      <c r="P391" s="89" t="str">
        <f t="shared" si="72"/>
        <v>Admis</v>
      </c>
      <c r="Q391" s="89" t="str">
        <f t="shared" si="73"/>
        <v>juin</v>
      </c>
      <c r="R391" s="72">
        <f t="shared" si="74"/>
        <v>0</v>
      </c>
      <c r="S391" s="72">
        <f t="shared" si="75"/>
        <v>0</v>
      </c>
      <c r="T391" s="72">
        <f t="shared" si="76"/>
        <v>0</v>
      </c>
      <c r="U391" s="72">
        <f t="shared" si="77"/>
        <v>0</v>
      </c>
      <c r="V391" s="72">
        <f t="shared" si="78"/>
        <v>0</v>
      </c>
      <c r="W391" s="72">
        <f t="shared" si="79"/>
        <v>0</v>
      </c>
      <c r="X391" s="72">
        <f t="shared" si="80"/>
        <v>0</v>
      </c>
      <c r="Y391" s="72">
        <f t="shared" si="81"/>
        <v>0</v>
      </c>
      <c r="Z391" s="72">
        <f t="shared" si="82"/>
        <v>0</v>
      </c>
      <c r="AA391" s="72">
        <f t="shared" si="83"/>
        <v>0</v>
      </c>
      <c r="AB391" s="71" t="str">
        <f>'REPRODUCTION 3'!M389</f>
        <v>Juin</v>
      </c>
      <c r="AC391" s="71" t="str">
        <f>'RUMINANTS 3'!M389</f>
        <v>Juin</v>
      </c>
      <c r="AD391" s="71" t="str">
        <f>'PARASITOLOGIE 3'!M389</f>
        <v>Juin</v>
      </c>
      <c r="AE391" s="71" t="str">
        <f>'INFECTIEUX 3'!M389</f>
        <v>Juin</v>
      </c>
      <c r="AF391" s="71" t="str">
        <f>'CARNIVORES 3'!M389</f>
        <v>Juin</v>
      </c>
      <c r="AG391" s="71" t="str">
        <f>'CHIRURGIE 3'!M389</f>
        <v>Juin</v>
      </c>
      <c r="AH391" s="71" t="str">
        <f>'BIOCHIMIE 2'!M389</f>
        <v>Juin</v>
      </c>
      <c r="AI391" s="71" t="str">
        <f>'HIDAOA 3'!M389</f>
        <v>Juin</v>
      </c>
      <c r="AJ391" s="71" t="str">
        <f>'ANA-PATH 2'!M389</f>
        <v>Juin</v>
      </c>
      <c r="AK391" s="73" t="str">
        <f>CLINIQUE!N391</f>
        <v>Juin</v>
      </c>
      <c r="AL391" t="e">
        <f>IF(AND(B391=#REF!,C391=#REF!),"oui","non")</f>
        <v>#REF!</v>
      </c>
    </row>
    <row r="392" spans="1:38" ht="15.75">
      <c r="A392" s="35">
        <v>383</v>
      </c>
      <c r="B392" s="123" t="s">
        <v>126</v>
      </c>
      <c r="C392" s="123" t="s">
        <v>718</v>
      </c>
      <c r="D392" s="87">
        <f>'REPRODUCTION 3'!G390</f>
        <v>4.5</v>
      </c>
      <c r="E392" s="87">
        <f>'RUMINANTS 3'!G390</f>
        <v>44.25</v>
      </c>
      <c r="F392" s="87">
        <f>'PARASITOLOGIE 3'!G390</f>
        <v>31.5</v>
      </c>
      <c r="G392" s="87">
        <f>'INFECTIEUX 3'!G390</f>
        <v>12</v>
      </c>
      <c r="H392" s="87">
        <f>'CARNIVORES 3'!G390</f>
        <v>27</v>
      </c>
      <c r="I392" s="87">
        <f>'CHIRURGIE 3'!G390</f>
        <v>27</v>
      </c>
      <c r="J392" s="87">
        <f>'BIOCHIMIE 2'!G390</f>
        <v>12.25</v>
      </c>
      <c r="K392" s="87">
        <f>'HIDAOA 3'!G390</f>
        <v>33</v>
      </c>
      <c r="L392" s="87">
        <f>'ANA-PATH 2'!G390</f>
        <v>16.5</v>
      </c>
      <c r="M392" s="88">
        <f>CLINIQUE!H392</f>
        <v>44</v>
      </c>
      <c r="N392" s="88">
        <f t="shared" si="70"/>
        <v>252</v>
      </c>
      <c r="O392" s="88">
        <f t="shared" si="71"/>
        <v>9</v>
      </c>
      <c r="P392" s="89" t="str">
        <f t="shared" si="72"/>
        <v>Ajournee</v>
      </c>
      <c r="Q392" s="89" t="str">
        <f t="shared" si="73"/>
        <v>Synthèse</v>
      </c>
      <c r="R392" s="72">
        <f t="shared" si="74"/>
        <v>1</v>
      </c>
      <c r="S392" s="72">
        <f t="shared" si="75"/>
        <v>0</v>
      </c>
      <c r="T392" s="72">
        <f t="shared" si="76"/>
        <v>0</v>
      </c>
      <c r="U392" s="72">
        <f t="shared" si="77"/>
        <v>1</v>
      </c>
      <c r="V392" s="72">
        <f t="shared" si="78"/>
        <v>0</v>
      </c>
      <c r="W392" s="72">
        <f t="shared" si="79"/>
        <v>0</v>
      </c>
      <c r="X392" s="72">
        <f t="shared" si="80"/>
        <v>0</v>
      </c>
      <c r="Y392" s="72">
        <f t="shared" si="81"/>
        <v>0</v>
      </c>
      <c r="Z392" s="72">
        <f t="shared" si="82"/>
        <v>0</v>
      </c>
      <c r="AA392" s="72">
        <f t="shared" si="83"/>
        <v>0</v>
      </c>
      <c r="AB392" s="71" t="str">
        <f>'REPRODUCTION 3'!M390</f>
        <v>Synthèse</v>
      </c>
      <c r="AC392" s="71" t="str">
        <f>'RUMINANTS 3'!M390</f>
        <v>Juin</v>
      </c>
      <c r="AD392" s="71" t="str">
        <f>'PARASITOLOGIE 3'!M390</f>
        <v>Juin</v>
      </c>
      <c r="AE392" s="71" t="str">
        <f>'INFECTIEUX 3'!M390</f>
        <v>Synthèse</v>
      </c>
      <c r="AF392" s="71" t="str">
        <f>'CARNIVORES 3'!M390</f>
        <v>Synthèse</v>
      </c>
      <c r="AG392" s="71" t="str">
        <f>'CHIRURGIE 3'!M390</f>
        <v>Synthèse</v>
      </c>
      <c r="AH392" s="71" t="str">
        <f>'BIOCHIMIE 2'!M390</f>
        <v>Synthèse</v>
      </c>
      <c r="AI392" s="71" t="str">
        <f>'HIDAOA 3'!M390</f>
        <v>Juin</v>
      </c>
      <c r="AJ392" s="71" t="str">
        <f>'ANA-PATH 2'!M390</f>
        <v>Synthèse</v>
      </c>
      <c r="AK392" s="73" t="str">
        <f>CLINIQUE!N392</f>
        <v>Juin</v>
      </c>
    </row>
    <row r="393" spans="1:38" ht="15.75">
      <c r="A393" s="35">
        <v>384</v>
      </c>
      <c r="B393" s="123" t="s">
        <v>719</v>
      </c>
      <c r="C393" s="123" t="s">
        <v>515</v>
      </c>
      <c r="D393" s="87">
        <f>'REPRODUCTION 3'!G391</f>
        <v>9.75</v>
      </c>
      <c r="E393" s="87">
        <f>'RUMINANTS 3'!G391</f>
        <v>38.25</v>
      </c>
      <c r="F393" s="87">
        <f>'PARASITOLOGIE 3'!G391</f>
        <v>23.25</v>
      </c>
      <c r="G393" s="87">
        <f>'INFECTIEUX 3'!G391</f>
        <v>4.5</v>
      </c>
      <c r="H393" s="87">
        <f>'CARNIVORES 3'!G391</f>
        <v>25.125</v>
      </c>
      <c r="I393" s="87">
        <f>'CHIRURGIE 3'!G391</f>
        <v>15</v>
      </c>
      <c r="J393" s="87">
        <f>'BIOCHIMIE 2'!G391</f>
        <v>10.5</v>
      </c>
      <c r="K393" s="87">
        <f>'HIDAOA 3'!G391</f>
        <v>18</v>
      </c>
      <c r="L393" s="87">
        <f>'ANA-PATH 2'!G391</f>
        <v>16</v>
      </c>
      <c r="M393" s="88">
        <f>CLINIQUE!H393</f>
        <v>42</v>
      </c>
      <c r="N393" s="88">
        <f t="shared" si="70"/>
        <v>202.375</v>
      </c>
      <c r="O393" s="88">
        <f t="shared" si="71"/>
        <v>7.2276785714285712</v>
      </c>
      <c r="P393" s="89" t="str">
        <f t="shared" si="72"/>
        <v>Ajournee</v>
      </c>
      <c r="Q393" s="89" t="str">
        <f t="shared" si="73"/>
        <v>Synthèse</v>
      </c>
      <c r="R393" s="72">
        <f t="shared" si="74"/>
        <v>1</v>
      </c>
      <c r="S393" s="72">
        <f t="shared" si="75"/>
        <v>0</v>
      </c>
      <c r="T393" s="72">
        <f t="shared" si="76"/>
        <v>0</v>
      </c>
      <c r="U393" s="72">
        <f t="shared" si="77"/>
        <v>1</v>
      </c>
      <c r="V393" s="72">
        <f t="shared" si="78"/>
        <v>0</v>
      </c>
      <c r="W393" s="72">
        <f t="shared" si="79"/>
        <v>0</v>
      </c>
      <c r="X393" s="72">
        <f t="shared" si="80"/>
        <v>0</v>
      </c>
      <c r="Y393" s="72">
        <f t="shared" si="81"/>
        <v>0</v>
      </c>
      <c r="Z393" s="72">
        <f t="shared" si="82"/>
        <v>0</v>
      </c>
      <c r="AA393" s="72">
        <f t="shared" si="83"/>
        <v>0</v>
      </c>
      <c r="AB393" s="71" t="str">
        <f>'REPRODUCTION 3'!M391</f>
        <v>Synthèse</v>
      </c>
      <c r="AC393" s="71" t="str">
        <f>'RUMINANTS 3'!M391</f>
        <v>Juin</v>
      </c>
      <c r="AD393" s="71" t="str">
        <f>'PARASITOLOGIE 3'!M391</f>
        <v>Synthèse</v>
      </c>
      <c r="AE393" s="71" t="str">
        <f>'INFECTIEUX 3'!M391</f>
        <v>Synthèse</v>
      </c>
      <c r="AF393" s="71" t="str">
        <f>'CARNIVORES 3'!M391</f>
        <v>Synthèse</v>
      </c>
      <c r="AG393" s="71" t="str">
        <f>'CHIRURGIE 3'!M391</f>
        <v>Synthèse</v>
      </c>
      <c r="AH393" s="71" t="str">
        <f>'BIOCHIMIE 2'!M391</f>
        <v>Synthèse</v>
      </c>
      <c r="AI393" s="71" t="str">
        <f>'HIDAOA 3'!M391</f>
        <v>Synthèse</v>
      </c>
      <c r="AJ393" s="71" t="str">
        <f>'ANA-PATH 2'!M391</f>
        <v>Synthèse</v>
      </c>
      <c r="AK393" s="73" t="str">
        <f>CLINIQUE!N393</f>
        <v>Juin</v>
      </c>
    </row>
    <row r="394" spans="1:38" ht="15.75">
      <c r="A394" s="35">
        <v>385</v>
      </c>
      <c r="B394" s="123" t="s">
        <v>720</v>
      </c>
      <c r="C394" s="123" t="s">
        <v>721</v>
      </c>
      <c r="D394" s="339">
        <f>'REPRODUCTION 3'!G392</f>
        <v>31.875</v>
      </c>
      <c r="E394" s="339">
        <f>'RUMINANTS 3'!G392</f>
        <v>42.75</v>
      </c>
      <c r="F394" s="339">
        <f>'PARASITOLOGIE 3'!G392</f>
        <v>33.375</v>
      </c>
      <c r="G394" s="339">
        <f>'INFECTIEUX 3'!G392</f>
        <v>17.25</v>
      </c>
      <c r="H394" s="339">
        <f>'CARNIVORES 3'!G392</f>
        <v>34.125</v>
      </c>
      <c r="I394" s="339">
        <f>'CHIRURGIE 3'!G392</f>
        <v>27.75</v>
      </c>
      <c r="J394" s="339">
        <f>'BIOCHIMIE 2'!G392</f>
        <v>16</v>
      </c>
      <c r="K394" s="339">
        <f>'HIDAOA 3'!G392</f>
        <v>32.25</v>
      </c>
      <c r="L394" s="339">
        <f>'ANA-PATH 2'!G392</f>
        <v>12.5</v>
      </c>
      <c r="M394" s="88">
        <f>CLINIQUE!H394</f>
        <v>41</v>
      </c>
      <c r="N394" s="88">
        <f t="shared" ref="N394:N423" si="84">SUM(D394:M394)</f>
        <v>288.875</v>
      </c>
      <c r="O394" s="88">
        <f t="shared" ref="O394:O423" si="85">N394/28</f>
        <v>10.316964285714286</v>
      </c>
      <c r="P394" s="89" t="str">
        <f t="shared" ref="P394:P423" si="86">IF(OR(D394="exclus",E394="exclus",F394="exclus",G394="exclus",H394="exclus",I394="exclus",J394="exclus",K394="exclus",L394="exclus",M394="exclus"),"exclus",IF(AND(SUM(R394:AA394)=0,ROUND(O394,3)&gt;=10),"Admis","Ajournee"))</f>
        <v>Admis</v>
      </c>
      <c r="Q394" s="89" t="str">
        <f t="shared" ref="Q394:Q423" si="87">IF(COUNTIF(AB394:AK394,"=Rattrapage")&gt;0,"Rattrapage",IF(COUNTIF(AB394:AK394,"=Synthèse")&gt;0,"Synthèse","juin"))</f>
        <v>juin</v>
      </c>
      <c r="R394" s="72">
        <f t="shared" ref="R394:R423" si="88">IF(D394&lt;15,1,0)</f>
        <v>0</v>
      </c>
      <c r="S394" s="72">
        <f t="shared" ref="S394:S423" si="89">IF(E394&lt;15,1,0)</f>
        <v>0</v>
      </c>
      <c r="T394" s="72">
        <f t="shared" ref="T394:T423" si="90">IF(F394&lt;15,1,0)</f>
        <v>0</v>
      </c>
      <c r="U394" s="72">
        <f t="shared" ref="U394:U423" si="91">IF(G394&lt;15,1,0)</f>
        <v>0</v>
      </c>
      <c r="V394" s="72">
        <f t="shared" ref="V394:V423" si="92">IF(H394&lt;15,1,0)</f>
        <v>0</v>
      </c>
      <c r="W394" s="72">
        <f t="shared" ref="W394:W423" si="93">IF(I394&lt;15,1,0)</f>
        <v>0</v>
      </c>
      <c r="X394" s="72">
        <f t="shared" ref="X394:X423" si="94">IF(J394&lt;10,1,0)</f>
        <v>0</v>
      </c>
      <c r="Y394" s="72">
        <f t="shared" ref="Y394:Y423" si="95">IF(K394&lt;15,1,0)</f>
        <v>0</v>
      </c>
      <c r="Z394" s="72">
        <f t="shared" ref="Z394:Z423" si="96">IF(L394&lt;10,1,0)</f>
        <v>0</v>
      </c>
      <c r="AA394" s="72">
        <f t="shared" ref="AA394:AA423" si="97">IF(M394&lt;15,1,0)</f>
        <v>0</v>
      </c>
      <c r="AB394" s="71" t="str">
        <f>'REPRODUCTION 3'!M392</f>
        <v>Juin</v>
      </c>
      <c r="AC394" s="71" t="str">
        <f>'RUMINANTS 3'!M392</f>
        <v>Juin</v>
      </c>
      <c r="AD394" s="71" t="str">
        <f>'PARASITOLOGIE 3'!M392</f>
        <v>Juin</v>
      </c>
      <c r="AE394" s="71" t="str">
        <f>'INFECTIEUX 3'!M392</f>
        <v>Juin</v>
      </c>
      <c r="AF394" s="71" t="str">
        <f>'CARNIVORES 3'!M392</f>
        <v>Juin</v>
      </c>
      <c r="AG394" s="71" t="str">
        <f>'CHIRURGIE 3'!M392</f>
        <v>Juin</v>
      </c>
      <c r="AH394" s="71" t="str">
        <f>'BIOCHIMIE 2'!M392</f>
        <v>Juin</v>
      </c>
      <c r="AI394" s="71" t="str">
        <f>'HIDAOA 3'!M392</f>
        <v>Juin</v>
      </c>
      <c r="AJ394" s="71" t="str">
        <f>'ANA-PATH 2'!M392</f>
        <v>Juin</v>
      </c>
      <c r="AK394" s="73" t="str">
        <f>CLINIQUE!N394</f>
        <v>Juin</v>
      </c>
      <c r="AL394" t="e">
        <f>IF(AND(B394=#REF!,C394=#REF!),"oui","non")</f>
        <v>#REF!</v>
      </c>
    </row>
    <row r="395" spans="1:38" ht="15.75">
      <c r="A395" s="35">
        <v>386</v>
      </c>
      <c r="B395" s="123" t="s">
        <v>722</v>
      </c>
      <c r="C395" s="123" t="s">
        <v>723</v>
      </c>
      <c r="D395" s="87">
        <f>'REPRODUCTION 3'!G393</f>
        <v>9</v>
      </c>
      <c r="E395" s="87">
        <f>'RUMINANTS 3'!G393</f>
        <v>41.25</v>
      </c>
      <c r="F395" s="87">
        <f>'PARASITOLOGIE 3'!G393</f>
        <v>23.625</v>
      </c>
      <c r="G395" s="87">
        <f>'INFECTIEUX 3'!G393</f>
        <v>11.625</v>
      </c>
      <c r="H395" s="87">
        <f>'CARNIVORES 3'!G393</f>
        <v>22.125</v>
      </c>
      <c r="I395" s="87">
        <f>'CHIRURGIE 3'!G393</f>
        <v>18</v>
      </c>
      <c r="J395" s="87">
        <f>'BIOCHIMIE 2'!G393</f>
        <v>16.5</v>
      </c>
      <c r="K395" s="87">
        <f>'HIDAOA 3'!G393</f>
        <v>23.625</v>
      </c>
      <c r="L395" s="87">
        <f>'ANA-PATH 2'!G393</f>
        <v>10</v>
      </c>
      <c r="M395" s="88">
        <f>CLINIQUE!H395</f>
        <v>41</v>
      </c>
      <c r="N395" s="88">
        <f t="shared" si="84"/>
        <v>216.75</v>
      </c>
      <c r="O395" s="88">
        <f t="shared" si="85"/>
        <v>7.7410714285714288</v>
      </c>
      <c r="P395" s="89" t="str">
        <f t="shared" si="86"/>
        <v>Ajournee</v>
      </c>
      <c r="Q395" s="89" t="str">
        <f t="shared" si="87"/>
        <v>Synthèse</v>
      </c>
      <c r="R395" s="72">
        <f t="shared" si="88"/>
        <v>1</v>
      </c>
      <c r="S395" s="72">
        <f t="shared" si="89"/>
        <v>0</v>
      </c>
      <c r="T395" s="72">
        <f t="shared" si="90"/>
        <v>0</v>
      </c>
      <c r="U395" s="72">
        <f t="shared" si="91"/>
        <v>1</v>
      </c>
      <c r="V395" s="72">
        <f t="shared" si="92"/>
        <v>0</v>
      </c>
      <c r="W395" s="72">
        <f t="shared" si="93"/>
        <v>0</v>
      </c>
      <c r="X395" s="72">
        <f t="shared" si="94"/>
        <v>0</v>
      </c>
      <c r="Y395" s="72">
        <f t="shared" si="95"/>
        <v>0</v>
      </c>
      <c r="Z395" s="72">
        <f t="shared" si="96"/>
        <v>0</v>
      </c>
      <c r="AA395" s="72">
        <f t="shared" si="97"/>
        <v>0</v>
      </c>
      <c r="AB395" s="71" t="str">
        <f>'REPRODUCTION 3'!M393</f>
        <v>Synthèse</v>
      </c>
      <c r="AC395" s="71" t="str">
        <f>'RUMINANTS 3'!M393</f>
        <v>Juin</v>
      </c>
      <c r="AD395" s="71" t="str">
        <f>'PARASITOLOGIE 3'!M393</f>
        <v>Synthèse</v>
      </c>
      <c r="AE395" s="71" t="str">
        <f>'INFECTIEUX 3'!M393</f>
        <v>Synthèse</v>
      </c>
      <c r="AF395" s="71" t="str">
        <f>'CARNIVORES 3'!M393</f>
        <v>Synthèse</v>
      </c>
      <c r="AG395" s="71" t="str">
        <f>'CHIRURGIE 3'!M393</f>
        <v>Synthèse</v>
      </c>
      <c r="AH395" s="71" t="str">
        <f>'BIOCHIMIE 2'!M393</f>
        <v>Synthèse</v>
      </c>
      <c r="AI395" s="71" t="str">
        <f>'HIDAOA 3'!M393</f>
        <v>Synthèse</v>
      </c>
      <c r="AJ395" s="71" t="str">
        <f>'ANA-PATH 2'!M393</f>
        <v>Synthèse</v>
      </c>
      <c r="AK395" s="73" t="str">
        <f>CLINIQUE!N395</f>
        <v>Juin</v>
      </c>
    </row>
    <row r="396" spans="1:38" ht="15.75">
      <c r="A396" s="35">
        <v>387</v>
      </c>
      <c r="B396" s="123" t="s">
        <v>724</v>
      </c>
      <c r="C396" s="123" t="s">
        <v>789</v>
      </c>
      <c r="D396" s="87">
        <f>'REPRODUCTION 3'!G394</f>
        <v>9</v>
      </c>
      <c r="E396" s="87">
        <f>'RUMINANTS 3'!G394</f>
        <v>40.5</v>
      </c>
      <c r="F396" s="87">
        <f>'PARASITOLOGIE 3'!G394</f>
        <v>16.875</v>
      </c>
      <c r="G396" s="87">
        <f>'INFECTIEUX 3'!G394</f>
        <v>13.5</v>
      </c>
      <c r="H396" s="87">
        <f>'CARNIVORES 3'!G394</f>
        <v>29.25</v>
      </c>
      <c r="I396" s="87">
        <f>'CHIRURGIE 3'!G394</f>
        <v>35.25</v>
      </c>
      <c r="J396" s="87">
        <f>'BIOCHIMIE 2'!G394</f>
        <v>17.5</v>
      </c>
      <c r="K396" s="87">
        <f>'HIDAOA 3'!G394</f>
        <v>27</v>
      </c>
      <c r="L396" s="87">
        <f>'ANA-PATH 2'!G394</f>
        <v>22.5</v>
      </c>
      <c r="M396" s="88">
        <f>CLINIQUE!H396</f>
        <v>42</v>
      </c>
      <c r="N396" s="88">
        <f t="shared" si="84"/>
        <v>253.375</v>
      </c>
      <c r="O396" s="88">
        <f t="shared" si="85"/>
        <v>9.0491071428571423</v>
      </c>
      <c r="P396" s="89" t="str">
        <f t="shared" si="86"/>
        <v>Ajournee</v>
      </c>
      <c r="Q396" s="89" t="str">
        <f t="shared" si="87"/>
        <v>Synthèse</v>
      </c>
      <c r="R396" s="72">
        <f t="shared" si="88"/>
        <v>1</v>
      </c>
      <c r="S396" s="72">
        <f t="shared" si="89"/>
        <v>0</v>
      </c>
      <c r="T396" s="72">
        <f t="shared" si="90"/>
        <v>0</v>
      </c>
      <c r="U396" s="72">
        <f t="shared" si="91"/>
        <v>1</v>
      </c>
      <c r="V396" s="72">
        <f t="shared" si="92"/>
        <v>0</v>
      </c>
      <c r="W396" s="72">
        <f t="shared" si="93"/>
        <v>0</v>
      </c>
      <c r="X396" s="72">
        <f t="shared" si="94"/>
        <v>0</v>
      </c>
      <c r="Y396" s="72">
        <f t="shared" si="95"/>
        <v>0</v>
      </c>
      <c r="Z396" s="72">
        <f t="shared" si="96"/>
        <v>0</v>
      </c>
      <c r="AA396" s="72">
        <f t="shared" si="97"/>
        <v>0</v>
      </c>
      <c r="AB396" s="71" t="str">
        <f>'REPRODUCTION 3'!M394</f>
        <v>Synthèse</v>
      </c>
      <c r="AC396" s="71" t="str">
        <f>'RUMINANTS 3'!M394</f>
        <v>Juin</v>
      </c>
      <c r="AD396" s="71" t="str">
        <f>'PARASITOLOGIE 3'!M394</f>
        <v>Synthèse</v>
      </c>
      <c r="AE396" s="71" t="str">
        <f>'INFECTIEUX 3'!M394</f>
        <v>Synthèse</v>
      </c>
      <c r="AF396" s="71" t="str">
        <f>'CARNIVORES 3'!M394</f>
        <v>Synthèse</v>
      </c>
      <c r="AG396" s="71" t="str">
        <f>'CHIRURGIE 3'!M394</f>
        <v>Juin</v>
      </c>
      <c r="AH396" s="71" t="str">
        <f>'BIOCHIMIE 2'!M394</f>
        <v>Synthèse</v>
      </c>
      <c r="AI396" s="71" t="str">
        <f>'HIDAOA 3'!M394</f>
        <v>Synthèse</v>
      </c>
      <c r="AJ396" s="71" t="str">
        <f>'ANA-PATH 2'!M394</f>
        <v>Juin</v>
      </c>
      <c r="AK396" s="73" t="str">
        <f>CLINIQUE!N396</f>
        <v>Juin</v>
      </c>
    </row>
    <row r="397" spans="1:38" ht="15.75">
      <c r="A397" s="35">
        <v>388</v>
      </c>
      <c r="B397" s="123" t="s">
        <v>725</v>
      </c>
      <c r="C397" s="123" t="s">
        <v>790</v>
      </c>
      <c r="D397" s="87">
        <f>'REPRODUCTION 3'!G395</f>
        <v>17.625</v>
      </c>
      <c r="E397" s="87">
        <f>'RUMINANTS 3'!G395</f>
        <v>44.25</v>
      </c>
      <c r="F397" s="87">
        <f>'PARASITOLOGIE 3'!G395</f>
        <v>34.5</v>
      </c>
      <c r="G397" s="87">
        <f>'INFECTIEUX 3'!G395</f>
        <v>15.375</v>
      </c>
      <c r="H397" s="87">
        <f>'CARNIVORES 3'!G395</f>
        <v>35.25</v>
      </c>
      <c r="I397" s="87">
        <f>'CHIRURGIE 3'!G395</f>
        <v>21</v>
      </c>
      <c r="J397" s="87">
        <f>'BIOCHIMIE 2'!G395</f>
        <v>5.75</v>
      </c>
      <c r="K397" s="87">
        <f>'HIDAOA 3'!G395</f>
        <v>43.5</v>
      </c>
      <c r="L397" s="87">
        <f>'ANA-PATH 2'!G395</f>
        <v>8</v>
      </c>
      <c r="M397" s="88">
        <f>CLINIQUE!H397</f>
        <v>42</v>
      </c>
      <c r="N397" s="88">
        <f t="shared" si="84"/>
        <v>267.25</v>
      </c>
      <c r="O397" s="88">
        <f t="shared" si="85"/>
        <v>9.5446428571428577</v>
      </c>
      <c r="P397" s="89" t="str">
        <f t="shared" si="86"/>
        <v>Ajournee</v>
      </c>
      <c r="Q397" s="89" t="str">
        <f t="shared" si="87"/>
        <v>Synthèse</v>
      </c>
      <c r="R397" s="72">
        <f t="shared" si="88"/>
        <v>0</v>
      </c>
      <c r="S397" s="72">
        <f t="shared" si="89"/>
        <v>0</v>
      </c>
      <c r="T397" s="72">
        <f t="shared" si="90"/>
        <v>0</v>
      </c>
      <c r="U397" s="72">
        <f t="shared" si="91"/>
        <v>0</v>
      </c>
      <c r="V397" s="72">
        <f t="shared" si="92"/>
        <v>0</v>
      </c>
      <c r="W397" s="72">
        <f t="shared" si="93"/>
        <v>0</v>
      </c>
      <c r="X397" s="72">
        <f t="shared" si="94"/>
        <v>1</v>
      </c>
      <c r="Y397" s="72">
        <f t="shared" si="95"/>
        <v>0</v>
      </c>
      <c r="Z397" s="72">
        <f t="shared" si="96"/>
        <v>1</v>
      </c>
      <c r="AA397" s="72">
        <f t="shared" si="97"/>
        <v>0</v>
      </c>
      <c r="AB397" s="71" t="str">
        <f>'REPRODUCTION 3'!M395</f>
        <v>Synthèse</v>
      </c>
      <c r="AC397" s="71" t="str">
        <f>'RUMINANTS 3'!M395</f>
        <v>Juin</v>
      </c>
      <c r="AD397" s="71" t="str">
        <f>'PARASITOLOGIE 3'!M395</f>
        <v>Juin</v>
      </c>
      <c r="AE397" s="71" t="str">
        <f>'INFECTIEUX 3'!M395</f>
        <v>Synthèse</v>
      </c>
      <c r="AF397" s="71" t="str">
        <f>'CARNIVORES 3'!M395</f>
        <v>Juin</v>
      </c>
      <c r="AG397" s="71" t="str">
        <f>'CHIRURGIE 3'!M395</f>
        <v>Synthèse</v>
      </c>
      <c r="AH397" s="71" t="str">
        <f>'BIOCHIMIE 2'!M395</f>
        <v>Synthèse</v>
      </c>
      <c r="AI397" s="71" t="str">
        <f>'HIDAOA 3'!M395</f>
        <v>Juin</v>
      </c>
      <c r="AJ397" s="71" t="str">
        <f>'ANA-PATH 2'!M395</f>
        <v>Synthèse</v>
      </c>
      <c r="AK397" s="73" t="str">
        <f>CLINIQUE!N397</f>
        <v>Juin</v>
      </c>
    </row>
    <row r="398" spans="1:38" ht="15.75">
      <c r="A398" s="35">
        <v>389</v>
      </c>
      <c r="B398" s="123" t="s">
        <v>726</v>
      </c>
      <c r="C398" s="123" t="s">
        <v>91</v>
      </c>
      <c r="D398" s="87">
        <f>'REPRODUCTION 3'!G396</f>
        <v>9.75</v>
      </c>
      <c r="E398" s="87">
        <f>'RUMINANTS 3'!G396</f>
        <v>38.25</v>
      </c>
      <c r="F398" s="87">
        <f>'PARASITOLOGIE 3'!G396</f>
        <v>17.25</v>
      </c>
      <c r="G398" s="87">
        <f>'INFECTIEUX 3'!G396</f>
        <v>12</v>
      </c>
      <c r="H398" s="87">
        <f>'CARNIVORES 3'!G396</f>
        <v>32.25</v>
      </c>
      <c r="I398" s="87">
        <f>'CHIRURGIE 3'!G396</f>
        <v>13.5</v>
      </c>
      <c r="J398" s="87">
        <f>'BIOCHIMIE 2'!G396</f>
        <v>7.25</v>
      </c>
      <c r="K398" s="87">
        <f>'HIDAOA 3'!G396</f>
        <v>27.75</v>
      </c>
      <c r="L398" s="87">
        <f>'ANA-PATH 2'!G396</f>
        <v>10</v>
      </c>
      <c r="M398" s="88">
        <f>CLINIQUE!H398</f>
        <v>42</v>
      </c>
      <c r="N398" s="88">
        <f t="shared" si="84"/>
        <v>210</v>
      </c>
      <c r="O398" s="88">
        <f t="shared" si="85"/>
        <v>7.5</v>
      </c>
      <c r="P398" s="89" t="str">
        <f t="shared" si="86"/>
        <v>Ajournee</v>
      </c>
      <c r="Q398" s="89" t="str">
        <f t="shared" si="87"/>
        <v>Synthèse</v>
      </c>
      <c r="R398" s="72">
        <f t="shared" si="88"/>
        <v>1</v>
      </c>
      <c r="S398" s="72">
        <f t="shared" si="89"/>
        <v>0</v>
      </c>
      <c r="T398" s="72">
        <f t="shared" si="90"/>
        <v>0</v>
      </c>
      <c r="U398" s="72">
        <f t="shared" si="91"/>
        <v>1</v>
      </c>
      <c r="V398" s="72">
        <f t="shared" si="92"/>
        <v>0</v>
      </c>
      <c r="W398" s="72">
        <f t="shared" si="93"/>
        <v>1</v>
      </c>
      <c r="X398" s="72">
        <f t="shared" si="94"/>
        <v>1</v>
      </c>
      <c r="Y398" s="72">
        <f t="shared" si="95"/>
        <v>0</v>
      </c>
      <c r="Z398" s="72">
        <f t="shared" si="96"/>
        <v>0</v>
      </c>
      <c r="AA398" s="72">
        <f t="shared" si="97"/>
        <v>0</v>
      </c>
      <c r="AB398" s="71" t="str">
        <f>'REPRODUCTION 3'!M396</f>
        <v>Synthèse</v>
      </c>
      <c r="AC398" s="71" t="str">
        <f>'RUMINANTS 3'!M396</f>
        <v>Juin</v>
      </c>
      <c r="AD398" s="71" t="str">
        <f>'PARASITOLOGIE 3'!M396</f>
        <v>Synthèse</v>
      </c>
      <c r="AE398" s="71" t="str">
        <f>'INFECTIEUX 3'!M396</f>
        <v>Synthèse</v>
      </c>
      <c r="AF398" s="71" t="str">
        <f>'CARNIVORES 3'!M396</f>
        <v>Juin</v>
      </c>
      <c r="AG398" s="71" t="str">
        <f>'CHIRURGIE 3'!M396</f>
        <v>Synthèse</v>
      </c>
      <c r="AH398" s="71" t="str">
        <f>'BIOCHIMIE 2'!M396</f>
        <v>Synthèse</v>
      </c>
      <c r="AI398" s="71" t="str">
        <f>'HIDAOA 3'!M396</f>
        <v>Synthèse</v>
      </c>
      <c r="AJ398" s="71" t="str">
        <f>'ANA-PATH 2'!M396</f>
        <v>Synthèse</v>
      </c>
      <c r="AK398" s="73" t="str">
        <f>CLINIQUE!N398</f>
        <v>Juin</v>
      </c>
    </row>
    <row r="399" spans="1:38" ht="15.75">
      <c r="A399" s="35">
        <v>390</v>
      </c>
      <c r="B399" s="123" t="s">
        <v>727</v>
      </c>
      <c r="C399" s="123" t="s">
        <v>477</v>
      </c>
      <c r="D399" s="87">
        <f>'REPRODUCTION 3'!G397</f>
        <v>5.625</v>
      </c>
      <c r="E399" s="87">
        <f>'RUMINANTS 3'!G397</f>
        <v>27.75</v>
      </c>
      <c r="F399" s="87">
        <f>'PARASITOLOGIE 3'!G397</f>
        <v>23.25</v>
      </c>
      <c r="G399" s="87">
        <f>'INFECTIEUX 3'!G397</f>
        <v>5.25</v>
      </c>
      <c r="H399" s="87">
        <f>'CARNIVORES 3'!G397</f>
        <v>29.625</v>
      </c>
      <c r="I399" s="87">
        <f>'CHIRURGIE 3'!G397</f>
        <v>24.75</v>
      </c>
      <c r="J399" s="87">
        <f>'BIOCHIMIE 2'!G397</f>
        <v>7.5</v>
      </c>
      <c r="K399" s="87">
        <f>'HIDAOA 3'!G397</f>
        <v>27.75</v>
      </c>
      <c r="L399" s="87">
        <f>'ANA-PATH 2'!G397</f>
        <v>17</v>
      </c>
      <c r="M399" s="88">
        <f>CLINIQUE!H399</f>
        <v>41</v>
      </c>
      <c r="N399" s="88">
        <f t="shared" si="84"/>
        <v>209.5</v>
      </c>
      <c r="O399" s="88">
        <f t="shared" si="85"/>
        <v>7.4821428571428568</v>
      </c>
      <c r="P399" s="89" t="str">
        <f t="shared" si="86"/>
        <v>Ajournee</v>
      </c>
      <c r="Q399" s="89" t="str">
        <f t="shared" si="87"/>
        <v>Synthèse</v>
      </c>
      <c r="R399" s="72">
        <f t="shared" si="88"/>
        <v>1</v>
      </c>
      <c r="S399" s="72">
        <f t="shared" si="89"/>
        <v>0</v>
      </c>
      <c r="T399" s="72">
        <f t="shared" si="90"/>
        <v>0</v>
      </c>
      <c r="U399" s="72">
        <f t="shared" si="91"/>
        <v>1</v>
      </c>
      <c r="V399" s="72">
        <f t="shared" si="92"/>
        <v>0</v>
      </c>
      <c r="W399" s="72">
        <f t="shared" si="93"/>
        <v>0</v>
      </c>
      <c r="X399" s="72">
        <f t="shared" si="94"/>
        <v>1</v>
      </c>
      <c r="Y399" s="72">
        <f t="shared" si="95"/>
        <v>0</v>
      </c>
      <c r="Z399" s="72">
        <f t="shared" si="96"/>
        <v>0</v>
      </c>
      <c r="AA399" s="72">
        <f t="shared" si="97"/>
        <v>0</v>
      </c>
      <c r="AB399" s="71" t="str">
        <f>'REPRODUCTION 3'!M397</f>
        <v>Synthèse</v>
      </c>
      <c r="AC399" s="71" t="str">
        <f>'RUMINANTS 3'!M397</f>
        <v>Synthèse</v>
      </c>
      <c r="AD399" s="71" t="str">
        <f>'PARASITOLOGIE 3'!M397</f>
        <v>Synthèse</v>
      </c>
      <c r="AE399" s="71" t="str">
        <f>'INFECTIEUX 3'!M397</f>
        <v>Synthèse</v>
      </c>
      <c r="AF399" s="71" t="str">
        <f>'CARNIVORES 3'!M397</f>
        <v>Synthèse</v>
      </c>
      <c r="AG399" s="71" t="str">
        <f>'CHIRURGIE 3'!M397</f>
        <v>Synthèse</v>
      </c>
      <c r="AH399" s="71" t="str">
        <f>'BIOCHIMIE 2'!M397</f>
        <v>Synthèse</v>
      </c>
      <c r="AI399" s="71" t="str">
        <f>'HIDAOA 3'!M397</f>
        <v>Synthèse</v>
      </c>
      <c r="AJ399" s="71" t="str">
        <f>'ANA-PATH 2'!M397</f>
        <v>Synthèse</v>
      </c>
      <c r="AK399" s="73" t="str">
        <f>CLINIQUE!N399</f>
        <v>Juin</v>
      </c>
    </row>
    <row r="400" spans="1:38" ht="15.75">
      <c r="A400" s="35">
        <v>391</v>
      </c>
      <c r="B400" s="123" t="s">
        <v>93</v>
      </c>
      <c r="C400" s="123" t="s">
        <v>728</v>
      </c>
      <c r="D400" s="87">
        <f>'REPRODUCTION 3'!G398</f>
        <v>11.625</v>
      </c>
      <c r="E400" s="87">
        <f>'RUMINANTS 3'!G398</f>
        <v>42</v>
      </c>
      <c r="F400" s="87">
        <f>'PARASITOLOGIE 3'!G398</f>
        <v>22.5</v>
      </c>
      <c r="G400" s="87">
        <f>'INFECTIEUX 3'!G398</f>
        <v>11.25</v>
      </c>
      <c r="H400" s="87">
        <f>'CARNIVORES 3'!G398</f>
        <v>35.625</v>
      </c>
      <c r="I400" s="87">
        <f>'CHIRURGIE 3'!G398</f>
        <v>24.75</v>
      </c>
      <c r="J400" s="87">
        <f>'BIOCHIMIE 2'!G398</f>
        <v>18</v>
      </c>
      <c r="K400" s="87">
        <f>'HIDAOA 3'!G398</f>
        <v>27</v>
      </c>
      <c r="L400" s="87">
        <f>'ANA-PATH 2'!G398</f>
        <v>18</v>
      </c>
      <c r="M400" s="88">
        <f>CLINIQUE!H400</f>
        <v>42.25</v>
      </c>
      <c r="N400" s="88">
        <f t="shared" si="84"/>
        <v>253</v>
      </c>
      <c r="O400" s="88">
        <f t="shared" si="85"/>
        <v>9.0357142857142865</v>
      </c>
      <c r="P400" s="89" t="str">
        <f t="shared" si="86"/>
        <v>Ajournee</v>
      </c>
      <c r="Q400" s="89" t="str">
        <f t="shared" si="87"/>
        <v>Synthèse</v>
      </c>
      <c r="R400" s="72">
        <f t="shared" si="88"/>
        <v>1</v>
      </c>
      <c r="S400" s="72">
        <f t="shared" si="89"/>
        <v>0</v>
      </c>
      <c r="T400" s="72">
        <f t="shared" si="90"/>
        <v>0</v>
      </c>
      <c r="U400" s="72">
        <f t="shared" si="91"/>
        <v>1</v>
      </c>
      <c r="V400" s="72">
        <f t="shared" si="92"/>
        <v>0</v>
      </c>
      <c r="W400" s="72">
        <f t="shared" si="93"/>
        <v>0</v>
      </c>
      <c r="X400" s="72">
        <f t="shared" si="94"/>
        <v>0</v>
      </c>
      <c r="Y400" s="72">
        <f t="shared" si="95"/>
        <v>0</v>
      </c>
      <c r="Z400" s="72">
        <f t="shared" si="96"/>
        <v>0</v>
      </c>
      <c r="AA400" s="72">
        <f t="shared" si="97"/>
        <v>0</v>
      </c>
      <c r="AB400" s="71" t="str">
        <f>'REPRODUCTION 3'!M398</f>
        <v>Synthèse</v>
      </c>
      <c r="AC400" s="71" t="str">
        <f>'RUMINANTS 3'!M398</f>
        <v>Juin</v>
      </c>
      <c r="AD400" s="71" t="str">
        <f>'PARASITOLOGIE 3'!M398</f>
        <v>Synthèse</v>
      </c>
      <c r="AE400" s="71" t="str">
        <f>'INFECTIEUX 3'!M398</f>
        <v>Synthèse</v>
      </c>
      <c r="AF400" s="71" t="str">
        <f>'CARNIVORES 3'!M398</f>
        <v>Juin</v>
      </c>
      <c r="AG400" s="71" t="str">
        <f>'CHIRURGIE 3'!M398</f>
        <v>Synthèse</v>
      </c>
      <c r="AH400" s="71" t="str">
        <f>'BIOCHIMIE 2'!M398</f>
        <v>Synthèse</v>
      </c>
      <c r="AI400" s="71" t="str">
        <f>'HIDAOA 3'!M398</f>
        <v>Synthèse</v>
      </c>
      <c r="AJ400" s="71" t="str">
        <f>'ANA-PATH 2'!M398</f>
        <v>Synthèse</v>
      </c>
      <c r="AK400" s="73" t="str">
        <f>CLINIQUE!N400</f>
        <v>Juin</v>
      </c>
    </row>
    <row r="401" spans="1:38" ht="15.75">
      <c r="A401" s="35">
        <v>392</v>
      </c>
      <c r="B401" s="123" t="s">
        <v>729</v>
      </c>
      <c r="C401" s="123" t="s">
        <v>730</v>
      </c>
      <c r="D401" s="87">
        <f>'REPRODUCTION 3'!G399</f>
        <v>6.75</v>
      </c>
      <c r="E401" s="87">
        <f>'RUMINANTS 3'!G399</f>
        <v>30</v>
      </c>
      <c r="F401" s="87">
        <f>'PARASITOLOGIE 3'!G399</f>
        <v>18.375</v>
      </c>
      <c r="G401" s="87">
        <f>'INFECTIEUX 3'!G399</f>
        <v>5.25</v>
      </c>
      <c r="H401" s="87">
        <f>'CARNIVORES 3'!G399</f>
        <v>18.375</v>
      </c>
      <c r="I401" s="87">
        <f>'CHIRURGIE 3'!G399</f>
        <v>15</v>
      </c>
      <c r="J401" s="87">
        <f>'BIOCHIMIE 2'!G399</f>
        <v>5</v>
      </c>
      <c r="K401" s="87">
        <f>'HIDAOA 3'!G399</f>
        <v>22.5</v>
      </c>
      <c r="L401" s="87">
        <f>'ANA-PATH 2'!G399</f>
        <v>9.5</v>
      </c>
      <c r="M401" s="88">
        <f>CLINIQUE!H401</f>
        <v>43</v>
      </c>
      <c r="N401" s="88">
        <f t="shared" si="84"/>
        <v>173.75</v>
      </c>
      <c r="O401" s="88">
        <f t="shared" si="85"/>
        <v>6.2053571428571432</v>
      </c>
      <c r="P401" s="89" t="str">
        <f t="shared" si="86"/>
        <v>Ajournee</v>
      </c>
      <c r="Q401" s="89" t="str">
        <f t="shared" si="87"/>
        <v>Synthèse</v>
      </c>
      <c r="R401" s="72">
        <f t="shared" si="88"/>
        <v>1</v>
      </c>
      <c r="S401" s="72">
        <f t="shared" si="89"/>
        <v>0</v>
      </c>
      <c r="T401" s="72">
        <f t="shared" si="90"/>
        <v>0</v>
      </c>
      <c r="U401" s="72">
        <f t="shared" si="91"/>
        <v>1</v>
      </c>
      <c r="V401" s="72">
        <f t="shared" si="92"/>
        <v>0</v>
      </c>
      <c r="W401" s="72">
        <f t="shared" si="93"/>
        <v>0</v>
      </c>
      <c r="X401" s="72">
        <f t="shared" si="94"/>
        <v>1</v>
      </c>
      <c r="Y401" s="72">
        <f t="shared" si="95"/>
        <v>0</v>
      </c>
      <c r="Z401" s="72">
        <f t="shared" si="96"/>
        <v>1</v>
      </c>
      <c r="AA401" s="72">
        <f t="shared" si="97"/>
        <v>0</v>
      </c>
      <c r="AB401" s="71" t="str">
        <f>'REPRODUCTION 3'!M399</f>
        <v>Synthèse</v>
      </c>
      <c r="AC401" s="71" t="str">
        <f>'RUMINANTS 3'!M399</f>
        <v>Juin</v>
      </c>
      <c r="AD401" s="71" t="str">
        <f>'PARASITOLOGIE 3'!M399</f>
        <v>Synthèse</v>
      </c>
      <c r="AE401" s="71" t="str">
        <f>'INFECTIEUX 3'!M399</f>
        <v>Synthèse</v>
      </c>
      <c r="AF401" s="71" t="str">
        <f>'CARNIVORES 3'!M399</f>
        <v>Synthèse</v>
      </c>
      <c r="AG401" s="71" t="str">
        <f>'CHIRURGIE 3'!M399</f>
        <v>Synthèse</v>
      </c>
      <c r="AH401" s="71" t="str">
        <f>'BIOCHIMIE 2'!M399</f>
        <v>Synthèse</v>
      </c>
      <c r="AI401" s="71" t="str">
        <f>'HIDAOA 3'!M399</f>
        <v>Synthèse</v>
      </c>
      <c r="AJ401" s="71" t="str">
        <f>'ANA-PATH 2'!M399</f>
        <v>Synthèse</v>
      </c>
      <c r="AK401" s="73" t="str">
        <f>CLINIQUE!N401</f>
        <v>Juin</v>
      </c>
    </row>
    <row r="402" spans="1:38" ht="15.75">
      <c r="A402" s="35">
        <v>393</v>
      </c>
      <c r="B402" s="123" t="s">
        <v>791</v>
      </c>
      <c r="C402" s="123" t="s">
        <v>234</v>
      </c>
      <c r="D402" s="87">
        <f>'REPRODUCTION 3'!G400</f>
        <v>7.125</v>
      </c>
      <c r="E402" s="87">
        <f>'RUMINANTS 3'!G400</f>
        <v>10.5</v>
      </c>
      <c r="F402" s="87">
        <f>'PARASITOLOGIE 3'!G400</f>
        <v>0</v>
      </c>
      <c r="G402" s="87">
        <f>'INFECTIEUX 3'!G400</f>
        <v>5.625</v>
      </c>
      <c r="H402" s="87">
        <f>'CARNIVORES 3'!G400</f>
        <v>6.75</v>
      </c>
      <c r="I402" s="87">
        <f>'CHIRURGIE 3'!G400</f>
        <v>12.75</v>
      </c>
      <c r="J402" s="87">
        <f>'BIOCHIMIE 2'!G400</f>
        <v>10.75</v>
      </c>
      <c r="K402" s="87">
        <f>'HIDAOA 3'!G400</f>
        <v>26.625</v>
      </c>
      <c r="L402" s="87">
        <f>'ANA-PATH 2'!G400</f>
        <v>7</v>
      </c>
      <c r="M402" s="88">
        <f>CLINIQUE!H402</f>
        <v>13</v>
      </c>
      <c r="N402" s="88">
        <f t="shared" si="84"/>
        <v>100.125</v>
      </c>
      <c r="O402" s="88">
        <f t="shared" si="85"/>
        <v>3.5758928571428572</v>
      </c>
      <c r="P402" s="89" t="str">
        <f t="shared" si="86"/>
        <v>Ajournee</v>
      </c>
      <c r="Q402" s="89" t="str">
        <f t="shared" si="87"/>
        <v>juin</v>
      </c>
      <c r="R402" s="72">
        <f t="shared" si="88"/>
        <v>1</v>
      </c>
      <c r="S402" s="72">
        <f t="shared" si="89"/>
        <v>1</v>
      </c>
      <c r="T402" s="72">
        <f t="shared" si="90"/>
        <v>1</v>
      </c>
      <c r="U402" s="72">
        <f t="shared" si="91"/>
        <v>1</v>
      </c>
      <c r="V402" s="72">
        <f t="shared" si="92"/>
        <v>1</v>
      </c>
      <c r="W402" s="72">
        <f t="shared" si="93"/>
        <v>1</v>
      </c>
      <c r="X402" s="72">
        <f t="shared" si="94"/>
        <v>0</v>
      </c>
      <c r="Y402" s="72">
        <f t="shared" si="95"/>
        <v>0</v>
      </c>
      <c r="Z402" s="72">
        <f t="shared" si="96"/>
        <v>1</v>
      </c>
      <c r="AA402" s="72">
        <f t="shared" si="97"/>
        <v>1</v>
      </c>
      <c r="AB402" s="71" t="str">
        <f>'REPRODUCTION 3'!M400</f>
        <v>Juin</v>
      </c>
      <c r="AC402" s="71" t="str">
        <f>'RUMINANTS 3'!M400</f>
        <v>Juin</v>
      </c>
      <c r="AD402" s="71" t="str">
        <f>'PARASITOLOGIE 3'!M400</f>
        <v>Juin</v>
      </c>
      <c r="AE402" s="71" t="str">
        <f>'INFECTIEUX 3'!M400</f>
        <v>Juin</v>
      </c>
      <c r="AF402" s="71" t="str">
        <f>'CARNIVORES 3'!M400</f>
        <v>Juin</v>
      </c>
      <c r="AG402" s="71" t="str">
        <f>'CHIRURGIE 3'!M400</f>
        <v>Juin</v>
      </c>
      <c r="AH402" s="71" t="str">
        <f>'BIOCHIMIE 2'!M400</f>
        <v>Juin</v>
      </c>
      <c r="AI402" s="71" t="str">
        <f>'HIDAOA 3'!M400</f>
        <v>Juin</v>
      </c>
      <c r="AJ402" s="71" t="str">
        <f>'ANA-PATH 2'!M400</f>
        <v>Juin</v>
      </c>
      <c r="AK402" s="73" t="str">
        <f>CLINIQUE!N402</f>
        <v>Juin</v>
      </c>
    </row>
    <row r="403" spans="1:38" ht="15.75">
      <c r="A403" s="35">
        <v>394</v>
      </c>
      <c r="B403" s="123" t="s">
        <v>731</v>
      </c>
      <c r="C403" s="123" t="s">
        <v>649</v>
      </c>
      <c r="D403" s="339">
        <f>'REPRODUCTION 3'!G401</f>
        <v>26.625</v>
      </c>
      <c r="E403" s="339">
        <f>'RUMINANTS 3'!G401</f>
        <v>51.75</v>
      </c>
      <c r="F403" s="339">
        <f>'PARASITOLOGIE 3'!G401</f>
        <v>39.75</v>
      </c>
      <c r="G403" s="339">
        <f>'INFECTIEUX 3'!G401</f>
        <v>15.75</v>
      </c>
      <c r="H403" s="339">
        <f>'CARNIVORES 3'!G401</f>
        <v>35.25</v>
      </c>
      <c r="I403" s="339">
        <f>'CHIRURGIE 3'!G401</f>
        <v>30.75</v>
      </c>
      <c r="J403" s="339">
        <f>'BIOCHIMIE 2'!G401</f>
        <v>17</v>
      </c>
      <c r="K403" s="339">
        <f>'HIDAOA 3'!G401</f>
        <v>36.75</v>
      </c>
      <c r="L403" s="339">
        <f>'ANA-PATH 2'!G401</f>
        <v>19.5</v>
      </c>
      <c r="M403" s="88">
        <f>CLINIQUE!H403</f>
        <v>44</v>
      </c>
      <c r="N403" s="88">
        <f t="shared" si="84"/>
        <v>317.125</v>
      </c>
      <c r="O403" s="88">
        <f t="shared" si="85"/>
        <v>11.325892857142858</v>
      </c>
      <c r="P403" s="89" t="str">
        <f t="shared" si="86"/>
        <v>Admis</v>
      </c>
      <c r="Q403" s="89" t="str">
        <f t="shared" si="87"/>
        <v>juin</v>
      </c>
      <c r="R403" s="72">
        <f t="shared" si="88"/>
        <v>0</v>
      </c>
      <c r="S403" s="72">
        <f t="shared" si="89"/>
        <v>0</v>
      </c>
      <c r="T403" s="72">
        <f t="shared" si="90"/>
        <v>0</v>
      </c>
      <c r="U403" s="72">
        <f t="shared" si="91"/>
        <v>0</v>
      </c>
      <c r="V403" s="72">
        <f t="shared" si="92"/>
        <v>0</v>
      </c>
      <c r="W403" s="72">
        <f t="shared" si="93"/>
        <v>0</v>
      </c>
      <c r="X403" s="72">
        <f t="shared" si="94"/>
        <v>0</v>
      </c>
      <c r="Y403" s="72">
        <f t="shared" si="95"/>
        <v>0</v>
      </c>
      <c r="Z403" s="72">
        <f t="shared" si="96"/>
        <v>0</v>
      </c>
      <c r="AA403" s="72">
        <f t="shared" si="97"/>
        <v>0</v>
      </c>
      <c r="AB403" s="71" t="str">
        <f>'REPRODUCTION 3'!M401</f>
        <v>Juin</v>
      </c>
      <c r="AC403" s="71" t="str">
        <f>'RUMINANTS 3'!M401</f>
        <v>Juin</v>
      </c>
      <c r="AD403" s="71" t="str">
        <f>'PARASITOLOGIE 3'!M401</f>
        <v>Juin</v>
      </c>
      <c r="AE403" s="71" t="str">
        <f>'INFECTIEUX 3'!M401</f>
        <v>Juin</v>
      </c>
      <c r="AF403" s="71" t="str">
        <f>'CARNIVORES 3'!M401</f>
        <v>Juin</v>
      </c>
      <c r="AG403" s="71" t="str">
        <f>'CHIRURGIE 3'!M401</f>
        <v>Juin</v>
      </c>
      <c r="AH403" s="71" t="str">
        <f>'BIOCHIMIE 2'!M401</f>
        <v>Juin</v>
      </c>
      <c r="AI403" s="71" t="str">
        <f>'HIDAOA 3'!M401</f>
        <v>Juin</v>
      </c>
      <c r="AJ403" s="71" t="str">
        <f>'ANA-PATH 2'!M401</f>
        <v>Juin</v>
      </c>
      <c r="AK403" s="73" t="str">
        <f>CLINIQUE!N403</f>
        <v>Juin</v>
      </c>
      <c r="AL403" t="e">
        <f>IF(AND(B403=#REF!,C403=#REF!),"oui","non")</f>
        <v>#REF!</v>
      </c>
    </row>
    <row r="404" spans="1:38" ht="15.75">
      <c r="A404" s="35">
        <v>395</v>
      </c>
      <c r="B404" s="123" t="s">
        <v>732</v>
      </c>
      <c r="C404" s="123" t="s">
        <v>255</v>
      </c>
      <c r="D404" s="339">
        <f>'REPRODUCTION 3'!G402</f>
        <v>19.875</v>
      </c>
      <c r="E404" s="339">
        <f>'RUMINANTS 3'!G402</f>
        <v>38.25</v>
      </c>
      <c r="F404" s="339">
        <f>'PARASITOLOGIE 3'!G402</f>
        <v>40.125</v>
      </c>
      <c r="G404" s="339">
        <f>'INFECTIEUX 3'!G402</f>
        <v>17.25</v>
      </c>
      <c r="H404" s="339">
        <f>'CARNIVORES 3'!G402</f>
        <v>39.375</v>
      </c>
      <c r="I404" s="339">
        <f>'CHIRURGIE 3'!G402</f>
        <v>40.875</v>
      </c>
      <c r="J404" s="339">
        <f>'BIOCHIMIE 2'!G402</f>
        <v>17</v>
      </c>
      <c r="K404" s="339">
        <f>'HIDAOA 3'!G402</f>
        <v>33.75</v>
      </c>
      <c r="L404" s="339">
        <f>'ANA-PATH 2'!G402</f>
        <v>27.5</v>
      </c>
      <c r="M404" s="88">
        <f>CLINIQUE!H404</f>
        <v>45</v>
      </c>
      <c r="N404" s="88">
        <f t="shared" si="84"/>
        <v>319</v>
      </c>
      <c r="O404" s="88">
        <f t="shared" si="85"/>
        <v>11.392857142857142</v>
      </c>
      <c r="P404" s="89" t="str">
        <f t="shared" si="86"/>
        <v>Admis</v>
      </c>
      <c r="Q404" s="89" t="str">
        <f t="shared" si="87"/>
        <v>juin</v>
      </c>
      <c r="R404" s="72">
        <f t="shared" si="88"/>
        <v>0</v>
      </c>
      <c r="S404" s="72">
        <f t="shared" si="89"/>
        <v>0</v>
      </c>
      <c r="T404" s="72">
        <f t="shared" si="90"/>
        <v>0</v>
      </c>
      <c r="U404" s="72">
        <f t="shared" si="91"/>
        <v>0</v>
      </c>
      <c r="V404" s="72">
        <f t="shared" si="92"/>
        <v>0</v>
      </c>
      <c r="W404" s="72">
        <f t="shared" si="93"/>
        <v>0</v>
      </c>
      <c r="X404" s="72">
        <f t="shared" si="94"/>
        <v>0</v>
      </c>
      <c r="Y404" s="72">
        <f t="shared" si="95"/>
        <v>0</v>
      </c>
      <c r="Z404" s="72">
        <f t="shared" si="96"/>
        <v>0</v>
      </c>
      <c r="AA404" s="72">
        <f t="shared" si="97"/>
        <v>0</v>
      </c>
      <c r="AB404" s="71" t="str">
        <f>'REPRODUCTION 3'!M402</f>
        <v>Juin</v>
      </c>
      <c r="AC404" s="71" t="str">
        <f>'RUMINANTS 3'!M402</f>
        <v>Juin</v>
      </c>
      <c r="AD404" s="71" t="str">
        <f>'PARASITOLOGIE 3'!M402</f>
        <v>Juin</v>
      </c>
      <c r="AE404" s="71" t="str">
        <f>'INFECTIEUX 3'!M402</f>
        <v>Juin</v>
      </c>
      <c r="AF404" s="71" t="str">
        <f>'CARNIVORES 3'!M402</f>
        <v>Juin</v>
      </c>
      <c r="AG404" s="71" t="str">
        <f>'CHIRURGIE 3'!M402</f>
        <v>Juin</v>
      </c>
      <c r="AH404" s="71" t="str">
        <f>'BIOCHIMIE 2'!M402</f>
        <v>Juin</v>
      </c>
      <c r="AI404" s="71" t="str">
        <f>'HIDAOA 3'!M402</f>
        <v>Juin</v>
      </c>
      <c r="AJ404" s="71" t="str">
        <f>'ANA-PATH 2'!M402</f>
        <v>Juin</v>
      </c>
      <c r="AK404" s="73" t="str">
        <f>CLINIQUE!N404</f>
        <v>Juin</v>
      </c>
      <c r="AL404" t="e">
        <f>IF(AND(B404=#REF!,C404=#REF!),"oui","non")</f>
        <v>#REF!</v>
      </c>
    </row>
    <row r="405" spans="1:38" ht="15.75">
      <c r="A405" s="35">
        <v>396</v>
      </c>
      <c r="B405" s="123" t="s">
        <v>733</v>
      </c>
      <c r="C405" s="123" t="s">
        <v>734</v>
      </c>
      <c r="D405" s="87">
        <f>'REPRODUCTION 3'!G403</f>
        <v>14.25</v>
      </c>
      <c r="E405" s="87">
        <f>'RUMINANTS 3'!G403</f>
        <v>41.25</v>
      </c>
      <c r="F405" s="87">
        <f>'PARASITOLOGIE 3'!G403</f>
        <v>29.25</v>
      </c>
      <c r="G405" s="87">
        <f>'INFECTIEUX 3'!G403</f>
        <v>17.25</v>
      </c>
      <c r="H405" s="87">
        <f>'CARNIVORES 3'!G403</f>
        <v>40.125</v>
      </c>
      <c r="I405" s="87">
        <f>'CHIRURGIE 3'!G403</f>
        <v>30</v>
      </c>
      <c r="J405" s="87">
        <f>'BIOCHIMIE 2'!G403</f>
        <v>15</v>
      </c>
      <c r="K405" s="87">
        <f>'HIDAOA 3'!G403</f>
        <v>26.25</v>
      </c>
      <c r="L405" s="87">
        <f>'ANA-PATH 2'!G403</f>
        <v>18</v>
      </c>
      <c r="M405" s="88">
        <f>CLINIQUE!H405</f>
        <v>46</v>
      </c>
      <c r="N405" s="88">
        <f t="shared" si="84"/>
        <v>277.375</v>
      </c>
      <c r="O405" s="88">
        <f t="shared" si="85"/>
        <v>9.90625</v>
      </c>
      <c r="P405" s="89" t="str">
        <f t="shared" si="86"/>
        <v>Ajournee</v>
      </c>
      <c r="Q405" s="89" t="str">
        <f t="shared" si="87"/>
        <v>Synthèse</v>
      </c>
      <c r="R405" s="72">
        <f t="shared" si="88"/>
        <v>1</v>
      </c>
      <c r="S405" s="72">
        <f t="shared" si="89"/>
        <v>0</v>
      </c>
      <c r="T405" s="72">
        <f t="shared" si="90"/>
        <v>0</v>
      </c>
      <c r="U405" s="72">
        <f t="shared" si="91"/>
        <v>0</v>
      </c>
      <c r="V405" s="72">
        <f t="shared" si="92"/>
        <v>0</v>
      </c>
      <c r="W405" s="72">
        <f t="shared" si="93"/>
        <v>0</v>
      </c>
      <c r="X405" s="72">
        <f t="shared" si="94"/>
        <v>0</v>
      </c>
      <c r="Y405" s="72">
        <f t="shared" si="95"/>
        <v>0</v>
      </c>
      <c r="Z405" s="72">
        <f t="shared" si="96"/>
        <v>0</v>
      </c>
      <c r="AA405" s="72">
        <f t="shared" si="97"/>
        <v>0</v>
      </c>
      <c r="AB405" s="71" t="str">
        <f>'REPRODUCTION 3'!M403</f>
        <v>Synthèse</v>
      </c>
      <c r="AC405" s="71" t="str">
        <f>'RUMINANTS 3'!M403</f>
        <v>Juin</v>
      </c>
      <c r="AD405" s="71" t="str">
        <f>'PARASITOLOGIE 3'!M403</f>
        <v>Synthèse</v>
      </c>
      <c r="AE405" s="71" t="str">
        <f>'INFECTIEUX 3'!M403</f>
        <v>Synthèse</v>
      </c>
      <c r="AF405" s="71" t="str">
        <f>'CARNIVORES 3'!M403</f>
        <v>Juin</v>
      </c>
      <c r="AG405" s="71" t="str">
        <f>'CHIRURGIE 3'!M403</f>
        <v>Juin</v>
      </c>
      <c r="AH405" s="71" t="str">
        <f>'BIOCHIMIE 2'!M403</f>
        <v>Synthèse</v>
      </c>
      <c r="AI405" s="71" t="str">
        <f>'HIDAOA 3'!M403</f>
        <v>Synthèse</v>
      </c>
      <c r="AJ405" s="71" t="str">
        <f>'ANA-PATH 2'!M403</f>
        <v>Synthèse</v>
      </c>
      <c r="AK405" s="73" t="str">
        <f>CLINIQUE!N405</f>
        <v>Juin</v>
      </c>
    </row>
    <row r="406" spans="1:38" ht="15.75">
      <c r="A406" s="35">
        <v>397</v>
      </c>
      <c r="B406" s="123" t="s">
        <v>733</v>
      </c>
      <c r="C406" s="123" t="s">
        <v>69</v>
      </c>
      <c r="D406" s="87">
        <f>'REPRODUCTION 3'!G404</f>
        <v>7.125</v>
      </c>
      <c r="E406" s="87">
        <f>'RUMINANTS 3'!G404</f>
        <v>37.5</v>
      </c>
      <c r="F406" s="87">
        <f>'PARASITOLOGIE 3'!G404</f>
        <v>23.625</v>
      </c>
      <c r="G406" s="87">
        <f>'INFECTIEUX 3'!G404</f>
        <v>12</v>
      </c>
      <c r="H406" s="87">
        <f>'CARNIVORES 3'!G404</f>
        <v>24.75</v>
      </c>
      <c r="I406" s="87">
        <f>'CHIRURGIE 3'!G404</f>
        <v>14.25</v>
      </c>
      <c r="J406" s="87">
        <f>'BIOCHIMIE 2'!G404</f>
        <v>12.75</v>
      </c>
      <c r="K406" s="87">
        <f>'HIDAOA 3'!G404</f>
        <v>19.125</v>
      </c>
      <c r="L406" s="87">
        <f>'ANA-PATH 2'!G404</f>
        <v>15</v>
      </c>
      <c r="M406" s="88">
        <f>CLINIQUE!H406</f>
        <v>43</v>
      </c>
      <c r="N406" s="88">
        <f t="shared" si="84"/>
        <v>209.125</v>
      </c>
      <c r="O406" s="88">
        <f t="shared" si="85"/>
        <v>7.46875</v>
      </c>
      <c r="P406" s="89" t="str">
        <f t="shared" si="86"/>
        <v>Ajournee</v>
      </c>
      <c r="Q406" s="89" t="str">
        <f t="shared" si="87"/>
        <v>Synthèse</v>
      </c>
      <c r="R406" s="72">
        <f t="shared" si="88"/>
        <v>1</v>
      </c>
      <c r="S406" s="72">
        <f t="shared" si="89"/>
        <v>0</v>
      </c>
      <c r="T406" s="72">
        <f t="shared" si="90"/>
        <v>0</v>
      </c>
      <c r="U406" s="72">
        <f t="shared" si="91"/>
        <v>1</v>
      </c>
      <c r="V406" s="72">
        <f t="shared" si="92"/>
        <v>0</v>
      </c>
      <c r="W406" s="72">
        <f t="shared" si="93"/>
        <v>1</v>
      </c>
      <c r="X406" s="72">
        <f t="shared" si="94"/>
        <v>0</v>
      </c>
      <c r="Y406" s="72">
        <f t="shared" si="95"/>
        <v>0</v>
      </c>
      <c r="Z406" s="72">
        <f t="shared" si="96"/>
        <v>0</v>
      </c>
      <c r="AA406" s="72">
        <f t="shared" si="97"/>
        <v>0</v>
      </c>
      <c r="AB406" s="71" t="str">
        <f>'REPRODUCTION 3'!M404</f>
        <v>Synthèse</v>
      </c>
      <c r="AC406" s="71" t="str">
        <f>'RUMINANTS 3'!M404</f>
        <v>Juin</v>
      </c>
      <c r="AD406" s="71" t="str">
        <f>'PARASITOLOGIE 3'!M404</f>
        <v>Synthèse</v>
      </c>
      <c r="AE406" s="71" t="str">
        <f>'INFECTIEUX 3'!M404</f>
        <v>Synthèse</v>
      </c>
      <c r="AF406" s="71" t="str">
        <f>'CARNIVORES 3'!M404</f>
        <v>Synthèse</v>
      </c>
      <c r="AG406" s="71" t="str">
        <f>'CHIRURGIE 3'!M404</f>
        <v>Synthèse</v>
      </c>
      <c r="AH406" s="71" t="str">
        <f>'BIOCHIMIE 2'!M404</f>
        <v>Synthèse</v>
      </c>
      <c r="AI406" s="71" t="str">
        <f>'HIDAOA 3'!M404</f>
        <v>Synthèse</v>
      </c>
      <c r="AJ406" s="71" t="str">
        <f>'ANA-PATH 2'!M404</f>
        <v>Synthèse</v>
      </c>
      <c r="AK406" s="73" t="str">
        <f>CLINIQUE!N406</f>
        <v>Juin</v>
      </c>
    </row>
    <row r="407" spans="1:38" ht="15.75">
      <c r="A407" s="35">
        <v>398</v>
      </c>
      <c r="B407" s="123" t="s">
        <v>735</v>
      </c>
      <c r="C407" s="123" t="s">
        <v>94</v>
      </c>
      <c r="D407" s="87">
        <f>'REPRODUCTION 3'!G405</f>
        <v>6.375</v>
      </c>
      <c r="E407" s="87">
        <f>'RUMINANTS 3'!G405</f>
        <v>37.5</v>
      </c>
      <c r="F407" s="87">
        <f>'PARASITOLOGIE 3'!G405</f>
        <v>25.5</v>
      </c>
      <c r="G407" s="87">
        <f>'INFECTIEUX 3'!G405</f>
        <v>4.125</v>
      </c>
      <c r="H407" s="87">
        <f>'CARNIVORES 3'!G405</f>
        <v>36.75</v>
      </c>
      <c r="I407" s="87">
        <f>'CHIRURGIE 3'!G405</f>
        <v>21</v>
      </c>
      <c r="J407" s="87">
        <f>'BIOCHIMIE 2'!G405</f>
        <v>8.75</v>
      </c>
      <c r="K407" s="87">
        <f>'HIDAOA 3'!G405</f>
        <v>26.625</v>
      </c>
      <c r="L407" s="87">
        <f>'ANA-PATH 2'!G405</f>
        <v>17</v>
      </c>
      <c r="M407" s="88">
        <f>CLINIQUE!H407</f>
        <v>45</v>
      </c>
      <c r="N407" s="88">
        <f t="shared" si="84"/>
        <v>228.625</v>
      </c>
      <c r="O407" s="88">
        <f t="shared" si="85"/>
        <v>8.1651785714285712</v>
      </c>
      <c r="P407" s="89" t="str">
        <f t="shared" si="86"/>
        <v>Ajournee</v>
      </c>
      <c r="Q407" s="89" t="str">
        <f t="shared" si="87"/>
        <v>Synthèse</v>
      </c>
      <c r="R407" s="72">
        <f t="shared" si="88"/>
        <v>1</v>
      </c>
      <c r="S407" s="72">
        <f t="shared" si="89"/>
        <v>0</v>
      </c>
      <c r="T407" s="72">
        <f t="shared" si="90"/>
        <v>0</v>
      </c>
      <c r="U407" s="72">
        <f t="shared" si="91"/>
        <v>1</v>
      </c>
      <c r="V407" s="72">
        <f t="shared" si="92"/>
        <v>0</v>
      </c>
      <c r="W407" s="72">
        <f t="shared" si="93"/>
        <v>0</v>
      </c>
      <c r="X407" s="72">
        <f t="shared" si="94"/>
        <v>1</v>
      </c>
      <c r="Y407" s="72">
        <f t="shared" si="95"/>
        <v>0</v>
      </c>
      <c r="Z407" s="72">
        <f t="shared" si="96"/>
        <v>0</v>
      </c>
      <c r="AA407" s="72">
        <f t="shared" si="97"/>
        <v>0</v>
      </c>
      <c r="AB407" s="71" t="str">
        <f>'REPRODUCTION 3'!M405</f>
        <v>Synthèse</v>
      </c>
      <c r="AC407" s="71" t="str">
        <f>'RUMINANTS 3'!M405</f>
        <v>Juin</v>
      </c>
      <c r="AD407" s="71" t="str">
        <f>'PARASITOLOGIE 3'!M405</f>
        <v>Synthèse</v>
      </c>
      <c r="AE407" s="71" t="str">
        <f>'INFECTIEUX 3'!M405</f>
        <v>Synthèse</v>
      </c>
      <c r="AF407" s="71" t="str">
        <f>'CARNIVORES 3'!M405</f>
        <v>Juin</v>
      </c>
      <c r="AG407" s="71" t="str">
        <f>'CHIRURGIE 3'!M405</f>
        <v>Synthèse</v>
      </c>
      <c r="AH407" s="71" t="str">
        <f>'BIOCHIMIE 2'!M405</f>
        <v>Synthèse</v>
      </c>
      <c r="AI407" s="71" t="str">
        <f>'HIDAOA 3'!M405</f>
        <v>Synthèse</v>
      </c>
      <c r="AJ407" s="71" t="str">
        <f>'ANA-PATH 2'!M405</f>
        <v>Synthèse</v>
      </c>
      <c r="AK407" s="73" t="str">
        <f>CLINIQUE!N407</f>
        <v>Juin</v>
      </c>
    </row>
    <row r="408" spans="1:38" ht="15.75">
      <c r="A408" s="35">
        <v>399</v>
      </c>
      <c r="B408" s="123" t="s">
        <v>127</v>
      </c>
      <c r="C408" s="123" t="s">
        <v>736</v>
      </c>
      <c r="D408" s="87">
        <f>'REPRODUCTION 3'!G406</f>
        <v>3</v>
      </c>
      <c r="E408" s="87">
        <f>'RUMINANTS 3'!G406</f>
        <v>24.75</v>
      </c>
      <c r="F408" s="87">
        <f>'PARASITOLOGIE 3'!G406</f>
        <v>30.375</v>
      </c>
      <c r="G408" s="87">
        <f>'INFECTIEUX 3'!G406</f>
        <v>1.875</v>
      </c>
      <c r="H408" s="87">
        <f>'CARNIVORES 3'!G406</f>
        <v>21.75</v>
      </c>
      <c r="I408" s="87">
        <f>'CHIRURGIE 3'!G406</f>
        <v>10.125</v>
      </c>
      <c r="J408" s="87">
        <f>'BIOCHIMIE 2'!G406</f>
        <v>7.5</v>
      </c>
      <c r="K408" s="87">
        <f>'HIDAOA 3'!G406</f>
        <v>23.625</v>
      </c>
      <c r="L408" s="87">
        <f>'ANA-PATH 2'!G406</f>
        <v>15</v>
      </c>
      <c r="M408" s="88">
        <f>CLINIQUE!H408</f>
        <v>43.5</v>
      </c>
      <c r="N408" s="88">
        <f t="shared" si="84"/>
        <v>181.5</v>
      </c>
      <c r="O408" s="88">
        <f t="shared" si="85"/>
        <v>6.4821428571428568</v>
      </c>
      <c r="P408" s="89" t="str">
        <f t="shared" si="86"/>
        <v>Ajournee</v>
      </c>
      <c r="Q408" s="89" t="str">
        <f t="shared" si="87"/>
        <v>Synthèse</v>
      </c>
      <c r="R408" s="72">
        <f t="shared" si="88"/>
        <v>1</v>
      </c>
      <c r="S408" s="72">
        <f t="shared" si="89"/>
        <v>0</v>
      </c>
      <c r="T408" s="72">
        <f t="shared" si="90"/>
        <v>0</v>
      </c>
      <c r="U408" s="72">
        <f t="shared" si="91"/>
        <v>1</v>
      </c>
      <c r="V408" s="72">
        <f t="shared" si="92"/>
        <v>0</v>
      </c>
      <c r="W408" s="72">
        <f t="shared" si="93"/>
        <v>1</v>
      </c>
      <c r="X408" s="72">
        <f t="shared" si="94"/>
        <v>1</v>
      </c>
      <c r="Y408" s="72">
        <f t="shared" si="95"/>
        <v>0</v>
      </c>
      <c r="Z408" s="72">
        <f t="shared" si="96"/>
        <v>0</v>
      </c>
      <c r="AA408" s="72">
        <f t="shared" si="97"/>
        <v>0</v>
      </c>
      <c r="AB408" s="71" t="str">
        <f>'REPRODUCTION 3'!M406</f>
        <v>Synthèse</v>
      </c>
      <c r="AC408" s="71" t="str">
        <f>'RUMINANTS 3'!M406</f>
        <v>Synthèse</v>
      </c>
      <c r="AD408" s="71" t="str">
        <f>'PARASITOLOGIE 3'!M406</f>
        <v>Juin</v>
      </c>
      <c r="AE408" s="71" t="str">
        <f>'INFECTIEUX 3'!M406</f>
        <v>Synthèse</v>
      </c>
      <c r="AF408" s="71" t="str">
        <f>'CARNIVORES 3'!M406</f>
        <v>Synthèse</v>
      </c>
      <c r="AG408" s="71" t="str">
        <f>'CHIRURGIE 3'!M406</f>
        <v>Synthèse</v>
      </c>
      <c r="AH408" s="71" t="str">
        <f>'BIOCHIMIE 2'!M406</f>
        <v>Synthèse</v>
      </c>
      <c r="AI408" s="71" t="str">
        <f>'HIDAOA 3'!M406</f>
        <v>Synthèse</v>
      </c>
      <c r="AJ408" s="71" t="str">
        <f>'ANA-PATH 2'!M406</f>
        <v>Synthèse</v>
      </c>
      <c r="AK408" s="73" t="str">
        <f>CLINIQUE!N408</f>
        <v>Juin</v>
      </c>
    </row>
    <row r="409" spans="1:38" ht="15.75">
      <c r="A409" s="35">
        <v>400</v>
      </c>
      <c r="B409" s="123" t="s">
        <v>737</v>
      </c>
      <c r="C409" s="123" t="s">
        <v>738</v>
      </c>
      <c r="D409" s="87">
        <f>'REPRODUCTION 3'!G407</f>
        <v>12</v>
      </c>
      <c r="E409" s="87">
        <f>'RUMINANTS 3'!G407</f>
        <v>44.25</v>
      </c>
      <c r="F409" s="87">
        <f>'PARASITOLOGIE 3'!G407</f>
        <v>32.25</v>
      </c>
      <c r="G409" s="87">
        <f>'INFECTIEUX 3'!G407</f>
        <v>4.875</v>
      </c>
      <c r="H409" s="87">
        <f>'CARNIVORES 3'!G407</f>
        <v>19.125</v>
      </c>
      <c r="I409" s="87">
        <f>'CHIRURGIE 3'!G407</f>
        <v>7.5</v>
      </c>
      <c r="J409" s="87">
        <f>'BIOCHIMIE 2'!G407</f>
        <v>13.5</v>
      </c>
      <c r="K409" s="87">
        <f>'HIDAOA 3'!G407</f>
        <v>38.625</v>
      </c>
      <c r="L409" s="87">
        <f>'ANA-PATH 2'!G407</f>
        <v>24.5</v>
      </c>
      <c r="M409" s="88">
        <f>CLINIQUE!H409</f>
        <v>46</v>
      </c>
      <c r="N409" s="88">
        <f t="shared" si="84"/>
        <v>242.625</v>
      </c>
      <c r="O409" s="88">
        <f t="shared" si="85"/>
        <v>8.6651785714285712</v>
      </c>
      <c r="P409" s="89" t="str">
        <f t="shared" si="86"/>
        <v>Ajournee</v>
      </c>
      <c r="Q409" s="89" t="str">
        <f t="shared" si="87"/>
        <v>Synthèse</v>
      </c>
      <c r="R409" s="72">
        <f t="shared" si="88"/>
        <v>1</v>
      </c>
      <c r="S409" s="72">
        <f t="shared" si="89"/>
        <v>0</v>
      </c>
      <c r="T409" s="72">
        <f t="shared" si="90"/>
        <v>0</v>
      </c>
      <c r="U409" s="72">
        <f t="shared" si="91"/>
        <v>1</v>
      </c>
      <c r="V409" s="72">
        <f t="shared" si="92"/>
        <v>0</v>
      </c>
      <c r="W409" s="72">
        <f t="shared" si="93"/>
        <v>1</v>
      </c>
      <c r="X409" s="72">
        <f t="shared" si="94"/>
        <v>0</v>
      </c>
      <c r="Y409" s="72">
        <f t="shared" si="95"/>
        <v>0</v>
      </c>
      <c r="Z409" s="72">
        <f t="shared" si="96"/>
        <v>0</v>
      </c>
      <c r="AA409" s="72">
        <f t="shared" si="97"/>
        <v>0</v>
      </c>
      <c r="AB409" s="71" t="str">
        <f>'REPRODUCTION 3'!M407</f>
        <v>Synthèse</v>
      </c>
      <c r="AC409" s="71" t="str">
        <f>'RUMINANTS 3'!M407</f>
        <v>Juin</v>
      </c>
      <c r="AD409" s="71" t="str">
        <f>'PARASITOLOGIE 3'!M407</f>
        <v>Juin</v>
      </c>
      <c r="AE409" s="71" t="str">
        <f>'INFECTIEUX 3'!M407</f>
        <v>Synthèse</v>
      </c>
      <c r="AF409" s="71" t="str">
        <f>'CARNIVORES 3'!M407</f>
        <v>Synthèse</v>
      </c>
      <c r="AG409" s="71" t="str">
        <f>'CHIRURGIE 3'!M407</f>
        <v>Synthèse</v>
      </c>
      <c r="AH409" s="71" t="str">
        <f>'BIOCHIMIE 2'!M407</f>
        <v>Synthèse</v>
      </c>
      <c r="AI409" s="71" t="str">
        <f>'HIDAOA 3'!M407</f>
        <v>Juin</v>
      </c>
      <c r="AJ409" s="71" t="str">
        <f>'ANA-PATH 2'!M407</f>
        <v>Juin</v>
      </c>
      <c r="AK409" s="73" t="str">
        <f>CLINIQUE!N409</f>
        <v>Juin</v>
      </c>
    </row>
    <row r="410" spans="1:38" ht="15.75">
      <c r="A410" s="35">
        <v>401</v>
      </c>
      <c r="B410" s="123" t="s">
        <v>739</v>
      </c>
      <c r="C410" s="123" t="s">
        <v>89</v>
      </c>
      <c r="D410" s="339">
        <f>'REPRODUCTION 3'!G408</f>
        <v>26.625</v>
      </c>
      <c r="E410" s="339">
        <f>'RUMINANTS 3'!G408</f>
        <v>49.5</v>
      </c>
      <c r="F410" s="339">
        <f>'PARASITOLOGIE 3'!G408</f>
        <v>40.125</v>
      </c>
      <c r="G410" s="339">
        <f>'INFECTIEUX 3'!G408</f>
        <v>15.75</v>
      </c>
      <c r="H410" s="339">
        <f>'CARNIVORES 3'!G408</f>
        <v>45.75</v>
      </c>
      <c r="I410" s="339">
        <f>'CHIRURGIE 3'!G408</f>
        <v>36.75</v>
      </c>
      <c r="J410" s="339">
        <f>'BIOCHIMIE 2'!G408</f>
        <v>20</v>
      </c>
      <c r="K410" s="339">
        <f>'HIDAOA 3'!G408</f>
        <v>43.875</v>
      </c>
      <c r="L410" s="339">
        <f>'ANA-PATH 2'!G408</f>
        <v>22.75</v>
      </c>
      <c r="M410" s="88">
        <f>CLINIQUE!H410</f>
        <v>45.5</v>
      </c>
      <c r="N410" s="88">
        <f t="shared" si="84"/>
        <v>346.625</v>
      </c>
      <c r="O410" s="88">
        <f t="shared" si="85"/>
        <v>12.379464285714286</v>
      </c>
      <c r="P410" s="89" t="str">
        <f t="shared" si="86"/>
        <v>Admis</v>
      </c>
      <c r="Q410" s="89" t="str">
        <f t="shared" si="87"/>
        <v>juin</v>
      </c>
      <c r="R410" s="72">
        <f t="shared" si="88"/>
        <v>0</v>
      </c>
      <c r="S410" s="72">
        <f t="shared" si="89"/>
        <v>0</v>
      </c>
      <c r="T410" s="72">
        <f t="shared" si="90"/>
        <v>0</v>
      </c>
      <c r="U410" s="72">
        <f t="shared" si="91"/>
        <v>0</v>
      </c>
      <c r="V410" s="72">
        <f t="shared" si="92"/>
        <v>0</v>
      </c>
      <c r="W410" s="72">
        <f t="shared" si="93"/>
        <v>0</v>
      </c>
      <c r="X410" s="72">
        <f t="shared" si="94"/>
        <v>0</v>
      </c>
      <c r="Y410" s="72">
        <f t="shared" si="95"/>
        <v>0</v>
      </c>
      <c r="Z410" s="72">
        <f t="shared" si="96"/>
        <v>0</v>
      </c>
      <c r="AA410" s="72">
        <f t="shared" si="97"/>
        <v>0</v>
      </c>
      <c r="AB410" s="71" t="str">
        <f>'REPRODUCTION 3'!M408</f>
        <v>Juin</v>
      </c>
      <c r="AC410" s="71" t="str">
        <f>'RUMINANTS 3'!M408</f>
        <v>Juin</v>
      </c>
      <c r="AD410" s="71" t="str">
        <f>'PARASITOLOGIE 3'!M408</f>
        <v>Juin</v>
      </c>
      <c r="AE410" s="71" t="str">
        <f>'INFECTIEUX 3'!M408</f>
        <v>Juin</v>
      </c>
      <c r="AF410" s="71" t="str">
        <f>'CARNIVORES 3'!M408</f>
        <v>Juin</v>
      </c>
      <c r="AG410" s="71" t="str">
        <f>'CHIRURGIE 3'!M408</f>
        <v>Juin</v>
      </c>
      <c r="AH410" s="71" t="str">
        <f>'BIOCHIMIE 2'!M408</f>
        <v>Juin</v>
      </c>
      <c r="AI410" s="71" t="str">
        <f>'HIDAOA 3'!M408</f>
        <v>Juin</v>
      </c>
      <c r="AJ410" s="71" t="str">
        <f>'ANA-PATH 2'!M408</f>
        <v>Juin</v>
      </c>
      <c r="AK410" s="73" t="str">
        <f>CLINIQUE!N410</f>
        <v>Juin</v>
      </c>
      <c r="AL410" t="e">
        <f>IF(AND(B410=#REF!,C410=#REF!),"oui","non")</f>
        <v>#REF!</v>
      </c>
    </row>
    <row r="411" spans="1:38" ht="15.75">
      <c r="A411" s="35">
        <v>402</v>
      </c>
      <c r="B411" s="123" t="s">
        <v>740</v>
      </c>
      <c r="C411" s="123" t="s">
        <v>492</v>
      </c>
      <c r="D411" s="87">
        <f>'REPRODUCTION 3'!G409</f>
        <v>2.625</v>
      </c>
      <c r="E411" s="87">
        <f>'RUMINANTS 3'!G409</f>
        <v>15.75</v>
      </c>
      <c r="F411" s="87">
        <f>'PARASITOLOGIE 3'!G409</f>
        <v>28.875</v>
      </c>
      <c r="G411" s="87">
        <f>'INFECTIEUX 3'!G409</f>
        <v>1.5</v>
      </c>
      <c r="H411" s="87">
        <f>'CARNIVORES 3'!G409</f>
        <v>12</v>
      </c>
      <c r="I411" s="87">
        <f>'CHIRURGIE 3'!G409</f>
        <v>15.75</v>
      </c>
      <c r="J411" s="87">
        <f>'BIOCHIMIE 2'!G409</f>
        <v>11.5</v>
      </c>
      <c r="K411" s="87">
        <f>'HIDAOA 3'!G409</f>
        <v>33</v>
      </c>
      <c r="L411" s="87">
        <f>'ANA-PATH 2'!G409</f>
        <v>4.5</v>
      </c>
      <c r="M411" s="88">
        <f>CLINIQUE!H411</f>
        <v>43.25</v>
      </c>
      <c r="N411" s="88">
        <f t="shared" si="84"/>
        <v>168.75</v>
      </c>
      <c r="O411" s="88">
        <f t="shared" si="85"/>
        <v>6.0267857142857144</v>
      </c>
      <c r="P411" s="89" t="str">
        <f t="shared" si="86"/>
        <v>Ajournee</v>
      </c>
      <c r="Q411" s="89" t="str">
        <f t="shared" si="87"/>
        <v>Synthèse</v>
      </c>
      <c r="R411" s="72">
        <f t="shared" si="88"/>
        <v>1</v>
      </c>
      <c r="S411" s="72">
        <f t="shared" si="89"/>
        <v>0</v>
      </c>
      <c r="T411" s="72">
        <f t="shared" si="90"/>
        <v>0</v>
      </c>
      <c r="U411" s="72">
        <f t="shared" si="91"/>
        <v>1</v>
      </c>
      <c r="V411" s="72">
        <f t="shared" si="92"/>
        <v>1</v>
      </c>
      <c r="W411" s="72">
        <f t="shared" si="93"/>
        <v>0</v>
      </c>
      <c r="X411" s="72">
        <f t="shared" si="94"/>
        <v>0</v>
      </c>
      <c r="Y411" s="72">
        <f t="shared" si="95"/>
        <v>0</v>
      </c>
      <c r="Z411" s="72">
        <f t="shared" si="96"/>
        <v>1</v>
      </c>
      <c r="AA411" s="72">
        <f t="shared" si="97"/>
        <v>0</v>
      </c>
      <c r="AB411" s="71" t="str">
        <f>'REPRODUCTION 3'!M409</f>
        <v>Juin</v>
      </c>
      <c r="AC411" s="71" t="str">
        <f>'RUMINANTS 3'!M409</f>
        <v>Synthèse</v>
      </c>
      <c r="AD411" s="71" t="str">
        <f>'PARASITOLOGIE 3'!M409</f>
        <v>Juin</v>
      </c>
      <c r="AE411" s="71" t="str">
        <f>'INFECTIEUX 3'!M409</f>
        <v>Juin</v>
      </c>
      <c r="AF411" s="71" t="str">
        <f>'CARNIVORES 3'!M409</f>
        <v>Juin</v>
      </c>
      <c r="AG411" s="71" t="str">
        <f>'CHIRURGIE 3'!M409</f>
        <v>Juin</v>
      </c>
      <c r="AH411" s="71" t="str">
        <f>'BIOCHIMIE 2'!M409</f>
        <v>Juin</v>
      </c>
      <c r="AI411" s="71" t="str">
        <f>'HIDAOA 3'!M409</f>
        <v>Juin</v>
      </c>
      <c r="AJ411" s="71" t="str">
        <f>'ANA-PATH 2'!M409</f>
        <v>Synthèse</v>
      </c>
      <c r="AK411" s="73" t="str">
        <f>CLINIQUE!N411</f>
        <v>Juin</v>
      </c>
    </row>
    <row r="412" spans="1:38" ht="15.75">
      <c r="A412" s="35">
        <v>403</v>
      </c>
      <c r="B412" s="123" t="s">
        <v>741</v>
      </c>
      <c r="C412" s="123" t="s">
        <v>742</v>
      </c>
      <c r="D412" s="87">
        <f>'REPRODUCTION 3'!G410</f>
        <v>5.25</v>
      </c>
      <c r="E412" s="87">
        <f>'RUMINANTS 3'!G410</f>
        <v>24</v>
      </c>
      <c r="F412" s="87">
        <f>'PARASITOLOGIE 3'!G410</f>
        <v>19.125</v>
      </c>
      <c r="G412" s="87">
        <f>'INFECTIEUX 3'!G410</f>
        <v>5.625</v>
      </c>
      <c r="H412" s="87">
        <f>'CARNIVORES 3'!G410</f>
        <v>32.625</v>
      </c>
      <c r="I412" s="87">
        <f>'CHIRURGIE 3'!G410</f>
        <v>16.125</v>
      </c>
      <c r="J412" s="87">
        <f>'BIOCHIMIE 2'!G410</f>
        <v>8.5</v>
      </c>
      <c r="K412" s="87">
        <f>'HIDAOA 3'!G410</f>
        <v>25.5</v>
      </c>
      <c r="L412" s="87">
        <f>'ANA-PATH 2'!G410</f>
        <v>8</v>
      </c>
      <c r="M412" s="88">
        <f>CLINIQUE!H412</f>
        <v>43.5</v>
      </c>
      <c r="N412" s="88">
        <f t="shared" si="84"/>
        <v>188.25</v>
      </c>
      <c r="O412" s="88">
        <f t="shared" si="85"/>
        <v>6.7232142857142856</v>
      </c>
      <c r="P412" s="89" t="str">
        <f t="shared" si="86"/>
        <v>Ajournee</v>
      </c>
      <c r="Q412" s="89" t="str">
        <f t="shared" si="87"/>
        <v>Synthèse</v>
      </c>
      <c r="R412" s="72">
        <f t="shared" si="88"/>
        <v>1</v>
      </c>
      <c r="S412" s="72">
        <f t="shared" si="89"/>
        <v>0</v>
      </c>
      <c r="T412" s="72">
        <f t="shared" si="90"/>
        <v>0</v>
      </c>
      <c r="U412" s="72">
        <f t="shared" si="91"/>
        <v>1</v>
      </c>
      <c r="V412" s="72">
        <f t="shared" si="92"/>
        <v>0</v>
      </c>
      <c r="W412" s="72">
        <f t="shared" si="93"/>
        <v>0</v>
      </c>
      <c r="X412" s="72">
        <f t="shared" si="94"/>
        <v>1</v>
      </c>
      <c r="Y412" s="72">
        <f t="shared" si="95"/>
        <v>0</v>
      </c>
      <c r="Z412" s="72">
        <f t="shared" si="96"/>
        <v>1</v>
      </c>
      <c r="AA412" s="72">
        <f t="shared" si="97"/>
        <v>0</v>
      </c>
      <c r="AB412" s="71" t="str">
        <f>'REPRODUCTION 3'!M410</f>
        <v>Synthèse</v>
      </c>
      <c r="AC412" s="71" t="str">
        <f>'RUMINANTS 3'!M410</f>
        <v>Synthèse</v>
      </c>
      <c r="AD412" s="71" t="str">
        <f>'PARASITOLOGIE 3'!M410</f>
        <v>Synthèse</v>
      </c>
      <c r="AE412" s="71" t="str">
        <f>'INFECTIEUX 3'!M410</f>
        <v>Synthèse</v>
      </c>
      <c r="AF412" s="71" t="str">
        <f>'CARNIVORES 3'!M410</f>
        <v>Juin</v>
      </c>
      <c r="AG412" s="71" t="str">
        <f>'CHIRURGIE 3'!M410</f>
        <v>Synthèse</v>
      </c>
      <c r="AH412" s="71" t="str">
        <f>'BIOCHIMIE 2'!M410</f>
        <v>Synthèse</v>
      </c>
      <c r="AI412" s="71" t="str">
        <f>'HIDAOA 3'!M410</f>
        <v>Synthèse</v>
      </c>
      <c r="AJ412" s="71" t="str">
        <f>'ANA-PATH 2'!M410</f>
        <v>Synthèse</v>
      </c>
      <c r="AK412" s="73" t="str">
        <f>CLINIQUE!N412</f>
        <v>Juin</v>
      </c>
    </row>
    <row r="413" spans="1:38" ht="15.75">
      <c r="A413" s="35">
        <v>404</v>
      </c>
      <c r="B413" s="123" t="s">
        <v>743</v>
      </c>
      <c r="C413" s="123" t="s">
        <v>744</v>
      </c>
      <c r="D413" s="87">
        <f>'REPRODUCTION 3'!G411</f>
        <v>9.375</v>
      </c>
      <c r="E413" s="87">
        <f>'RUMINANTS 3'!G411</f>
        <v>43.5</v>
      </c>
      <c r="F413" s="87">
        <f>'PARASITOLOGIE 3'!G411</f>
        <v>34.875</v>
      </c>
      <c r="G413" s="87">
        <f>'INFECTIEUX 3'!G411</f>
        <v>15</v>
      </c>
      <c r="H413" s="87">
        <f>'CARNIVORES 3'!G411</f>
        <v>36</v>
      </c>
      <c r="I413" s="87">
        <f>'CHIRURGIE 3'!G411</f>
        <v>28.875</v>
      </c>
      <c r="J413" s="87">
        <f>'BIOCHIMIE 2'!G411</f>
        <v>15</v>
      </c>
      <c r="K413" s="87">
        <f>'HIDAOA 3'!G411</f>
        <v>37.125</v>
      </c>
      <c r="L413" s="87">
        <f>'ANA-PATH 2'!G411</f>
        <v>28</v>
      </c>
      <c r="M413" s="88">
        <f>CLINIQUE!H413</f>
        <v>43</v>
      </c>
      <c r="N413" s="88">
        <f t="shared" si="84"/>
        <v>290.75</v>
      </c>
      <c r="O413" s="88">
        <f t="shared" si="85"/>
        <v>10.383928571428571</v>
      </c>
      <c r="P413" s="89" t="str">
        <f t="shared" si="86"/>
        <v>Ajournee</v>
      </c>
      <c r="Q413" s="89" t="str">
        <f t="shared" si="87"/>
        <v>Synthèse</v>
      </c>
      <c r="R413" s="72">
        <f t="shared" si="88"/>
        <v>1</v>
      </c>
      <c r="S413" s="72">
        <f t="shared" si="89"/>
        <v>0</v>
      </c>
      <c r="T413" s="72">
        <f t="shared" si="90"/>
        <v>0</v>
      </c>
      <c r="U413" s="72">
        <f t="shared" si="91"/>
        <v>0</v>
      </c>
      <c r="V413" s="72">
        <f t="shared" si="92"/>
        <v>0</v>
      </c>
      <c r="W413" s="72">
        <f t="shared" si="93"/>
        <v>0</v>
      </c>
      <c r="X413" s="72">
        <f t="shared" si="94"/>
        <v>0</v>
      </c>
      <c r="Y413" s="72">
        <f t="shared" si="95"/>
        <v>0</v>
      </c>
      <c r="Z413" s="72">
        <f t="shared" si="96"/>
        <v>0</v>
      </c>
      <c r="AA413" s="72">
        <f t="shared" si="97"/>
        <v>0</v>
      </c>
      <c r="AB413" s="71" t="str">
        <f>'REPRODUCTION 3'!M411</f>
        <v>Synthèse</v>
      </c>
      <c r="AC413" s="71" t="str">
        <f>'RUMINANTS 3'!M411</f>
        <v>Juin</v>
      </c>
      <c r="AD413" s="71" t="str">
        <f>'PARASITOLOGIE 3'!M411</f>
        <v>Juin</v>
      </c>
      <c r="AE413" s="71" t="str">
        <f>'INFECTIEUX 3'!M411</f>
        <v>Juin</v>
      </c>
      <c r="AF413" s="71" t="str">
        <f>'CARNIVORES 3'!M411</f>
        <v>Juin</v>
      </c>
      <c r="AG413" s="71" t="str">
        <f>'CHIRURGIE 3'!M411</f>
        <v>Juin</v>
      </c>
      <c r="AH413" s="71" t="str">
        <f>'BIOCHIMIE 2'!M411</f>
        <v>Juin</v>
      </c>
      <c r="AI413" s="71" t="str">
        <f>'HIDAOA 3'!M411</f>
        <v>Juin</v>
      </c>
      <c r="AJ413" s="71" t="str">
        <f>'ANA-PATH 2'!M411</f>
        <v>Juin</v>
      </c>
      <c r="AK413" s="73" t="str">
        <f>CLINIQUE!N413</f>
        <v>Juin</v>
      </c>
    </row>
    <row r="414" spans="1:38" ht="15.75">
      <c r="A414" s="35">
        <v>405</v>
      </c>
      <c r="B414" s="123" t="s">
        <v>743</v>
      </c>
      <c r="C414" s="123" t="s">
        <v>745</v>
      </c>
      <c r="D414" s="87">
        <f>'REPRODUCTION 3'!G412</f>
        <v>10.5</v>
      </c>
      <c r="E414" s="87">
        <f>'RUMINANTS 3'!G412</f>
        <v>25.5</v>
      </c>
      <c r="F414" s="87">
        <f>'PARASITOLOGIE 3'!G412</f>
        <v>22.5</v>
      </c>
      <c r="G414" s="87">
        <f>'INFECTIEUX 3'!G412</f>
        <v>6.375</v>
      </c>
      <c r="H414" s="87">
        <f>'CARNIVORES 3'!G412</f>
        <v>28.125</v>
      </c>
      <c r="I414" s="87">
        <f>'CHIRURGIE 3'!G412</f>
        <v>11.25</v>
      </c>
      <c r="J414" s="87">
        <f>'BIOCHIMIE 2'!G412</f>
        <v>9.5</v>
      </c>
      <c r="K414" s="87">
        <f>'HIDAOA 3'!G412</f>
        <v>22.5</v>
      </c>
      <c r="L414" s="87">
        <f>'ANA-PATH 2'!G412</f>
        <v>18.5</v>
      </c>
      <c r="M414" s="88">
        <f>CLINIQUE!H414</f>
        <v>43</v>
      </c>
      <c r="N414" s="88">
        <f t="shared" si="84"/>
        <v>197.75</v>
      </c>
      <c r="O414" s="88">
        <f t="shared" si="85"/>
        <v>7.0625</v>
      </c>
      <c r="P414" s="89" t="str">
        <f t="shared" si="86"/>
        <v>Ajournee</v>
      </c>
      <c r="Q414" s="89" t="str">
        <f t="shared" si="87"/>
        <v>Synthèse</v>
      </c>
      <c r="R414" s="72">
        <f t="shared" si="88"/>
        <v>1</v>
      </c>
      <c r="S414" s="72">
        <f t="shared" si="89"/>
        <v>0</v>
      </c>
      <c r="T414" s="72">
        <f t="shared" si="90"/>
        <v>0</v>
      </c>
      <c r="U414" s="72">
        <f t="shared" si="91"/>
        <v>1</v>
      </c>
      <c r="V414" s="72">
        <f t="shared" si="92"/>
        <v>0</v>
      </c>
      <c r="W414" s="72">
        <f t="shared" si="93"/>
        <v>1</v>
      </c>
      <c r="X414" s="72">
        <f t="shared" si="94"/>
        <v>1</v>
      </c>
      <c r="Y414" s="72">
        <f t="shared" si="95"/>
        <v>0</v>
      </c>
      <c r="Z414" s="72">
        <f t="shared" si="96"/>
        <v>0</v>
      </c>
      <c r="AA414" s="72">
        <f t="shared" si="97"/>
        <v>0</v>
      </c>
      <c r="AB414" s="71" t="str">
        <f>'REPRODUCTION 3'!M412</f>
        <v>Synthèse</v>
      </c>
      <c r="AC414" s="71" t="str">
        <f>'RUMINANTS 3'!M412</f>
        <v>Synthèse</v>
      </c>
      <c r="AD414" s="71" t="str">
        <f>'PARASITOLOGIE 3'!M412</f>
        <v>Synthèse</v>
      </c>
      <c r="AE414" s="71" t="str">
        <f>'INFECTIEUX 3'!M412</f>
        <v>Synthèse</v>
      </c>
      <c r="AF414" s="71" t="str">
        <f>'CARNIVORES 3'!M412</f>
        <v>Synthèse</v>
      </c>
      <c r="AG414" s="71" t="str">
        <f>'CHIRURGIE 3'!M412</f>
        <v>Synthèse</v>
      </c>
      <c r="AH414" s="71" t="str">
        <f>'BIOCHIMIE 2'!M412</f>
        <v>Synthèse</v>
      </c>
      <c r="AI414" s="71" t="str">
        <f>'HIDAOA 3'!M412</f>
        <v>Synthèse</v>
      </c>
      <c r="AJ414" s="71" t="str">
        <f>'ANA-PATH 2'!M412</f>
        <v>Synthèse</v>
      </c>
      <c r="AK414" s="73" t="str">
        <f>CLINIQUE!N414</f>
        <v>Juin</v>
      </c>
    </row>
    <row r="415" spans="1:38" ht="15.75">
      <c r="A415" s="35">
        <v>406</v>
      </c>
      <c r="B415" s="123" t="s">
        <v>746</v>
      </c>
      <c r="C415" s="123" t="s">
        <v>747</v>
      </c>
      <c r="D415" s="339">
        <f>'REPRODUCTION 3'!G413</f>
        <v>20.625</v>
      </c>
      <c r="E415" s="339">
        <f>'RUMINANTS 3'!G413</f>
        <v>48.75</v>
      </c>
      <c r="F415" s="339">
        <f>'PARASITOLOGIE 3'!G413</f>
        <v>49.5</v>
      </c>
      <c r="G415" s="339">
        <f>'INFECTIEUX 3'!G413</f>
        <v>27.375</v>
      </c>
      <c r="H415" s="339">
        <f>'CARNIVORES 3'!G413</f>
        <v>43.875</v>
      </c>
      <c r="I415" s="339">
        <f>'CHIRURGIE 3'!G413</f>
        <v>40.5</v>
      </c>
      <c r="J415" s="339">
        <f>'BIOCHIMIE 2'!G413</f>
        <v>16</v>
      </c>
      <c r="K415" s="339">
        <f>'HIDAOA 3'!G413</f>
        <v>46.5</v>
      </c>
      <c r="L415" s="339">
        <f>'ANA-PATH 2'!G413</f>
        <v>14.5</v>
      </c>
      <c r="M415" s="88">
        <f>CLINIQUE!H415</f>
        <v>46</v>
      </c>
      <c r="N415" s="88">
        <f t="shared" si="84"/>
        <v>353.625</v>
      </c>
      <c r="O415" s="88">
        <f t="shared" si="85"/>
        <v>12.629464285714286</v>
      </c>
      <c r="P415" s="89" t="str">
        <f t="shared" si="86"/>
        <v>Admis</v>
      </c>
      <c r="Q415" s="89" t="str">
        <f t="shared" si="87"/>
        <v>juin</v>
      </c>
      <c r="R415" s="72">
        <f t="shared" si="88"/>
        <v>0</v>
      </c>
      <c r="S415" s="72">
        <f t="shared" si="89"/>
        <v>0</v>
      </c>
      <c r="T415" s="72">
        <f t="shared" si="90"/>
        <v>0</v>
      </c>
      <c r="U415" s="72">
        <f t="shared" si="91"/>
        <v>0</v>
      </c>
      <c r="V415" s="72">
        <f t="shared" si="92"/>
        <v>0</v>
      </c>
      <c r="W415" s="72">
        <f t="shared" si="93"/>
        <v>0</v>
      </c>
      <c r="X415" s="72">
        <f t="shared" si="94"/>
        <v>0</v>
      </c>
      <c r="Y415" s="72">
        <f t="shared" si="95"/>
        <v>0</v>
      </c>
      <c r="Z415" s="72">
        <f t="shared" si="96"/>
        <v>0</v>
      </c>
      <c r="AA415" s="72">
        <f t="shared" si="97"/>
        <v>0</v>
      </c>
      <c r="AB415" s="71" t="str">
        <f>'REPRODUCTION 3'!M413</f>
        <v>Juin</v>
      </c>
      <c r="AC415" s="71" t="str">
        <f>'RUMINANTS 3'!M413</f>
        <v>Juin</v>
      </c>
      <c r="AD415" s="71" t="str">
        <f>'PARASITOLOGIE 3'!M413</f>
        <v>Juin</v>
      </c>
      <c r="AE415" s="71" t="str">
        <f>'INFECTIEUX 3'!M413</f>
        <v>Juin</v>
      </c>
      <c r="AF415" s="71" t="str">
        <f>'CARNIVORES 3'!M413</f>
        <v>Juin</v>
      </c>
      <c r="AG415" s="71" t="str">
        <f>'CHIRURGIE 3'!M413</f>
        <v>Juin</v>
      </c>
      <c r="AH415" s="71" t="str">
        <f>'BIOCHIMIE 2'!M413</f>
        <v>Juin</v>
      </c>
      <c r="AI415" s="71" t="str">
        <f>'HIDAOA 3'!M413</f>
        <v>Juin</v>
      </c>
      <c r="AJ415" s="71" t="str">
        <f>'ANA-PATH 2'!M413</f>
        <v>Juin</v>
      </c>
      <c r="AK415" s="73" t="str">
        <f>CLINIQUE!N415</f>
        <v>Juin</v>
      </c>
      <c r="AL415" t="e">
        <f>IF(AND(B415=#REF!,C415=#REF!),"oui","non")</f>
        <v>#REF!</v>
      </c>
    </row>
    <row r="416" spans="1:38" ht="15.75">
      <c r="A416" s="35">
        <v>407</v>
      </c>
      <c r="B416" s="123" t="s">
        <v>748</v>
      </c>
      <c r="C416" s="123" t="s">
        <v>82</v>
      </c>
      <c r="D416" s="87">
        <f>'REPRODUCTION 3'!G414</f>
        <v>21</v>
      </c>
      <c r="E416" s="87">
        <f>'RUMINANTS 3'!G414</f>
        <v>44.25</v>
      </c>
      <c r="F416" s="87">
        <f>'PARASITOLOGIE 3'!G414</f>
        <v>44.625</v>
      </c>
      <c r="G416" s="87">
        <f>'INFECTIEUX 3'!G414</f>
        <v>22.5</v>
      </c>
      <c r="H416" s="87">
        <f>'CARNIVORES 3'!G414</f>
        <v>24</v>
      </c>
      <c r="I416" s="87">
        <f>'CHIRURGIE 3'!G414</f>
        <v>27.75</v>
      </c>
      <c r="J416" s="87">
        <f>'BIOCHIMIE 2'!G414</f>
        <v>19</v>
      </c>
      <c r="K416" s="87">
        <f>'HIDAOA 3'!G414</f>
        <v>12</v>
      </c>
      <c r="L416" s="87">
        <f>'ANA-PATH 2'!G414</f>
        <v>14.5</v>
      </c>
      <c r="M416" s="88">
        <f>CLINIQUE!H416</f>
        <v>43.25</v>
      </c>
      <c r="N416" s="88">
        <f t="shared" si="84"/>
        <v>272.875</v>
      </c>
      <c r="O416" s="88">
        <f t="shared" si="85"/>
        <v>9.7455357142857135</v>
      </c>
      <c r="P416" s="89" t="str">
        <f t="shared" si="86"/>
        <v>Ajournee</v>
      </c>
      <c r="Q416" s="89" t="str">
        <f t="shared" si="87"/>
        <v>Synthèse</v>
      </c>
      <c r="R416" s="72">
        <f t="shared" si="88"/>
        <v>0</v>
      </c>
      <c r="S416" s="72">
        <f t="shared" si="89"/>
        <v>0</v>
      </c>
      <c r="T416" s="72">
        <f t="shared" si="90"/>
        <v>0</v>
      </c>
      <c r="U416" s="72">
        <f t="shared" si="91"/>
        <v>0</v>
      </c>
      <c r="V416" s="72">
        <f t="shared" si="92"/>
        <v>0</v>
      </c>
      <c r="W416" s="72">
        <f t="shared" si="93"/>
        <v>0</v>
      </c>
      <c r="X416" s="72">
        <f t="shared" si="94"/>
        <v>0</v>
      </c>
      <c r="Y416" s="72">
        <f t="shared" si="95"/>
        <v>1</v>
      </c>
      <c r="Z416" s="72">
        <f t="shared" si="96"/>
        <v>0</v>
      </c>
      <c r="AA416" s="72">
        <f t="shared" si="97"/>
        <v>0</v>
      </c>
      <c r="AB416" s="71" t="str">
        <f>'REPRODUCTION 3'!M414</f>
        <v>Juin</v>
      </c>
      <c r="AC416" s="71" t="str">
        <f>'RUMINANTS 3'!M414</f>
        <v>Juin</v>
      </c>
      <c r="AD416" s="71" t="str">
        <f>'PARASITOLOGIE 3'!M414</f>
        <v>Juin</v>
      </c>
      <c r="AE416" s="71" t="str">
        <f>'INFECTIEUX 3'!M414</f>
        <v>Juin</v>
      </c>
      <c r="AF416" s="71" t="str">
        <f>'CARNIVORES 3'!M414</f>
        <v>Juin</v>
      </c>
      <c r="AG416" s="71" t="str">
        <f>'CHIRURGIE 3'!M414</f>
        <v>Juin</v>
      </c>
      <c r="AH416" s="71" t="str">
        <f>'BIOCHIMIE 2'!M414</f>
        <v>Juin</v>
      </c>
      <c r="AI416" s="71" t="str">
        <f>'HIDAOA 3'!M414</f>
        <v>Synthèse</v>
      </c>
      <c r="AJ416" s="71" t="str">
        <f>'ANA-PATH 2'!M414</f>
        <v>Synthèse</v>
      </c>
      <c r="AK416" s="73" t="str">
        <f>CLINIQUE!N416</f>
        <v>Juin</v>
      </c>
    </row>
    <row r="417" spans="1:38" ht="15.75">
      <c r="A417" s="35">
        <v>408</v>
      </c>
      <c r="B417" s="123" t="s">
        <v>749</v>
      </c>
      <c r="C417" s="123" t="s">
        <v>254</v>
      </c>
      <c r="D417" s="87">
        <f>'REPRODUCTION 3'!G415</f>
        <v>10.875</v>
      </c>
      <c r="E417" s="87">
        <f>'RUMINANTS 3'!G415</f>
        <v>33.75</v>
      </c>
      <c r="F417" s="87">
        <f>'PARASITOLOGIE 3'!G415</f>
        <v>24</v>
      </c>
      <c r="G417" s="87">
        <f>'INFECTIEUX 3'!G415</f>
        <v>5.625</v>
      </c>
      <c r="H417" s="87">
        <f>'CARNIVORES 3'!G415</f>
        <v>27.75</v>
      </c>
      <c r="I417" s="87">
        <f>'CHIRURGIE 3'!G415</f>
        <v>14.625</v>
      </c>
      <c r="J417" s="87">
        <f>'BIOCHIMIE 2'!G415</f>
        <v>13.75</v>
      </c>
      <c r="K417" s="87">
        <f>'HIDAOA 3'!G415</f>
        <v>24</v>
      </c>
      <c r="L417" s="87">
        <f>'ANA-PATH 2'!G415</f>
        <v>14</v>
      </c>
      <c r="M417" s="88">
        <f>CLINIQUE!H417</f>
        <v>43</v>
      </c>
      <c r="N417" s="88">
        <f t="shared" si="84"/>
        <v>211.375</v>
      </c>
      <c r="O417" s="88">
        <f t="shared" si="85"/>
        <v>7.5491071428571432</v>
      </c>
      <c r="P417" s="89" t="str">
        <f t="shared" si="86"/>
        <v>Ajournee</v>
      </c>
      <c r="Q417" s="89" t="str">
        <f t="shared" si="87"/>
        <v>Synthèse</v>
      </c>
      <c r="R417" s="72">
        <f t="shared" si="88"/>
        <v>1</v>
      </c>
      <c r="S417" s="72">
        <f t="shared" si="89"/>
        <v>0</v>
      </c>
      <c r="T417" s="72">
        <f t="shared" si="90"/>
        <v>0</v>
      </c>
      <c r="U417" s="72">
        <f t="shared" si="91"/>
        <v>1</v>
      </c>
      <c r="V417" s="72">
        <f t="shared" si="92"/>
        <v>0</v>
      </c>
      <c r="W417" s="72">
        <f t="shared" si="93"/>
        <v>1</v>
      </c>
      <c r="X417" s="72">
        <f t="shared" si="94"/>
        <v>0</v>
      </c>
      <c r="Y417" s="72">
        <f t="shared" si="95"/>
        <v>0</v>
      </c>
      <c r="Z417" s="72">
        <f t="shared" si="96"/>
        <v>0</v>
      </c>
      <c r="AA417" s="72">
        <f t="shared" si="97"/>
        <v>0</v>
      </c>
      <c r="AB417" s="71" t="str">
        <f>'REPRODUCTION 3'!M415</f>
        <v>Synthèse</v>
      </c>
      <c r="AC417" s="71" t="str">
        <f>'RUMINANTS 3'!M415</f>
        <v>Juin</v>
      </c>
      <c r="AD417" s="71" t="str">
        <f>'PARASITOLOGIE 3'!M415</f>
        <v>Synthèse</v>
      </c>
      <c r="AE417" s="71" t="str">
        <f>'INFECTIEUX 3'!M415</f>
        <v>Synthèse</v>
      </c>
      <c r="AF417" s="71" t="str">
        <f>'CARNIVORES 3'!M415</f>
        <v>Synthèse</v>
      </c>
      <c r="AG417" s="71" t="str">
        <f>'CHIRURGIE 3'!M415</f>
        <v>Synthèse</v>
      </c>
      <c r="AH417" s="71" t="str">
        <f>'BIOCHIMIE 2'!M415</f>
        <v>Synthèse</v>
      </c>
      <c r="AI417" s="71" t="str">
        <f>'HIDAOA 3'!M415</f>
        <v>Synthèse</v>
      </c>
      <c r="AJ417" s="71" t="str">
        <f>'ANA-PATH 2'!M415</f>
        <v>Synthèse</v>
      </c>
      <c r="AK417" s="73" t="str">
        <f>CLINIQUE!N417</f>
        <v>Juin</v>
      </c>
    </row>
    <row r="418" spans="1:38" ht="15.75">
      <c r="A418" s="35">
        <v>409</v>
      </c>
      <c r="B418" s="123" t="s">
        <v>59</v>
      </c>
      <c r="C418" s="123" t="s">
        <v>750</v>
      </c>
      <c r="D418" s="87">
        <f>'REPRODUCTION 3'!G416</f>
        <v>9.75</v>
      </c>
      <c r="E418" s="87">
        <f>'RUMINANTS 3'!G416</f>
        <v>46.5</v>
      </c>
      <c r="F418" s="87">
        <f>'PARASITOLOGIE 3'!G416</f>
        <v>33.375</v>
      </c>
      <c r="G418" s="87">
        <f>'INFECTIEUX 3'!G416</f>
        <v>18.75</v>
      </c>
      <c r="H418" s="87">
        <f>'CARNIVORES 3'!G416</f>
        <v>31.125</v>
      </c>
      <c r="I418" s="87">
        <f>'CHIRURGIE 3'!G416</f>
        <v>30</v>
      </c>
      <c r="J418" s="87">
        <f>'BIOCHIMIE 2'!G416</f>
        <v>14.75</v>
      </c>
      <c r="K418" s="87">
        <f>'HIDAOA 3'!G416</f>
        <v>25.5</v>
      </c>
      <c r="L418" s="87">
        <f>'ANA-PATH 2'!G416</f>
        <v>16</v>
      </c>
      <c r="M418" s="88">
        <f>CLINIQUE!H418</f>
        <v>44.25</v>
      </c>
      <c r="N418" s="88">
        <f t="shared" si="84"/>
        <v>270</v>
      </c>
      <c r="O418" s="88">
        <f t="shared" si="85"/>
        <v>9.6428571428571423</v>
      </c>
      <c r="P418" s="89" t="str">
        <f t="shared" si="86"/>
        <v>Ajournee</v>
      </c>
      <c r="Q418" s="89" t="str">
        <f t="shared" si="87"/>
        <v>Synthèse</v>
      </c>
      <c r="R418" s="72">
        <f t="shared" si="88"/>
        <v>1</v>
      </c>
      <c r="S418" s="72">
        <f t="shared" si="89"/>
        <v>0</v>
      </c>
      <c r="T418" s="72">
        <f t="shared" si="90"/>
        <v>0</v>
      </c>
      <c r="U418" s="72">
        <f t="shared" si="91"/>
        <v>0</v>
      </c>
      <c r="V418" s="72">
        <f t="shared" si="92"/>
        <v>0</v>
      </c>
      <c r="W418" s="72">
        <f t="shared" si="93"/>
        <v>0</v>
      </c>
      <c r="X418" s="72">
        <f t="shared" si="94"/>
        <v>0</v>
      </c>
      <c r="Y418" s="72">
        <f t="shared" si="95"/>
        <v>0</v>
      </c>
      <c r="Z418" s="72">
        <f t="shared" si="96"/>
        <v>0</v>
      </c>
      <c r="AA418" s="72">
        <f t="shared" si="97"/>
        <v>0</v>
      </c>
      <c r="AB418" s="71" t="str">
        <f>'REPRODUCTION 3'!M416</f>
        <v>Synthèse</v>
      </c>
      <c r="AC418" s="71" t="str">
        <f>'RUMINANTS 3'!M416</f>
        <v>Juin</v>
      </c>
      <c r="AD418" s="71" t="str">
        <f>'PARASITOLOGIE 3'!M416</f>
        <v>Juin</v>
      </c>
      <c r="AE418" s="71" t="str">
        <f>'INFECTIEUX 3'!M416</f>
        <v>Synthèse</v>
      </c>
      <c r="AF418" s="71" t="str">
        <f>'CARNIVORES 3'!M416</f>
        <v>Juin</v>
      </c>
      <c r="AG418" s="71" t="str">
        <f>'CHIRURGIE 3'!M416</f>
        <v>Juin</v>
      </c>
      <c r="AH418" s="71" t="str">
        <f>'BIOCHIMIE 2'!M416</f>
        <v>Synthèse</v>
      </c>
      <c r="AI418" s="71" t="str">
        <f>'HIDAOA 3'!M416</f>
        <v>Synthèse</v>
      </c>
      <c r="AJ418" s="71" t="str">
        <f>'ANA-PATH 2'!M416</f>
        <v>Juin</v>
      </c>
      <c r="AK418" s="73" t="str">
        <f>CLINIQUE!N418</f>
        <v>Juin</v>
      </c>
    </row>
    <row r="419" spans="1:38" ht="15.75">
      <c r="A419" s="35">
        <v>410</v>
      </c>
      <c r="B419" s="123" t="s">
        <v>59</v>
      </c>
      <c r="C419" s="123" t="s">
        <v>792</v>
      </c>
      <c r="D419" s="87">
        <f>'REPRODUCTION 3'!G417</f>
        <v>7.125</v>
      </c>
      <c r="E419" s="87">
        <f>'RUMINANTS 3'!G417</f>
        <v>27</v>
      </c>
      <c r="F419" s="87">
        <f>'PARASITOLOGIE 3'!G417</f>
        <v>30</v>
      </c>
      <c r="G419" s="87">
        <f>'INFECTIEUX 3'!G417</f>
        <v>11.25</v>
      </c>
      <c r="H419" s="87">
        <f>'CARNIVORES 3'!G417</f>
        <v>35.25</v>
      </c>
      <c r="I419" s="87">
        <f>'CHIRURGIE 3'!G417</f>
        <v>16.5</v>
      </c>
      <c r="J419" s="87">
        <f>'BIOCHIMIE 2'!G417</f>
        <v>10.5</v>
      </c>
      <c r="K419" s="87">
        <f>'HIDAOA 3'!G417</f>
        <v>27.375</v>
      </c>
      <c r="L419" s="87">
        <f>'ANA-PATH 2'!G417</f>
        <v>16</v>
      </c>
      <c r="M419" s="88">
        <f>CLINIQUE!H419</f>
        <v>46</v>
      </c>
      <c r="N419" s="88">
        <f t="shared" si="84"/>
        <v>227</v>
      </c>
      <c r="O419" s="88">
        <f t="shared" si="85"/>
        <v>8.1071428571428577</v>
      </c>
      <c r="P419" s="89" t="str">
        <f t="shared" si="86"/>
        <v>Ajournee</v>
      </c>
      <c r="Q419" s="89" t="str">
        <f t="shared" si="87"/>
        <v>Synthèse</v>
      </c>
      <c r="R419" s="72">
        <f t="shared" si="88"/>
        <v>1</v>
      </c>
      <c r="S419" s="72">
        <f t="shared" si="89"/>
        <v>0</v>
      </c>
      <c r="T419" s="72">
        <f t="shared" si="90"/>
        <v>0</v>
      </c>
      <c r="U419" s="72">
        <f t="shared" si="91"/>
        <v>1</v>
      </c>
      <c r="V419" s="72">
        <f t="shared" si="92"/>
        <v>0</v>
      </c>
      <c r="W419" s="72">
        <f t="shared" si="93"/>
        <v>0</v>
      </c>
      <c r="X419" s="72">
        <f t="shared" si="94"/>
        <v>0</v>
      </c>
      <c r="Y419" s="72">
        <f t="shared" si="95"/>
        <v>0</v>
      </c>
      <c r="Z419" s="72">
        <f t="shared" si="96"/>
        <v>0</v>
      </c>
      <c r="AA419" s="72">
        <f t="shared" si="97"/>
        <v>0</v>
      </c>
      <c r="AB419" s="71" t="str">
        <f>'REPRODUCTION 3'!M417</f>
        <v>Synthèse</v>
      </c>
      <c r="AC419" s="71" t="str">
        <f>'RUMINANTS 3'!M417</f>
        <v>Juin</v>
      </c>
      <c r="AD419" s="71" t="str">
        <f>'PARASITOLOGIE 3'!M417</f>
        <v>Juin</v>
      </c>
      <c r="AE419" s="71" t="str">
        <f>'INFECTIEUX 3'!M417</f>
        <v>Synthèse</v>
      </c>
      <c r="AF419" s="71" t="str">
        <f>'CARNIVORES 3'!M417</f>
        <v>Juin</v>
      </c>
      <c r="AG419" s="71" t="str">
        <f>'CHIRURGIE 3'!M417</f>
        <v>Synthèse</v>
      </c>
      <c r="AH419" s="71" t="str">
        <f>'BIOCHIMIE 2'!M417</f>
        <v>Juin</v>
      </c>
      <c r="AI419" s="71" t="str">
        <f>'HIDAOA 3'!M417</f>
        <v>Juin</v>
      </c>
      <c r="AJ419" s="71" t="str">
        <f>'ANA-PATH 2'!M417</f>
        <v>Synthèse</v>
      </c>
      <c r="AK419" s="73" t="str">
        <f>CLINIQUE!N419</f>
        <v>Juin</v>
      </c>
    </row>
    <row r="420" spans="1:38" ht="15.75">
      <c r="A420" s="35">
        <v>411</v>
      </c>
      <c r="B420" s="123" t="s">
        <v>751</v>
      </c>
      <c r="C420" s="123" t="s">
        <v>397</v>
      </c>
      <c r="D420" s="87">
        <f>'REPRODUCTION 3'!G418</f>
        <v>11.625</v>
      </c>
      <c r="E420" s="87">
        <f>'RUMINANTS 3'!G418</f>
        <v>25.5</v>
      </c>
      <c r="F420" s="87">
        <f>'PARASITOLOGIE 3'!G418</f>
        <v>28.5</v>
      </c>
      <c r="G420" s="87">
        <f>'INFECTIEUX 3'!G418</f>
        <v>3.375</v>
      </c>
      <c r="H420" s="87">
        <f>'CARNIVORES 3'!G418</f>
        <v>24.75</v>
      </c>
      <c r="I420" s="87">
        <f>'CHIRURGIE 3'!G418</f>
        <v>15</v>
      </c>
      <c r="J420" s="87">
        <f>'BIOCHIMIE 2'!G418</f>
        <v>5.5</v>
      </c>
      <c r="K420" s="87">
        <f>'HIDAOA 3'!G418</f>
        <v>27</v>
      </c>
      <c r="L420" s="87">
        <f>'ANA-PATH 2'!G418</f>
        <v>14</v>
      </c>
      <c r="M420" s="88">
        <f>CLINIQUE!H420</f>
        <v>44</v>
      </c>
      <c r="N420" s="88">
        <f t="shared" si="84"/>
        <v>199.25</v>
      </c>
      <c r="O420" s="88">
        <f t="shared" si="85"/>
        <v>7.1160714285714288</v>
      </c>
      <c r="P420" s="89" t="str">
        <f t="shared" si="86"/>
        <v>Ajournee</v>
      </c>
      <c r="Q420" s="89" t="str">
        <f t="shared" si="87"/>
        <v>Synthèse</v>
      </c>
      <c r="R420" s="72">
        <f t="shared" si="88"/>
        <v>1</v>
      </c>
      <c r="S420" s="72">
        <f t="shared" si="89"/>
        <v>0</v>
      </c>
      <c r="T420" s="72">
        <f t="shared" si="90"/>
        <v>0</v>
      </c>
      <c r="U420" s="72">
        <f t="shared" si="91"/>
        <v>1</v>
      </c>
      <c r="V420" s="72">
        <f t="shared" si="92"/>
        <v>0</v>
      </c>
      <c r="W420" s="72">
        <f t="shared" si="93"/>
        <v>0</v>
      </c>
      <c r="X420" s="72">
        <f t="shared" si="94"/>
        <v>1</v>
      </c>
      <c r="Y420" s="72">
        <f t="shared" si="95"/>
        <v>0</v>
      </c>
      <c r="Z420" s="72">
        <f t="shared" si="96"/>
        <v>0</v>
      </c>
      <c r="AA420" s="72">
        <f t="shared" si="97"/>
        <v>0</v>
      </c>
      <c r="AB420" s="71" t="str">
        <f>'REPRODUCTION 3'!M418</f>
        <v>Synthèse</v>
      </c>
      <c r="AC420" s="71" t="str">
        <f>'RUMINANTS 3'!M418</f>
        <v>Synthèse</v>
      </c>
      <c r="AD420" s="71" t="str">
        <f>'PARASITOLOGIE 3'!M418</f>
        <v>Synthèse</v>
      </c>
      <c r="AE420" s="71" t="str">
        <f>'INFECTIEUX 3'!M418</f>
        <v>Synthèse</v>
      </c>
      <c r="AF420" s="71" t="str">
        <f>'CARNIVORES 3'!M418</f>
        <v>Synthèse</v>
      </c>
      <c r="AG420" s="71" t="str">
        <f>'CHIRURGIE 3'!M418</f>
        <v>Synthèse</v>
      </c>
      <c r="AH420" s="71" t="str">
        <f>'BIOCHIMIE 2'!M418</f>
        <v>Synthèse</v>
      </c>
      <c r="AI420" s="71" t="str">
        <f>'HIDAOA 3'!M418</f>
        <v>Synthèse</v>
      </c>
      <c r="AJ420" s="71" t="str">
        <f>'ANA-PATH 2'!M418</f>
        <v>Synthèse</v>
      </c>
      <c r="AK420" s="73" t="str">
        <f>CLINIQUE!N420</f>
        <v>Juin</v>
      </c>
    </row>
    <row r="421" spans="1:38" ht="15.75">
      <c r="A421" s="35">
        <v>412</v>
      </c>
      <c r="B421" s="123" t="s">
        <v>752</v>
      </c>
      <c r="C421" s="123" t="s">
        <v>753</v>
      </c>
      <c r="D421" s="339">
        <f>'REPRODUCTION 3'!G419</f>
        <v>24.375</v>
      </c>
      <c r="E421" s="339">
        <f>'RUMINANTS 3'!G419</f>
        <v>48</v>
      </c>
      <c r="F421" s="339">
        <f>'PARASITOLOGIE 3'!G419</f>
        <v>38.25</v>
      </c>
      <c r="G421" s="339">
        <f>'INFECTIEUX 3'!G419</f>
        <v>22.5</v>
      </c>
      <c r="H421" s="339">
        <f>'CARNIVORES 3'!G419</f>
        <v>40.5</v>
      </c>
      <c r="I421" s="339">
        <f>'CHIRURGIE 3'!G419</f>
        <v>47.25</v>
      </c>
      <c r="J421" s="339">
        <f>'BIOCHIMIE 2'!G419</f>
        <v>26.75</v>
      </c>
      <c r="K421" s="339">
        <f>'HIDAOA 3'!G419</f>
        <v>42</v>
      </c>
      <c r="L421" s="339">
        <f>'ANA-PATH 2'!G419</f>
        <v>29.5</v>
      </c>
      <c r="M421" s="88">
        <f>CLINIQUE!H421</f>
        <v>45.5</v>
      </c>
      <c r="N421" s="88">
        <f t="shared" si="84"/>
        <v>364.625</v>
      </c>
      <c r="O421" s="88">
        <f t="shared" si="85"/>
        <v>13.022321428571429</v>
      </c>
      <c r="P421" s="89" t="str">
        <f t="shared" si="86"/>
        <v>Admis</v>
      </c>
      <c r="Q421" s="89" t="str">
        <f t="shared" si="87"/>
        <v>juin</v>
      </c>
      <c r="R421" s="72">
        <f t="shared" si="88"/>
        <v>0</v>
      </c>
      <c r="S421" s="72">
        <f t="shared" si="89"/>
        <v>0</v>
      </c>
      <c r="T421" s="72">
        <f t="shared" si="90"/>
        <v>0</v>
      </c>
      <c r="U421" s="72">
        <f t="shared" si="91"/>
        <v>0</v>
      </c>
      <c r="V421" s="72">
        <f t="shared" si="92"/>
        <v>0</v>
      </c>
      <c r="W421" s="72">
        <f t="shared" si="93"/>
        <v>0</v>
      </c>
      <c r="X421" s="72">
        <f t="shared" si="94"/>
        <v>0</v>
      </c>
      <c r="Y421" s="72">
        <f t="shared" si="95"/>
        <v>0</v>
      </c>
      <c r="Z421" s="72">
        <f t="shared" si="96"/>
        <v>0</v>
      </c>
      <c r="AA421" s="72">
        <f t="shared" si="97"/>
        <v>0</v>
      </c>
      <c r="AB421" s="71" t="str">
        <f>'REPRODUCTION 3'!M419</f>
        <v>Juin</v>
      </c>
      <c r="AC421" s="71" t="str">
        <f>'RUMINANTS 3'!M419</f>
        <v>Juin</v>
      </c>
      <c r="AD421" s="71" t="str">
        <f>'PARASITOLOGIE 3'!M419</f>
        <v>Juin</v>
      </c>
      <c r="AE421" s="71" t="str">
        <f>'INFECTIEUX 3'!M419</f>
        <v>Juin</v>
      </c>
      <c r="AF421" s="71" t="str">
        <f>'CARNIVORES 3'!M419</f>
        <v>Juin</v>
      </c>
      <c r="AG421" s="71" t="str">
        <f>'CHIRURGIE 3'!M419</f>
        <v>Juin</v>
      </c>
      <c r="AH421" s="71" t="str">
        <f>'BIOCHIMIE 2'!M419</f>
        <v>Juin</v>
      </c>
      <c r="AI421" s="71" t="str">
        <f>'HIDAOA 3'!M419</f>
        <v>Juin</v>
      </c>
      <c r="AJ421" s="71" t="str">
        <f>'ANA-PATH 2'!M419</f>
        <v>Juin</v>
      </c>
      <c r="AK421" s="73" t="str">
        <f>CLINIQUE!N421</f>
        <v>Juin</v>
      </c>
      <c r="AL421" t="e">
        <f>IF(AND(B421=#REF!,C421=#REF!),"oui","non")</f>
        <v>#REF!</v>
      </c>
    </row>
    <row r="422" spans="1:38" s="105" customFormat="1" ht="15.75">
      <c r="A422" s="35">
        <v>413</v>
      </c>
      <c r="B422" s="123" t="s">
        <v>754</v>
      </c>
      <c r="C422" s="123" t="s">
        <v>477</v>
      </c>
      <c r="D422" s="339">
        <f>'REPRODUCTION 3'!G420</f>
        <v>30</v>
      </c>
      <c r="E422" s="339">
        <f>'RUMINANTS 3'!G420</f>
        <v>50.25</v>
      </c>
      <c r="F422" s="339">
        <f>'PARASITOLOGIE 3'!G420</f>
        <v>36.375</v>
      </c>
      <c r="G422" s="339">
        <f>'INFECTIEUX 3'!G420</f>
        <v>34.875</v>
      </c>
      <c r="H422" s="339">
        <f>'CARNIVORES 3'!G420</f>
        <v>48.375</v>
      </c>
      <c r="I422" s="339">
        <f>'CHIRURGIE 3'!G420</f>
        <v>38.25</v>
      </c>
      <c r="J422" s="339">
        <f>'BIOCHIMIE 2'!G420</f>
        <v>21.75</v>
      </c>
      <c r="K422" s="339">
        <f>'HIDAOA 3'!G420</f>
        <v>45.375</v>
      </c>
      <c r="L422" s="339">
        <f>'ANA-PATH 2'!G420</f>
        <v>24.5</v>
      </c>
      <c r="M422" s="88">
        <f>CLINIQUE!H422</f>
        <v>46.25</v>
      </c>
      <c r="N422" s="88">
        <f t="shared" si="84"/>
        <v>376</v>
      </c>
      <c r="O422" s="88">
        <f t="shared" si="85"/>
        <v>13.428571428571429</v>
      </c>
      <c r="P422" s="89" t="str">
        <f t="shared" si="86"/>
        <v>Admis</v>
      </c>
      <c r="Q422" s="89" t="str">
        <f t="shared" si="87"/>
        <v>juin</v>
      </c>
      <c r="R422" s="72">
        <f t="shared" si="88"/>
        <v>0</v>
      </c>
      <c r="S422" s="72">
        <f t="shared" si="89"/>
        <v>0</v>
      </c>
      <c r="T422" s="72">
        <f t="shared" si="90"/>
        <v>0</v>
      </c>
      <c r="U422" s="72">
        <f t="shared" si="91"/>
        <v>0</v>
      </c>
      <c r="V422" s="72">
        <f t="shared" si="92"/>
        <v>0</v>
      </c>
      <c r="W422" s="72">
        <f t="shared" si="93"/>
        <v>0</v>
      </c>
      <c r="X422" s="72">
        <f t="shared" si="94"/>
        <v>0</v>
      </c>
      <c r="Y422" s="72">
        <f t="shared" si="95"/>
        <v>0</v>
      </c>
      <c r="Z422" s="72">
        <f t="shared" si="96"/>
        <v>0</v>
      </c>
      <c r="AA422" s="72">
        <f t="shared" si="97"/>
        <v>0</v>
      </c>
      <c r="AB422" s="71" t="str">
        <f>'REPRODUCTION 3'!M420</f>
        <v>Juin</v>
      </c>
      <c r="AC422" s="71" t="str">
        <f>'RUMINANTS 3'!M420</f>
        <v>Juin</v>
      </c>
      <c r="AD422" s="71" t="str">
        <f>'PARASITOLOGIE 3'!M420</f>
        <v>Juin</v>
      </c>
      <c r="AE422" s="71" t="str">
        <f>'INFECTIEUX 3'!M420</f>
        <v>Juin</v>
      </c>
      <c r="AF422" s="71" t="str">
        <f>'CARNIVORES 3'!M420</f>
        <v>Juin</v>
      </c>
      <c r="AG422" s="71" t="str">
        <f>'CHIRURGIE 3'!M420</f>
        <v>Juin</v>
      </c>
      <c r="AH422" s="71" t="str">
        <f>'BIOCHIMIE 2'!M420</f>
        <v>Juin</v>
      </c>
      <c r="AI422" s="71" t="str">
        <f>'HIDAOA 3'!M420</f>
        <v>Juin</v>
      </c>
      <c r="AJ422" s="71" t="str">
        <f>'ANA-PATH 2'!M420</f>
        <v>Juin</v>
      </c>
      <c r="AK422" s="73" t="str">
        <f>CLINIQUE!N422</f>
        <v>Juin</v>
      </c>
      <c r="AL422" t="e">
        <f>IF(AND(B422=#REF!,C422=#REF!),"oui","non")</f>
        <v>#REF!</v>
      </c>
    </row>
    <row r="423" spans="1:38" ht="15.75">
      <c r="A423" s="35">
        <v>414</v>
      </c>
      <c r="B423" s="123" t="s">
        <v>755</v>
      </c>
      <c r="C423" s="123" t="s">
        <v>756</v>
      </c>
      <c r="D423" s="87">
        <f>'REPRODUCTION 3'!G421</f>
        <v>7.875</v>
      </c>
      <c r="E423" s="87">
        <f>'RUMINANTS 3'!G421</f>
        <v>33.75</v>
      </c>
      <c r="F423" s="87">
        <f>'PARASITOLOGIE 3'!G421</f>
        <v>27.375</v>
      </c>
      <c r="G423" s="87">
        <f>'INFECTIEUX 3'!G421</f>
        <v>11.25</v>
      </c>
      <c r="H423" s="87">
        <f>'CARNIVORES 3'!G421</f>
        <v>23.625</v>
      </c>
      <c r="I423" s="87">
        <f>'CHIRURGIE 3'!G421</f>
        <v>18</v>
      </c>
      <c r="J423" s="87">
        <f>'BIOCHIMIE 2'!G421</f>
        <v>10.75</v>
      </c>
      <c r="K423" s="87">
        <f>'HIDAOA 3'!G421</f>
        <v>28.5</v>
      </c>
      <c r="L423" s="87">
        <f>'ANA-PATH 2'!G421</f>
        <v>17</v>
      </c>
      <c r="M423" s="88">
        <f>CLINIQUE!H423</f>
        <v>44</v>
      </c>
      <c r="N423" s="88">
        <f t="shared" si="84"/>
        <v>222.125</v>
      </c>
      <c r="O423" s="88">
        <f t="shared" si="85"/>
        <v>7.9330357142857144</v>
      </c>
      <c r="P423" s="89" t="str">
        <f t="shared" si="86"/>
        <v>Ajournee</v>
      </c>
      <c r="Q423" s="89" t="str">
        <f t="shared" si="87"/>
        <v>Synthèse</v>
      </c>
      <c r="R423" s="72">
        <f t="shared" si="88"/>
        <v>1</v>
      </c>
      <c r="S423" s="72">
        <f t="shared" si="89"/>
        <v>0</v>
      </c>
      <c r="T423" s="72">
        <f t="shared" si="90"/>
        <v>0</v>
      </c>
      <c r="U423" s="72">
        <f t="shared" si="91"/>
        <v>1</v>
      </c>
      <c r="V423" s="72">
        <f t="shared" si="92"/>
        <v>0</v>
      </c>
      <c r="W423" s="72">
        <f t="shared" si="93"/>
        <v>0</v>
      </c>
      <c r="X423" s="72">
        <f t="shared" si="94"/>
        <v>0</v>
      </c>
      <c r="Y423" s="72">
        <f t="shared" si="95"/>
        <v>0</v>
      </c>
      <c r="Z423" s="72">
        <f t="shared" si="96"/>
        <v>0</v>
      </c>
      <c r="AA423" s="72">
        <f t="shared" si="97"/>
        <v>0</v>
      </c>
      <c r="AB423" s="71" t="str">
        <f>'REPRODUCTION 3'!M421</f>
        <v>Synthèse</v>
      </c>
      <c r="AC423" s="71" t="str">
        <f>'RUMINANTS 3'!M421</f>
        <v>Juin</v>
      </c>
      <c r="AD423" s="71" t="str">
        <f>'PARASITOLOGIE 3'!M421</f>
        <v>Synthèse</v>
      </c>
      <c r="AE423" s="71" t="str">
        <f>'INFECTIEUX 3'!M421</f>
        <v>Synthèse</v>
      </c>
      <c r="AF423" s="71" t="str">
        <f>'CARNIVORES 3'!M421</f>
        <v>Synthèse</v>
      </c>
      <c r="AG423" s="71" t="str">
        <f>'CHIRURGIE 3'!M421</f>
        <v>Synthèse</v>
      </c>
      <c r="AH423" s="71" t="str">
        <f>'BIOCHIMIE 2'!M421</f>
        <v>Synthèse</v>
      </c>
      <c r="AI423" s="71" t="str">
        <f>'HIDAOA 3'!M421</f>
        <v>Synthèse</v>
      </c>
      <c r="AJ423" s="71" t="str">
        <f>'ANA-PATH 2'!M421</f>
        <v>Synthèse</v>
      </c>
      <c r="AK423" s="73" t="str">
        <f>CLINIQUE!N423</f>
        <v>Juin</v>
      </c>
    </row>
  </sheetData>
  <autoFilter ref="A9:AK423"/>
  <sortState ref="A10:AK423">
    <sortCondition ref="B10:B423"/>
    <sortCondition ref="C10:C423"/>
  </sortState>
  <mergeCells count="1">
    <mergeCell ref="N7:Q7"/>
  </mergeCells>
  <conditionalFormatting sqref="P9">
    <cfRule type="cellIs" dxfId="18" priority="15" operator="equal">
      <formula>"Ajourné(e)"</formula>
    </cfRule>
  </conditionalFormatting>
  <conditionalFormatting sqref="Q10:Q423">
    <cfRule type="containsText" dxfId="17" priority="12" operator="containsText" text="Rattrapage">
      <formula>NOT(ISERROR(SEARCH("Rattrapage",Q10)))</formula>
    </cfRule>
    <cfRule type="containsText" dxfId="16" priority="13" operator="containsText" text="Synthèse">
      <formula>NOT(ISERROR(SEARCH("Synthèse",Q10)))</formula>
    </cfRule>
    <cfRule type="containsText" dxfId="15" priority="14" operator="containsText" text="juin">
      <formula>NOT(ISERROR(SEARCH("juin",Q10)))</formula>
    </cfRule>
  </conditionalFormatting>
  <conditionalFormatting sqref="P10:P423">
    <cfRule type="containsText" dxfId="14" priority="11" operator="containsText" text="Admis">
      <formula>NOT(ISERROR(SEARCH("Admis",P10)))</formula>
    </cfRule>
  </conditionalFormatting>
  <conditionalFormatting sqref="AB10:AK423">
    <cfRule type="cellIs" dxfId="13" priority="10" operator="equal">
      <formula>"Synthèse"</formula>
    </cfRule>
  </conditionalFormatting>
  <conditionalFormatting sqref="R10:AA423">
    <cfRule type="cellIs" dxfId="12" priority="7" operator="equal">
      <formula>1</formula>
    </cfRule>
  </conditionalFormatting>
  <conditionalFormatting sqref="P10:P423">
    <cfRule type="containsText" dxfId="11" priority="37" operator="containsText" text="Ajournee">
      <formula>NOT(ISERROR(SEARCH("Ajournee",P10)))</formula>
    </cfRule>
    <cfRule type="dataBar" priority="38">
      <dataBar>
        <cfvo type="min" val="0"/>
        <cfvo type="max" val="0"/>
        <color rgb="FF638EC6"/>
      </dataBar>
    </cfRule>
  </conditionalFormatting>
  <conditionalFormatting sqref="B10:C423">
    <cfRule type="cellIs" dxfId="10" priority="3" operator="equal">
      <formula>"NON"</formula>
    </cfRule>
  </conditionalFormatting>
  <conditionalFormatting sqref="AL13 AL17 AL21:AL22 AL28 AL31 AL40 AL50 AL55 AL61:AL62 AL64 AL67 AL72:AL73 AL75:AL76 AL78:AL80 AL82:AL83 AL87:AL88 AL97:AL99 AL101 AL105 AL108 AL115:AL116 AL119:AL120 AL124 AL127 AL130:AL131 AL134 AL137:AL138 AL154 AL156:AL157 AL159 AL163 AL169 AL181:AL182 AL184 AL189:AL190 AL194 AL199 AL203:AL204 AL208 AL216 AL218 AL225:AL227 AL229 AL235:AL236 AL247 AL251 AL254 AL256 AL263 AL265 AL272 AL275 AL283 AL286 AL288 AL291:AL292 AL295:AL296 AL305 AL312 AL321 AL323:AL324 AL328 AL334:AL335 AL338 AL340 AL342 AL345 AL347 AL356 AL361:AL362 AL364 AL372:AL374 AL378 AL380 AL383 AL385 AL387 AL391 AL394 AL403:AL404 AL410 AL415 AL421:AL422 AL15">
    <cfRule type="cellIs" dxfId="9" priority="1" operator="equal">
      <formula>"non"</formula>
    </cfRule>
  </conditionalFormatting>
  <pageMargins left="0.19685039370078741" right="0.70866141732283472" top="0.35" bottom="0.28999999999999998" header="0.31496062992125984" footer="0.31496062992125984"/>
  <pageSetup paperSize="9" scale="8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/>
  <dimension ref="A1:AK426"/>
  <sheetViews>
    <sheetView tabSelected="1" topLeftCell="A150" workbookViewId="0">
      <selection activeCell="U179" sqref="U179"/>
    </sheetView>
  </sheetViews>
  <sheetFormatPr baseColWidth="10" defaultRowHeight="15"/>
  <cols>
    <col min="1" max="1" width="5" style="116" customWidth="1"/>
    <col min="2" max="2" width="19.140625" style="116" customWidth="1"/>
    <col min="3" max="3" width="26.7109375" style="116" customWidth="1"/>
    <col min="4" max="4" width="9.85546875" style="117" customWidth="1"/>
    <col min="5" max="5" width="8" style="117" customWidth="1"/>
    <col min="6" max="6" width="6.85546875" style="117" customWidth="1"/>
    <col min="7" max="7" width="6.140625" style="117" customWidth="1"/>
    <col min="8" max="8" width="6.5703125" style="117" customWidth="1"/>
    <col min="9" max="9" width="7.42578125" style="117" customWidth="1"/>
    <col min="10" max="10" width="5.5703125" style="117" customWidth="1"/>
    <col min="11" max="11" width="5.42578125" style="117" customWidth="1"/>
    <col min="12" max="12" width="6" style="117" customWidth="1"/>
    <col min="13" max="13" width="6" style="116" customWidth="1"/>
    <col min="14" max="14" width="7.28515625" style="116" bestFit="1" customWidth="1"/>
    <col min="15" max="15" width="6.7109375" style="116" customWidth="1"/>
    <col min="16" max="16" width="8.5703125" style="116" customWidth="1"/>
    <col min="17" max="17" width="8.85546875" style="116" customWidth="1"/>
    <col min="18" max="18" width="4.42578125" style="116" customWidth="1"/>
    <col min="19" max="19" width="4" style="116" customWidth="1"/>
    <col min="20" max="20" width="4.28515625" style="116" customWidth="1"/>
    <col min="21" max="21" width="3.42578125" style="116" customWidth="1"/>
    <col min="22" max="22" width="4" style="116" customWidth="1"/>
    <col min="23" max="23" width="3.42578125" style="116" customWidth="1"/>
    <col min="24" max="24" width="4.140625" style="116" customWidth="1"/>
    <col min="25" max="25" width="3.5703125" style="116" customWidth="1"/>
    <col min="26" max="26" width="5.5703125" style="116" customWidth="1"/>
    <col min="27" max="27" width="3.28515625" style="116" customWidth="1"/>
    <col min="28" max="28" width="6.5703125" style="116" customWidth="1"/>
    <col min="29" max="29" width="8.28515625" style="116" bestFit="1" customWidth="1"/>
    <col min="30" max="31" width="4.42578125" style="116" bestFit="1" customWidth="1"/>
    <col min="32" max="32" width="4.42578125" bestFit="1" customWidth="1"/>
    <col min="33" max="33" width="8.28515625" bestFit="1" customWidth="1"/>
    <col min="34" max="34" width="4.42578125" bestFit="1" customWidth="1"/>
    <col min="35" max="35" width="4.5703125" bestFit="1" customWidth="1"/>
    <col min="36" max="36" width="8.5703125" bestFit="1" customWidth="1"/>
    <col min="37" max="37" width="10.140625" bestFit="1" customWidth="1"/>
  </cols>
  <sheetData>
    <row r="1" spans="1:37" s="52" customFormat="1" ht="20.25">
      <c r="A1" s="109"/>
      <c r="B1" s="110"/>
      <c r="C1" s="110"/>
      <c r="D1" s="111"/>
      <c r="E1" s="112"/>
      <c r="F1" s="112"/>
      <c r="G1" s="113"/>
      <c r="H1" s="109"/>
      <c r="I1" s="109"/>
      <c r="J1" s="113" t="s">
        <v>0</v>
      </c>
      <c r="K1" s="112"/>
      <c r="L1" s="112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J1" s="53"/>
    </row>
    <row r="2" spans="1:37" s="52" customFormat="1" ht="20.25">
      <c r="A2" s="109"/>
      <c r="B2" s="278" t="s">
        <v>99</v>
      </c>
      <c r="C2" s="279">
        <f>COUNTIFS(P13:P426,"=Admis",Q13:Q426,"=juin")</f>
        <v>115</v>
      </c>
      <c r="D2" s="343">
        <f>C2/414</f>
        <v>0.27777777777777779</v>
      </c>
      <c r="E2" s="112"/>
      <c r="F2" s="112"/>
      <c r="G2" s="113"/>
      <c r="H2" s="109"/>
      <c r="I2" s="109"/>
      <c r="J2" s="113" t="s">
        <v>1</v>
      </c>
      <c r="K2" s="112"/>
      <c r="L2" s="112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J2" s="53"/>
    </row>
    <row r="3" spans="1:37" s="52" customFormat="1" ht="20.25">
      <c r="A3" s="109"/>
      <c r="B3" s="278" t="s">
        <v>100</v>
      </c>
      <c r="C3" s="279">
        <f>COUNTIFS(P13:P426,"=admis",Q13:Q426,"=Synthèse")</f>
        <v>190</v>
      </c>
      <c r="D3" s="343">
        <f>C3/414</f>
        <v>0.45893719806763283</v>
      </c>
      <c r="E3" s="112"/>
      <c r="F3" s="112"/>
      <c r="G3" s="113"/>
      <c r="H3" s="109"/>
      <c r="I3" s="109"/>
      <c r="J3" s="113" t="s">
        <v>151</v>
      </c>
      <c r="K3" s="112"/>
      <c r="L3" s="112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J3" s="53"/>
    </row>
    <row r="4" spans="1:37" s="52" customFormat="1" ht="20.25">
      <c r="A4" s="109"/>
      <c r="B4" s="278" t="s">
        <v>135</v>
      </c>
      <c r="C4" s="279">
        <f>COUNTIFS(P13:P287,"=Admis",Q13:Q287,"=Rattrapage")</f>
        <v>0</v>
      </c>
      <c r="D4" s="343">
        <f>C4/276</f>
        <v>0</v>
      </c>
      <c r="E4" s="112"/>
      <c r="F4" s="112"/>
      <c r="G4" s="113"/>
      <c r="H4" s="109"/>
      <c r="I4" s="109"/>
      <c r="J4" s="113" t="s">
        <v>2</v>
      </c>
      <c r="K4" s="369"/>
      <c r="L4" s="370"/>
      <c r="M4" s="109"/>
      <c r="N4" s="109"/>
      <c r="O4" s="109"/>
      <c r="P4" s="114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J4" s="53"/>
    </row>
    <row r="5" spans="1:37" s="52" customFormat="1" ht="20.25">
      <c r="A5" s="109"/>
      <c r="B5" s="278" t="s">
        <v>101</v>
      </c>
      <c r="C5" s="280">
        <f>415-(C2+C3+C4)</f>
        <v>110</v>
      </c>
      <c r="D5" s="344">
        <f>C5/414</f>
        <v>0.26570048309178745</v>
      </c>
      <c r="E5" s="112"/>
      <c r="F5" s="112"/>
      <c r="G5" s="113"/>
      <c r="H5" s="113"/>
      <c r="I5" s="113"/>
      <c r="J5" s="114"/>
      <c r="K5" s="340"/>
      <c r="L5" s="341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J5" s="86"/>
    </row>
    <row r="6" spans="1:37" s="52" customFormat="1" ht="27">
      <c r="A6" s="109"/>
      <c r="B6" s="278" t="s">
        <v>136</v>
      </c>
      <c r="C6" s="281">
        <f>(C2+C3+C4)/415</f>
        <v>0.73493975903614461</v>
      </c>
      <c r="D6" s="267"/>
      <c r="E6" s="108" t="s">
        <v>2006</v>
      </c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J6" s="86"/>
    </row>
    <row r="7" spans="1:37" s="52" customFormat="1" ht="27">
      <c r="A7" s="109"/>
      <c r="B7" s="278" t="s">
        <v>137</v>
      </c>
      <c r="C7" s="281">
        <f>C5/415</f>
        <v>0.26506024096385544</v>
      </c>
      <c r="D7" s="345"/>
      <c r="E7" s="342"/>
      <c r="F7" s="342"/>
      <c r="G7" s="342"/>
      <c r="H7" s="342"/>
      <c r="I7" s="342"/>
      <c r="J7" s="342"/>
      <c r="K7" s="342"/>
      <c r="L7" s="342"/>
      <c r="M7" s="109"/>
      <c r="N7" s="373">
        <v>43355</v>
      </c>
      <c r="O7" s="374"/>
      <c r="P7" s="374"/>
      <c r="Q7" s="374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J7" s="86"/>
    </row>
    <row r="8" spans="1:37" s="52" customFormat="1" ht="27">
      <c r="A8" s="109"/>
      <c r="B8" s="371"/>
      <c r="C8" s="372"/>
      <c r="D8" s="345"/>
      <c r="E8" s="368"/>
      <c r="F8" s="368"/>
      <c r="G8" s="368"/>
      <c r="H8" s="368"/>
      <c r="I8" s="368"/>
      <c r="J8" s="368"/>
      <c r="K8" s="368"/>
      <c r="L8" s="368"/>
      <c r="M8" s="109"/>
      <c r="N8" s="366"/>
      <c r="O8" s="367"/>
      <c r="P8" s="367"/>
      <c r="Q8" s="367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J8" s="86"/>
    </row>
    <row r="9" spans="1:37" s="52" customFormat="1" ht="27.75">
      <c r="A9" s="109"/>
      <c r="B9" s="106"/>
      <c r="C9" s="107"/>
      <c r="D9" s="108" t="s">
        <v>2007</v>
      </c>
      <c r="E9" s="108"/>
      <c r="F9" s="108"/>
      <c r="G9" s="108"/>
      <c r="H9" s="108"/>
      <c r="I9" s="108"/>
      <c r="J9" s="108"/>
      <c r="K9" s="108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J9" s="86"/>
    </row>
    <row r="10" spans="1:37" s="52" customFormat="1" ht="21" thickBot="1">
      <c r="A10" s="109"/>
      <c r="B10" s="109"/>
      <c r="C10" s="109"/>
      <c r="D10" s="112"/>
      <c r="E10" s="112"/>
      <c r="F10" s="112"/>
      <c r="G10" s="112"/>
      <c r="H10" s="112"/>
      <c r="I10" s="113"/>
      <c r="J10" s="113"/>
      <c r="K10" s="113"/>
      <c r="L10" s="114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37" ht="19.5" hidden="1" thickBot="1">
      <c r="A11"/>
      <c r="B11"/>
      <c r="C11"/>
      <c r="D11" s="49"/>
      <c r="E11" s="42"/>
      <c r="F11" s="42"/>
      <c r="G11" s="42"/>
      <c r="H11" s="49"/>
      <c r="I11" s="48"/>
      <c r="J11" s="42"/>
      <c r="K11" s="42"/>
      <c r="L11" s="4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7" s="104" customFormat="1" ht="82.5" customHeight="1">
      <c r="A12" s="96" t="s">
        <v>5</v>
      </c>
      <c r="B12" s="97" t="s">
        <v>6</v>
      </c>
      <c r="C12" s="97" t="s">
        <v>7</v>
      </c>
      <c r="D12" s="98" t="s">
        <v>25</v>
      </c>
      <c r="E12" s="99" t="s">
        <v>26</v>
      </c>
      <c r="F12" s="99" t="s">
        <v>27</v>
      </c>
      <c r="G12" s="99" t="s">
        <v>28</v>
      </c>
      <c r="H12" s="99" t="s">
        <v>29</v>
      </c>
      <c r="I12" s="99" t="s">
        <v>30</v>
      </c>
      <c r="J12" s="99" t="s">
        <v>31</v>
      </c>
      <c r="K12" s="99" t="s">
        <v>32</v>
      </c>
      <c r="L12" s="99" t="s">
        <v>33</v>
      </c>
      <c r="M12" s="99" t="s">
        <v>34</v>
      </c>
      <c r="N12" s="99" t="s">
        <v>35</v>
      </c>
      <c r="O12" s="100" t="s">
        <v>36</v>
      </c>
      <c r="P12" s="101" t="s">
        <v>37</v>
      </c>
      <c r="Q12" s="101" t="s">
        <v>38</v>
      </c>
      <c r="R12" s="102" t="s">
        <v>25</v>
      </c>
      <c r="S12" s="102" t="s">
        <v>26</v>
      </c>
      <c r="T12" s="102" t="s">
        <v>27</v>
      </c>
      <c r="U12" s="102" t="s">
        <v>28</v>
      </c>
      <c r="V12" s="102" t="s">
        <v>29</v>
      </c>
      <c r="W12" s="102" t="s">
        <v>30</v>
      </c>
      <c r="X12" s="102" t="s">
        <v>31</v>
      </c>
      <c r="Y12" s="102" t="s">
        <v>32</v>
      </c>
      <c r="Z12" s="102" t="s">
        <v>33</v>
      </c>
      <c r="AA12" s="102" t="s">
        <v>34</v>
      </c>
      <c r="AB12" s="102" t="s">
        <v>25</v>
      </c>
      <c r="AC12" s="102" t="s">
        <v>26</v>
      </c>
      <c r="AD12" s="102" t="s">
        <v>27</v>
      </c>
      <c r="AE12" s="102" t="s">
        <v>28</v>
      </c>
      <c r="AF12" s="102" t="s">
        <v>29</v>
      </c>
      <c r="AG12" s="102" t="s">
        <v>30</v>
      </c>
      <c r="AH12" s="102" t="s">
        <v>31</v>
      </c>
      <c r="AI12" s="102" t="s">
        <v>32</v>
      </c>
      <c r="AJ12" s="102" t="s">
        <v>33</v>
      </c>
      <c r="AK12" s="103" t="s">
        <v>34</v>
      </c>
    </row>
    <row r="13" spans="1:37" ht="18.95" customHeight="1">
      <c r="A13" s="115">
        <v>214</v>
      </c>
      <c r="B13" s="136" t="s">
        <v>60</v>
      </c>
      <c r="C13" s="136" t="s">
        <v>152</v>
      </c>
      <c r="D13" s="346">
        <f>'REPRODUCTION 3'!I8</f>
        <v>12</v>
      </c>
      <c r="E13" s="346">
        <f>'RUMINANTS 3'!I8</f>
        <v>32.25</v>
      </c>
      <c r="F13" s="346">
        <f>'PARASITOLOGIE 3'!I8</f>
        <v>40.5</v>
      </c>
      <c r="G13" s="346">
        <f>'INFECTIEUX 3'!I8</f>
        <v>15</v>
      </c>
      <c r="H13" s="346">
        <f>'CARNIVORES 3'!I8</f>
        <v>20.25</v>
      </c>
      <c r="I13" s="346">
        <f>'CHIRURGIE 3'!I8</f>
        <v>16.875</v>
      </c>
      <c r="J13" s="346">
        <f>'BIOCHIMIE 2'!I8</f>
        <v>18</v>
      </c>
      <c r="K13" s="346">
        <f>'HIDAOA 3'!I8</f>
        <v>30</v>
      </c>
      <c r="L13" s="346">
        <f>'ANA-PATH 2'!I8</f>
        <v>13</v>
      </c>
      <c r="M13" s="346">
        <f>CLINIQUE!J10</f>
        <v>40.25</v>
      </c>
      <c r="N13" s="346">
        <f t="shared" ref="N13:N76" si="0">SUM(D13:M13)</f>
        <v>238.125</v>
      </c>
      <c r="O13" s="346">
        <f t="shared" ref="O13:O76" si="1">N13/28</f>
        <v>8.5044642857142865</v>
      </c>
      <c r="P13" s="347" t="str">
        <f t="shared" ref="P13:P76" si="2">IF(OR(D13="exclus",E13="exclus",F13="exclus",G13="exclus",H13="exclus",I13="exclus",J13="exclus",K13="exclus",L13="exclus",M13="exclus"),"exclus",IF(AND(SUM(R13:AA13)=0,ROUND(O13,3)&gt;=10),"Admis","Ajournee"))</f>
        <v>Ajournee</v>
      </c>
      <c r="Q13" s="347" t="str">
        <f t="shared" ref="Q13:Q76" si="3">IF(COUNTIF(AB13:AK13,"=Rattrapage")&gt;0,"Rattrapage",IF(COUNTIF(AB13:AK13,"=Synthèse")&gt;0,"Synthèse","juin"))</f>
        <v>Synthèse</v>
      </c>
      <c r="R13" s="348">
        <f t="shared" ref="R13:R76" si="4">IF(D13&lt;15,1,0)</f>
        <v>1</v>
      </c>
      <c r="S13" s="348">
        <f t="shared" ref="S13:S76" si="5">IF(E13&lt;15,1,0)</f>
        <v>0</v>
      </c>
      <c r="T13" s="348">
        <f t="shared" ref="T13:T76" si="6">IF(F13&lt;15,1,0)</f>
        <v>0</v>
      </c>
      <c r="U13" s="348">
        <f t="shared" ref="U13:U76" si="7">IF(G13&lt;15,1,0)</f>
        <v>0</v>
      </c>
      <c r="V13" s="348">
        <f t="shared" ref="V13:V76" si="8">IF(H13&lt;15,1,0)</f>
        <v>0</v>
      </c>
      <c r="W13" s="348">
        <f t="shared" ref="W13:W76" si="9">IF(I13&lt;15,1,0)</f>
        <v>0</v>
      </c>
      <c r="X13" s="348">
        <f t="shared" ref="X13:X76" si="10">IF(J13&lt;10,1,0)</f>
        <v>0</v>
      </c>
      <c r="Y13" s="348">
        <f t="shared" ref="Y13:Y76" si="11">IF(K13&lt;15,1,0)</f>
        <v>0</v>
      </c>
      <c r="Z13" s="348">
        <f t="shared" ref="Z13:Z76" si="12">IF(L13&lt;10,1,0)</f>
        <v>0</v>
      </c>
      <c r="AA13" s="348">
        <f t="shared" ref="AA13:AA76" si="13">IF(M13&lt;15,1,0)</f>
        <v>0</v>
      </c>
      <c r="AB13" s="71" t="str">
        <f>'REPRODUCTION 3'!M8</f>
        <v>Synthèse</v>
      </c>
      <c r="AC13" s="71" t="str">
        <f>'RUMINANTS 3'!M8</f>
        <v>Juin</v>
      </c>
      <c r="AD13" s="71" t="str">
        <f>'PARASITOLOGIE 3'!M8</f>
        <v>Synthèse</v>
      </c>
      <c r="AE13" s="71" t="str">
        <f>'INFECTIEUX 3'!M8</f>
        <v>Synthèse</v>
      </c>
      <c r="AF13" s="71" t="str">
        <f>'CARNIVORES 3'!M8</f>
        <v>Synthèse</v>
      </c>
      <c r="AG13" s="71" t="str">
        <f>'CHIRURGIE 3'!M8</f>
        <v>Synthèse</v>
      </c>
      <c r="AH13" s="71" t="str">
        <f>'BIOCHIMIE 2'!M8</f>
        <v>Synthèse</v>
      </c>
      <c r="AI13" s="71" t="str">
        <f>'HIDAOA 3'!M8</f>
        <v>Synthèse</v>
      </c>
      <c r="AJ13" s="71" t="str">
        <f>'ANA-PATH 2'!M8</f>
        <v>Synthèse</v>
      </c>
      <c r="AK13" s="73" t="str">
        <f>CLINIQUE!N10</f>
        <v>Juin</v>
      </c>
    </row>
    <row r="14" spans="1:37" ht="18.95" customHeight="1">
      <c r="A14" s="115">
        <v>89</v>
      </c>
      <c r="B14" s="136" t="s">
        <v>153</v>
      </c>
      <c r="C14" s="136" t="s">
        <v>152</v>
      </c>
      <c r="D14" s="346">
        <f>'REPRODUCTION 3'!I9</f>
        <v>24</v>
      </c>
      <c r="E14" s="346">
        <f>'RUMINANTS 3'!I9</f>
        <v>35.25</v>
      </c>
      <c r="F14" s="346">
        <f>'PARASITOLOGIE 3'!I9</f>
        <v>32.625</v>
      </c>
      <c r="G14" s="346">
        <f>'INFECTIEUX 3'!I9</f>
        <v>12</v>
      </c>
      <c r="H14" s="346">
        <f>'CARNIVORES 3'!I9</f>
        <v>37.5</v>
      </c>
      <c r="I14" s="346">
        <f>'CHIRURGIE 3'!I9</f>
        <v>30</v>
      </c>
      <c r="J14" s="346">
        <f>'BIOCHIMIE 2'!I9</f>
        <v>19</v>
      </c>
      <c r="K14" s="346">
        <f>'HIDAOA 3'!I9</f>
        <v>30</v>
      </c>
      <c r="L14" s="346">
        <f>'ANA-PATH 2'!I9</f>
        <v>9</v>
      </c>
      <c r="M14" s="346">
        <f>CLINIQUE!J11</f>
        <v>42</v>
      </c>
      <c r="N14" s="346">
        <f t="shared" si="0"/>
        <v>271.375</v>
      </c>
      <c r="O14" s="346">
        <f t="shared" si="1"/>
        <v>9.6919642857142865</v>
      </c>
      <c r="P14" s="347" t="str">
        <f t="shared" si="2"/>
        <v>Ajournee</v>
      </c>
      <c r="Q14" s="347" t="str">
        <f t="shared" si="3"/>
        <v>Synthèse</v>
      </c>
      <c r="R14" s="348">
        <f t="shared" si="4"/>
        <v>0</v>
      </c>
      <c r="S14" s="348">
        <f t="shared" si="5"/>
        <v>0</v>
      </c>
      <c r="T14" s="348">
        <f t="shared" si="6"/>
        <v>0</v>
      </c>
      <c r="U14" s="348">
        <f t="shared" si="7"/>
        <v>1</v>
      </c>
      <c r="V14" s="348">
        <f t="shared" si="8"/>
        <v>0</v>
      </c>
      <c r="W14" s="348">
        <f t="shared" si="9"/>
        <v>0</v>
      </c>
      <c r="X14" s="348">
        <f t="shared" si="10"/>
        <v>0</v>
      </c>
      <c r="Y14" s="348">
        <f t="shared" si="11"/>
        <v>0</v>
      </c>
      <c r="Z14" s="348">
        <f t="shared" si="12"/>
        <v>1</v>
      </c>
      <c r="AA14" s="348">
        <f t="shared" si="13"/>
        <v>0</v>
      </c>
      <c r="AB14" s="71" t="str">
        <f>'REPRODUCTION 3'!M9</f>
        <v>Synthèse</v>
      </c>
      <c r="AC14" s="71" t="str">
        <f>'RUMINANTS 3'!M9</f>
        <v>Juin</v>
      </c>
      <c r="AD14" s="71" t="str">
        <f>'PARASITOLOGIE 3'!M9</f>
        <v>Juin</v>
      </c>
      <c r="AE14" s="71" t="str">
        <f>'INFECTIEUX 3'!M9</f>
        <v>Synthèse</v>
      </c>
      <c r="AF14" s="71" t="str">
        <f>'CARNIVORES 3'!M9</f>
        <v>Juin</v>
      </c>
      <c r="AG14" s="71" t="str">
        <f>'CHIRURGIE 3'!M9</f>
        <v>Synthèse</v>
      </c>
      <c r="AH14" s="71" t="str">
        <f>'BIOCHIMIE 2'!M9</f>
        <v>Synthèse</v>
      </c>
      <c r="AI14" s="71" t="str">
        <f>'HIDAOA 3'!M9</f>
        <v>Juin</v>
      </c>
      <c r="AJ14" s="71" t="str">
        <f>'ANA-PATH 2'!M9</f>
        <v>Synthèse</v>
      </c>
      <c r="AK14" s="73" t="str">
        <f>CLINIQUE!N11</f>
        <v>Juin</v>
      </c>
    </row>
    <row r="15" spans="1:37" ht="15.75">
      <c r="A15" s="35">
        <v>4</v>
      </c>
      <c r="B15" s="123" t="s">
        <v>154</v>
      </c>
      <c r="C15" s="123" t="s">
        <v>55</v>
      </c>
      <c r="D15" s="346">
        <f>'REPRODUCTION 3'!I10</f>
        <v>25.5</v>
      </c>
      <c r="E15" s="346">
        <f>'RUMINANTS 3'!I10</f>
        <v>37.5</v>
      </c>
      <c r="F15" s="346">
        <f>'PARASITOLOGIE 3'!I10</f>
        <v>37.5</v>
      </c>
      <c r="G15" s="346">
        <f>'INFECTIEUX 3'!I10</f>
        <v>46.5</v>
      </c>
      <c r="H15" s="346">
        <f>'CARNIVORES 3'!I10</f>
        <v>30</v>
      </c>
      <c r="I15" s="346">
        <f>'CHIRURGIE 3'!I10</f>
        <v>24</v>
      </c>
      <c r="J15" s="346">
        <f>'BIOCHIMIE 2'!I10</f>
        <v>23</v>
      </c>
      <c r="K15" s="346">
        <f>'HIDAOA 3'!I10</f>
        <v>32.625</v>
      </c>
      <c r="L15" s="346">
        <f>'ANA-PATH 2'!I10</f>
        <v>22.5</v>
      </c>
      <c r="M15" s="339">
        <f>CLINIQUE!J12</f>
        <v>38.25</v>
      </c>
      <c r="N15" s="339">
        <f t="shared" si="0"/>
        <v>317.375</v>
      </c>
      <c r="O15" s="339">
        <f t="shared" si="1"/>
        <v>11.334821428571429</v>
      </c>
      <c r="P15" s="89" t="str">
        <f t="shared" si="2"/>
        <v>Admis</v>
      </c>
      <c r="Q15" s="89" t="str">
        <f t="shared" si="3"/>
        <v>Synthèse</v>
      </c>
      <c r="R15" s="72">
        <f t="shared" si="4"/>
        <v>0</v>
      </c>
      <c r="S15" s="72">
        <f t="shared" si="5"/>
        <v>0</v>
      </c>
      <c r="T15" s="72">
        <f t="shared" si="6"/>
        <v>0</v>
      </c>
      <c r="U15" s="72">
        <f t="shared" si="7"/>
        <v>0</v>
      </c>
      <c r="V15" s="72">
        <f t="shared" si="8"/>
        <v>0</v>
      </c>
      <c r="W15" s="72">
        <f t="shared" si="9"/>
        <v>0</v>
      </c>
      <c r="X15" s="72">
        <f t="shared" si="10"/>
        <v>0</v>
      </c>
      <c r="Y15" s="72">
        <f t="shared" si="11"/>
        <v>0</v>
      </c>
      <c r="Z15" s="72">
        <f t="shared" si="12"/>
        <v>0</v>
      </c>
      <c r="AA15" s="72">
        <f t="shared" si="13"/>
        <v>0</v>
      </c>
      <c r="AB15" s="71" t="str">
        <f>'REPRODUCTION 3'!M10</f>
        <v>Synthèse</v>
      </c>
      <c r="AC15" s="71" t="str">
        <f>'RUMINANTS 3'!M10</f>
        <v>Synthèse</v>
      </c>
      <c r="AD15" s="71" t="str">
        <f>'PARASITOLOGIE 3'!M10</f>
        <v>Synthèse</v>
      </c>
      <c r="AE15" s="71" t="str">
        <f>'INFECTIEUX 3'!M10</f>
        <v>Synthèse</v>
      </c>
      <c r="AF15" s="71" t="str">
        <f>'CARNIVORES 3'!M10</f>
        <v>Juin</v>
      </c>
      <c r="AG15" s="71" t="str">
        <f>'CHIRURGIE 3'!M10</f>
        <v>Synthèse</v>
      </c>
      <c r="AH15" s="71" t="str">
        <f>'BIOCHIMIE 2'!M10</f>
        <v>Synthèse</v>
      </c>
      <c r="AI15" s="71" t="str">
        <f>'HIDAOA 3'!M10</f>
        <v>Juin</v>
      </c>
      <c r="AJ15" s="71" t="str">
        <f>'ANA-PATH 2'!M10</f>
        <v>Juin</v>
      </c>
      <c r="AK15" s="73" t="str">
        <f>CLINIQUE!N12</f>
        <v>Juin</v>
      </c>
    </row>
    <row r="16" spans="1:37" ht="15.75" hidden="1">
      <c r="A16" s="115">
        <v>5</v>
      </c>
      <c r="B16" s="123" t="s">
        <v>155</v>
      </c>
      <c r="C16" s="123" t="s">
        <v>45</v>
      </c>
      <c r="D16" s="346">
        <f>'REPRODUCTION 3'!I11</f>
        <v>26.25</v>
      </c>
      <c r="E16" s="346">
        <f>'RUMINANTS 3'!I11</f>
        <v>51</v>
      </c>
      <c r="F16" s="346">
        <f>'PARASITOLOGIE 3'!I11</f>
        <v>45.375</v>
      </c>
      <c r="G16" s="346">
        <f>'INFECTIEUX 3'!I11</f>
        <v>25.875</v>
      </c>
      <c r="H16" s="346">
        <f>'CARNIVORES 3'!I11</f>
        <v>42</v>
      </c>
      <c r="I16" s="346">
        <f>'CHIRURGIE 3'!I11</f>
        <v>30.75</v>
      </c>
      <c r="J16" s="346">
        <f>'BIOCHIMIE 2'!I11</f>
        <v>21.75</v>
      </c>
      <c r="K16" s="346">
        <f>'HIDAOA 3'!I11</f>
        <v>48</v>
      </c>
      <c r="L16" s="346">
        <f>'ANA-PATH 2'!I11</f>
        <v>26</v>
      </c>
      <c r="M16" s="88">
        <f>CLINIQUE!J13</f>
        <v>41.5</v>
      </c>
      <c r="N16" s="88">
        <f t="shared" si="0"/>
        <v>358.5</v>
      </c>
      <c r="O16" s="88">
        <f t="shared" si="1"/>
        <v>12.803571428571429</v>
      </c>
      <c r="P16" s="89" t="str">
        <f t="shared" si="2"/>
        <v>Admis</v>
      </c>
      <c r="Q16" s="89" t="str">
        <f t="shared" si="3"/>
        <v>juin</v>
      </c>
      <c r="R16" s="72">
        <f t="shared" si="4"/>
        <v>0</v>
      </c>
      <c r="S16" s="72">
        <f t="shared" si="5"/>
        <v>0</v>
      </c>
      <c r="T16" s="72">
        <f t="shared" si="6"/>
        <v>0</v>
      </c>
      <c r="U16" s="72">
        <f t="shared" si="7"/>
        <v>0</v>
      </c>
      <c r="V16" s="72">
        <f t="shared" si="8"/>
        <v>0</v>
      </c>
      <c r="W16" s="72">
        <f t="shared" si="9"/>
        <v>0</v>
      </c>
      <c r="X16" s="72">
        <f t="shared" si="10"/>
        <v>0</v>
      </c>
      <c r="Y16" s="72">
        <f t="shared" si="11"/>
        <v>0</v>
      </c>
      <c r="Z16" s="72">
        <f t="shared" si="12"/>
        <v>0</v>
      </c>
      <c r="AA16" s="72">
        <f t="shared" si="13"/>
        <v>0</v>
      </c>
      <c r="AB16" s="71" t="str">
        <f>'REPRODUCTION 3'!M11</f>
        <v>Juin</v>
      </c>
      <c r="AC16" s="71" t="str">
        <f>'RUMINANTS 3'!M11</f>
        <v>Juin</v>
      </c>
      <c r="AD16" s="71" t="str">
        <f>'PARASITOLOGIE 3'!M11</f>
        <v>Juin</v>
      </c>
      <c r="AE16" s="71" t="str">
        <f>'INFECTIEUX 3'!M11</f>
        <v>Juin</v>
      </c>
      <c r="AF16" s="71" t="str">
        <f>'CARNIVORES 3'!M11</f>
        <v>Juin</v>
      </c>
      <c r="AG16" s="71" t="str">
        <f>'CHIRURGIE 3'!M11</f>
        <v>Juin</v>
      </c>
      <c r="AH16" s="71" t="str">
        <f>'BIOCHIMIE 2'!M11</f>
        <v>Juin</v>
      </c>
      <c r="AI16" s="71" t="str">
        <f>'HIDAOA 3'!M11</f>
        <v>Juin</v>
      </c>
      <c r="AJ16" s="71" t="str">
        <f>'ANA-PATH 2'!M11</f>
        <v>Juin</v>
      </c>
      <c r="AK16" s="73" t="str">
        <f>CLINIQUE!N13</f>
        <v>Juin</v>
      </c>
    </row>
    <row r="17" spans="1:37" s="105" customFormat="1" ht="18.95" customHeight="1">
      <c r="A17" s="115">
        <v>381</v>
      </c>
      <c r="B17" s="136" t="s">
        <v>156</v>
      </c>
      <c r="C17" s="136" t="s">
        <v>759</v>
      </c>
      <c r="D17" s="346">
        <f>'REPRODUCTION 3'!I12</f>
        <v>22.5</v>
      </c>
      <c r="E17" s="346">
        <f>'RUMINANTS 3'!I12</f>
        <v>30</v>
      </c>
      <c r="F17" s="346">
        <f>'PARASITOLOGIE 3'!I12</f>
        <v>0</v>
      </c>
      <c r="G17" s="346">
        <f>'INFECTIEUX 3'!I12</f>
        <v>9</v>
      </c>
      <c r="H17" s="346">
        <f>'CARNIVORES 3'!I12</f>
        <v>30.375</v>
      </c>
      <c r="I17" s="346">
        <f>'CHIRURGIE 3'!I12</f>
        <v>12</v>
      </c>
      <c r="J17" s="346">
        <f>'BIOCHIMIE 2'!I12</f>
        <v>14</v>
      </c>
      <c r="K17" s="346">
        <f>'HIDAOA 3'!I12</f>
        <v>31.875</v>
      </c>
      <c r="L17" s="346">
        <f>'ANA-PATH 2'!I12</f>
        <v>14</v>
      </c>
      <c r="M17" s="346">
        <f>CLINIQUE!J14</f>
        <v>38.75</v>
      </c>
      <c r="N17" s="346">
        <f t="shared" si="0"/>
        <v>202.5</v>
      </c>
      <c r="O17" s="346">
        <f t="shared" si="1"/>
        <v>7.2321428571428568</v>
      </c>
      <c r="P17" s="347" t="str">
        <f t="shared" si="2"/>
        <v>Ajournee</v>
      </c>
      <c r="Q17" s="347" t="str">
        <f t="shared" si="3"/>
        <v>Synthèse</v>
      </c>
      <c r="R17" s="348">
        <f t="shared" si="4"/>
        <v>0</v>
      </c>
      <c r="S17" s="348">
        <f t="shared" si="5"/>
        <v>0</v>
      </c>
      <c r="T17" s="348">
        <f t="shared" si="6"/>
        <v>1</v>
      </c>
      <c r="U17" s="348">
        <f t="shared" si="7"/>
        <v>1</v>
      </c>
      <c r="V17" s="348">
        <f t="shared" si="8"/>
        <v>0</v>
      </c>
      <c r="W17" s="348">
        <f t="shared" si="9"/>
        <v>1</v>
      </c>
      <c r="X17" s="348">
        <f t="shared" si="10"/>
        <v>0</v>
      </c>
      <c r="Y17" s="348">
        <f t="shared" si="11"/>
        <v>0</v>
      </c>
      <c r="Z17" s="348">
        <f t="shared" si="12"/>
        <v>0</v>
      </c>
      <c r="AA17" s="348">
        <f t="shared" si="13"/>
        <v>0</v>
      </c>
      <c r="AB17" s="71" t="str">
        <f>'REPRODUCTION 3'!M12</f>
        <v>Synthèse</v>
      </c>
      <c r="AC17" s="71" t="str">
        <f>'RUMINANTS 3'!M12</f>
        <v>Synthèse</v>
      </c>
      <c r="AD17" s="71" t="str">
        <f>'PARASITOLOGIE 3'!M12</f>
        <v>Synthèse</v>
      </c>
      <c r="AE17" s="71" t="str">
        <f>'INFECTIEUX 3'!M12</f>
        <v>Synthèse</v>
      </c>
      <c r="AF17" s="71" t="str">
        <f>'CARNIVORES 3'!M12</f>
        <v>Juin</v>
      </c>
      <c r="AG17" s="71" t="str">
        <f>'CHIRURGIE 3'!M12</f>
        <v>Synthèse</v>
      </c>
      <c r="AH17" s="71" t="str">
        <f>'BIOCHIMIE 2'!M12</f>
        <v>Synthèse</v>
      </c>
      <c r="AI17" s="71" t="str">
        <f>'HIDAOA 3'!M12</f>
        <v>Juin</v>
      </c>
      <c r="AJ17" s="71" t="str">
        <f>'ANA-PATH 2'!M12</f>
        <v>Synthèse</v>
      </c>
      <c r="AK17" s="73" t="str">
        <f>CLINIQUE!N14</f>
        <v>Juin</v>
      </c>
    </row>
    <row r="18" spans="1:37" ht="15.75" hidden="1">
      <c r="A18" s="35">
        <v>7</v>
      </c>
      <c r="B18" s="123" t="s">
        <v>157</v>
      </c>
      <c r="C18" s="123" t="s">
        <v>158</v>
      </c>
      <c r="D18" s="346">
        <f>'REPRODUCTION 3'!I13</f>
        <v>20.625</v>
      </c>
      <c r="E18" s="346">
        <f>'RUMINANTS 3'!I13</f>
        <v>47.25</v>
      </c>
      <c r="F18" s="346">
        <f>'PARASITOLOGIE 3'!I13</f>
        <v>43.5</v>
      </c>
      <c r="G18" s="346">
        <f>'INFECTIEUX 3'!I13</f>
        <v>17.25</v>
      </c>
      <c r="H18" s="346">
        <f>'CARNIVORES 3'!I13</f>
        <v>33.75</v>
      </c>
      <c r="I18" s="346">
        <f>'CHIRURGIE 3'!I13</f>
        <v>31.5</v>
      </c>
      <c r="J18" s="346">
        <f>'BIOCHIMIE 2'!I13</f>
        <v>15.25</v>
      </c>
      <c r="K18" s="346">
        <f>'HIDAOA 3'!I13</f>
        <v>34.5</v>
      </c>
      <c r="L18" s="346">
        <f>'ANA-PATH 2'!I13</f>
        <v>13.75</v>
      </c>
      <c r="M18" s="88">
        <f>CLINIQUE!J15</f>
        <v>39.25</v>
      </c>
      <c r="N18" s="88">
        <f t="shared" si="0"/>
        <v>296.625</v>
      </c>
      <c r="O18" s="88">
        <f t="shared" si="1"/>
        <v>10.59375</v>
      </c>
      <c r="P18" s="89" t="str">
        <f t="shared" si="2"/>
        <v>Admis</v>
      </c>
      <c r="Q18" s="89" t="str">
        <f t="shared" si="3"/>
        <v>juin</v>
      </c>
      <c r="R18" s="72">
        <f t="shared" si="4"/>
        <v>0</v>
      </c>
      <c r="S18" s="72">
        <f t="shared" si="5"/>
        <v>0</v>
      </c>
      <c r="T18" s="72">
        <f t="shared" si="6"/>
        <v>0</v>
      </c>
      <c r="U18" s="72">
        <f t="shared" si="7"/>
        <v>0</v>
      </c>
      <c r="V18" s="72">
        <f t="shared" si="8"/>
        <v>0</v>
      </c>
      <c r="W18" s="72">
        <f t="shared" si="9"/>
        <v>0</v>
      </c>
      <c r="X18" s="72">
        <f t="shared" si="10"/>
        <v>0</v>
      </c>
      <c r="Y18" s="72">
        <f t="shared" si="11"/>
        <v>0</v>
      </c>
      <c r="Z18" s="72">
        <f t="shared" si="12"/>
        <v>0</v>
      </c>
      <c r="AA18" s="72">
        <f t="shared" si="13"/>
        <v>0</v>
      </c>
      <c r="AB18" s="71" t="str">
        <f>'REPRODUCTION 3'!M13</f>
        <v>Juin</v>
      </c>
      <c r="AC18" s="71" t="str">
        <f>'RUMINANTS 3'!M13</f>
        <v>Juin</v>
      </c>
      <c r="AD18" s="71" t="str">
        <f>'PARASITOLOGIE 3'!M13</f>
        <v>Juin</v>
      </c>
      <c r="AE18" s="71" t="str">
        <f>'INFECTIEUX 3'!M13</f>
        <v>Juin</v>
      </c>
      <c r="AF18" s="71" t="str">
        <f>'CARNIVORES 3'!M13</f>
        <v>Juin</v>
      </c>
      <c r="AG18" s="71" t="str">
        <f>'CHIRURGIE 3'!M13</f>
        <v>Juin</v>
      </c>
      <c r="AH18" s="71" t="str">
        <f>'BIOCHIMIE 2'!M13</f>
        <v>Juin</v>
      </c>
      <c r="AI18" s="71" t="str">
        <f>'HIDAOA 3'!M13</f>
        <v>Juin</v>
      </c>
      <c r="AJ18" s="71" t="str">
        <f>'ANA-PATH 2'!M13</f>
        <v>Juin</v>
      </c>
      <c r="AK18" s="73" t="str">
        <f>CLINIQUE!N15</f>
        <v>Juin</v>
      </c>
    </row>
    <row r="19" spans="1:37" ht="18.95" customHeight="1">
      <c r="A19" s="35">
        <v>8</v>
      </c>
      <c r="B19" s="123" t="s">
        <v>159</v>
      </c>
      <c r="C19" s="123" t="s">
        <v>160</v>
      </c>
      <c r="D19" s="346">
        <f>'REPRODUCTION 3'!I14</f>
        <v>15</v>
      </c>
      <c r="E19" s="346">
        <f>'RUMINANTS 3'!I14</f>
        <v>34.5</v>
      </c>
      <c r="F19" s="346">
        <f>'PARASITOLOGIE 3'!I14</f>
        <v>42</v>
      </c>
      <c r="G19" s="346">
        <f>'INFECTIEUX 3'!I14</f>
        <v>15</v>
      </c>
      <c r="H19" s="346">
        <f>'CARNIVORES 3'!I14</f>
        <v>34.125</v>
      </c>
      <c r="I19" s="346">
        <f>'CHIRURGIE 3'!I14</f>
        <v>24</v>
      </c>
      <c r="J19" s="346">
        <f>'BIOCHIMIE 2'!I14</f>
        <v>18</v>
      </c>
      <c r="K19" s="346">
        <f>'HIDAOA 3'!I14</f>
        <v>32.25</v>
      </c>
      <c r="L19" s="346">
        <f>'ANA-PATH 2'!I14</f>
        <v>15</v>
      </c>
      <c r="M19" s="339">
        <f>CLINIQUE!J16</f>
        <v>38.5</v>
      </c>
      <c r="N19" s="339">
        <f t="shared" si="0"/>
        <v>268.375</v>
      </c>
      <c r="O19" s="339">
        <f t="shared" si="1"/>
        <v>9.5848214285714288</v>
      </c>
      <c r="P19" s="89" t="str">
        <f t="shared" si="2"/>
        <v>Ajournee</v>
      </c>
      <c r="Q19" s="89" t="str">
        <f t="shared" si="3"/>
        <v>Synthèse</v>
      </c>
      <c r="R19" s="72">
        <f t="shared" si="4"/>
        <v>0</v>
      </c>
      <c r="S19" s="72">
        <f t="shared" si="5"/>
        <v>0</v>
      </c>
      <c r="T19" s="72">
        <f t="shared" si="6"/>
        <v>0</v>
      </c>
      <c r="U19" s="72">
        <f t="shared" si="7"/>
        <v>0</v>
      </c>
      <c r="V19" s="72">
        <f t="shared" si="8"/>
        <v>0</v>
      </c>
      <c r="W19" s="72">
        <f t="shared" si="9"/>
        <v>0</v>
      </c>
      <c r="X19" s="72">
        <f t="shared" si="10"/>
        <v>0</v>
      </c>
      <c r="Y19" s="72">
        <f t="shared" si="11"/>
        <v>0</v>
      </c>
      <c r="Z19" s="72">
        <f t="shared" si="12"/>
        <v>0</v>
      </c>
      <c r="AA19" s="72">
        <f t="shared" si="13"/>
        <v>0</v>
      </c>
      <c r="AB19" s="71" t="str">
        <f>'REPRODUCTION 3'!M14</f>
        <v>Synthèse</v>
      </c>
      <c r="AC19" s="71" t="str">
        <f>'RUMINANTS 3'!M14</f>
        <v>Synthèse</v>
      </c>
      <c r="AD19" s="71" t="str">
        <f>'PARASITOLOGIE 3'!M14</f>
        <v>Synthèse</v>
      </c>
      <c r="AE19" s="71" t="str">
        <f>'INFECTIEUX 3'!M14</f>
        <v>Synthèse</v>
      </c>
      <c r="AF19" s="71" t="str">
        <f>'CARNIVORES 3'!M14</f>
        <v>Juin</v>
      </c>
      <c r="AG19" s="71" t="str">
        <f>'CHIRURGIE 3'!M14</f>
        <v>Synthèse</v>
      </c>
      <c r="AH19" s="71" t="str">
        <f>'BIOCHIMIE 2'!M14</f>
        <v>Synthèse</v>
      </c>
      <c r="AI19" s="71" t="str">
        <f>'HIDAOA 3'!M14</f>
        <v>Synthèse</v>
      </c>
      <c r="AJ19" s="71" t="str">
        <f>'ANA-PATH 2'!M14</f>
        <v>Synthèse</v>
      </c>
      <c r="AK19" s="73" t="str">
        <f>CLINIQUE!N16</f>
        <v>Juin</v>
      </c>
    </row>
    <row r="20" spans="1:37" ht="15.75" hidden="1">
      <c r="A20" s="35">
        <v>9</v>
      </c>
      <c r="B20" s="123" t="s">
        <v>161</v>
      </c>
      <c r="C20" s="123" t="s">
        <v>162</v>
      </c>
      <c r="D20" s="346">
        <f>'REPRODUCTION 3'!I15</f>
        <v>27</v>
      </c>
      <c r="E20" s="346">
        <f>'RUMINANTS 3'!I15</f>
        <v>45.75</v>
      </c>
      <c r="F20" s="346">
        <f>'PARASITOLOGIE 3'!I15</f>
        <v>35.625</v>
      </c>
      <c r="G20" s="346">
        <f>'INFECTIEUX 3'!I15</f>
        <v>20.625</v>
      </c>
      <c r="H20" s="346">
        <f>'CARNIVORES 3'!I15</f>
        <v>30</v>
      </c>
      <c r="I20" s="346">
        <f>'CHIRURGIE 3'!I15</f>
        <v>27</v>
      </c>
      <c r="J20" s="346">
        <f>'BIOCHIMIE 2'!I15</f>
        <v>18.75</v>
      </c>
      <c r="K20" s="346">
        <f>'HIDAOA 3'!I15</f>
        <v>34.875</v>
      </c>
      <c r="L20" s="346">
        <f>'ANA-PATH 2'!I15</f>
        <v>22</v>
      </c>
      <c r="M20" s="88">
        <f>CLINIQUE!J17</f>
        <v>40.75</v>
      </c>
      <c r="N20" s="88">
        <f t="shared" si="0"/>
        <v>302.375</v>
      </c>
      <c r="O20" s="88">
        <f t="shared" si="1"/>
        <v>10.799107142857142</v>
      </c>
      <c r="P20" s="89" t="str">
        <f t="shared" si="2"/>
        <v>Admis</v>
      </c>
      <c r="Q20" s="89" t="str">
        <f t="shared" si="3"/>
        <v>juin</v>
      </c>
      <c r="R20" s="72">
        <f t="shared" si="4"/>
        <v>0</v>
      </c>
      <c r="S20" s="72">
        <f t="shared" si="5"/>
        <v>0</v>
      </c>
      <c r="T20" s="72">
        <f t="shared" si="6"/>
        <v>0</v>
      </c>
      <c r="U20" s="72">
        <f t="shared" si="7"/>
        <v>0</v>
      </c>
      <c r="V20" s="72">
        <f t="shared" si="8"/>
        <v>0</v>
      </c>
      <c r="W20" s="72">
        <f t="shared" si="9"/>
        <v>0</v>
      </c>
      <c r="X20" s="72">
        <f t="shared" si="10"/>
        <v>0</v>
      </c>
      <c r="Y20" s="72">
        <f t="shared" si="11"/>
        <v>0</v>
      </c>
      <c r="Z20" s="72">
        <f t="shared" si="12"/>
        <v>0</v>
      </c>
      <c r="AA20" s="72">
        <f t="shared" si="13"/>
        <v>0</v>
      </c>
      <c r="AB20" s="71" t="str">
        <f>'REPRODUCTION 3'!M15</f>
        <v>Juin</v>
      </c>
      <c r="AC20" s="71" t="str">
        <f>'RUMINANTS 3'!M15</f>
        <v>Juin</v>
      </c>
      <c r="AD20" s="71" t="str">
        <f>'PARASITOLOGIE 3'!M15</f>
        <v>Juin</v>
      </c>
      <c r="AE20" s="71" t="str">
        <f>'INFECTIEUX 3'!M15</f>
        <v>Juin</v>
      </c>
      <c r="AF20" s="71" t="str">
        <f>'CARNIVORES 3'!M15</f>
        <v>Juin</v>
      </c>
      <c r="AG20" s="71" t="str">
        <f>'CHIRURGIE 3'!M15</f>
        <v>Juin</v>
      </c>
      <c r="AH20" s="71" t="str">
        <f>'BIOCHIMIE 2'!M15</f>
        <v>Juin</v>
      </c>
      <c r="AI20" s="71" t="str">
        <f>'HIDAOA 3'!M15</f>
        <v>Juin</v>
      </c>
      <c r="AJ20" s="71" t="str">
        <f>'ANA-PATH 2'!M15</f>
        <v>Juin</v>
      </c>
      <c r="AK20" s="73" t="str">
        <f>CLINIQUE!N17</f>
        <v>Juin</v>
      </c>
    </row>
    <row r="21" spans="1:37" ht="18.95" customHeight="1">
      <c r="A21" s="115">
        <v>126</v>
      </c>
      <c r="B21" s="136" t="s">
        <v>163</v>
      </c>
      <c r="C21" s="136" t="s">
        <v>44</v>
      </c>
      <c r="D21" s="346">
        <f>'REPRODUCTION 3'!I16</f>
        <v>21</v>
      </c>
      <c r="E21" s="346">
        <f>'RUMINANTS 3'!I16</f>
        <v>36.75</v>
      </c>
      <c r="F21" s="346">
        <f>'PARASITOLOGIE 3'!I16</f>
        <v>37.5</v>
      </c>
      <c r="G21" s="346">
        <f>'INFECTIEUX 3'!I16</f>
        <v>13.5</v>
      </c>
      <c r="H21" s="346">
        <f>'CARNIVORES 3'!I16</f>
        <v>17.25</v>
      </c>
      <c r="I21" s="346">
        <f>'CHIRURGIE 3'!I16</f>
        <v>17.25</v>
      </c>
      <c r="J21" s="346">
        <f>'BIOCHIMIE 2'!I16</f>
        <v>15</v>
      </c>
      <c r="K21" s="346">
        <f>'HIDAOA 3'!I16</f>
        <v>32.25</v>
      </c>
      <c r="L21" s="346">
        <f>'ANA-PATH 2'!I16</f>
        <v>15</v>
      </c>
      <c r="M21" s="346">
        <f>CLINIQUE!J18</f>
        <v>39</v>
      </c>
      <c r="N21" s="346">
        <f t="shared" si="0"/>
        <v>244.5</v>
      </c>
      <c r="O21" s="346">
        <f t="shared" si="1"/>
        <v>8.7321428571428577</v>
      </c>
      <c r="P21" s="347" t="str">
        <f t="shared" si="2"/>
        <v>Ajournee</v>
      </c>
      <c r="Q21" s="347" t="str">
        <f t="shared" si="3"/>
        <v>Synthèse</v>
      </c>
      <c r="R21" s="348">
        <f t="shared" si="4"/>
        <v>0</v>
      </c>
      <c r="S21" s="348">
        <f t="shared" si="5"/>
        <v>0</v>
      </c>
      <c r="T21" s="348">
        <f t="shared" si="6"/>
        <v>0</v>
      </c>
      <c r="U21" s="348">
        <f t="shared" si="7"/>
        <v>1</v>
      </c>
      <c r="V21" s="348">
        <f t="shared" si="8"/>
        <v>0</v>
      </c>
      <c r="W21" s="348">
        <f t="shared" si="9"/>
        <v>0</v>
      </c>
      <c r="X21" s="348">
        <f t="shared" si="10"/>
        <v>0</v>
      </c>
      <c r="Y21" s="348">
        <f t="shared" si="11"/>
        <v>0</v>
      </c>
      <c r="Z21" s="348">
        <f t="shared" si="12"/>
        <v>0</v>
      </c>
      <c r="AA21" s="348">
        <f t="shared" si="13"/>
        <v>0</v>
      </c>
      <c r="AB21" s="71" t="str">
        <f>'REPRODUCTION 3'!M16</f>
        <v>Synthèse</v>
      </c>
      <c r="AC21" s="71" t="str">
        <f>'RUMINANTS 3'!M16</f>
        <v>Juin</v>
      </c>
      <c r="AD21" s="71" t="str">
        <f>'PARASITOLOGIE 3'!M16</f>
        <v>Synthèse</v>
      </c>
      <c r="AE21" s="71" t="str">
        <f>'INFECTIEUX 3'!M16</f>
        <v>Synthèse</v>
      </c>
      <c r="AF21" s="71" t="str">
        <f>'CARNIVORES 3'!M16</f>
        <v>Synthèse</v>
      </c>
      <c r="AG21" s="71" t="str">
        <f>'CHIRURGIE 3'!M16</f>
        <v>Synthèse</v>
      </c>
      <c r="AH21" s="71" t="str">
        <f>'BIOCHIMIE 2'!M16</f>
        <v>Synthèse</v>
      </c>
      <c r="AI21" s="71" t="str">
        <f>'HIDAOA 3'!M16</f>
        <v>Synthèse</v>
      </c>
      <c r="AJ21" s="71" t="str">
        <f>'ANA-PATH 2'!M16</f>
        <v>Synthèse</v>
      </c>
      <c r="AK21" s="73" t="str">
        <f>CLINIQUE!N18</f>
        <v>Juin</v>
      </c>
    </row>
    <row r="22" spans="1:37" ht="18.95" customHeight="1">
      <c r="A22" s="115">
        <v>11</v>
      </c>
      <c r="B22" s="123" t="s">
        <v>164</v>
      </c>
      <c r="C22" s="123" t="s">
        <v>165</v>
      </c>
      <c r="D22" s="346">
        <f>'REPRODUCTION 3'!I17</f>
        <v>15</v>
      </c>
      <c r="E22" s="346">
        <f>'RUMINANTS 3'!I17</f>
        <v>37.5</v>
      </c>
      <c r="F22" s="346">
        <f>'PARASITOLOGIE 3'!I17</f>
        <v>34.5</v>
      </c>
      <c r="G22" s="346">
        <f>'INFECTIEUX 3'!I17</f>
        <v>33</v>
      </c>
      <c r="H22" s="346">
        <f>'CARNIVORES 3'!I17</f>
        <v>24.75</v>
      </c>
      <c r="I22" s="346">
        <f>'CHIRURGIE 3'!I17</f>
        <v>27</v>
      </c>
      <c r="J22" s="346">
        <f>'BIOCHIMIE 2'!I17</f>
        <v>15</v>
      </c>
      <c r="K22" s="346">
        <f>'HIDAOA 3'!I17</f>
        <v>41.25</v>
      </c>
      <c r="L22" s="346">
        <f>'ANA-PATH 2'!I17</f>
        <v>8</v>
      </c>
      <c r="M22" s="339">
        <f>CLINIQUE!J19</f>
        <v>41</v>
      </c>
      <c r="N22" s="339">
        <f t="shared" si="0"/>
        <v>277</v>
      </c>
      <c r="O22" s="339">
        <f t="shared" si="1"/>
        <v>9.8928571428571423</v>
      </c>
      <c r="P22" s="89" t="str">
        <f t="shared" si="2"/>
        <v>Ajournee</v>
      </c>
      <c r="Q22" s="89" t="str">
        <f t="shared" si="3"/>
        <v>Synthèse</v>
      </c>
      <c r="R22" s="72">
        <f t="shared" si="4"/>
        <v>0</v>
      </c>
      <c r="S22" s="72">
        <f t="shared" si="5"/>
        <v>0</v>
      </c>
      <c r="T22" s="72">
        <f t="shared" si="6"/>
        <v>0</v>
      </c>
      <c r="U22" s="72">
        <f t="shared" si="7"/>
        <v>0</v>
      </c>
      <c r="V22" s="72">
        <f t="shared" si="8"/>
        <v>0</v>
      </c>
      <c r="W22" s="72">
        <f t="shared" si="9"/>
        <v>0</v>
      </c>
      <c r="X22" s="72">
        <f t="shared" si="10"/>
        <v>0</v>
      </c>
      <c r="Y22" s="72">
        <f t="shared" si="11"/>
        <v>0</v>
      </c>
      <c r="Z22" s="72">
        <f t="shared" si="12"/>
        <v>1</v>
      </c>
      <c r="AA22" s="72">
        <f t="shared" si="13"/>
        <v>0</v>
      </c>
      <c r="AB22" s="71" t="str">
        <f>'REPRODUCTION 3'!M17</f>
        <v>Synthèse</v>
      </c>
      <c r="AC22" s="71" t="str">
        <f>'RUMINANTS 3'!M17</f>
        <v>Juin</v>
      </c>
      <c r="AD22" s="71" t="str">
        <f>'PARASITOLOGIE 3'!M17</f>
        <v>Synthèse</v>
      </c>
      <c r="AE22" s="71" t="str">
        <f>'INFECTIEUX 3'!M17</f>
        <v>Synthèse</v>
      </c>
      <c r="AF22" s="71" t="str">
        <f>'CARNIVORES 3'!M17</f>
        <v>Synthèse</v>
      </c>
      <c r="AG22" s="71" t="str">
        <f>'CHIRURGIE 3'!M17</f>
        <v>Synthèse</v>
      </c>
      <c r="AH22" s="71" t="str">
        <f>'BIOCHIMIE 2'!M17</f>
        <v>Synthèse</v>
      </c>
      <c r="AI22" s="71" t="str">
        <f>'HIDAOA 3'!M17</f>
        <v>Synthèse</v>
      </c>
      <c r="AJ22" s="71" t="str">
        <f>'ANA-PATH 2'!M17</f>
        <v>Synthèse</v>
      </c>
      <c r="AK22" s="73" t="str">
        <f>CLINIQUE!N19</f>
        <v>Juin</v>
      </c>
    </row>
    <row r="23" spans="1:37" ht="15.75">
      <c r="A23" s="35">
        <v>12</v>
      </c>
      <c r="B23" s="123" t="s">
        <v>166</v>
      </c>
      <c r="C23" s="123" t="s">
        <v>167</v>
      </c>
      <c r="D23" s="346">
        <f>'REPRODUCTION 3'!I18</f>
        <v>18.375</v>
      </c>
      <c r="E23" s="346">
        <f>'RUMINANTS 3'!I18</f>
        <v>40.5</v>
      </c>
      <c r="F23" s="346">
        <f>'PARASITOLOGIE 3'!I18</f>
        <v>34.875</v>
      </c>
      <c r="G23" s="346">
        <f>'INFECTIEUX 3'!I18</f>
        <v>30</v>
      </c>
      <c r="H23" s="346">
        <f>'CARNIVORES 3'!I18</f>
        <v>42.375</v>
      </c>
      <c r="I23" s="346">
        <f>'CHIRURGIE 3'!I18</f>
        <v>33</v>
      </c>
      <c r="J23" s="346">
        <f>'BIOCHIMIE 2'!I18</f>
        <v>18</v>
      </c>
      <c r="K23" s="346">
        <f>'HIDAOA 3'!I18</f>
        <v>38.625</v>
      </c>
      <c r="L23" s="346">
        <f>'ANA-PATH 2'!I18</f>
        <v>12</v>
      </c>
      <c r="M23" s="339">
        <f>CLINIQUE!J20</f>
        <v>42</v>
      </c>
      <c r="N23" s="339">
        <f t="shared" si="0"/>
        <v>309.75</v>
      </c>
      <c r="O23" s="339">
        <f t="shared" si="1"/>
        <v>11.0625</v>
      </c>
      <c r="P23" s="89" t="str">
        <f t="shared" si="2"/>
        <v>Admis</v>
      </c>
      <c r="Q23" s="89" t="str">
        <f t="shared" si="3"/>
        <v>Synthèse</v>
      </c>
      <c r="R23" s="72">
        <f t="shared" si="4"/>
        <v>0</v>
      </c>
      <c r="S23" s="72">
        <f t="shared" si="5"/>
        <v>0</v>
      </c>
      <c r="T23" s="72">
        <f t="shared" si="6"/>
        <v>0</v>
      </c>
      <c r="U23" s="72">
        <f t="shared" si="7"/>
        <v>0</v>
      </c>
      <c r="V23" s="72">
        <f t="shared" si="8"/>
        <v>0</v>
      </c>
      <c r="W23" s="72">
        <f t="shared" si="9"/>
        <v>0</v>
      </c>
      <c r="X23" s="72">
        <f t="shared" si="10"/>
        <v>0</v>
      </c>
      <c r="Y23" s="72">
        <f t="shared" si="11"/>
        <v>0</v>
      </c>
      <c r="Z23" s="72">
        <f t="shared" si="12"/>
        <v>0</v>
      </c>
      <c r="AA23" s="72">
        <f t="shared" si="13"/>
        <v>0</v>
      </c>
      <c r="AB23" s="71" t="str">
        <f>'REPRODUCTION 3'!M18</f>
        <v>Juin</v>
      </c>
      <c r="AC23" s="71" t="str">
        <f>'RUMINANTS 3'!M18</f>
        <v>Juin</v>
      </c>
      <c r="AD23" s="71" t="str">
        <f>'PARASITOLOGIE 3'!M18</f>
        <v>Juin</v>
      </c>
      <c r="AE23" s="71" t="str">
        <f>'INFECTIEUX 3'!M18</f>
        <v>Synthèse</v>
      </c>
      <c r="AF23" s="71" t="str">
        <f>'CARNIVORES 3'!M18</f>
        <v>Juin</v>
      </c>
      <c r="AG23" s="71" t="str">
        <f>'CHIRURGIE 3'!M18</f>
        <v>Juin</v>
      </c>
      <c r="AH23" s="71" t="str">
        <f>'BIOCHIMIE 2'!M18</f>
        <v>Juin</v>
      </c>
      <c r="AI23" s="71" t="str">
        <f>'HIDAOA 3'!M18</f>
        <v>Juin</v>
      </c>
      <c r="AJ23" s="71" t="str">
        <f>'ANA-PATH 2'!M18</f>
        <v>Juin</v>
      </c>
      <c r="AK23" s="73" t="str">
        <f>CLINIQUE!N20</f>
        <v>Juin</v>
      </c>
    </row>
    <row r="24" spans="1:37" ht="15.75" hidden="1">
      <c r="A24" s="35">
        <v>13</v>
      </c>
      <c r="B24" s="123" t="s">
        <v>168</v>
      </c>
      <c r="C24" s="123" t="s">
        <v>169</v>
      </c>
      <c r="D24" s="346">
        <f>'REPRODUCTION 3'!I19</f>
        <v>24</v>
      </c>
      <c r="E24" s="346">
        <f>'RUMINANTS 3'!I19</f>
        <v>48</v>
      </c>
      <c r="F24" s="346">
        <f>'PARASITOLOGIE 3'!I19</f>
        <v>44.25</v>
      </c>
      <c r="G24" s="346">
        <f>'INFECTIEUX 3'!I19</f>
        <v>22.875</v>
      </c>
      <c r="H24" s="346">
        <f>'CARNIVORES 3'!I19</f>
        <v>31.125</v>
      </c>
      <c r="I24" s="346">
        <f>'CHIRURGIE 3'!I19</f>
        <v>34.5</v>
      </c>
      <c r="J24" s="346">
        <f>'BIOCHIMIE 2'!I19</f>
        <v>21.75</v>
      </c>
      <c r="K24" s="346">
        <f>'HIDAOA 3'!I19</f>
        <v>40.125</v>
      </c>
      <c r="L24" s="346">
        <f>'ANA-PATH 2'!I19</f>
        <v>15</v>
      </c>
      <c r="M24" s="88">
        <f>CLINIQUE!J21</f>
        <v>40.5</v>
      </c>
      <c r="N24" s="88">
        <f t="shared" si="0"/>
        <v>322.125</v>
      </c>
      <c r="O24" s="88">
        <f t="shared" si="1"/>
        <v>11.504464285714286</v>
      </c>
      <c r="P24" s="89" t="str">
        <f t="shared" si="2"/>
        <v>Admis</v>
      </c>
      <c r="Q24" s="89" t="str">
        <f t="shared" si="3"/>
        <v>juin</v>
      </c>
      <c r="R24" s="72">
        <f t="shared" si="4"/>
        <v>0</v>
      </c>
      <c r="S24" s="72">
        <f t="shared" si="5"/>
        <v>0</v>
      </c>
      <c r="T24" s="72">
        <f t="shared" si="6"/>
        <v>0</v>
      </c>
      <c r="U24" s="72">
        <f t="shared" si="7"/>
        <v>0</v>
      </c>
      <c r="V24" s="72">
        <f t="shared" si="8"/>
        <v>0</v>
      </c>
      <c r="W24" s="72">
        <f t="shared" si="9"/>
        <v>0</v>
      </c>
      <c r="X24" s="72">
        <f t="shared" si="10"/>
        <v>0</v>
      </c>
      <c r="Y24" s="72">
        <f t="shared" si="11"/>
        <v>0</v>
      </c>
      <c r="Z24" s="72">
        <f t="shared" si="12"/>
        <v>0</v>
      </c>
      <c r="AA24" s="72">
        <f t="shared" si="13"/>
        <v>0</v>
      </c>
      <c r="AB24" s="71" t="str">
        <f>'REPRODUCTION 3'!M19</f>
        <v>Juin</v>
      </c>
      <c r="AC24" s="71" t="str">
        <f>'RUMINANTS 3'!M19</f>
        <v>Juin</v>
      </c>
      <c r="AD24" s="71" t="str">
        <f>'PARASITOLOGIE 3'!M19</f>
        <v>Juin</v>
      </c>
      <c r="AE24" s="71" t="str">
        <f>'INFECTIEUX 3'!M19</f>
        <v>Juin</v>
      </c>
      <c r="AF24" s="71" t="str">
        <f>'CARNIVORES 3'!M19</f>
        <v>Juin</v>
      </c>
      <c r="AG24" s="71" t="str">
        <f>'CHIRURGIE 3'!M19</f>
        <v>Juin</v>
      </c>
      <c r="AH24" s="71" t="str">
        <f>'BIOCHIMIE 2'!M19</f>
        <v>Juin</v>
      </c>
      <c r="AI24" s="71" t="str">
        <f>'HIDAOA 3'!M19</f>
        <v>Juin</v>
      </c>
      <c r="AJ24" s="71" t="str">
        <f>'ANA-PATH 2'!M19</f>
        <v>Juin</v>
      </c>
      <c r="AK24" s="73" t="str">
        <f>CLINIQUE!N21</f>
        <v>Juin</v>
      </c>
    </row>
    <row r="25" spans="1:37" ht="15.75" hidden="1">
      <c r="A25" s="115">
        <v>14</v>
      </c>
      <c r="B25" s="123" t="s">
        <v>170</v>
      </c>
      <c r="C25" s="123" t="s">
        <v>68</v>
      </c>
      <c r="D25" s="346">
        <f>'REPRODUCTION 3'!I20</f>
        <v>49.875</v>
      </c>
      <c r="E25" s="346">
        <f>'RUMINANTS 3'!I20</f>
        <v>54.75</v>
      </c>
      <c r="F25" s="346">
        <f>'PARASITOLOGIE 3'!I20</f>
        <v>56.25</v>
      </c>
      <c r="G25" s="346">
        <f>'INFECTIEUX 3'!I20</f>
        <v>41.25</v>
      </c>
      <c r="H25" s="346">
        <f>'CARNIVORES 3'!I20</f>
        <v>53.625</v>
      </c>
      <c r="I25" s="346">
        <f>'CHIRURGIE 3'!I20</f>
        <v>47.25</v>
      </c>
      <c r="J25" s="346">
        <f>'BIOCHIMIE 2'!I20</f>
        <v>28.5</v>
      </c>
      <c r="K25" s="346">
        <f>'HIDAOA 3'!I20</f>
        <v>51.375</v>
      </c>
      <c r="L25" s="346">
        <f>'ANA-PATH 2'!I20</f>
        <v>29</v>
      </c>
      <c r="M25" s="88">
        <f>CLINIQUE!J22</f>
        <v>43</v>
      </c>
      <c r="N25" s="88">
        <f t="shared" si="0"/>
        <v>454.875</v>
      </c>
      <c r="O25" s="88">
        <f t="shared" si="1"/>
        <v>16.245535714285715</v>
      </c>
      <c r="P25" s="89" t="str">
        <f t="shared" si="2"/>
        <v>Admis</v>
      </c>
      <c r="Q25" s="89" t="str">
        <f t="shared" si="3"/>
        <v>juin</v>
      </c>
      <c r="R25" s="72">
        <f t="shared" si="4"/>
        <v>0</v>
      </c>
      <c r="S25" s="72">
        <f t="shared" si="5"/>
        <v>0</v>
      </c>
      <c r="T25" s="72">
        <f t="shared" si="6"/>
        <v>0</v>
      </c>
      <c r="U25" s="72">
        <f t="shared" si="7"/>
        <v>0</v>
      </c>
      <c r="V25" s="72">
        <f t="shared" si="8"/>
        <v>0</v>
      </c>
      <c r="W25" s="72">
        <f t="shared" si="9"/>
        <v>0</v>
      </c>
      <c r="X25" s="72">
        <f t="shared" si="10"/>
        <v>0</v>
      </c>
      <c r="Y25" s="72">
        <f t="shared" si="11"/>
        <v>0</v>
      </c>
      <c r="Z25" s="72">
        <f t="shared" si="12"/>
        <v>0</v>
      </c>
      <c r="AA25" s="72">
        <f t="shared" si="13"/>
        <v>0</v>
      </c>
      <c r="AB25" s="71" t="str">
        <f>'REPRODUCTION 3'!M20</f>
        <v>Juin</v>
      </c>
      <c r="AC25" s="71" t="str">
        <f>'RUMINANTS 3'!M20</f>
        <v>Juin</v>
      </c>
      <c r="AD25" s="71" t="str">
        <f>'PARASITOLOGIE 3'!M20</f>
        <v>Juin</v>
      </c>
      <c r="AE25" s="71" t="str">
        <f>'INFECTIEUX 3'!M20</f>
        <v>Juin</v>
      </c>
      <c r="AF25" s="71" t="str">
        <f>'CARNIVORES 3'!M20</f>
        <v>Juin</v>
      </c>
      <c r="AG25" s="71" t="str">
        <f>'CHIRURGIE 3'!M20</f>
        <v>Juin</v>
      </c>
      <c r="AH25" s="71" t="str">
        <f>'BIOCHIMIE 2'!M20</f>
        <v>Juin</v>
      </c>
      <c r="AI25" s="71" t="str">
        <f>'HIDAOA 3'!M20</f>
        <v>Juin</v>
      </c>
      <c r="AJ25" s="71" t="str">
        <f>'ANA-PATH 2'!M20</f>
        <v>Juin</v>
      </c>
      <c r="AK25" s="73" t="str">
        <f>CLINIQUE!N22</f>
        <v>Juin</v>
      </c>
    </row>
    <row r="26" spans="1:37" ht="15.75">
      <c r="A26" s="115">
        <v>15</v>
      </c>
      <c r="B26" s="123" t="s">
        <v>171</v>
      </c>
      <c r="C26" s="123" t="s">
        <v>172</v>
      </c>
      <c r="D26" s="346">
        <f>'REPRODUCTION 3'!I21</f>
        <v>21</v>
      </c>
      <c r="E26" s="346">
        <f>'RUMINANTS 3'!I21</f>
        <v>49.5</v>
      </c>
      <c r="F26" s="346">
        <f>'PARASITOLOGIE 3'!I21</f>
        <v>31.5</v>
      </c>
      <c r="G26" s="346">
        <f>'INFECTIEUX 3'!I21</f>
        <v>16.5</v>
      </c>
      <c r="H26" s="346">
        <f>'CARNIVORES 3'!I21</f>
        <v>37.125</v>
      </c>
      <c r="I26" s="346">
        <f>'CHIRURGIE 3'!I21</f>
        <v>24</v>
      </c>
      <c r="J26" s="346">
        <f>'BIOCHIMIE 2'!I21</f>
        <v>24</v>
      </c>
      <c r="K26" s="346">
        <f>'HIDAOA 3'!I21</f>
        <v>33</v>
      </c>
      <c r="L26" s="346">
        <f>'ANA-PATH 2'!I21</f>
        <v>22</v>
      </c>
      <c r="M26" s="339">
        <f>CLINIQUE!J23</f>
        <v>40</v>
      </c>
      <c r="N26" s="339">
        <f t="shared" si="0"/>
        <v>298.625</v>
      </c>
      <c r="O26" s="339">
        <f t="shared" si="1"/>
        <v>10.665178571428571</v>
      </c>
      <c r="P26" s="89" t="str">
        <f t="shared" si="2"/>
        <v>Admis</v>
      </c>
      <c r="Q26" s="89" t="str">
        <f t="shared" si="3"/>
        <v>Synthèse</v>
      </c>
      <c r="R26" s="72">
        <f t="shared" si="4"/>
        <v>0</v>
      </c>
      <c r="S26" s="72">
        <f t="shared" si="5"/>
        <v>0</v>
      </c>
      <c r="T26" s="72">
        <f t="shared" si="6"/>
        <v>0</v>
      </c>
      <c r="U26" s="72">
        <f t="shared" si="7"/>
        <v>0</v>
      </c>
      <c r="V26" s="72">
        <f t="shared" si="8"/>
        <v>0</v>
      </c>
      <c r="W26" s="72">
        <f t="shared" si="9"/>
        <v>0</v>
      </c>
      <c r="X26" s="72">
        <f t="shared" si="10"/>
        <v>0</v>
      </c>
      <c r="Y26" s="72">
        <f t="shared" si="11"/>
        <v>0</v>
      </c>
      <c r="Z26" s="72">
        <f t="shared" si="12"/>
        <v>0</v>
      </c>
      <c r="AA26" s="72">
        <f t="shared" si="13"/>
        <v>0</v>
      </c>
      <c r="AB26" s="71" t="str">
        <f>'REPRODUCTION 3'!M21</f>
        <v>Synthèse</v>
      </c>
      <c r="AC26" s="71" t="str">
        <f>'RUMINANTS 3'!M21</f>
        <v>Juin</v>
      </c>
      <c r="AD26" s="71" t="str">
        <f>'PARASITOLOGIE 3'!M21</f>
        <v>Juin</v>
      </c>
      <c r="AE26" s="71" t="str">
        <f>'INFECTIEUX 3'!M21</f>
        <v>Synthèse</v>
      </c>
      <c r="AF26" s="71" t="str">
        <f>'CARNIVORES 3'!M21</f>
        <v>Juin</v>
      </c>
      <c r="AG26" s="71" t="str">
        <f>'CHIRURGIE 3'!M21</f>
        <v>Synthèse</v>
      </c>
      <c r="AH26" s="71" t="str">
        <f>'BIOCHIMIE 2'!M21</f>
        <v>Synthèse</v>
      </c>
      <c r="AI26" s="71" t="str">
        <f>'HIDAOA 3'!M21</f>
        <v>Juin</v>
      </c>
      <c r="AJ26" s="71" t="str">
        <f>'ANA-PATH 2'!M21</f>
        <v>Juin</v>
      </c>
      <c r="AK26" s="73" t="str">
        <f>CLINIQUE!N23</f>
        <v>Juin</v>
      </c>
    </row>
    <row r="27" spans="1:37" ht="15.75">
      <c r="A27" s="35">
        <v>16</v>
      </c>
      <c r="B27" s="123" t="s">
        <v>173</v>
      </c>
      <c r="C27" s="123" t="s">
        <v>174</v>
      </c>
      <c r="D27" s="346">
        <f>'REPRODUCTION 3'!I22</f>
        <v>15</v>
      </c>
      <c r="E27" s="346">
        <f>'RUMINANTS 3'!I22</f>
        <v>36</v>
      </c>
      <c r="F27" s="346">
        <f>'PARASITOLOGIE 3'!I22</f>
        <v>42</v>
      </c>
      <c r="G27" s="346">
        <f>'INFECTIEUX 3'!I22</f>
        <v>18</v>
      </c>
      <c r="H27" s="346">
        <f>'CARNIVORES 3'!I22</f>
        <v>22.5</v>
      </c>
      <c r="I27" s="346">
        <f>'CHIRURGIE 3'!I22</f>
        <v>27</v>
      </c>
      <c r="J27" s="346">
        <f>'BIOCHIMIE 2'!I22</f>
        <v>13.5</v>
      </c>
      <c r="K27" s="346">
        <f>'HIDAOA 3'!I22</f>
        <v>43.5</v>
      </c>
      <c r="L27" s="346">
        <f>'ANA-PATH 2'!I22</f>
        <v>21</v>
      </c>
      <c r="M27" s="339">
        <f>CLINIQUE!J24</f>
        <v>42</v>
      </c>
      <c r="N27" s="339">
        <f t="shared" si="0"/>
        <v>280.5</v>
      </c>
      <c r="O27" s="339">
        <f t="shared" si="1"/>
        <v>10.017857142857142</v>
      </c>
      <c r="P27" s="89" t="str">
        <f t="shared" si="2"/>
        <v>Admis</v>
      </c>
      <c r="Q27" s="89" t="str">
        <f t="shared" si="3"/>
        <v>Synthèse</v>
      </c>
      <c r="R27" s="72">
        <f t="shared" si="4"/>
        <v>0</v>
      </c>
      <c r="S27" s="72">
        <f t="shared" si="5"/>
        <v>0</v>
      </c>
      <c r="T27" s="72">
        <f t="shared" si="6"/>
        <v>0</v>
      </c>
      <c r="U27" s="72">
        <f t="shared" si="7"/>
        <v>0</v>
      </c>
      <c r="V27" s="72">
        <f t="shared" si="8"/>
        <v>0</v>
      </c>
      <c r="W27" s="72">
        <f t="shared" si="9"/>
        <v>0</v>
      </c>
      <c r="X27" s="72">
        <f t="shared" si="10"/>
        <v>0</v>
      </c>
      <c r="Y27" s="72">
        <f t="shared" si="11"/>
        <v>0</v>
      </c>
      <c r="Z27" s="72">
        <f t="shared" si="12"/>
        <v>0</v>
      </c>
      <c r="AA27" s="72">
        <f t="shared" si="13"/>
        <v>0</v>
      </c>
      <c r="AB27" s="71" t="str">
        <f>'REPRODUCTION 3'!M22</f>
        <v>Synthèse</v>
      </c>
      <c r="AC27" s="71" t="str">
        <f>'RUMINANTS 3'!M22</f>
        <v>Synthèse</v>
      </c>
      <c r="AD27" s="71" t="str">
        <f>'PARASITOLOGIE 3'!M22</f>
        <v>Synthèse</v>
      </c>
      <c r="AE27" s="71" t="str">
        <f>'INFECTIEUX 3'!M22</f>
        <v>Synthèse</v>
      </c>
      <c r="AF27" s="71" t="str">
        <f>'CARNIVORES 3'!M22</f>
        <v>Synthèse</v>
      </c>
      <c r="AG27" s="71" t="str">
        <f>'CHIRURGIE 3'!M22</f>
        <v>Synthèse</v>
      </c>
      <c r="AH27" s="71" t="str">
        <f>'BIOCHIMIE 2'!M22</f>
        <v>Synthèse</v>
      </c>
      <c r="AI27" s="71" t="str">
        <f>'HIDAOA 3'!M22</f>
        <v>Synthèse</v>
      </c>
      <c r="AJ27" s="71" t="str">
        <f>'ANA-PATH 2'!M22</f>
        <v>Juin</v>
      </c>
      <c r="AK27" s="73" t="str">
        <f>CLINIQUE!N24</f>
        <v>Juin</v>
      </c>
    </row>
    <row r="28" spans="1:37" ht="18.95" customHeight="1">
      <c r="A28" s="115">
        <v>141</v>
      </c>
      <c r="B28" s="136" t="s">
        <v>175</v>
      </c>
      <c r="C28" s="136" t="s">
        <v>176</v>
      </c>
      <c r="D28" s="346">
        <f>'REPRODUCTION 3'!I23</f>
        <v>13.5</v>
      </c>
      <c r="E28" s="346">
        <f>'RUMINANTS 3'!I23</f>
        <v>34.5</v>
      </c>
      <c r="F28" s="346">
        <f>'PARASITOLOGIE 3'!I23</f>
        <v>45</v>
      </c>
      <c r="G28" s="346">
        <f>'INFECTIEUX 3'!I23</f>
        <v>12</v>
      </c>
      <c r="H28" s="346">
        <f>'CARNIVORES 3'!I23</f>
        <v>18.375</v>
      </c>
      <c r="I28" s="346">
        <f>'CHIRURGIE 3'!I23</f>
        <v>16.5</v>
      </c>
      <c r="J28" s="346">
        <f>'BIOCHIMIE 2'!I23</f>
        <v>11</v>
      </c>
      <c r="K28" s="346">
        <f>'HIDAOA 3'!I23</f>
        <v>35.25</v>
      </c>
      <c r="L28" s="346">
        <f>'ANA-PATH 2'!I23</f>
        <v>14.5</v>
      </c>
      <c r="M28" s="346">
        <f>CLINIQUE!J25</f>
        <v>40.75</v>
      </c>
      <c r="N28" s="346">
        <f t="shared" si="0"/>
        <v>241.375</v>
      </c>
      <c r="O28" s="346">
        <f t="shared" si="1"/>
        <v>8.6205357142857135</v>
      </c>
      <c r="P28" s="347" t="str">
        <f t="shared" si="2"/>
        <v>Ajournee</v>
      </c>
      <c r="Q28" s="347" t="str">
        <f t="shared" si="3"/>
        <v>Synthèse</v>
      </c>
      <c r="R28" s="348">
        <f t="shared" si="4"/>
        <v>1</v>
      </c>
      <c r="S28" s="348">
        <f t="shared" si="5"/>
        <v>0</v>
      </c>
      <c r="T28" s="348">
        <f t="shared" si="6"/>
        <v>0</v>
      </c>
      <c r="U28" s="348">
        <f t="shared" si="7"/>
        <v>1</v>
      </c>
      <c r="V28" s="348">
        <f t="shared" si="8"/>
        <v>0</v>
      </c>
      <c r="W28" s="348">
        <f t="shared" si="9"/>
        <v>0</v>
      </c>
      <c r="X28" s="348">
        <f t="shared" si="10"/>
        <v>0</v>
      </c>
      <c r="Y28" s="348">
        <f t="shared" si="11"/>
        <v>0</v>
      </c>
      <c r="Z28" s="348">
        <f t="shared" si="12"/>
        <v>0</v>
      </c>
      <c r="AA28" s="348">
        <f t="shared" si="13"/>
        <v>0</v>
      </c>
      <c r="AB28" s="71" t="str">
        <f>'REPRODUCTION 3'!M23</f>
        <v>Synthèse</v>
      </c>
      <c r="AC28" s="71" t="str">
        <f>'RUMINANTS 3'!M23</f>
        <v>Juin</v>
      </c>
      <c r="AD28" s="71" t="str">
        <f>'PARASITOLOGIE 3'!M23</f>
        <v>Synthèse</v>
      </c>
      <c r="AE28" s="71" t="str">
        <f>'INFECTIEUX 3'!M23</f>
        <v>Synthèse</v>
      </c>
      <c r="AF28" s="71" t="str">
        <f>'CARNIVORES 3'!M23</f>
        <v>Synthèse</v>
      </c>
      <c r="AG28" s="71" t="str">
        <f>'CHIRURGIE 3'!M23</f>
        <v>Synthèse</v>
      </c>
      <c r="AH28" s="71" t="str">
        <f>'BIOCHIMIE 2'!M23</f>
        <v>Synthèse</v>
      </c>
      <c r="AI28" s="71" t="str">
        <f>'HIDAOA 3'!M23</f>
        <v>Synthèse</v>
      </c>
      <c r="AJ28" s="71" t="str">
        <f>'ANA-PATH 2'!M23</f>
        <v>Synthèse</v>
      </c>
      <c r="AK28" s="73" t="str">
        <f>CLINIQUE!N25</f>
        <v>Juin</v>
      </c>
    </row>
    <row r="29" spans="1:37" ht="18.95" customHeight="1">
      <c r="A29" s="115">
        <v>39</v>
      </c>
      <c r="B29" s="136" t="s">
        <v>177</v>
      </c>
      <c r="C29" s="136" t="s">
        <v>178</v>
      </c>
      <c r="D29" s="346">
        <f>'REPRODUCTION 3'!I24</f>
        <v>22.5</v>
      </c>
      <c r="E29" s="346">
        <f>'RUMINANTS 3'!I24</f>
        <v>42</v>
      </c>
      <c r="F29" s="346">
        <f>'PARASITOLOGIE 3'!I24</f>
        <v>42</v>
      </c>
      <c r="G29" s="346">
        <f>'INFECTIEUX 3'!I24</f>
        <v>9</v>
      </c>
      <c r="H29" s="346">
        <f>'CARNIVORES 3'!I24</f>
        <v>34.5</v>
      </c>
      <c r="I29" s="346">
        <f>'CHIRURGIE 3'!I24</f>
        <v>24</v>
      </c>
      <c r="J29" s="346">
        <f>'BIOCHIMIE 2'!I24</f>
        <v>14</v>
      </c>
      <c r="K29" s="346">
        <f>'HIDAOA 3'!I24</f>
        <v>39</v>
      </c>
      <c r="L29" s="346">
        <f>'ANA-PATH 2'!I24</f>
        <v>14</v>
      </c>
      <c r="M29" s="346">
        <f>CLINIQUE!J26</f>
        <v>37.75</v>
      </c>
      <c r="N29" s="346">
        <f t="shared" si="0"/>
        <v>278.75</v>
      </c>
      <c r="O29" s="346">
        <f t="shared" si="1"/>
        <v>9.9553571428571423</v>
      </c>
      <c r="P29" s="347" t="str">
        <f t="shared" si="2"/>
        <v>Ajournee</v>
      </c>
      <c r="Q29" s="347" t="str">
        <f t="shared" si="3"/>
        <v>Synthèse</v>
      </c>
      <c r="R29" s="348">
        <f t="shared" si="4"/>
        <v>0</v>
      </c>
      <c r="S29" s="348">
        <f t="shared" si="5"/>
        <v>0</v>
      </c>
      <c r="T29" s="348">
        <f t="shared" si="6"/>
        <v>0</v>
      </c>
      <c r="U29" s="348">
        <f t="shared" si="7"/>
        <v>1</v>
      </c>
      <c r="V29" s="348">
        <f t="shared" si="8"/>
        <v>0</v>
      </c>
      <c r="W29" s="348">
        <f t="shared" si="9"/>
        <v>0</v>
      </c>
      <c r="X29" s="348">
        <f t="shared" si="10"/>
        <v>0</v>
      </c>
      <c r="Y29" s="348">
        <f t="shared" si="11"/>
        <v>0</v>
      </c>
      <c r="Z29" s="348">
        <f t="shared" si="12"/>
        <v>0</v>
      </c>
      <c r="AA29" s="348">
        <f t="shared" si="13"/>
        <v>0</v>
      </c>
      <c r="AB29" s="71" t="str">
        <f>'REPRODUCTION 3'!M24</f>
        <v>Synthèse</v>
      </c>
      <c r="AC29" s="71" t="str">
        <f>'RUMINANTS 3'!M24</f>
        <v>Synthèse</v>
      </c>
      <c r="AD29" s="71" t="str">
        <f>'PARASITOLOGIE 3'!M24</f>
        <v>Synthèse</v>
      </c>
      <c r="AE29" s="71" t="str">
        <f>'INFECTIEUX 3'!M24</f>
        <v>Synthèse</v>
      </c>
      <c r="AF29" s="71" t="str">
        <f>'CARNIVORES 3'!M24</f>
        <v>Juin</v>
      </c>
      <c r="AG29" s="71" t="str">
        <f>'CHIRURGIE 3'!M24</f>
        <v>Synthèse</v>
      </c>
      <c r="AH29" s="71" t="str">
        <f>'BIOCHIMIE 2'!M24</f>
        <v>Synthèse</v>
      </c>
      <c r="AI29" s="71" t="str">
        <f>'HIDAOA 3'!M24</f>
        <v>Synthèse</v>
      </c>
      <c r="AJ29" s="71" t="str">
        <f>'ANA-PATH 2'!M24</f>
        <v>Synthèse</v>
      </c>
      <c r="AK29" s="73" t="str">
        <f>CLINIQUE!N26</f>
        <v>Juin</v>
      </c>
    </row>
    <row r="30" spans="1:37" ht="15.75">
      <c r="A30" s="35">
        <v>19</v>
      </c>
      <c r="B30" s="123" t="s">
        <v>45</v>
      </c>
      <c r="C30" s="123" t="s">
        <v>50</v>
      </c>
      <c r="D30" s="346">
        <f>'REPRODUCTION 3'!I25</f>
        <v>21</v>
      </c>
      <c r="E30" s="346">
        <f>'RUMINANTS 3'!I25</f>
        <v>42.75</v>
      </c>
      <c r="F30" s="346">
        <f>'PARASITOLOGIE 3'!I25</f>
        <v>28.5</v>
      </c>
      <c r="G30" s="346">
        <f>'INFECTIEUX 3'!I25</f>
        <v>31.5</v>
      </c>
      <c r="H30" s="346">
        <f>'CARNIVORES 3'!I25</f>
        <v>33.375</v>
      </c>
      <c r="I30" s="346">
        <f>'CHIRURGIE 3'!I25</f>
        <v>27.75</v>
      </c>
      <c r="J30" s="346">
        <f>'BIOCHIMIE 2'!I25</f>
        <v>12.75</v>
      </c>
      <c r="K30" s="346">
        <f>'HIDAOA 3'!I25</f>
        <v>33.75</v>
      </c>
      <c r="L30" s="346">
        <f>'ANA-PATH 2'!I25</f>
        <v>25</v>
      </c>
      <c r="M30" s="339">
        <f>CLINIQUE!J27</f>
        <v>40.5</v>
      </c>
      <c r="N30" s="339">
        <f t="shared" si="0"/>
        <v>296.875</v>
      </c>
      <c r="O30" s="339">
        <f t="shared" si="1"/>
        <v>10.602678571428571</v>
      </c>
      <c r="P30" s="89" t="str">
        <f t="shared" si="2"/>
        <v>Admis</v>
      </c>
      <c r="Q30" s="89" t="str">
        <f t="shared" si="3"/>
        <v>Synthèse</v>
      </c>
      <c r="R30" s="72">
        <f t="shared" si="4"/>
        <v>0</v>
      </c>
      <c r="S30" s="72">
        <f t="shared" si="5"/>
        <v>0</v>
      </c>
      <c r="T30" s="72">
        <f t="shared" si="6"/>
        <v>0</v>
      </c>
      <c r="U30" s="72">
        <f t="shared" si="7"/>
        <v>0</v>
      </c>
      <c r="V30" s="72">
        <f t="shared" si="8"/>
        <v>0</v>
      </c>
      <c r="W30" s="72">
        <f t="shared" si="9"/>
        <v>0</v>
      </c>
      <c r="X30" s="72">
        <f t="shared" si="10"/>
        <v>0</v>
      </c>
      <c r="Y30" s="72">
        <f t="shared" si="11"/>
        <v>0</v>
      </c>
      <c r="Z30" s="72">
        <f t="shared" si="12"/>
        <v>0</v>
      </c>
      <c r="AA30" s="72">
        <f t="shared" si="13"/>
        <v>0</v>
      </c>
      <c r="AB30" s="71" t="str">
        <f>'REPRODUCTION 3'!M25</f>
        <v>Synthèse</v>
      </c>
      <c r="AC30" s="71" t="str">
        <f>'RUMINANTS 3'!M25</f>
        <v>Juin</v>
      </c>
      <c r="AD30" s="71" t="str">
        <f>'PARASITOLOGIE 3'!M25</f>
        <v>Juin</v>
      </c>
      <c r="AE30" s="71" t="str">
        <f>'INFECTIEUX 3'!M25</f>
        <v>Synthèse</v>
      </c>
      <c r="AF30" s="71" t="str">
        <f>'CARNIVORES 3'!M25</f>
        <v>Juin</v>
      </c>
      <c r="AG30" s="71" t="str">
        <f>'CHIRURGIE 3'!M25</f>
        <v>Juin</v>
      </c>
      <c r="AH30" s="71" t="str">
        <f>'BIOCHIMIE 2'!M25</f>
        <v>Juin</v>
      </c>
      <c r="AI30" s="71" t="str">
        <f>'HIDAOA 3'!M25</f>
        <v>Juin</v>
      </c>
      <c r="AJ30" s="71" t="str">
        <f>'ANA-PATH 2'!M25</f>
        <v>Juin</v>
      </c>
      <c r="AK30" s="73" t="str">
        <f>CLINIQUE!N27</f>
        <v>Juin</v>
      </c>
    </row>
    <row r="31" spans="1:37" ht="15.75" hidden="1">
      <c r="A31" s="115">
        <v>20</v>
      </c>
      <c r="B31" s="123" t="s">
        <v>179</v>
      </c>
      <c r="C31" s="123" t="s">
        <v>180</v>
      </c>
      <c r="D31" s="346">
        <f>'REPRODUCTION 3'!I26</f>
        <v>22.875</v>
      </c>
      <c r="E31" s="346">
        <f>'RUMINANTS 3'!I26</f>
        <v>46.5</v>
      </c>
      <c r="F31" s="346">
        <f>'PARASITOLOGIE 3'!I26</f>
        <v>39.375</v>
      </c>
      <c r="G31" s="346">
        <f>'INFECTIEUX 3'!I26</f>
        <v>19.5</v>
      </c>
      <c r="H31" s="346">
        <f>'CARNIVORES 3'!I26</f>
        <v>40.875</v>
      </c>
      <c r="I31" s="346">
        <f>'CHIRURGIE 3'!I26</f>
        <v>27.375</v>
      </c>
      <c r="J31" s="346">
        <f>'BIOCHIMIE 2'!I26</f>
        <v>20.5</v>
      </c>
      <c r="K31" s="346">
        <f>'HIDAOA 3'!I26</f>
        <v>34.875</v>
      </c>
      <c r="L31" s="346">
        <f>'ANA-PATH 2'!I26</f>
        <v>10</v>
      </c>
      <c r="M31" s="88">
        <f>CLINIQUE!J28</f>
        <v>42.25</v>
      </c>
      <c r="N31" s="88">
        <f t="shared" si="0"/>
        <v>304.125</v>
      </c>
      <c r="O31" s="88">
        <f t="shared" si="1"/>
        <v>10.861607142857142</v>
      </c>
      <c r="P31" s="89" t="str">
        <f t="shared" si="2"/>
        <v>Admis</v>
      </c>
      <c r="Q31" s="89" t="str">
        <f t="shared" si="3"/>
        <v>juin</v>
      </c>
      <c r="R31" s="72">
        <f t="shared" si="4"/>
        <v>0</v>
      </c>
      <c r="S31" s="72">
        <f t="shared" si="5"/>
        <v>0</v>
      </c>
      <c r="T31" s="72">
        <f t="shared" si="6"/>
        <v>0</v>
      </c>
      <c r="U31" s="72">
        <f t="shared" si="7"/>
        <v>0</v>
      </c>
      <c r="V31" s="72">
        <f t="shared" si="8"/>
        <v>0</v>
      </c>
      <c r="W31" s="72">
        <f t="shared" si="9"/>
        <v>0</v>
      </c>
      <c r="X31" s="72">
        <f t="shared" si="10"/>
        <v>0</v>
      </c>
      <c r="Y31" s="72">
        <f t="shared" si="11"/>
        <v>0</v>
      </c>
      <c r="Z31" s="72">
        <f t="shared" si="12"/>
        <v>0</v>
      </c>
      <c r="AA31" s="72">
        <f t="shared" si="13"/>
        <v>0</v>
      </c>
      <c r="AB31" s="71" t="str">
        <f>'REPRODUCTION 3'!M26</f>
        <v>Juin</v>
      </c>
      <c r="AC31" s="71" t="str">
        <f>'RUMINANTS 3'!M26</f>
        <v>Juin</v>
      </c>
      <c r="AD31" s="71" t="str">
        <f>'PARASITOLOGIE 3'!M26</f>
        <v>Juin</v>
      </c>
      <c r="AE31" s="71" t="str">
        <f>'INFECTIEUX 3'!M26</f>
        <v>Juin</v>
      </c>
      <c r="AF31" s="71" t="str">
        <f>'CARNIVORES 3'!M26</f>
        <v>Juin</v>
      </c>
      <c r="AG31" s="71" t="str">
        <f>'CHIRURGIE 3'!M26</f>
        <v>Juin</v>
      </c>
      <c r="AH31" s="71" t="str">
        <f>'BIOCHIMIE 2'!M26</f>
        <v>Juin</v>
      </c>
      <c r="AI31" s="71" t="str">
        <f>'HIDAOA 3'!M26</f>
        <v>Juin</v>
      </c>
      <c r="AJ31" s="71" t="str">
        <f>'ANA-PATH 2'!M26</f>
        <v>Juin</v>
      </c>
      <c r="AK31" s="73" t="str">
        <f>CLINIQUE!N28</f>
        <v>Juin</v>
      </c>
    </row>
    <row r="32" spans="1:37" ht="15.75">
      <c r="A32" s="35">
        <v>21</v>
      </c>
      <c r="B32" s="123" t="s">
        <v>181</v>
      </c>
      <c r="C32" s="123" t="s">
        <v>182</v>
      </c>
      <c r="D32" s="346">
        <f>'REPRODUCTION 3'!I27</f>
        <v>25.5</v>
      </c>
      <c r="E32" s="346">
        <f>'RUMINANTS 3'!I27</f>
        <v>37.5</v>
      </c>
      <c r="F32" s="346">
        <f>'PARASITOLOGIE 3'!I27</f>
        <v>31.125</v>
      </c>
      <c r="G32" s="346">
        <f>'INFECTIEUX 3'!I27</f>
        <v>27</v>
      </c>
      <c r="H32" s="346">
        <f>'CARNIVORES 3'!I27</f>
        <v>37.875</v>
      </c>
      <c r="I32" s="346">
        <f>'CHIRURGIE 3'!I27</f>
        <v>21</v>
      </c>
      <c r="J32" s="346">
        <f>'BIOCHIMIE 2'!I27</f>
        <v>19</v>
      </c>
      <c r="K32" s="346">
        <f>'HIDAOA 3'!I27</f>
        <v>33.375</v>
      </c>
      <c r="L32" s="346">
        <f>'ANA-PATH 2'!I27</f>
        <v>13</v>
      </c>
      <c r="M32" s="339">
        <f>CLINIQUE!J29</f>
        <v>40.75</v>
      </c>
      <c r="N32" s="339">
        <f t="shared" si="0"/>
        <v>286.125</v>
      </c>
      <c r="O32" s="339">
        <f t="shared" si="1"/>
        <v>10.21875</v>
      </c>
      <c r="P32" s="89" t="str">
        <f t="shared" si="2"/>
        <v>Admis</v>
      </c>
      <c r="Q32" s="89" t="str">
        <f t="shared" si="3"/>
        <v>Synthèse</v>
      </c>
      <c r="R32" s="72">
        <f t="shared" si="4"/>
        <v>0</v>
      </c>
      <c r="S32" s="72">
        <f t="shared" si="5"/>
        <v>0</v>
      </c>
      <c r="T32" s="72">
        <f t="shared" si="6"/>
        <v>0</v>
      </c>
      <c r="U32" s="72">
        <f t="shared" si="7"/>
        <v>0</v>
      </c>
      <c r="V32" s="72">
        <f t="shared" si="8"/>
        <v>0</v>
      </c>
      <c r="W32" s="72">
        <f t="shared" si="9"/>
        <v>0</v>
      </c>
      <c r="X32" s="72">
        <f t="shared" si="10"/>
        <v>0</v>
      </c>
      <c r="Y32" s="72">
        <f t="shared" si="11"/>
        <v>0</v>
      </c>
      <c r="Z32" s="72">
        <f t="shared" si="12"/>
        <v>0</v>
      </c>
      <c r="AA32" s="72">
        <f t="shared" si="13"/>
        <v>0</v>
      </c>
      <c r="AB32" s="71" t="str">
        <f>'REPRODUCTION 3'!M27</f>
        <v>Synthèse</v>
      </c>
      <c r="AC32" s="71" t="str">
        <f>'RUMINANTS 3'!M27</f>
        <v>Juin</v>
      </c>
      <c r="AD32" s="71" t="str">
        <f>'PARASITOLOGIE 3'!M27</f>
        <v>Juin</v>
      </c>
      <c r="AE32" s="71" t="str">
        <f>'INFECTIEUX 3'!M27</f>
        <v>Synthèse</v>
      </c>
      <c r="AF32" s="71" t="str">
        <f>'CARNIVORES 3'!M27</f>
        <v>Juin</v>
      </c>
      <c r="AG32" s="71" t="str">
        <f>'CHIRURGIE 3'!M27</f>
        <v>Synthèse</v>
      </c>
      <c r="AH32" s="71" t="str">
        <f>'BIOCHIMIE 2'!M27</f>
        <v>Synthèse</v>
      </c>
      <c r="AI32" s="71" t="str">
        <f>'HIDAOA 3'!M27</f>
        <v>Juin</v>
      </c>
      <c r="AJ32" s="71" t="str">
        <f>'ANA-PATH 2'!M27</f>
        <v>Synthèse</v>
      </c>
      <c r="AK32" s="73" t="str">
        <f>CLINIQUE!N29</f>
        <v>Juin</v>
      </c>
    </row>
    <row r="33" spans="1:37" ht="15.75">
      <c r="A33" s="35">
        <v>23</v>
      </c>
      <c r="B33" s="123" t="s">
        <v>183</v>
      </c>
      <c r="C33" s="123" t="s">
        <v>184</v>
      </c>
      <c r="D33" s="346">
        <f>'REPRODUCTION 3'!I28</f>
        <v>15</v>
      </c>
      <c r="E33" s="346">
        <f>'RUMINANTS 3'!I28</f>
        <v>42</v>
      </c>
      <c r="F33" s="346">
        <f>'PARASITOLOGIE 3'!I28</f>
        <v>31.125</v>
      </c>
      <c r="G33" s="346">
        <f>'INFECTIEUX 3'!I28</f>
        <v>49.5</v>
      </c>
      <c r="H33" s="346">
        <f>'CARNIVORES 3'!I28</f>
        <v>37.875</v>
      </c>
      <c r="I33" s="346">
        <f>'CHIRURGIE 3'!I28</f>
        <v>28.5</v>
      </c>
      <c r="J33" s="346">
        <f>'BIOCHIMIE 2'!I28</f>
        <v>22</v>
      </c>
      <c r="K33" s="346">
        <f>'HIDAOA 3'!I28</f>
        <v>37.875</v>
      </c>
      <c r="L33" s="346">
        <f>'ANA-PATH 2'!I28</f>
        <v>12</v>
      </c>
      <c r="M33" s="339">
        <f>CLINIQUE!J30</f>
        <v>42.25</v>
      </c>
      <c r="N33" s="339">
        <f t="shared" si="0"/>
        <v>318.125</v>
      </c>
      <c r="O33" s="339">
        <f t="shared" si="1"/>
        <v>11.361607142857142</v>
      </c>
      <c r="P33" s="89" t="str">
        <f t="shared" si="2"/>
        <v>Admis</v>
      </c>
      <c r="Q33" s="89" t="str">
        <f t="shared" si="3"/>
        <v>Synthèse</v>
      </c>
      <c r="R33" s="72">
        <f t="shared" si="4"/>
        <v>0</v>
      </c>
      <c r="S33" s="72">
        <f t="shared" si="5"/>
        <v>0</v>
      </c>
      <c r="T33" s="72">
        <f t="shared" si="6"/>
        <v>0</v>
      </c>
      <c r="U33" s="72">
        <f t="shared" si="7"/>
        <v>0</v>
      </c>
      <c r="V33" s="72">
        <f t="shared" si="8"/>
        <v>0</v>
      </c>
      <c r="W33" s="72">
        <f t="shared" si="9"/>
        <v>0</v>
      </c>
      <c r="X33" s="72">
        <f t="shared" si="10"/>
        <v>0</v>
      </c>
      <c r="Y33" s="72">
        <f t="shared" si="11"/>
        <v>0</v>
      </c>
      <c r="Z33" s="72">
        <f t="shared" si="12"/>
        <v>0</v>
      </c>
      <c r="AA33" s="72">
        <f t="shared" si="13"/>
        <v>0</v>
      </c>
      <c r="AB33" s="71" t="str">
        <f>'REPRODUCTION 3'!M28</f>
        <v>Synthèse</v>
      </c>
      <c r="AC33" s="71" t="str">
        <f>'RUMINANTS 3'!M28</f>
        <v>Juin</v>
      </c>
      <c r="AD33" s="71" t="str">
        <f>'PARASITOLOGIE 3'!M28</f>
        <v>Juin</v>
      </c>
      <c r="AE33" s="71" t="str">
        <f>'INFECTIEUX 3'!M28</f>
        <v>Synthèse</v>
      </c>
      <c r="AF33" s="71" t="str">
        <f>'CARNIVORES 3'!M28</f>
        <v>Juin</v>
      </c>
      <c r="AG33" s="71" t="str">
        <f>'CHIRURGIE 3'!M28</f>
        <v>Juin</v>
      </c>
      <c r="AH33" s="71" t="str">
        <f>'BIOCHIMIE 2'!M28</f>
        <v>Juin</v>
      </c>
      <c r="AI33" s="71" t="str">
        <f>'HIDAOA 3'!M28</f>
        <v>Juin</v>
      </c>
      <c r="AJ33" s="71" t="str">
        <f>'ANA-PATH 2'!M28</f>
        <v>Synthèse</v>
      </c>
      <c r="AK33" s="73" t="str">
        <f>CLINIQUE!N30</f>
        <v>Juin</v>
      </c>
    </row>
    <row r="34" spans="1:37" ht="15.75" hidden="1">
      <c r="A34" s="35">
        <v>24</v>
      </c>
      <c r="B34" s="123" t="s">
        <v>185</v>
      </c>
      <c r="C34" s="123" t="s">
        <v>78</v>
      </c>
      <c r="D34" s="346">
        <f>'REPRODUCTION 3'!I29</f>
        <v>33.75</v>
      </c>
      <c r="E34" s="346">
        <f>'RUMINANTS 3'!I29</f>
        <v>51.75</v>
      </c>
      <c r="F34" s="346">
        <f>'PARASITOLOGIE 3'!I29</f>
        <v>30.375</v>
      </c>
      <c r="G34" s="346">
        <f>'INFECTIEUX 3'!I29</f>
        <v>20.25</v>
      </c>
      <c r="H34" s="346">
        <f>'CARNIVORES 3'!I29</f>
        <v>44.25</v>
      </c>
      <c r="I34" s="346">
        <f>'CHIRURGIE 3'!I29</f>
        <v>42.75</v>
      </c>
      <c r="J34" s="346">
        <f>'BIOCHIMIE 2'!I29</f>
        <v>22.75</v>
      </c>
      <c r="K34" s="346">
        <f>'HIDAOA 3'!I29</f>
        <v>50.25</v>
      </c>
      <c r="L34" s="346">
        <f>'ANA-PATH 2'!I29</f>
        <v>18.5</v>
      </c>
      <c r="M34" s="88">
        <f>CLINIQUE!J31</f>
        <v>39.25</v>
      </c>
      <c r="N34" s="88">
        <f t="shared" si="0"/>
        <v>353.875</v>
      </c>
      <c r="O34" s="88">
        <f t="shared" si="1"/>
        <v>12.638392857142858</v>
      </c>
      <c r="P34" s="89" t="str">
        <f t="shared" si="2"/>
        <v>Admis</v>
      </c>
      <c r="Q34" s="89" t="str">
        <f t="shared" si="3"/>
        <v>juin</v>
      </c>
      <c r="R34" s="72">
        <f t="shared" si="4"/>
        <v>0</v>
      </c>
      <c r="S34" s="72">
        <f t="shared" si="5"/>
        <v>0</v>
      </c>
      <c r="T34" s="72">
        <f t="shared" si="6"/>
        <v>0</v>
      </c>
      <c r="U34" s="72">
        <f t="shared" si="7"/>
        <v>0</v>
      </c>
      <c r="V34" s="72">
        <f t="shared" si="8"/>
        <v>0</v>
      </c>
      <c r="W34" s="72">
        <f t="shared" si="9"/>
        <v>0</v>
      </c>
      <c r="X34" s="72">
        <f t="shared" si="10"/>
        <v>0</v>
      </c>
      <c r="Y34" s="72">
        <f t="shared" si="11"/>
        <v>0</v>
      </c>
      <c r="Z34" s="72">
        <f t="shared" si="12"/>
        <v>0</v>
      </c>
      <c r="AA34" s="72">
        <f t="shared" si="13"/>
        <v>0</v>
      </c>
      <c r="AB34" s="71" t="str">
        <f>'REPRODUCTION 3'!M29</f>
        <v>Juin</v>
      </c>
      <c r="AC34" s="71" t="str">
        <f>'RUMINANTS 3'!M29</f>
        <v>Juin</v>
      </c>
      <c r="AD34" s="71" t="str">
        <f>'PARASITOLOGIE 3'!M29</f>
        <v>Juin</v>
      </c>
      <c r="AE34" s="71" t="str">
        <f>'INFECTIEUX 3'!M29</f>
        <v>Juin</v>
      </c>
      <c r="AF34" s="71" t="str">
        <f>'CARNIVORES 3'!M29</f>
        <v>Juin</v>
      </c>
      <c r="AG34" s="71" t="str">
        <f>'CHIRURGIE 3'!M29</f>
        <v>Juin</v>
      </c>
      <c r="AH34" s="71" t="str">
        <f>'BIOCHIMIE 2'!M29</f>
        <v>Juin</v>
      </c>
      <c r="AI34" s="71" t="str">
        <f>'HIDAOA 3'!M29</f>
        <v>Juin</v>
      </c>
      <c r="AJ34" s="71" t="str">
        <f>'ANA-PATH 2'!M29</f>
        <v>Juin</v>
      </c>
      <c r="AK34" s="73" t="str">
        <f>CLINIQUE!N31</f>
        <v>Juin</v>
      </c>
    </row>
    <row r="35" spans="1:37" ht="18.95" customHeight="1">
      <c r="A35" s="115">
        <v>234</v>
      </c>
      <c r="B35" s="136" t="s">
        <v>186</v>
      </c>
      <c r="C35" s="136" t="s">
        <v>187</v>
      </c>
      <c r="D35" s="346">
        <f>'REPRODUCTION 3'!I30</f>
        <v>7.5</v>
      </c>
      <c r="E35" s="346">
        <f>'RUMINANTS 3'!I30</f>
        <v>42.75</v>
      </c>
      <c r="F35" s="346">
        <f>'PARASITOLOGIE 3'!I30</f>
        <v>30</v>
      </c>
      <c r="G35" s="346">
        <f>'INFECTIEUX 3'!I30</f>
        <v>6.75</v>
      </c>
      <c r="H35" s="346">
        <f>'CARNIVORES 3'!I30</f>
        <v>21</v>
      </c>
      <c r="I35" s="346">
        <f>'CHIRURGIE 3'!I30</f>
        <v>15.75</v>
      </c>
      <c r="J35" s="346">
        <f>'BIOCHIMIE 2'!I30</f>
        <v>17</v>
      </c>
      <c r="K35" s="346">
        <f>'HIDAOA 3'!I30</f>
        <v>32.625</v>
      </c>
      <c r="L35" s="346">
        <f>'ANA-PATH 2'!I30</f>
        <v>19</v>
      </c>
      <c r="M35" s="346">
        <f>CLINIQUE!J32</f>
        <v>40</v>
      </c>
      <c r="N35" s="346">
        <f t="shared" si="0"/>
        <v>232.375</v>
      </c>
      <c r="O35" s="346">
        <f t="shared" si="1"/>
        <v>8.2991071428571423</v>
      </c>
      <c r="P35" s="347" t="str">
        <f t="shared" si="2"/>
        <v>Ajournee</v>
      </c>
      <c r="Q35" s="347" t="str">
        <f t="shared" si="3"/>
        <v>Synthèse</v>
      </c>
      <c r="R35" s="348">
        <f t="shared" si="4"/>
        <v>1</v>
      </c>
      <c r="S35" s="348">
        <f t="shared" si="5"/>
        <v>0</v>
      </c>
      <c r="T35" s="348">
        <f t="shared" si="6"/>
        <v>0</v>
      </c>
      <c r="U35" s="348">
        <f t="shared" si="7"/>
        <v>1</v>
      </c>
      <c r="V35" s="348">
        <f t="shared" si="8"/>
        <v>0</v>
      </c>
      <c r="W35" s="348">
        <f t="shared" si="9"/>
        <v>0</v>
      </c>
      <c r="X35" s="348">
        <f t="shared" si="10"/>
        <v>0</v>
      </c>
      <c r="Y35" s="348">
        <f t="shared" si="11"/>
        <v>0</v>
      </c>
      <c r="Z35" s="348">
        <f t="shared" si="12"/>
        <v>0</v>
      </c>
      <c r="AA35" s="348">
        <f t="shared" si="13"/>
        <v>0</v>
      </c>
      <c r="AB35" s="71" t="str">
        <f>'REPRODUCTION 3'!M30</f>
        <v>Synthèse</v>
      </c>
      <c r="AC35" s="71" t="str">
        <f>'RUMINANTS 3'!M30</f>
        <v>Juin</v>
      </c>
      <c r="AD35" s="71" t="str">
        <f>'PARASITOLOGIE 3'!M30</f>
        <v>Juin</v>
      </c>
      <c r="AE35" s="71" t="str">
        <f>'INFECTIEUX 3'!M30</f>
        <v>Synthèse</v>
      </c>
      <c r="AF35" s="71" t="str">
        <f>'CARNIVORES 3'!M30</f>
        <v>Synthèse</v>
      </c>
      <c r="AG35" s="71" t="str">
        <f>'CHIRURGIE 3'!M30</f>
        <v>Synthèse</v>
      </c>
      <c r="AH35" s="71" t="str">
        <f>'BIOCHIMIE 2'!M30</f>
        <v>Synthèse</v>
      </c>
      <c r="AI35" s="71" t="str">
        <f>'HIDAOA 3'!M30</f>
        <v>Juin</v>
      </c>
      <c r="AJ35" s="71" t="str">
        <f>'ANA-PATH 2'!M30</f>
        <v>Synthèse</v>
      </c>
      <c r="AK35" s="73" t="str">
        <f>CLINIQUE!N32</f>
        <v>Juin</v>
      </c>
    </row>
    <row r="36" spans="1:37" ht="15.75">
      <c r="A36" s="35">
        <v>26</v>
      </c>
      <c r="B36" s="123" t="s">
        <v>188</v>
      </c>
      <c r="C36" s="123" t="s">
        <v>189</v>
      </c>
      <c r="D36" s="346">
        <f>'REPRODUCTION 3'!I31</f>
        <v>30</v>
      </c>
      <c r="E36" s="346">
        <f>'RUMINANTS 3'!I31</f>
        <v>36</v>
      </c>
      <c r="F36" s="346">
        <f>'PARASITOLOGIE 3'!I31</f>
        <v>37.5</v>
      </c>
      <c r="G36" s="346">
        <f>'INFECTIEUX 3'!I31</f>
        <v>27</v>
      </c>
      <c r="H36" s="346">
        <f>'CARNIVORES 3'!I31</f>
        <v>22.5</v>
      </c>
      <c r="I36" s="346">
        <f>'CHIRURGIE 3'!I31</f>
        <v>21</v>
      </c>
      <c r="J36" s="346">
        <f>'BIOCHIMIE 2'!I31</f>
        <v>16</v>
      </c>
      <c r="K36" s="346">
        <f>'HIDAOA 3'!I31</f>
        <v>36.75</v>
      </c>
      <c r="L36" s="346">
        <f>'ANA-PATH 2'!I31</f>
        <v>16</v>
      </c>
      <c r="M36" s="339">
        <f>CLINIQUE!J33</f>
        <v>38.25</v>
      </c>
      <c r="N36" s="339">
        <f t="shared" si="0"/>
        <v>281</v>
      </c>
      <c r="O36" s="339">
        <f t="shared" si="1"/>
        <v>10.035714285714286</v>
      </c>
      <c r="P36" s="89" t="str">
        <f t="shared" si="2"/>
        <v>Admis</v>
      </c>
      <c r="Q36" s="89" t="str">
        <f t="shared" si="3"/>
        <v>Synthèse</v>
      </c>
      <c r="R36" s="72">
        <f t="shared" si="4"/>
        <v>0</v>
      </c>
      <c r="S36" s="72">
        <f t="shared" si="5"/>
        <v>0</v>
      </c>
      <c r="T36" s="72">
        <f t="shared" si="6"/>
        <v>0</v>
      </c>
      <c r="U36" s="72">
        <f t="shared" si="7"/>
        <v>0</v>
      </c>
      <c r="V36" s="72">
        <f t="shared" si="8"/>
        <v>0</v>
      </c>
      <c r="W36" s="72">
        <f t="shared" si="9"/>
        <v>0</v>
      </c>
      <c r="X36" s="72">
        <f t="shared" si="10"/>
        <v>0</v>
      </c>
      <c r="Y36" s="72">
        <f t="shared" si="11"/>
        <v>0</v>
      </c>
      <c r="Z36" s="72">
        <f t="shared" si="12"/>
        <v>0</v>
      </c>
      <c r="AA36" s="72">
        <f t="shared" si="13"/>
        <v>0</v>
      </c>
      <c r="AB36" s="71" t="str">
        <f>'REPRODUCTION 3'!M31</f>
        <v>Synthèse</v>
      </c>
      <c r="AC36" s="71" t="str">
        <f>'RUMINANTS 3'!M31</f>
        <v>Juin</v>
      </c>
      <c r="AD36" s="71" t="str">
        <f>'PARASITOLOGIE 3'!M31</f>
        <v>Synthèse</v>
      </c>
      <c r="AE36" s="71" t="str">
        <f>'INFECTIEUX 3'!M31</f>
        <v>Synthèse</v>
      </c>
      <c r="AF36" s="71" t="str">
        <f>'CARNIVORES 3'!M31</f>
        <v>Synthèse</v>
      </c>
      <c r="AG36" s="71" t="str">
        <f>'CHIRURGIE 3'!M31</f>
        <v>Synthèse</v>
      </c>
      <c r="AH36" s="71" t="str">
        <f>'BIOCHIMIE 2'!M31</f>
        <v>Synthèse</v>
      </c>
      <c r="AI36" s="71" t="str">
        <f>'HIDAOA 3'!M31</f>
        <v>Synthèse</v>
      </c>
      <c r="AJ36" s="71" t="str">
        <f>'ANA-PATH 2'!M31</f>
        <v>Synthèse</v>
      </c>
      <c r="AK36" s="73" t="str">
        <f>CLINIQUE!N33</f>
        <v>Juin</v>
      </c>
    </row>
    <row r="37" spans="1:37" ht="15.75">
      <c r="A37" s="115">
        <v>96</v>
      </c>
      <c r="B37" s="136" t="s">
        <v>190</v>
      </c>
      <c r="C37" s="136" t="s">
        <v>191</v>
      </c>
      <c r="D37" s="346">
        <f>'REPRODUCTION 3'!I32</f>
        <v>21</v>
      </c>
      <c r="E37" s="346">
        <f>'RUMINANTS 3'!I32</f>
        <v>36</v>
      </c>
      <c r="F37" s="346">
        <f>'PARASITOLOGIE 3'!I32</f>
        <v>30</v>
      </c>
      <c r="G37" s="346">
        <f>'INFECTIEUX 3'!I32</f>
        <v>15</v>
      </c>
      <c r="H37" s="346">
        <f>'CARNIVORES 3'!I32</f>
        <v>23.625</v>
      </c>
      <c r="I37" s="346">
        <f>'CHIRURGIE 3'!I32</f>
        <v>39</v>
      </c>
      <c r="J37" s="346">
        <f>'BIOCHIMIE 2'!I32</f>
        <v>18</v>
      </c>
      <c r="K37" s="346">
        <f>'HIDAOA 3'!I32</f>
        <v>39</v>
      </c>
      <c r="L37" s="346">
        <f>'ANA-PATH 2'!I32</f>
        <v>19</v>
      </c>
      <c r="M37" s="346">
        <f>CLINIQUE!J34</f>
        <v>41.75</v>
      </c>
      <c r="N37" s="346">
        <f t="shared" si="0"/>
        <v>282.375</v>
      </c>
      <c r="O37" s="346">
        <f t="shared" si="1"/>
        <v>10.084821428571429</v>
      </c>
      <c r="P37" s="347" t="str">
        <f t="shared" si="2"/>
        <v>Admis</v>
      </c>
      <c r="Q37" s="347" t="str">
        <f t="shared" si="3"/>
        <v>Synthèse</v>
      </c>
      <c r="R37" s="348">
        <f t="shared" si="4"/>
        <v>0</v>
      </c>
      <c r="S37" s="348">
        <f t="shared" si="5"/>
        <v>0</v>
      </c>
      <c r="T37" s="348">
        <f t="shared" si="6"/>
        <v>0</v>
      </c>
      <c r="U37" s="348">
        <f t="shared" si="7"/>
        <v>0</v>
      </c>
      <c r="V37" s="348">
        <f t="shared" si="8"/>
        <v>0</v>
      </c>
      <c r="W37" s="348">
        <f t="shared" si="9"/>
        <v>0</v>
      </c>
      <c r="X37" s="348">
        <f t="shared" si="10"/>
        <v>0</v>
      </c>
      <c r="Y37" s="348">
        <f t="shared" si="11"/>
        <v>0</v>
      </c>
      <c r="Z37" s="348">
        <f t="shared" si="12"/>
        <v>0</v>
      </c>
      <c r="AA37" s="348">
        <f t="shared" si="13"/>
        <v>0</v>
      </c>
      <c r="AB37" s="71" t="str">
        <f>'REPRODUCTION 3'!M32</f>
        <v>Synthèse</v>
      </c>
      <c r="AC37" s="71" t="str">
        <f>'RUMINANTS 3'!M32</f>
        <v>Juin</v>
      </c>
      <c r="AD37" s="71" t="str">
        <f>'PARASITOLOGIE 3'!M32</f>
        <v>Synthèse</v>
      </c>
      <c r="AE37" s="71" t="str">
        <f>'INFECTIEUX 3'!M32</f>
        <v>Synthèse</v>
      </c>
      <c r="AF37" s="71" t="str">
        <f>'CARNIVORES 3'!M32</f>
        <v>Synthèse</v>
      </c>
      <c r="AG37" s="71" t="str">
        <f>'CHIRURGIE 3'!M32</f>
        <v>Synthèse</v>
      </c>
      <c r="AH37" s="71" t="str">
        <f>'BIOCHIMIE 2'!M32</f>
        <v>Synthèse</v>
      </c>
      <c r="AI37" s="71" t="str">
        <f>'HIDAOA 3'!M32</f>
        <v>Synthèse</v>
      </c>
      <c r="AJ37" s="71" t="str">
        <f>'ANA-PATH 2'!M32</f>
        <v>Synthèse</v>
      </c>
      <c r="AK37" s="73" t="str">
        <f>CLINIQUE!N34</f>
        <v>Juin</v>
      </c>
    </row>
    <row r="38" spans="1:37" ht="18.95" customHeight="1">
      <c r="A38" s="115">
        <v>189</v>
      </c>
      <c r="B38" s="136" t="s">
        <v>192</v>
      </c>
      <c r="C38" s="136" t="s">
        <v>193</v>
      </c>
      <c r="D38" s="346">
        <f>'REPRODUCTION 3'!I33</f>
        <v>21</v>
      </c>
      <c r="E38" s="346">
        <f>'RUMINANTS 3'!I33</f>
        <v>30</v>
      </c>
      <c r="F38" s="346">
        <f>'PARASITOLOGIE 3'!I33</f>
        <v>30</v>
      </c>
      <c r="G38" s="346">
        <f>'INFECTIEUX 3'!I33</f>
        <v>19.5</v>
      </c>
      <c r="H38" s="346">
        <f>'CARNIVORES 3'!I33</f>
        <v>27</v>
      </c>
      <c r="I38" s="346">
        <f>'CHIRURGIE 3'!I33</f>
        <v>15.75</v>
      </c>
      <c r="J38" s="346">
        <f>'BIOCHIMIE 2'!I33</f>
        <v>11</v>
      </c>
      <c r="K38" s="346">
        <f>'HIDAOA 3'!I33</f>
        <v>26.25</v>
      </c>
      <c r="L38" s="346">
        <f>'ANA-PATH 2'!I33</f>
        <v>13</v>
      </c>
      <c r="M38" s="346">
        <f>CLINIQUE!J35</f>
        <v>41</v>
      </c>
      <c r="N38" s="346">
        <f t="shared" si="0"/>
        <v>234.5</v>
      </c>
      <c r="O38" s="346">
        <f t="shared" si="1"/>
        <v>8.375</v>
      </c>
      <c r="P38" s="347" t="str">
        <f t="shared" si="2"/>
        <v>Ajournee</v>
      </c>
      <c r="Q38" s="347" t="str">
        <f t="shared" si="3"/>
        <v>Synthèse</v>
      </c>
      <c r="R38" s="348">
        <f t="shared" si="4"/>
        <v>0</v>
      </c>
      <c r="S38" s="348">
        <f t="shared" si="5"/>
        <v>0</v>
      </c>
      <c r="T38" s="348">
        <f t="shared" si="6"/>
        <v>0</v>
      </c>
      <c r="U38" s="348">
        <f t="shared" si="7"/>
        <v>0</v>
      </c>
      <c r="V38" s="348">
        <f t="shared" si="8"/>
        <v>0</v>
      </c>
      <c r="W38" s="348">
        <f t="shared" si="9"/>
        <v>0</v>
      </c>
      <c r="X38" s="348">
        <f t="shared" si="10"/>
        <v>0</v>
      </c>
      <c r="Y38" s="348">
        <f t="shared" si="11"/>
        <v>0</v>
      </c>
      <c r="Z38" s="348">
        <f t="shared" si="12"/>
        <v>0</v>
      </c>
      <c r="AA38" s="348">
        <f t="shared" si="13"/>
        <v>0</v>
      </c>
      <c r="AB38" s="71" t="str">
        <f>'REPRODUCTION 3'!M33</f>
        <v>Synthèse</v>
      </c>
      <c r="AC38" s="71" t="str">
        <f>'RUMINANTS 3'!M33</f>
        <v>Juin</v>
      </c>
      <c r="AD38" s="71" t="str">
        <f>'PARASITOLOGIE 3'!M33</f>
        <v>Synthèse</v>
      </c>
      <c r="AE38" s="71" t="str">
        <f>'INFECTIEUX 3'!M33</f>
        <v>Synthèse</v>
      </c>
      <c r="AF38" s="71" t="str">
        <f>'CARNIVORES 3'!M33</f>
        <v>Synthèse</v>
      </c>
      <c r="AG38" s="71" t="str">
        <f>'CHIRURGIE 3'!M33</f>
        <v>Synthèse</v>
      </c>
      <c r="AH38" s="71" t="str">
        <f>'BIOCHIMIE 2'!M33</f>
        <v>Synthèse</v>
      </c>
      <c r="AI38" s="71" t="str">
        <f>'HIDAOA 3'!M33</f>
        <v>Synthèse</v>
      </c>
      <c r="AJ38" s="71" t="str">
        <f>'ANA-PATH 2'!M33</f>
        <v>Synthèse</v>
      </c>
      <c r="AK38" s="73" t="str">
        <f>CLINIQUE!N35</f>
        <v>Juin</v>
      </c>
    </row>
    <row r="39" spans="1:37" ht="18.95" customHeight="1">
      <c r="A39" s="115">
        <v>238</v>
      </c>
      <c r="B39" s="136" t="s">
        <v>102</v>
      </c>
      <c r="C39" s="136" t="s">
        <v>194</v>
      </c>
      <c r="D39" s="346">
        <f>'REPRODUCTION 3'!I34</f>
        <v>22.5</v>
      </c>
      <c r="E39" s="346">
        <f>'RUMINANTS 3'!I34</f>
        <v>31.5</v>
      </c>
      <c r="F39" s="346">
        <f>'PARASITOLOGIE 3'!I34</f>
        <v>36</v>
      </c>
      <c r="G39" s="346">
        <f>'INFECTIEUX 3'!I34</f>
        <v>10.5</v>
      </c>
      <c r="H39" s="346">
        <f>'CARNIVORES 3'!I34</f>
        <v>20.625</v>
      </c>
      <c r="I39" s="346">
        <f>'CHIRURGIE 3'!I34</f>
        <v>18</v>
      </c>
      <c r="J39" s="346">
        <f>'BIOCHIMIE 2'!I34</f>
        <v>23</v>
      </c>
      <c r="K39" s="346">
        <f>'HIDAOA 3'!I34</f>
        <v>24.75</v>
      </c>
      <c r="L39" s="346">
        <f>'ANA-PATH 2'!I34</f>
        <v>14</v>
      </c>
      <c r="M39" s="346">
        <f>CLINIQUE!J36</f>
        <v>39</v>
      </c>
      <c r="N39" s="346">
        <f t="shared" si="0"/>
        <v>239.875</v>
      </c>
      <c r="O39" s="346">
        <f t="shared" si="1"/>
        <v>8.5669642857142865</v>
      </c>
      <c r="P39" s="347" t="str">
        <f t="shared" si="2"/>
        <v>Ajournee</v>
      </c>
      <c r="Q39" s="347" t="str">
        <f t="shared" si="3"/>
        <v>Synthèse</v>
      </c>
      <c r="R39" s="348">
        <f t="shared" si="4"/>
        <v>0</v>
      </c>
      <c r="S39" s="348">
        <f t="shared" si="5"/>
        <v>0</v>
      </c>
      <c r="T39" s="348">
        <f t="shared" si="6"/>
        <v>0</v>
      </c>
      <c r="U39" s="348">
        <f t="shared" si="7"/>
        <v>1</v>
      </c>
      <c r="V39" s="348">
        <f t="shared" si="8"/>
        <v>0</v>
      </c>
      <c r="W39" s="348">
        <f t="shared" si="9"/>
        <v>0</v>
      </c>
      <c r="X39" s="348">
        <f t="shared" si="10"/>
        <v>0</v>
      </c>
      <c r="Y39" s="348">
        <f t="shared" si="11"/>
        <v>0</v>
      </c>
      <c r="Z39" s="348">
        <f t="shared" si="12"/>
        <v>0</v>
      </c>
      <c r="AA39" s="348">
        <f t="shared" si="13"/>
        <v>0</v>
      </c>
      <c r="AB39" s="71" t="str">
        <f>'REPRODUCTION 3'!M34</f>
        <v>Synthèse</v>
      </c>
      <c r="AC39" s="71" t="str">
        <f>'RUMINANTS 3'!M34</f>
        <v>Synthèse</v>
      </c>
      <c r="AD39" s="71" t="str">
        <f>'PARASITOLOGIE 3'!M34</f>
        <v>Synthèse</v>
      </c>
      <c r="AE39" s="71" t="str">
        <f>'INFECTIEUX 3'!M34</f>
        <v>Synthèse</v>
      </c>
      <c r="AF39" s="71" t="str">
        <f>'CARNIVORES 3'!M34</f>
        <v>Synthèse</v>
      </c>
      <c r="AG39" s="71" t="str">
        <f>'CHIRURGIE 3'!M34</f>
        <v>Synthèse</v>
      </c>
      <c r="AH39" s="71" t="str">
        <f>'BIOCHIMIE 2'!M34</f>
        <v>Synthèse</v>
      </c>
      <c r="AI39" s="71" t="str">
        <f>'HIDAOA 3'!M34</f>
        <v>Synthèse</v>
      </c>
      <c r="AJ39" s="71" t="str">
        <f>'ANA-PATH 2'!M34</f>
        <v>Synthèse</v>
      </c>
      <c r="AK39" s="73" t="str">
        <f>CLINIQUE!N36</f>
        <v>Juin</v>
      </c>
    </row>
    <row r="40" spans="1:37" ht="18.95" customHeight="1">
      <c r="A40" s="115">
        <v>243</v>
      </c>
      <c r="B40" s="136" t="s">
        <v>195</v>
      </c>
      <c r="C40" s="136" t="s">
        <v>196</v>
      </c>
      <c r="D40" s="346">
        <f>'REPRODUCTION 3'!I35</f>
        <v>10.875</v>
      </c>
      <c r="E40" s="346">
        <f>'RUMINANTS 3'!I35</f>
        <v>33</v>
      </c>
      <c r="F40" s="346">
        <f>'PARASITOLOGIE 3'!I35</f>
        <v>31.5</v>
      </c>
      <c r="G40" s="346">
        <f>'INFECTIEUX 3'!I35</f>
        <v>9.375</v>
      </c>
      <c r="H40" s="346">
        <f>'CARNIVORES 3'!I35</f>
        <v>27.75</v>
      </c>
      <c r="I40" s="346">
        <f>'CHIRURGIE 3'!I35</f>
        <v>18</v>
      </c>
      <c r="J40" s="346">
        <f>'BIOCHIMIE 2'!I35</f>
        <v>15</v>
      </c>
      <c r="K40" s="346">
        <f>'HIDAOA 3'!I35</f>
        <v>30</v>
      </c>
      <c r="L40" s="346">
        <f>'ANA-PATH 2'!I35</f>
        <v>16</v>
      </c>
      <c r="M40" s="346">
        <f>CLINIQUE!J37</f>
        <v>41.25</v>
      </c>
      <c r="N40" s="346">
        <f t="shared" si="0"/>
        <v>232.75</v>
      </c>
      <c r="O40" s="346">
        <f t="shared" si="1"/>
        <v>8.3125</v>
      </c>
      <c r="P40" s="347" t="str">
        <f t="shared" si="2"/>
        <v>Ajournee</v>
      </c>
      <c r="Q40" s="347" t="str">
        <f t="shared" si="3"/>
        <v>Synthèse</v>
      </c>
      <c r="R40" s="348">
        <f t="shared" si="4"/>
        <v>1</v>
      </c>
      <c r="S40" s="348">
        <f t="shared" si="5"/>
        <v>0</v>
      </c>
      <c r="T40" s="348">
        <f t="shared" si="6"/>
        <v>0</v>
      </c>
      <c r="U40" s="348">
        <f t="shared" si="7"/>
        <v>1</v>
      </c>
      <c r="V40" s="348">
        <f t="shared" si="8"/>
        <v>0</v>
      </c>
      <c r="W40" s="348">
        <f t="shared" si="9"/>
        <v>0</v>
      </c>
      <c r="X40" s="348">
        <f t="shared" si="10"/>
        <v>0</v>
      </c>
      <c r="Y40" s="348">
        <f t="shared" si="11"/>
        <v>0</v>
      </c>
      <c r="Z40" s="348">
        <f t="shared" si="12"/>
        <v>0</v>
      </c>
      <c r="AA40" s="348">
        <f t="shared" si="13"/>
        <v>0</v>
      </c>
      <c r="AB40" s="71" t="str">
        <f>'REPRODUCTION 3'!M35</f>
        <v>Synthèse</v>
      </c>
      <c r="AC40" s="71" t="str">
        <f>'RUMINANTS 3'!M35</f>
        <v>Juin</v>
      </c>
      <c r="AD40" s="71" t="str">
        <f>'PARASITOLOGIE 3'!M35</f>
        <v>Juin</v>
      </c>
      <c r="AE40" s="71" t="str">
        <f>'INFECTIEUX 3'!M35</f>
        <v>Synthèse</v>
      </c>
      <c r="AF40" s="71" t="str">
        <f>'CARNIVORES 3'!M35</f>
        <v>Synthèse</v>
      </c>
      <c r="AG40" s="71" t="str">
        <f>'CHIRURGIE 3'!M35</f>
        <v>Synthèse</v>
      </c>
      <c r="AH40" s="71" t="str">
        <f>'BIOCHIMIE 2'!M35</f>
        <v>Synthèse</v>
      </c>
      <c r="AI40" s="71" t="str">
        <f>'HIDAOA 3'!M35</f>
        <v>Juin</v>
      </c>
      <c r="AJ40" s="71" t="str">
        <f>'ANA-PATH 2'!M35</f>
        <v>Synthèse</v>
      </c>
      <c r="AK40" s="73" t="str">
        <f>CLINIQUE!N37</f>
        <v>Juin</v>
      </c>
    </row>
    <row r="41" spans="1:37" ht="18.95" customHeight="1">
      <c r="A41" s="35">
        <v>31</v>
      </c>
      <c r="B41" s="123" t="s">
        <v>197</v>
      </c>
      <c r="C41" s="123" t="s">
        <v>760</v>
      </c>
      <c r="D41" s="346">
        <f>'REPRODUCTION 3'!I36</f>
        <v>15</v>
      </c>
      <c r="E41" s="346">
        <f>'RUMINANTS 3'!I36</f>
        <v>33</v>
      </c>
      <c r="F41" s="346">
        <f>'PARASITOLOGIE 3'!I36</f>
        <v>43.5</v>
      </c>
      <c r="G41" s="346">
        <f>'INFECTIEUX 3'!I36</f>
        <v>15</v>
      </c>
      <c r="H41" s="346">
        <f>'CARNIVORES 3'!I36</f>
        <v>25.875</v>
      </c>
      <c r="I41" s="346">
        <f>'CHIRURGIE 3'!I36</f>
        <v>24</v>
      </c>
      <c r="J41" s="346">
        <f>'BIOCHIMIE 2'!I36</f>
        <v>15</v>
      </c>
      <c r="K41" s="346">
        <f>'HIDAOA 3'!I36</f>
        <v>42</v>
      </c>
      <c r="L41" s="346">
        <f>'ANA-PATH 2'!I36</f>
        <v>14</v>
      </c>
      <c r="M41" s="339">
        <f>CLINIQUE!J38</f>
        <v>40</v>
      </c>
      <c r="N41" s="339">
        <f t="shared" si="0"/>
        <v>267.375</v>
      </c>
      <c r="O41" s="339">
        <f t="shared" si="1"/>
        <v>9.5491071428571423</v>
      </c>
      <c r="P41" s="89" t="str">
        <f t="shared" si="2"/>
        <v>Ajournee</v>
      </c>
      <c r="Q41" s="89" t="str">
        <f t="shared" si="3"/>
        <v>Synthèse</v>
      </c>
      <c r="R41" s="72">
        <f t="shared" si="4"/>
        <v>0</v>
      </c>
      <c r="S41" s="72">
        <f t="shared" si="5"/>
        <v>0</v>
      </c>
      <c r="T41" s="72">
        <f t="shared" si="6"/>
        <v>0</v>
      </c>
      <c r="U41" s="72">
        <f t="shared" si="7"/>
        <v>0</v>
      </c>
      <c r="V41" s="72">
        <f t="shared" si="8"/>
        <v>0</v>
      </c>
      <c r="W41" s="72">
        <f t="shared" si="9"/>
        <v>0</v>
      </c>
      <c r="X41" s="72">
        <f t="shared" si="10"/>
        <v>0</v>
      </c>
      <c r="Y41" s="72">
        <f t="shared" si="11"/>
        <v>0</v>
      </c>
      <c r="Z41" s="72">
        <f t="shared" si="12"/>
        <v>0</v>
      </c>
      <c r="AA41" s="72">
        <f t="shared" si="13"/>
        <v>0</v>
      </c>
      <c r="AB41" s="71" t="str">
        <f>'REPRODUCTION 3'!M36</f>
        <v>Synthèse</v>
      </c>
      <c r="AC41" s="71" t="str">
        <f>'RUMINANTS 3'!M36</f>
        <v>Juin</v>
      </c>
      <c r="AD41" s="71" t="str">
        <f>'PARASITOLOGIE 3'!M36</f>
        <v>Synthèse</v>
      </c>
      <c r="AE41" s="71" t="str">
        <f>'INFECTIEUX 3'!M36</f>
        <v>Synthèse</v>
      </c>
      <c r="AF41" s="71" t="str">
        <f>'CARNIVORES 3'!M36</f>
        <v>Synthèse</v>
      </c>
      <c r="AG41" s="71" t="str">
        <f>'CHIRURGIE 3'!M36</f>
        <v>Synthèse</v>
      </c>
      <c r="AH41" s="71" t="str">
        <f>'BIOCHIMIE 2'!M36</f>
        <v>Synthèse</v>
      </c>
      <c r="AI41" s="71" t="str">
        <f>'HIDAOA 3'!M36</f>
        <v>Synthèse</v>
      </c>
      <c r="AJ41" s="71" t="str">
        <f>'ANA-PATH 2'!M36</f>
        <v>Synthèse</v>
      </c>
      <c r="AK41" s="73" t="str">
        <f>CLINIQUE!N38</f>
        <v>Juin</v>
      </c>
    </row>
    <row r="42" spans="1:37" ht="18.95" customHeight="1">
      <c r="A42" s="115">
        <v>111</v>
      </c>
      <c r="B42" s="136" t="s">
        <v>199</v>
      </c>
      <c r="C42" s="136" t="s">
        <v>761</v>
      </c>
      <c r="D42" s="346">
        <f>'REPRODUCTION 3'!I37</f>
        <v>30</v>
      </c>
      <c r="E42" s="346">
        <f>'RUMINANTS 3'!I37</f>
        <v>36.75</v>
      </c>
      <c r="F42" s="346">
        <f>'PARASITOLOGIE 3'!I37</f>
        <v>45</v>
      </c>
      <c r="G42" s="346">
        <f>'INFECTIEUX 3'!I37</f>
        <v>12</v>
      </c>
      <c r="H42" s="346">
        <f>'CARNIVORES 3'!I37</f>
        <v>16.125</v>
      </c>
      <c r="I42" s="346">
        <f>'CHIRURGIE 3'!I37</f>
        <v>12</v>
      </c>
      <c r="J42" s="346">
        <f>'BIOCHIMIE 2'!I37</f>
        <v>21</v>
      </c>
      <c r="K42" s="346">
        <f>'HIDAOA 3'!I37</f>
        <v>30.375</v>
      </c>
      <c r="L42" s="346">
        <f>'ANA-PATH 2'!I37</f>
        <v>14</v>
      </c>
      <c r="M42" s="346">
        <f>CLINIQUE!J39</f>
        <v>41</v>
      </c>
      <c r="N42" s="346">
        <f t="shared" si="0"/>
        <v>258.25</v>
      </c>
      <c r="O42" s="346">
        <f t="shared" si="1"/>
        <v>9.2232142857142865</v>
      </c>
      <c r="P42" s="347" t="str">
        <f t="shared" si="2"/>
        <v>Ajournee</v>
      </c>
      <c r="Q42" s="347" t="str">
        <f t="shared" si="3"/>
        <v>Synthèse</v>
      </c>
      <c r="R42" s="348">
        <f t="shared" si="4"/>
        <v>0</v>
      </c>
      <c r="S42" s="348">
        <f t="shared" si="5"/>
        <v>0</v>
      </c>
      <c r="T42" s="348">
        <f t="shared" si="6"/>
        <v>0</v>
      </c>
      <c r="U42" s="348">
        <f t="shared" si="7"/>
        <v>1</v>
      </c>
      <c r="V42" s="348">
        <f t="shared" si="8"/>
        <v>0</v>
      </c>
      <c r="W42" s="348">
        <f t="shared" si="9"/>
        <v>1</v>
      </c>
      <c r="X42" s="348">
        <f t="shared" si="10"/>
        <v>0</v>
      </c>
      <c r="Y42" s="348">
        <f t="shared" si="11"/>
        <v>0</v>
      </c>
      <c r="Z42" s="348">
        <f t="shared" si="12"/>
        <v>0</v>
      </c>
      <c r="AA42" s="348">
        <f t="shared" si="13"/>
        <v>0</v>
      </c>
      <c r="AB42" s="71" t="str">
        <f>'REPRODUCTION 3'!M37</f>
        <v>Synthèse</v>
      </c>
      <c r="AC42" s="71" t="str">
        <f>'RUMINANTS 3'!M37</f>
        <v>Juin</v>
      </c>
      <c r="AD42" s="71" t="str">
        <f>'PARASITOLOGIE 3'!M37</f>
        <v>Synthèse</v>
      </c>
      <c r="AE42" s="71" t="str">
        <f>'INFECTIEUX 3'!M37</f>
        <v>Synthèse</v>
      </c>
      <c r="AF42" s="71" t="str">
        <f>'CARNIVORES 3'!M37</f>
        <v>Synthèse</v>
      </c>
      <c r="AG42" s="71" t="str">
        <f>'CHIRURGIE 3'!M37</f>
        <v>Synthèse</v>
      </c>
      <c r="AH42" s="71" t="str">
        <f>'BIOCHIMIE 2'!M37</f>
        <v>Synthèse</v>
      </c>
      <c r="AI42" s="71" t="str">
        <f>'HIDAOA 3'!M37</f>
        <v>Juin</v>
      </c>
      <c r="AJ42" s="71" t="str">
        <f>'ANA-PATH 2'!M37</f>
        <v>Synthèse</v>
      </c>
      <c r="AK42" s="73" t="str">
        <f>CLINIQUE!N39</f>
        <v>Juin</v>
      </c>
    </row>
    <row r="43" spans="1:37" ht="15.75" hidden="1">
      <c r="A43" s="115">
        <v>35</v>
      </c>
      <c r="B43" s="123" t="s">
        <v>201</v>
      </c>
      <c r="C43" s="123" t="s">
        <v>202</v>
      </c>
      <c r="D43" s="346">
        <f>'REPRODUCTION 3'!I38</f>
        <v>15</v>
      </c>
      <c r="E43" s="346">
        <f>'RUMINANTS 3'!I38</f>
        <v>44.25</v>
      </c>
      <c r="F43" s="346">
        <f>'PARASITOLOGIE 3'!I38</f>
        <v>31.5</v>
      </c>
      <c r="G43" s="346">
        <f>'INFECTIEUX 3'!I38</f>
        <v>24</v>
      </c>
      <c r="H43" s="346">
        <f>'CARNIVORES 3'!I38</f>
        <v>38.625</v>
      </c>
      <c r="I43" s="346">
        <f>'CHIRURGIE 3'!I38</f>
        <v>30</v>
      </c>
      <c r="J43" s="346">
        <f>'BIOCHIMIE 2'!I38</f>
        <v>16.75</v>
      </c>
      <c r="K43" s="346">
        <f>'HIDAOA 3'!I38</f>
        <v>39</v>
      </c>
      <c r="L43" s="346">
        <f>'ANA-PATH 2'!I38</f>
        <v>16</v>
      </c>
      <c r="M43" s="88">
        <f>CLINIQUE!J40</f>
        <v>42.5</v>
      </c>
      <c r="N43" s="88">
        <f t="shared" si="0"/>
        <v>297.625</v>
      </c>
      <c r="O43" s="88">
        <f t="shared" si="1"/>
        <v>10.629464285714286</v>
      </c>
      <c r="P43" s="89" t="str">
        <f t="shared" si="2"/>
        <v>Admis</v>
      </c>
      <c r="Q43" s="89" t="str">
        <f t="shared" si="3"/>
        <v>juin</v>
      </c>
      <c r="R43" s="72">
        <f t="shared" si="4"/>
        <v>0</v>
      </c>
      <c r="S43" s="72">
        <f t="shared" si="5"/>
        <v>0</v>
      </c>
      <c r="T43" s="72">
        <f t="shared" si="6"/>
        <v>0</v>
      </c>
      <c r="U43" s="72">
        <f t="shared" si="7"/>
        <v>0</v>
      </c>
      <c r="V43" s="72">
        <f t="shared" si="8"/>
        <v>0</v>
      </c>
      <c r="W43" s="72">
        <f t="shared" si="9"/>
        <v>0</v>
      </c>
      <c r="X43" s="72">
        <f t="shared" si="10"/>
        <v>0</v>
      </c>
      <c r="Y43" s="72">
        <f t="shared" si="11"/>
        <v>0</v>
      </c>
      <c r="Z43" s="72">
        <f t="shared" si="12"/>
        <v>0</v>
      </c>
      <c r="AA43" s="72">
        <f t="shared" si="13"/>
        <v>0</v>
      </c>
      <c r="AB43" s="71" t="str">
        <f>'REPRODUCTION 3'!M38</f>
        <v>Juin</v>
      </c>
      <c r="AC43" s="71" t="str">
        <f>'RUMINANTS 3'!M38</f>
        <v>Juin</v>
      </c>
      <c r="AD43" s="71" t="str">
        <f>'PARASITOLOGIE 3'!M38</f>
        <v>Juin</v>
      </c>
      <c r="AE43" s="71" t="str">
        <f>'INFECTIEUX 3'!M38</f>
        <v>Juin</v>
      </c>
      <c r="AF43" s="71" t="str">
        <f>'CARNIVORES 3'!M38</f>
        <v>Juin</v>
      </c>
      <c r="AG43" s="71" t="str">
        <f>'CHIRURGIE 3'!M38</f>
        <v>Juin</v>
      </c>
      <c r="AH43" s="71" t="str">
        <f>'BIOCHIMIE 2'!M38</f>
        <v>Juin</v>
      </c>
      <c r="AI43" s="71" t="str">
        <f>'HIDAOA 3'!M38</f>
        <v>Juin</v>
      </c>
      <c r="AJ43" s="71" t="str">
        <f>'ANA-PATH 2'!M38</f>
        <v>Juin</v>
      </c>
      <c r="AK43" s="73" t="str">
        <f>CLINIQUE!N40</f>
        <v>Juin</v>
      </c>
    </row>
    <row r="44" spans="1:37" s="105" customFormat="1" ht="15.75">
      <c r="A44" s="35">
        <v>34</v>
      </c>
      <c r="B44" s="123" t="s">
        <v>203</v>
      </c>
      <c r="C44" s="123" t="s">
        <v>204</v>
      </c>
      <c r="D44" s="346">
        <f>'REPRODUCTION 3'!I39</f>
        <v>15.375</v>
      </c>
      <c r="E44" s="346">
        <f>'RUMINANTS 3'!I39</f>
        <v>36.75</v>
      </c>
      <c r="F44" s="346">
        <f>'PARASITOLOGIE 3'!I39</f>
        <v>35.625</v>
      </c>
      <c r="G44" s="346">
        <f>'INFECTIEUX 3'!I39</f>
        <v>17.25</v>
      </c>
      <c r="H44" s="346">
        <f>'CARNIVORES 3'!I39</f>
        <v>31.875</v>
      </c>
      <c r="I44" s="346">
        <f>'CHIRURGIE 3'!I39</f>
        <v>30</v>
      </c>
      <c r="J44" s="346">
        <f>'BIOCHIMIE 2'!I39</f>
        <v>19</v>
      </c>
      <c r="K44" s="346">
        <f>'HIDAOA 3'!I39</f>
        <v>43.5</v>
      </c>
      <c r="L44" s="346">
        <f>'ANA-PATH 2'!I39</f>
        <v>20</v>
      </c>
      <c r="M44" s="339">
        <f>CLINIQUE!J41</f>
        <v>40</v>
      </c>
      <c r="N44" s="339">
        <f t="shared" si="0"/>
        <v>289.375</v>
      </c>
      <c r="O44" s="339">
        <f t="shared" si="1"/>
        <v>10.334821428571429</v>
      </c>
      <c r="P44" s="89" t="str">
        <f t="shared" si="2"/>
        <v>Admis</v>
      </c>
      <c r="Q44" s="89" t="str">
        <f t="shared" si="3"/>
        <v>Synthèse</v>
      </c>
      <c r="R44" s="72">
        <f t="shared" si="4"/>
        <v>0</v>
      </c>
      <c r="S44" s="72">
        <f t="shared" si="5"/>
        <v>0</v>
      </c>
      <c r="T44" s="72">
        <f t="shared" si="6"/>
        <v>0</v>
      </c>
      <c r="U44" s="72">
        <f t="shared" si="7"/>
        <v>0</v>
      </c>
      <c r="V44" s="72">
        <f t="shared" si="8"/>
        <v>0</v>
      </c>
      <c r="W44" s="72">
        <f t="shared" si="9"/>
        <v>0</v>
      </c>
      <c r="X44" s="72">
        <f t="shared" si="10"/>
        <v>0</v>
      </c>
      <c r="Y44" s="72">
        <f t="shared" si="11"/>
        <v>0</v>
      </c>
      <c r="Z44" s="72">
        <f t="shared" si="12"/>
        <v>0</v>
      </c>
      <c r="AA44" s="72">
        <f t="shared" si="13"/>
        <v>0</v>
      </c>
      <c r="AB44" s="71" t="str">
        <f>'REPRODUCTION 3'!M39</f>
        <v>Synthèse</v>
      </c>
      <c r="AC44" s="71" t="str">
        <f>'RUMINANTS 3'!M39</f>
        <v>Juin</v>
      </c>
      <c r="AD44" s="71" t="str">
        <f>'PARASITOLOGIE 3'!M39</f>
        <v>Juin</v>
      </c>
      <c r="AE44" s="71" t="str">
        <f>'INFECTIEUX 3'!M39</f>
        <v>Synthèse</v>
      </c>
      <c r="AF44" s="71" t="str">
        <f>'CARNIVORES 3'!M39</f>
        <v>Juin</v>
      </c>
      <c r="AG44" s="71" t="str">
        <f>'CHIRURGIE 3'!M39</f>
        <v>Juin</v>
      </c>
      <c r="AH44" s="71" t="str">
        <f>'BIOCHIMIE 2'!M39</f>
        <v>Synthèse</v>
      </c>
      <c r="AI44" s="71" t="str">
        <f>'HIDAOA 3'!M39</f>
        <v>Synthèse</v>
      </c>
      <c r="AJ44" s="71" t="str">
        <f>'ANA-PATH 2'!M39</f>
        <v>Juin</v>
      </c>
      <c r="AK44" s="73" t="str">
        <f>CLINIQUE!N41</f>
        <v>Juin</v>
      </c>
    </row>
    <row r="45" spans="1:37" ht="18.95" customHeight="1">
      <c r="A45" s="115">
        <v>159</v>
      </c>
      <c r="B45" s="136" t="s">
        <v>205</v>
      </c>
      <c r="C45" s="136" t="s">
        <v>206</v>
      </c>
      <c r="D45" s="346">
        <f>'REPRODUCTION 3'!I40</f>
        <v>21</v>
      </c>
      <c r="E45" s="346">
        <f>'RUMINANTS 3'!I40</f>
        <v>30.75</v>
      </c>
      <c r="F45" s="346">
        <f>'PARASITOLOGIE 3'!I40</f>
        <v>43.5</v>
      </c>
      <c r="G45" s="346">
        <f>'INFECTIEUX 3'!I40</f>
        <v>10.5</v>
      </c>
      <c r="H45" s="346">
        <f>'CARNIVORES 3'!I40</f>
        <v>21.75</v>
      </c>
      <c r="I45" s="346">
        <f>'CHIRURGIE 3'!I40</f>
        <v>12.75</v>
      </c>
      <c r="J45" s="346">
        <f>'BIOCHIMIE 2'!I40</f>
        <v>18</v>
      </c>
      <c r="K45" s="346">
        <f>'HIDAOA 3'!I40</f>
        <v>39.75</v>
      </c>
      <c r="L45" s="346">
        <f>'ANA-PATH 2'!I40</f>
        <v>11</v>
      </c>
      <c r="M45" s="346">
        <f>CLINIQUE!J42</f>
        <v>37.700000000000003</v>
      </c>
      <c r="N45" s="346">
        <f t="shared" si="0"/>
        <v>246.7</v>
      </c>
      <c r="O45" s="346">
        <f t="shared" si="1"/>
        <v>8.8107142857142851</v>
      </c>
      <c r="P45" s="347" t="str">
        <f t="shared" si="2"/>
        <v>Ajournee</v>
      </c>
      <c r="Q45" s="347" t="str">
        <f t="shared" si="3"/>
        <v>Synthèse</v>
      </c>
      <c r="R45" s="348">
        <f t="shared" si="4"/>
        <v>0</v>
      </c>
      <c r="S45" s="348">
        <f t="shared" si="5"/>
        <v>0</v>
      </c>
      <c r="T45" s="348">
        <f t="shared" si="6"/>
        <v>0</v>
      </c>
      <c r="U45" s="348">
        <f t="shared" si="7"/>
        <v>1</v>
      </c>
      <c r="V45" s="348">
        <f t="shared" si="8"/>
        <v>0</v>
      </c>
      <c r="W45" s="348">
        <f t="shared" si="9"/>
        <v>1</v>
      </c>
      <c r="X45" s="348">
        <f t="shared" si="10"/>
        <v>0</v>
      </c>
      <c r="Y45" s="348">
        <f t="shared" si="11"/>
        <v>0</v>
      </c>
      <c r="Z45" s="348">
        <f t="shared" si="12"/>
        <v>0</v>
      </c>
      <c r="AA45" s="348">
        <f t="shared" si="13"/>
        <v>0</v>
      </c>
      <c r="AB45" s="71" t="str">
        <f>'REPRODUCTION 3'!M40</f>
        <v>Synthèse</v>
      </c>
      <c r="AC45" s="71" t="str">
        <f>'RUMINANTS 3'!M40</f>
        <v>Juin</v>
      </c>
      <c r="AD45" s="71" t="str">
        <f>'PARASITOLOGIE 3'!M40</f>
        <v>Synthèse</v>
      </c>
      <c r="AE45" s="71" t="str">
        <f>'INFECTIEUX 3'!M40</f>
        <v>Synthèse</v>
      </c>
      <c r="AF45" s="71" t="str">
        <f>'CARNIVORES 3'!M40</f>
        <v>Synthèse</v>
      </c>
      <c r="AG45" s="71" t="str">
        <f>'CHIRURGIE 3'!M40</f>
        <v>Synthèse</v>
      </c>
      <c r="AH45" s="71" t="str">
        <f>'BIOCHIMIE 2'!M40</f>
        <v>Synthèse</v>
      </c>
      <c r="AI45" s="71" t="str">
        <f>'HIDAOA 3'!M40</f>
        <v>Synthèse</v>
      </c>
      <c r="AJ45" s="71" t="str">
        <f>'ANA-PATH 2'!M40</f>
        <v>Synthèse</v>
      </c>
      <c r="AK45" s="73" t="str">
        <f>CLINIQUE!N42</f>
        <v>Juin</v>
      </c>
    </row>
    <row r="46" spans="1:37" ht="15.75">
      <c r="A46" s="115">
        <v>36</v>
      </c>
      <c r="B46" s="123" t="s">
        <v>207</v>
      </c>
      <c r="C46" s="123" t="s">
        <v>208</v>
      </c>
      <c r="D46" s="346">
        <f>'REPRODUCTION 3'!I41</f>
        <v>30</v>
      </c>
      <c r="E46" s="346">
        <f>'RUMINANTS 3'!I41</f>
        <v>28.5</v>
      </c>
      <c r="F46" s="346">
        <f>'PARASITOLOGIE 3'!I41</f>
        <v>46.5</v>
      </c>
      <c r="G46" s="346">
        <f>'INFECTIEUX 3'!I41</f>
        <v>16.5</v>
      </c>
      <c r="H46" s="346">
        <f>'CARNIVORES 3'!I41</f>
        <v>16.5</v>
      </c>
      <c r="I46" s="346">
        <f>'CHIRURGIE 3'!I41</f>
        <v>27</v>
      </c>
      <c r="J46" s="346">
        <f>'BIOCHIMIE 2'!I41</f>
        <v>20</v>
      </c>
      <c r="K46" s="346">
        <f>'HIDAOA 3'!I41</f>
        <v>41.25</v>
      </c>
      <c r="L46" s="346">
        <f>'ANA-PATH 2'!I41</f>
        <v>15</v>
      </c>
      <c r="M46" s="339">
        <f>CLINIQUE!J43</f>
        <v>39.5</v>
      </c>
      <c r="N46" s="339">
        <f t="shared" si="0"/>
        <v>280.75</v>
      </c>
      <c r="O46" s="339">
        <f t="shared" si="1"/>
        <v>10.026785714285714</v>
      </c>
      <c r="P46" s="89" t="str">
        <f t="shared" si="2"/>
        <v>Admis</v>
      </c>
      <c r="Q46" s="89" t="str">
        <f t="shared" si="3"/>
        <v>Synthèse</v>
      </c>
      <c r="R46" s="72">
        <f t="shared" si="4"/>
        <v>0</v>
      </c>
      <c r="S46" s="72">
        <f t="shared" si="5"/>
        <v>0</v>
      </c>
      <c r="T46" s="72">
        <f t="shared" si="6"/>
        <v>0</v>
      </c>
      <c r="U46" s="72">
        <f t="shared" si="7"/>
        <v>0</v>
      </c>
      <c r="V46" s="72">
        <f t="shared" si="8"/>
        <v>0</v>
      </c>
      <c r="W46" s="72">
        <f t="shared" si="9"/>
        <v>0</v>
      </c>
      <c r="X46" s="72">
        <f t="shared" si="10"/>
        <v>0</v>
      </c>
      <c r="Y46" s="72">
        <f t="shared" si="11"/>
        <v>0</v>
      </c>
      <c r="Z46" s="72">
        <f t="shared" si="12"/>
        <v>0</v>
      </c>
      <c r="AA46" s="72">
        <f t="shared" si="13"/>
        <v>0</v>
      </c>
      <c r="AB46" s="71" t="str">
        <f>'REPRODUCTION 3'!M41</f>
        <v>Synthèse</v>
      </c>
      <c r="AC46" s="71" t="str">
        <f>'RUMINANTS 3'!M41</f>
        <v>Synthèse</v>
      </c>
      <c r="AD46" s="71" t="str">
        <f>'PARASITOLOGIE 3'!M41</f>
        <v>Synthèse</v>
      </c>
      <c r="AE46" s="71" t="str">
        <f>'INFECTIEUX 3'!M41</f>
        <v>Synthèse</v>
      </c>
      <c r="AF46" s="71" t="str">
        <f>'CARNIVORES 3'!M41</f>
        <v>Synthèse</v>
      </c>
      <c r="AG46" s="71" t="str">
        <f>'CHIRURGIE 3'!M41</f>
        <v>Synthèse</v>
      </c>
      <c r="AH46" s="71" t="str">
        <f>'BIOCHIMIE 2'!M41</f>
        <v>Synthèse</v>
      </c>
      <c r="AI46" s="71" t="str">
        <f>'HIDAOA 3'!M41</f>
        <v>Synthèse</v>
      </c>
      <c r="AJ46" s="71" t="str">
        <f>'ANA-PATH 2'!M41</f>
        <v>Synthèse</v>
      </c>
      <c r="AK46" s="73" t="str">
        <f>CLINIQUE!N43</f>
        <v>Juin</v>
      </c>
    </row>
    <row r="47" spans="1:37" ht="18.95" customHeight="1">
      <c r="A47" s="115">
        <v>301</v>
      </c>
      <c r="B47" s="136" t="s">
        <v>209</v>
      </c>
      <c r="C47" s="136" t="s">
        <v>210</v>
      </c>
      <c r="D47" s="346">
        <f>'REPRODUCTION 3'!I42</f>
        <v>13.5</v>
      </c>
      <c r="E47" s="346">
        <f>'RUMINANTS 3'!I42</f>
        <v>25.5</v>
      </c>
      <c r="F47" s="346">
        <f>'PARASITOLOGIE 3'!I42</f>
        <v>40.5</v>
      </c>
      <c r="G47" s="346">
        <f>'INFECTIEUX 3'!I42</f>
        <v>7.5</v>
      </c>
      <c r="H47" s="346">
        <f>'CARNIVORES 3'!I42</f>
        <v>30.375</v>
      </c>
      <c r="I47" s="346">
        <f>'CHIRURGIE 3'!I42</f>
        <v>11.25</v>
      </c>
      <c r="J47" s="346">
        <f>'BIOCHIMIE 2'!I42</f>
        <v>12</v>
      </c>
      <c r="K47" s="346">
        <f>'HIDAOA 3'!I42</f>
        <v>31.125</v>
      </c>
      <c r="L47" s="346">
        <f>'ANA-PATH 2'!I42</f>
        <v>9</v>
      </c>
      <c r="M47" s="346">
        <f>CLINIQUE!J44</f>
        <v>40.5</v>
      </c>
      <c r="N47" s="346">
        <f t="shared" si="0"/>
        <v>221.25</v>
      </c>
      <c r="O47" s="346">
        <f t="shared" si="1"/>
        <v>7.9017857142857144</v>
      </c>
      <c r="P47" s="347" t="str">
        <f t="shared" si="2"/>
        <v>Ajournee</v>
      </c>
      <c r="Q47" s="347" t="str">
        <f t="shared" si="3"/>
        <v>Synthèse</v>
      </c>
      <c r="R47" s="348">
        <f t="shared" si="4"/>
        <v>1</v>
      </c>
      <c r="S47" s="348">
        <f t="shared" si="5"/>
        <v>0</v>
      </c>
      <c r="T47" s="348">
        <f t="shared" si="6"/>
        <v>0</v>
      </c>
      <c r="U47" s="348">
        <f t="shared" si="7"/>
        <v>1</v>
      </c>
      <c r="V47" s="348">
        <f t="shared" si="8"/>
        <v>0</v>
      </c>
      <c r="W47" s="348">
        <f t="shared" si="9"/>
        <v>1</v>
      </c>
      <c r="X47" s="348">
        <f t="shared" si="10"/>
        <v>0</v>
      </c>
      <c r="Y47" s="348">
        <f t="shared" si="11"/>
        <v>0</v>
      </c>
      <c r="Z47" s="348">
        <f t="shared" si="12"/>
        <v>1</v>
      </c>
      <c r="AA47" s="348">
        <f t="shared" si="13"/>
        <v>0</v>
      </c>
      <c r="AB47" s="71" t="str">
        <f>'REPRODUCTION 3'!M42</f>
        <v>Synthèse</v>
      </c>
      <c r="AC47" s="71" t="str">
        <f>'RUMINANTS 3'!M42</f>
        <v>Synthèse</v>
      </c>
      <c r="AD47" s="71" t="str">
        <f>'PARASITOLOGIE 3'!M42</f>
        <v>Synthèse</v>
      </c>
      <c r="AE47" s="71" t="str">
        <f>'INFECTIEUX 3'!M42</f>
        <v>Synthèse</v>
      </c>
      <c r="AF47" s="71" t="str">
        <f>'CARNIVORES 3'!M42</f>
        <v>Juin</v>
      </c>
      <c r="AG47" s="71" t="str">
        <f>'CHIRURGIE 3'!M42</f>
        <v>Synthèse</v>
      </c>
      <c r="AH47" s="71" t="str">
        <f>'BIOCHIMIE 2'!M42</f>
        <v>Synthèse</v>
      </c>
      <c r="AI47" s="71" t="str">
        <f>'HIDAOA 3'!M42</f>
        <v>Juin</v>
      </c>
      <c r="AJ47" s="71" t="str">
        <f>'ANA-PATH 2'!M42</f>
        <v>Synthèse</v>
      </c>
      <c r="AK47" s="73" t="str">
        <f>CLINIQUE!N44</f>
        <v>Juin</v>
      </c>
    </row>
    <row r="48" spans="1:37" ht="15.75">
      <c r="A48" s="35">
        <v>38</v>
      </c>
      <c r="B48" s="123" t="s">
        <v>762</v>
      </c>
      <c r="C48" s="123" t="s">
        <v>763</v>
      </c>
      <c r="D48" s="346">
        <f>'REPRODUCTION 3'!I43</f>
        <v>30</v>
      </c>
      <c r="E48" s="346">
        <f>'RUMINANTS 3'!I43</f>
        <v>45.019499999999994</v>
      </c>
      <c r="F48" s="346">
        <f>'PARASITOLOGIE 3'!I43</f>
        <v>32.625</v>
      </c>
      <c r="G48" s="346">
        <f>'INFECTIEUX 3'!I43</f>
        <v>18</v>
      </c>
      <c r="H48" s="346">
        <f>'CARNIVORES 3'!I43</f>
        <v>33.75</v>
      </c>
      <c r="I48" s="346">
        <f>'CHIRURGIE 3'!I43</f>
        <v>35.25</v>
      </c>
      <c r="J48" s="346">
        <f>'BIOCHIMIE 2'!I43</f>
        <v>16.25</v>
      </c>
      <c r="K48" s="346">
        <f>'HIDAOA 3'!I43</f>
        <v>34.875</v>
      </c>
      <c r="L48" s="346">
        <f>'ANA-PATH 2'!I43</f>
        <v>22</v>
      </c>
      <c r="M48" s="339">
        <f>CLINIQUE!J45</f>
        <v>41.5</v>
      </c>
      <c r="N48" s="339">
        <f t="shared" si="0"/>
        <v>309.26949999999999</v>
      </c>
      <c r="O48" s="339">
        <f t="shared" si="1"/>
        <v>11.045339285714286</v>
      </c>
      <c r="P48" s="89" t="str">
        <f t="shared" si="2"/>
        <v>Admis</v>
      </c>
      <c r="Q48" s="89" t="str">
        <f t="shared" si="3"/>
        <v>Synthèse</v>
      </c>
      <c r="R48" s="72">
        <f t="shared" si="4"/>
        <v>0</v>
      </c>
      <c r="S48" s="72">
        <f t="shared" si="5"/>
        <v>0</v>
      </c>
      <c r="T48" s="72">
        <f t="shared" si="6"/>
        <v>0</v>
      </c>
      <c r="U48" s="72">
        <f t="shared" si="7"/>
        <v>0</v>
      </c>
      <c r="V48" s="72">
        <f t="shared" si="8"/>
        <v>0</v>
      </c>
      <c r="W48" s="72">
        <f t="shared" si="9"/>
        <v>0</v>
      </c>
      <c r="X48" s="72">
        <f t="shared" si="10"/>
        <v>0</v>
      </c>
      <c r="Y48" s="72">
        <f t="shared" si="11"/>
        <v>0</v>
      </c>
      <c r="Z48" s="72">
        <f t="shared" si="12"/>
        <v>0</v>
      </c>
      <c r="AA48" s="72">
        <f t="shared" si="13"/>
        <v>0</v>
      </c>
      <c r="AB48" s="71" t="str">
        <f>'REPRODUCTION 3'!M43</f>
        <v>Synthèse</v>
      </c>
      <c r="AC48" s="71" t="str">
        <f>'RUMINANTS 3'!M43</f>
        <v>Juin</v>
      </c>
      <c r="AD48" s="71" t="str">
        <f>'PARASITOLOGIE 3'!M43</f>
        <v>Juin</v>
      </c>
      <c r="AE48" s="71" t="str">
        <f>'INFECTIEUX 3'!M43</f>
        <v>Synthèse</v>
      </c>
      <c r="AF48" s="71" t="str">
        <f>'CARNIVORES 3'!M43</f>
        <v>Juin</v>
      </c>
      <c r="AG48" s="71" t="str">
        <f>'CHIRURGIE 3'!M43</f>
        <v>Juin</v>
      </c>
      <c r="AH48" s="71" t="str">
        <f>'BIOCHIMIE 2'!M43</f>
        <v>Juin</v>
      </c>
      <c r="AI48" s="71" t="str">
        <f>'HIDAOA 3'!M43</f>
        <v>Juin</v>
      </c>
      <c r="AJ48" s="71" t="str">
        <f>'ANA-PATH 2'!M43</f>
        <v>Juin</v>
      </c>
      <c r="AK48" s="73" t="str">
        <f>CLINIQUE!N45</f>
        <v>Juin</v>
      </c>
    </row>
    <row r="49" spans="1:37" ht="18.95" customHeight="1">
      <c r="A49" s="115">
        <v>151</v>
      </c>
      <c r="B49" s="136" t="s">
        <v>211</v>
      </c>
      <c r="C49" s="136" t="s">
        <v>212</v>
      </c>
      <c r="D49" s="346">
        <f>'REPRODUCTION 3'!I44</f>
        <v>22.5</v>
      </c>
      <c r="E49" s="346">
        <f>'RUMINANTS 3'!I44</f>
        <v>26.25</v>
      </c>
      <c r="F49" s="346">
        <f>'PARASITOLOGIE 3'!I44</f>
        <v>33</v>
      </c>
      <c r="G49" s="346">
        <f>'INFECTIEUX 3'!I44</f>
        <v>12</v>
      </c>
      <c r="H49" s="346">
        <f>'CARNIVORES 3'!I44</f>
        <v>30</v>
      </c>
      <c r="I49" s="346">
        <f>'CHIRURGIE 3'!I44</f>
        <v>16.5</v>
      </c>
      <c r="J49" s="346">
        <f>'BIOCHIMIE 2'!I44</f>
        <v>13</v>
      </c>
      <c r="K49" s="346">
        <f>'HIDAOA 3'!I44</f>
        <v>40.5</v>
      </c>
      <c r="L49" s="346">
        <f>'ANA-PATH 2'!I44</f>
        <v>12</v>
      </c>
      <c r="M49" s="346">
        <f>CLINIQUE!J46</f>
        <v>40</v>
      </c>
      <c r="N49" s="346">
        <f t="shared" si="0"/>
        <v>245.75</v>
      </c>
      <c r="O49" s="346">
        <f t="shared" si="1"/>
        <v>8.7767857142857135</v>
      </c>
      <c r="P49" s="347" t="str">
        <f t="shared" si="2"/>
        <v>Ajournee</v>
      </c>
      <c r="Q49" s="347" t="str">
        <f t="shared" si="3"/>
        <v>Synthèse</v>
      </c>
      <c r="R49" s="348">
        <f t="shared" si="4"/>
        <v>0</v>
      </c>
      <c r="S49" s="348">
        <f t="shared" si="5"/>
        <v>0</v>
      </c>
      <c r="T49" s="348">
        <f t="shared" si="6"/>
        <v>0</v>
      </c>
      <c r="U49" s="348">
        <f t="shared" si="7"/>
        <v>1</v>
      </c>
      <c r="V49" s="348">
        <f t="shared" si="8"/>
        <v>0</v>
      </c>
      <c r="W49" s="348">
        <f t="shared" si="9"/>
        <v>0</v>
      </c>
      <c r="X49" s="348">
        <f t="shared" si="10"/>
        <v>0</v>
      </c>
      <c r="Y49" s="348">
        <f t="shared" si="11"/>
        <v>0</v>
      </c>
      <c r="Z49" s="348">
        <f t="shared" si="12"/>
        <v>0</v>
      </c>
      <c r="AA49" s="348">
        <f t="shared" si="13"/>
        <v>0</v>
      </c>
      <c r="AB49" s="71" t="str">
        <f>'REPRODUCTION 3'!M44</f>
        <v>Synthèse</v>
      </c>
      <c r="AC49" s="71" t="str">
        <f>'RUMINANTS 3'!M44</f>
        <v>Synthèse</v>
      </c>
      <c r="AD49" s="71" t="str">
        <f>'PARASITOLOGIE 3'!M44</f>
        <v>Synthèse</v>
      </c>
      <c r="AE49" s="71" t="str">
        <f>'INFECTIEUX 3'!M44</f>
        <v>Synthèse</v>
      </c>
      <c r="AF49" s="71" t="str">
        <f>'CARNIVORES 3'!M44</f>
        <v>Juin</v>
      </c>
      <c r="AG49" s="71" t="str">
        <f>'CHIRURGIE 3'!M44</f>
        <v>Synthèse</v>
      </c>
      <c r="AH49" s="71" t="str">
        <f>'BIOCHIMIE 2'!M44</f>
        <v>Synthèse</v>
      </c>
      <c r="AI49" s="71" t="str">
        <f>'HIDAOA 3'!M44</f>
        <v>Synthèse</v>
      </c>
      <c r="AJ49" s="71" t="str">
        <f>'ANA-PATH 2'!M44</f>
        <v>Synthèse</v>
      </c>
      <c r="AK49" s="73" t="str">
        <f>CLINIQUE!N46</f>
        <v>Juin</v>
      </c>
    </row>
    <row r="50" spans="1:37" ht="15.75">
      <c r="A50" s="115">
        <v>40</v>
      </c>
      <c r="B50" s="123" t="s">
        <v>213</v>
      </c>
      <c r="C50" s="123" t="s">
        <v>58</v>
      </c>
      <c r="D50" s="346">
        <f>'REPRODUCTION 3'!I45</f>
        <v>31.5</v>
      </c>
      <c r="E50" s="346">
        <f>'RUMINANTS 3'!I45</f>
        <v>35.25</v>
      </c>
      <c r="F50" s="346">
        <f>'PARASITOLOGIE 3'!I45</f>
        <v>34.125</v>
      </c>
      <c r="G50" s="346">
        <f>'INFECTIEUX 3'!I45</f>
        <v>15.75</v>
      </c>
      <c r="H50" s="346">
        <f>'CARNIVORES 3'!I45</f>
        <v>25.125</v>
      </c>
      <c r="I50" s="346">
        <f>'CHIRURGIE 3'!I45</f>
        <v>24</v>
      </c>
      <c r="J50" s="346">
        <f>'BIOCHIMIE 2'!I45</f>
        <v>15.5</v>
      </c>
      <c r="K50" s="346">
        <f>'HIDAOA 3'!I45</f>
        <v>45</v>
      </c>
      <c r="L50" s="346">
        <f>'ANA-PATH 2'!I45</f>
        <v>14</v>
      </c>
      <c r="M50" s="339">
        <f>CLINIQUE!J47</f>
        <v>41.25</v>
      </c>
      <c r="N50" s="339">
        <f t="shared" si="0"/>
        <v>281.5</v>
      </c>
      <c r="O50" s="339">
        <f t="shared" si="1"/>
        <v>10.053571428571429</v>
      </c>
      <c r="P50" s="89" t="str">
        <f t="shared" si="2"/>
        <v>Admis</v>
      </c>
      <c r="Q50" s="89" t="str">
        <f t="shared" si="3"/>
        <v>Synthèse</v>
      </c>
      <c r="R50" s="72">
        <f t="shared" si="4"/>
        <v>0</v>
      </c>
      <c r="S50" s="72">
        <f t="shared" si="5"/>
        <v>0</v>
      </c>
      <c r="T50" s="72">
        <f t="shared" si="6"/>
        <v>0</v>
      </c>
      <c r="U50" s="72">
        <f t="shared" si="7"/>
        <v>0</v>
      </c>
      <c r="V50" s="72">
        <f t="shared" si="8"/>
        <v>0</v>
      </c>
      <c r="W50" s="72">
        <f t="shared" si="9"/>
        <v>0</v>
      </c>
      <c r="X50" s="72">
        <f t="shared" si="10"/>
        <v>0</v>
      </c>
      <c r="Y50" s="72">
        <f t="shared" si="11"/>
        <v>0</v>
      </c>
      <c r="Z50" s="72">
        <f t="shared" si="12"/>
        <v>0</v>
      </c>
      <c r="AA50" s="72">
        <f t="shared" si="13"/>
        <v>0</v>
      </c>
      <c r="AB50" s="71" t="str">
        <f>'REPRODUCTION 3'!M45</f>
        <v>Synthèse</v>
      </c>
      <c r="AC50" s="71" t="str">
        <f>'RUMINANTS 3'!M45</f>
        <v>Juin</v>
      </c>
      <c r="AD50" s="71" t="str">
        <f>'PARASITOLOGIE 3'!M45</f>
        <v>Juin</v>
      </c>
      <c r="AE50" s="71" t="str">
        <f>'INFECTIEUX 3'!M45</f>
        <v>Juin</v>
      </c>
      <c r="AF50" s="71" t="str">
        <f>'CARNIVORES 3'!M45</f>
        <v>Synthèse</v>
      </c>
      <c r="AG50" s="71" t="str">
        <f>'CHIRURGIE 3'!M45</f>
        <v>Synthèse</v>
      </c>
      <c r="AH50" s="71" t="str">
        <f>'BIOCHIMIE 2'!M45</f>
        <v>Juin</v>
      </c>
      <c r="AI50" s="71" t="str">
        <f>'HIDAOA 3'!M45</f>
        <v>Synthèse</v>
      </c>
      <c r="AJ50" s="71" t="str">
        <f>'ANA-PATH 2'!M45</f>
        <v>Juin</v>
      </c>
      <c r="AK50" s="73" t="str">
        <f>CLINIQUE!N47</f>
        <v>Juin</v>
      </c>
    </row>
    <row r="51" spans="1:37" ht="15.75">
      <c r="A51" s="115">
        <v>41</v>
      </c>
      <c r="B51" s="123" t="s">
        <v>214</v>
      </c>
      <c r="C51" s="123" t="s">
        <v>215</v>
      </c>
      <c r="D51" s="346">
        <f>'REPRODUCTION 3'!I46</f>
        <v>24</v>
      </c>
      <c r="E51" s="346">
        <f>'RUMINANTS 3'!I46</f>
        <v>40.5</v>
      </c>
      <c r="F51" s="346">
        <f>'PARASITOLOGIE 3'!I46</f>
        <v>39</v>
      </c>
      <c r="G51" s="346">
        <f>'INFECTIEUX 3'!I46</f>
        <v>22.5</v>
      </c>
      <c r="H51" s="346">
        <f>'CARNIVORES 3'!I46</f>
        <v>31.5</v>
      </c>
      <c r="I51" s="346">
        <f>'CHIRURGIE 3'!I46</f>
        <v>27</v>
      </c>
      <c r="J51" s="346">
        <f>'BIOCHIMIE 2'!I46</f>
        <v>20</v>
      </c>
      <c r="K51" s="346">
        <f>'HIDAOA 3'!I46</f>
        <v>38.25</v>
      </c>
      <c r="L51" s="346">
        <f>'ANA-PATH 2'!I46</f>
        <v>16</v>
      </c>
      <c r="M51" s="339">
        <f>CLINIQUE!J48</f>
        <v>40.5</v>
      </c>
      <c r="N51" s="339">
        <f t="shared" si="0"/>
        <v>299.25</v>
      </c>
      <c r="O51" s="339">
        <f t="shared" si="1"/>
        <v>10.6875</v>
      </c>
      <c r="P51" s="89" t="str">
        <f t="shared" si="2"/>
        <v>Admis</v>
      </c>
      <c r="Q51" s="89" t="str">
        <f t="shared" si="3"/>
        <v>Synthèse</v>
      </c>
      <c r="R51" s="72">
        <f t="shared" si="4"/>
        <v>0</v>
      </c>
      <c r="S51" s="72">
        <f t="shared" si="5"/>
        <v>0</v>
      </c>
      <c r="T51" s="72">
        <f t="shared" si="6"/>
        <v>0</v>
      </c>
      <c r="U51" s="72">
        <f t="shared" si="7"/>
        <v>0</v>
      </c>
      <c r="V51" s="72">
        <f t="shared" si="8"/>
        <v>0</v>
      </c>
      <c r="W51" s="72">
        <f t="shared" si="9"/>
        <v>0</v>
      </c>
      <c r="X51" s="72">
        <f t="shared" si="10"/>
        <v>0</v>
      </c>
      <c r="Y51" s="72">
        <f t="shared" si="11"/>
        <v>0</v>
      </c>
      <c r="Z51" s="72">
        <f t="shared" si="12"/>
        <v>0</v>
      </c>
      <c r="AA51" s="72">
        <f t="shared" si="13"/>
        <v>0</v>
      </c>
      <c r="AB51" s="71" t="str">
        <f>'REPRODUCTION 3'!M46</f>
        <v>Synthèse</v>
      </c>
      <c r="AC51" s="71" t="str">
        <f>'RUMINANTS 3'!M46</f>
        <v>Juin</v>
      </c>
      <c r="AD51" s="71" t="str">
        <f>'PARASITOLOGIE 3'!M46</f>
        <v>Synthèse</v>
      </c>
      <c r="AE51" s="71" t="str">
        <f>'INFECTIEUX 3'!M46</f>
        <v>Synthèse</v>
      </c>
      <c r="AF51" s="71" t="str">
        <f>'CARNIVORES 3'!M46</f>
        <v>Juin</v>
      </c>
      <c r="AG51" s="71" t="str">
        <f>'CHIRURGIE 3'!M46</f>
        <v>Synthèse</v>
      </c>
      <c r="AH51" s="71" t="str">
        <f>'BIOCHIMIE 2'!M46</f>
        <v>Synthèse</v>
      </c>
      <c r="AI51" s="71" t="str">
        <f>'HIDAOA 3'!M46</f>
        <v>Synthèse</v>
      </c>
      <c r="AJ51" s="71" t="str">
        <f>'ANA-PATH 2'!M46</f>
        <v>Synthèse</v>
      </c>
      <c r="AK51" s="73" t="str">
        <f>CLINIQUE!N48</f>
        <v>Juin</v>
      </c>
    </row>
    <row r="52" spans="1:37" ht="15.75">
      <c r="A52" s="35">
        <v>42</v>
      </c>
      <c r="B52" s="123" t="s">
        <v>216</v>
      </c>
      <c r="C52" s="123" t="s">
        <v>217</v>
      </c>
      <c r="D52" s="346">
        <f>'REPRODUCTION 3'!I47</f>
        <v>15</v>
      </c>
      <c r="E52" s="346">
        <f>'RUMINANTS 3'!I47</f>
        <v>40.5</v>
      </c>
      <c r="F52" s="346">
        <f>'PARASITOLOGIE 3'!I47</f>
        <v>45</v>
      </c>
      <c r="G52" s="346">
        <f>'INFECTIEUX 3'!I47</f>
        <v>27</v>
      </c>
      <c r="H52" s="346">
        <f>'CARNIVORES 3'!I47</f>
        <v>32.625</v>
      </c>
      <c r="I52" s="346">
        <f>'CHIRURGIE 3'!I47</f>
        <v>27.75</v>
      </c>
      <c r="J52" s="346">
        <f>'BIOCHIMIE 2'!I47</f>
        <v>20</v>
      </c>
      <c r="K52" s="346">
        <f>'HIDAOA 3'!I47</f>
        <v>33.375</v>
      </c>
      <c r="L52" s="346">
        <f>'ANA-PATH 2'!I47</f>
        <v>10.5</v>
      </c>
      <c r="M52" s="339">
        <f>CLINIQUE!J49</f>
        <v>40.75</v>
      </c>
      <c r="N52" s="339">
        <f t="shared" si="0"/>
        <v>292.5</v>
      </c>
      <c r="O52" s="339">
        <f t="shared" si="1"/>
        <v>10.446428571428571</v>
      </c>
      <c r="P52" s="89" t="str">
        <f t="shared" si="2"/>
        <v>Admis</v>
      </c>
      <c r="Q52" s="89" t="str">
        <f t="shared" si="3"/>
        <v>Synthèse</v>
      </c>
      <c r="R52" s="72">
        <f t="shared" si="4"/>
        <v>0</v>
      </c>
      <c r="S52" s="72">
        <f t="shared" si="5"/>
        <v>0</v>
      </c>
      <c r="T52" s="72">
        <f t="shared" si="6"/>
        <v>0</v>
      </c>
      <c r="U52" s="72">
        <f t="shared" si="7"/>
        <v>0</v>
      </c>
      <c r="V52" s="72">
        <f t="shared" si="8"/>
        <v>0</v>
      </c>
      <c r="W52" s="72">
        <f t="shared" si="9"/>
        <v>0</v>
      </c>
      <c r="X52" s="72">
        <f t="shared" si="10"/>
        <v>0</v>
      </c>
      <c r="Y52" s="72">
        <f t="shared" si="11"/>
        <v>0</v>
      </c>
      <c r="Z52" s="72">
        <f t="shared" si="12"/>
        <v>0</v>
      </c>
      <c r="AA52" s="72">
        <f t="shared" si="13"/>
        <v>0</v>
      </c>
      <c r="AB52" s="71" t="str">
        <f>'REPRODUCTION 3'!M47</f>
        <v>Synthèse</v>
      </c>
      <c r="AC52" s="71" t="str">
        <f>'RUMINANTS 3'!M47</f>
        <v>Juin</v>
      </c>
      <c r="AD52" s="71" t="str">
        <f>'PARASITOLOGIE 3'!M47</f>
        <v>Synthèse</v>
      </c>
      <c r="AE52" s="71" t="str">
        <f>'INFECTIEUX 3'!M47</f>
        <v>Synthèse</v>
      </c>
      <c r="AF52" s="71" t="str">
        <f>'CARNIVORES 3'!M47</f>
        <v>Juin</v>
      </c>
      <c r="AG52" s="71" t="str">
        <f>'CHIRURGIE 3'!M47</f>
        <v>Synthèse</v>
      </c>
      <c r="AH52" s="71" t="str">
        <f>'BIOCHIMIE 2'!M47</f>
        <v>Synthèse</v>
      </c>
      <c r="AI52" s="71" t="str">
        <f>'HIDAOA 3'!M47</f>
        <v>Juin</v>
      </c>
      <c r="AJ52" s="71" t="str">
        <f>'ANA-PATH 2'!M47</f>
        <v>Synthèse</v>
      </c>
      <c r="AK52" s="73" t="str">
        <f>CLINIQUE!N49</f>
        <v>Juin</v>
      </c>
    </row>
    <row r="53" spans="1:37" ht="15.75" hidden="1">
      <c r="A53" s="115">
        <v>43</v>
      </c>
      <c r="B53" s="123" t="s">
        <v>218</v>
      </c>
      <c r="C53" s="123" t="s">
        <v>219</v>
      </c>
      <c r="D53" s="346">
        <f>'REPRODUCTION 3'!I48</f>
        <v>31.875</v>
      </c>
      <c r="E53" s="346">
        <f>'RUMINANTS 3'!I48</f>
        <v>51</v>
      </c>
      <c r="F53" s="346">
        <f>'PARASITOLOGIE 3'!I48</f>
        <v>33.375</v>
      </c>
      <c r="G53" s="346">
        <f>'INFECTIEUX 3'!I48</f>
        <v>15.75</v>
      </c>
      <c r="H53" s="346">
        <f>'CARNIVORES 3'!I48</f>
        <v>36</v>
      </c>
      <c r="I53" s="346">
        <f>'CHIRURGIE 3'!I48</f>
        <v>37.5</v>
      </c>
      <c r="J53" s="346">
        <f>'BIOCHIMIE 2'!I48</f>
        <v>22.75</v>
      </c>
      <c r="K53" s="346">
        <f>'HIDAOA 3'!I48</f>
        <v>50.25</v>
      </c>
      <c r="L53" s="346">
        <f>'ANA-PATH 2'!I48</f>
        <v>24</v>
      </c>
      <c r="M53" s="88">
        <f>CLINIQUE!J50</f>
        <v>41</v>
      </c>
      <c r="N53" s="88">
        <f t="shared" si="0"/>
        <v>343.5</v>
      </c>
      <c r="O53" s="88">
        <f t="shared" si="1"/>
        <v>12.267857142857142</v>
      </c>
      <c r="P53" s="89" t="str">
        <f t="shared" si="2"/>
        <v>Admis</v>
      </c>
      <c r="Q53" s="89" t="str">
        <f t="shared" si="3"/>
        <v>juin</v>
      </c>
      <c r="R53" s="72">
        <f t="shared" si="4"/>
        <v>0</v>
      </c>
      <c r="S53" s="72">
        <f t="shared" si="5"/>
        <v>0</v>
      </c>
      <c r="T53" s="72">
        <f t="shared" si="6"/>
        <v>0</v>
      </c>
      <c r="U53" s="72">
        <f t="shared" si="7"/>
        <v>0</v>
      </c>
      <c r="V53" s="72">
        <f t="shared" si="8"/>
        <v>0</v>
      </c>
      <c r="W53" s="72">
        <f t="shared" si="9"/>
        <v>0</v>
      </c>
      <c r="X53" s="72">
        <f t="shared" si="10"/>
        <v>0</v>
      </c>
      <c r="Y53" s="72">
        <f t="shared" si="11"/>
        <v>0</v>
      </c>
      <c r="Z53" s="72">
        <f t="shared" si="12"/>
        <v>0</v>
      </c>
      <c r="AA53" s="72">
        <f t="shared" si="13"/>
        <v>0</v>
      </c>
      <c r="AB53" s="71" t="str">
        <f>'REPRODUCTION 3'!M48</f>
        <v>Juin</v>
      </c>
      <c r="AC53" s="71" t="str">
        <f>'RUMINANTS 3'!M48</f>
        <v>Juin</v>
      </c>
      <c r="AD53" s="71" t="str">
        <f>'PARASITOLOGIE 3'!M48</f>
        <v>Juin</v>
      </c>
      <c r="AE53" s="71" t="str">
        <f>'INFECTIEUX 3'!M48</f>
        <v>Juin</v>
      </c>
      <c r="AF53" s="71" t="str">
        <f>'CARNIVORES 3'!M48</f>
        <v>Juin</v>
      </c>
      <c r="AG53" s="71" t="str">
        <f>'CHIRURGIE 3'!M48</f>
        <v>Juin</v>
      </c>
      <c r="AH53" s="71" t="str">
        <f>'BIOCHIMIE 2'!M48</f>
        <v>Juin</v>
      </c>
      <c r="AI53" s="71" t="str">
        <f>'HIDAOA 3'!M48</f>
        <v>Juin</v>
      </c>
      <c r="AJ53" s="71" t="str">
        <f>'ANA-PATH 2'!M48</f>
        <v>Juin</v>
      </c>
      <c r="AK53" s="73" t="str">
        <f>CLINIQUE!N50</f>
        <v>Juin</v>
      </c>
    </row>
    <row r="54" spans="1:37" ht="15.75">
      <c r="A54" s="115">
        <v>44</v>
      </c>
      <c r="B54" s="123" t="s">
        <v>220</v>
      </c>
      <c r="C54" s="123" t="s">
        <v>44</v>
      </c>
      <c r="D54" s="346">
        <f>'REPRODUCTION 3'!I49</f>
        <v>31.5</v>
      </c>
      <c r="E54" s="346">
        <f>'RUMINANTS 3'!I49</f>
        <v>51.75</v>
      </c>
      <c r="F54" s="346">
        <f>'PARASITOLOGIE 3'!I49</f>
        <v>31.875</v>
      </c>
      <c r="G54" s="346">
        <f>'INFECTIEUX 3'!I49</f>
        <v>31.5</v>
      </c>
      <c r="H54" s="346">
        <f>'CARNIVORES 3'!I49</f>
        <v>29.25</v>
      </c>
      <c r="I54" s="346">
        <f>'CHIRURGIE 3'!I49</f>
        <v>21.75</v>
      </c>
      <c r="J54" s="346">
        <f>'BIOCHIMIE 2'!I49</f>
        <v>26</v>
      </c>
      <c r="K54" s="346">
        <f>'HIDAOA 3'!I49</f>
        <v>36</v>
      </c>
      <c r="L54" s="346">
        <f>'ANA-PATH 2'!I49</f>
        <v>19.5</v>
      </c>
      <c r="M54" s="339">
        <f>CLINIQUE!J51</f>
        <v>40.25</v>
      </c>
      <c r="N54" s="339">
        <f t="shared" si="0"/>
        <v>319.375</v>
      </c>
      <c r="O54" s="339">
        <f t="shared" si="1"/>
        <v>11.40625</v>
      </c>
      <c r="P54" s="89" t="str">
        <f t="shared" si="2"/>
        <v>Admis</v>
      </c>
      <c r="Q54" s="89" t="str">
        <f t="shared" si="3"/>
        <v>Synthèse</v>
      </c>
      <c r="R54" s="72">
        <f t="shared" si="4"/>
        <v>0</v>
      </c>
      <c r="S54" s="72">
        <f t="shared" si="5"/>
        <v>0</v>
      </c>
      <c r="T54" s="72">
        <f t="shared" si="6"/>
        <v>0</v>
      </c>
      <c r="U54" s="72">
        <f t="shared" si="7"/>
        <v>0</v>
      </c>
      <c r="V54" s="72">
        <f t="shared" si="8"/>
        <v>0</v>
      </c>
      <c r="W54" s="72">
        <f t="shared" si="9"/>
        <v>0</v>
      </c>
      <c r="X54" s="72">
        <f t="shared" si="10"/>
        <v>0</v>
      </c>
      <c r="Y54" s="72">
        <f t="shared" si="11"/>
        <v>0</v>
      </c>
      <c r="Z54" s="72">
        <f t="shared" si="12"/>
        <v>0</v>
      </c>
      <c r="AA54" s="72">
        <f t="shared" si="13"/>
        <v>0</v>
      </c>
      <c r="AB54" s="71" t="str">
        <f>'REPRODUCTION 3'!M49</f>
        <v>Synthèse</v>
      </c>
      <c r="AC54" s="71" t="str">
        <f>'RUMINANTS 3'!M49</f>
        <v>Juin</v>
      </c>
      <c r="AD54" s="71" t="str">
        <f>'PARASITOLOGIE 3'!M49</f>
        <v>Juin</v>
      </c>
      <c r="AE54" s="71" t="str">
        <f>'INFECTIEUX 3'!M49</f>
        <v>Synthèse</v>
      </c>
      <c r="AF54" s="71" t="str">
        <f>'CARNIVORES 3'!M49</f>
        <v>Juin</v>
      </c>
      <c r="AG54" s="71" t="str">
        <f>'CHIRURGIE 3'!M49</f>
        <v>Synthèse</v>
      </c>
      <c r="AH54" s="71" t="str">
        <f>'BIOCHIMIE 2'!M49</f>
        <v>Synthèse</v>
      </c>
      <c r="AI54" s="71" t="str">
        <f>'HIDAOA 3'!M49</f>
        <v>Juin</v>
      </c>
      <c r="AJ54" s="71" t="str">
        <f>'ANA-PATH 2'!M49</f>
        <v>Synthèse</v>
      </c>
      <c r="AK54" s="73" t="str">
        <f>CLINIQUE!N51</f>
        <v>Juin</v>
      </c>
    </row>
    <row r="55" spans="1:37" ht="18.95" customHeight="1">
      <c r="A55" s="115">
        <v>74</v>
      </c>
      <c r="B55" s="136" t="s">
        <v>221</v>
      </c>
      <c r="C55" s="136" t="s">
        <v>222</v>
      </c>
      <c r="D55" s="346">
        <f>'REPRODUCTION 3'!I50</f>
        <v>21</v>
      </c>
      <c r="E55" s="346">
        <f>'RUMINANTS 3'!I50</f>
        <v>37.5</v>
      </c>
      <c r="F55" s="346">
        <f>'PARASITOLOGIE 3'!I50</f>
        <v>30</v>
      </c>
      <c r="G55" s="346">
        <f>'INFECTIEUX 3'!I50</f>
        <v>9</v>
      </c>
      <c r="H55" s="346">
        <f>'CARNIVORES 3'!I50</f>
        <v>33</v>
      </c>
      <c r="I55" s="346">
        <f>'CHIRURGIE 3'!I50</f>
        <v>36</v>
      </c>
      <c r="J55" s="346">
        <f>'BIOCHIMIE 2'!I50</f>
        <v>9.75</v>
      </c>
      <c r="K55" s="346">
        <f>'HIDAOA 3'!I50</f>
        <v>31.875</v>
      </c>
      <c r="L55" s="346">
        <f>'ANA-PATH 2'!I50</f>
        <v>13</v>
      </c>
      <c r="M55" s="346">
        <f>CLINIQUE!J52</f>
        <v>40.75</v>
      </c>
      <c r="N55" s="346">
        <f t="shared" si="0"/>
        <v>261.875</v>
      </c>
      <c r="O55" s="346">
        <f t="shared" si="1"/>
        <v>9.3526785714285712</v>
      </c>
      <c r="P55" s="347" t="str">
        <f t="shared" si="2"/>
        <v>Ajournee</v>
      </c>
      <c r="Q55" s="347" t="str">
        <f t="shared" si="3"/>
        <v>Synthèse</v>
      </c>
      <c r="R55" s="348">
        <f t="shared" si="4"/>
        <v>0</v>
      </c>
      <c r="S55" s="348">
        <f t="shared" si="5"/>
        <v>0</v>
      </c>
      <c r="T55" s="348">
        <f t="shared" si="6"/>
        <v>0</v>
      </c>
      <c r="U55" s="348">
        <f t="shared" si="7"/>
        <v>1</v>
      </c>
      <c r="V55" s="348">
        <f t="shared" si="8"/>
        <v>0</v>
      </c>
      <c r="W55" s="348">
        <f t="shared" si="9"/>
        <v>0</v>
      </c>
      <c r="X55" s="348">
        <f t="shared" si="10"/>
        <v>1</v>
      </c>
      <c r="Y55" s="348">
        <f t="shared" si="11"/>
        <v>0</v>
      </c>
      <c r="Z55" s="348">
        <f t="shared" si="12"/>
        <v>0</v>
      </c>
      <c r="AA55" s="348">
        <f t="shared" si="13"/>
        <v>0</v>
      </c>
      <c r="AB55" s="71" t="str">
        <f>'REPRODUCTION 3'!M50</f>
        <v>Synthèse</v>
      </c>
      <c r="AC55" s="71" t="str">
        <f>'RUMINANTS 3'!M50</f>
        <v>Juin</v>
      </c>
      <c r="AD55" s="71" t="str">
        <f>'PARASITOLOGIE 3'!M50</f>
        <v>Synthèse</v>
      </c>
      <c r="AE55" s="71" t="str">
        <f>'INFECTIEUX 3'!M50</f>
        <v>Synthèse</v>
      </c>
      <c r="AF55" s="71" t="str">
        <f>'CARNIVORES 3'!M50</f>
        <v>Juin</v>
      </c>
      <c r="AG55" s="71" t="str">
        <f>'CHIRURGIE 3'!M50</f>
        <v>Synthèse</v>
      </c>
      <c r="AH55" s="71" t="str">
        <f>'BIOCHIMIE 2'!M50</f>
        <v>Synthèse</v>
      </c>
      <c r="AI55" s="71" t="str">
        <f>'HIDAOA 3'!M50</f>
        <v>Juin</v>
      </c>
      <c r="AJ55" s="71" t="str">
        <f>'ANA-PATH 2'!M50</f>
        <v>Synthèse</v>
      </c>
      <c r="AK55" s="73" t="str">
        <f>CLINIQUE!N52</f>
        <v>Juin</v>
      </c>
    </row>
    <row r="56" spans="1:37" ht="18.95" customHeight="1">
      <c r="A56" s="115">
        <v>278</v>
      </c>
      <c r="B56" s="136" t="s">
        <v>223</v>
      </c>
      <c r="C56" s="136" t="s">
        <v>764</v>
      </c>
      <c r="D56" s="346">
        <f>'REPRODUCTION 3'!I51</f>
        <v>9.375</v>
      </c>
      <c r="E56" s="346">
        <f>'RUMINANTS 3'!I51</f>
        <v>32.25</v>
      </c>
      <c r="F56" s="346">
        <f>'PARASITOLOGIE 3'!I51</f>
        <v>31.5</v>
      </c>
      <c r="G56" s="346">
        <f>'INFECTIEUX 3'!I51</f>
        <v>6</v>
      </c>
      <c r="H56" s="346">
        <f>'CARNIVORES 3'!I51</f>
        <v>25.125</v>
      </c>
      <c r="I56" s="346">
        <f>'CHIRURGIE 3'!I51</f>
        <v>12</v>
      </c>
      <c r="J56" s="346">
        <f>'BIOCHIMIE 2'!I51</f>
        <v>10.75</v>
      </c>
      <c r="K56" s="346">
        <f>'HIDAOA 3'!I51</f>
        <v>36.75</v>
      </c>
      <c r="L56" s="346">
        <f>'ANA-PATH 2'!I51</f>
        <v>14</v>
      </c>
      <c r="M56" s="346">
        <f>CLINIQUE!J53</f>
        <v>40.75</v>
      </c>
      <c r="N56" s="346">
        <f t="shared" si="0"/>
        <v>218.5</v>
      </c>
      <c r="O56" s="346">
        <f t="shared" si="1"/>
        <v>7.8035714285714288</v>
      </c>
      <c r="P56" s="347" t="str">
        <f t="shared" si="2"/>
        <v>Ajournee</v>
      </c>
      <c r="Q56" s="347" t="str">
        <f t="shared" si="3"/>
        <v>Synthèse</v>
      </c>
      <c r="R56" s="348">
        <f t="shared" si="4"/>
        <v>1</v>
      </c>
      <c r="S56" s="348">
        <f t="shared" si="5"/>
        <v>0</v>
      </c>
      <c r="T56" s="348">
        <f t="shared" si="6"/>
        <v>0</v>
      </c>
      <c r="U56" s="348">
        <f t="shared" si="7"/>
        <v>1</v>
      </c>
      <c r="V56" s="348">
        <f t="shared" si="8"/>
        <v>0</v>
      </c>
      <c r="W56" s="348">
        <f t="shared" si="9"/>
        <v>1</v>
      </c>
      <c r="X56" s="348">
        <f t="shared" si="10"/>
        <v>0</v>
      </c>
      <c r="Y56" s="348">
        <f t="shared" si="11"/>
        <v>0</v>
      </c>
      <c r="Z56" s="348">
        <f t="shared" si="12"/>
        <v>0</v>
      </c>
      <c r="AA56" s="348">
        <f t="shared" si="13"/>
        <v>0</v>
      </c>
      <c r="AB56" s="71" t="str">
        <f>'REPRODUCTION 3'!M51</f>
        <v>Synthèse</v>
      </c>
      <c r="AC56" s="71" t="str">
        <f>'RUMINANTS 3'!M51</f>
        <v>Juin</v>
      </c>
      <c r="AD56" s="71" t="str">
        <f>'PARASITOLOGIE 3'!M51</f>
        <v>Synthèse</v>
      </c>
      <c r="AE56" s="71" t="str">
        <f>'INFECTIEUX 3'!M51</f>
        <v>Synthèse</v>
      </c>
      <c r="AF56" s="71" t="str">
        <f>'CARNIVORES 3'!M51</f>
        <v>Synthèse</v>
      </c>
      <c r="AG56" s="71" t="str">
        <f>'CHIRURGIE 3'!M51</f>
        <v>Synthèse</v>
      </c>
      <c r="AH56" s="71" t="str">
        <f>'BIOCHIMIE 2'!M51</f>
        <v>Synthèse</v>
      </c>
      <c r="AI56" s="71" t="str">
        <f>'HIDAOA 3'!M51</f>
        <v>Synthèse</v>
      </c>
      <c r="AJ56" s="71" t="str">
        <f>'ANA-PATH 2'!M51</f>
        <v>Juin</v>
      </c>
      <c r="AK56" s="73" t="str">
        <f>CLINIQUE!N53</f>
        <v>Juin</v>
      </c>
    </row>
    <row r="57" spans="1:37" ht="15.75">
      <c r="A57" s="115">
        <v>17</v>
      </c>
      <c r="B57" s="136" t="s">
        <v>225</v>
      </c>
      <c r="C57" s="136" t="s">
        <v>226</v>
      </c>
      <c r="D57" s="346">
        <f>'REPRODUCTION 3'!I52</f>
        <v>15</v>
      </c>
      <c r="E57" s="346">
        <f>'RUMINANTS 3'!I52</f>
        <v>32.25</v>
      </c>
      <c r="F57" s="346">
        <f>'PARASITOLOGIE 3'!I52</f>
        <v>39</v>
      </c>
      <c r="G57" s="346">
        <f>'INFECTIEUX 3'!I52</f>
        <v>15</v>
      </c>
      <c r="H57" s="346">
        <f>'CARNIVORES 3'!I52</f>
        <v>42.375</v>
      </c>
      <c r="I57" s="346">
        <f>'CHIRURGIE 3'!I52</f>
        <v>27.75</v>
      </c>
      <c r="J57" s="346">
        <f>'BIOCHIMIE 2'!I52</f>
        <v>13</v>
      </c>
      <c r="K57" s="346">
        <f>'HIDAOA 3'!I52</f>
        <v>45.75</v>
      </c>
      <c r="L57" s="346">
        <f>'ANA-PATH 2'!I52</f>
        <v>24</v>
      </c>
      <c r="M57" s="346">
        <f>CLINIQUE!J54</f>
        <v>40.75</v>
      </c>
      <c r="N57" s="346">
        <f t="shared" si="0"/>
        <v>294.875</v>
      </c>
      <c r="O57" s="346">
        <f t="shared" si="1"/>
        <v>10.53125</v>
      </c>
      <c r="P57" s="347" t="str">
        <f t="shared" si="2"/>
        <v>Admis</v>
      </c>
      <c r="Q57" s="347" t="str">
        <f t="shared" si="3"/>
        <v>Synthèse</v>
      </c>
      <c r="R57" s="348">
        <f t="shared" si="4"/>
        <v>0</v>
      </c>
      <c r="S57" s="348">
        <f t="shared" si="5"/>
        <v>0</v>
      </c>
      <c r="T57" s="348">
        <f t="shared" si="6"/>
        <v>0</v>
      </c>
      <c r="U57" s="348">
        <f t="shared" si="7"/>
        <v>0</v>
      </c>
      <c r="V57" s="348">
        <f t="shared" si="8"/>
        <v>0</v>
      </c>
      <c r="W57" s="348">
        <f t="shared" si="9"/>
        <v>0</v>
      </c>
      <c r="X57" s="348">
        <f t="shared" si="10"/>
        <v>0</v>
      </c>
      <c r="Y57" s="348">
        <f t="shared" si="11"/>
        <v>0</v>
      </c>
      <c r="Z57" s="348">
        <f t="shared" si="12"/>
        <v>0</v>
      </c>
      <c r="AA57" s="348">
        <f t="shared" si="13"/>
        <v>0</v>
      </c>
      <c r="AB57" s="71" t="str">
        <f>'REPRODUCTION 3'!M52</f>
        <v>Synthèse</v>
      </c>
      <c r="AC57" s="71" t="str">
        <f>'RUMINANTS 3'!M52</f>
        <v>Juin</v>
      </c>
      <c r="AD57" s="71" t="str">
        <f>'PARASITOLOGIE 3'!M52</f>
        <v>Synthèse</v>
      </c>
      <c r="AE57" s="71" t="str">
        <f>'INFECTIEUX 3'!M52</f>
        <v>Synthèse</v>
      </c>
      <c r="AF57" s="71" t="str">
        <f>'CARNIVORES 3'!M52</f>
        <v>Juin</v>
      </c>
      <c r="AG57" s="71" t="str">
        <f>'CHIRURGIE 3'!M52</f>
        <v>Synthèse</v>
      </c>
      <c r="AH57" s="71" t="str">
        <f>'BIOCHIMIE 2'!M52</f>
        <v>Synthèse</v>
      </c>
      <c r="AI57" s="71" t="str">
        <f>'HIDAOA 3'!M52</f>
        <v>Synthèse</v>
      </c>
      <c r="AJ57" s="71" t="str">
        <f>'ANA-PATH 2'!M52</f>
        <v>Synthèse</v>
      </c>
      <c r="AK57" s="73" t="str">
        <f>CLINIQUE!N54</f>
        <v>Juin</v>
      </c>
    </row>
    <row r="58" spans="1:37" ht="15.75" hidden="1">
      <c r="A58" s="35">
        <v>48</v>
      </c>
      <c r="B58" s="123" t="s">
        <v>227</v>
      </c>
      <c r="C58" s="123" t="s">
        <v>228</v>
      </c>
      <c r="D58" s="346">
        <f>'REPRODUCTION 3'!I53</f>
        <v>25.125</v>
      </c>
      <c r="E58" s="346">
        <f>'RUMINANTS 3'!I53</f>
        <v>49.5</v>
      </c>
      <c r="F58" s="346">
        <f>'PARASITOLOGIE 3'!I53</f>
        <v>42</v>
      </c>
      <c r="G58" s="346">
        <f>'INFECTIEUX 3'!I53</f>
        <v>18.75</v>
      </c>
      <c r="H58" s="346">
        <f>'CARNIVORES 3'!I53</f>
        <v>40.125</v>
      </c>
      <c r="I58" s="346">
        <f>'CHIRURGIE 3'!I53</f>
        <v>31.5</v>
      </c>
      <c r="J58" s="346">
        <f>'BIOCHIMIE 2'!I53</f>
        <v>19.75</v>
      </c>
      <c r="K58" s="346">
        <f>'HIDAOA 3'!I53</f>
        <v>28.875</v>
      </c>
      <c r="L58" s="346">
        <f>'ANA-PATH 2'!I53</f>
        <v>15.5</v>
      </c>
      <c r="M58" s="88">
        <f>CLINIQUE!J55</f>
        <v>41.75</v>
      </c>
      <c r="N58" s="88">
        <f t="shared" si="0"/>
        <v>312.875</v>
      </c>
      <c r="O58" s="88">
        <f t="shared" si="1"/>
        <v>11.174107142857142</v>
      </c>
      <c r="P58" s="89" t="str">
        <f t="shared" si="2"/>
        <v>Admis</v>
      </c>
      <c r="Q58" s="89" t="str">
        <f t="shared" si="3"/>
        <v>juin</v>
      </c>
      <c r="R58" s="72">
        <f t="shared" si="4"/>
        <v>0</v>
      </c>
      <c r="S58" s="72">
        <f t="shared" si="5"/>
        <v>0</v>
      </c>
      <c r="T58" s="72">
        <f t="shared" si="6"/>
        <v>0</v>
      </c>
      <c r="U58" s="72">
        <f t="shared" si="7"/>
        <v>0</v>
      </c>
      <c r="V58" s="72">
        <f t="shared" si="8"/>
        <v>0</v>
      </c>
      <c r="W58" s="72">
        <f t="shared" si="9"/>
        <v>0</v>
      </c>
      <c r="X58" s="72">
        <f t="shared" si="10"/>
        <v>0</v>
      </c>
      <c r="Y58" s="72">
        <f t="shared" si="11"/>
        <v>0</v>
      </c>
      <c r="Z58" s="72">
        <f t="shared" si="12"/>
        <v>0</v>
      </c>
      <c r="AA58" s="72">
        <f t="shared" si="13"/>
        <v>0</v>
      </c>
      <c r="AB58" s="71" t="str">
        <f>'REPRODUCTION 3'!M53</f>
        <v>Juin</v>
      </c>
      <c r="AC58" s="71" t="str">
        <f>'RUMINANTS 3'!M53</f>
        <v>Juin</v>
      </c>
      <c r="AD58" s="71" t="str">
        <f>'PARASITOLOGIE 3'!M53</f>
        <v>Juin</v>
      </c>
      <c r="AE58" s="71" t="str">
        <f>'INFECTIEUX 3'!M53</f>
        <v>Juin</v>
      </c>
      <c r="AF58" s="71" t="str">
        <f>'CARNIVORES 3'!M53</f>
        <v>Juin</v>
      </c>
      <c r="AG58" s="71" t="str">
        <f>'CHIRURGIE 3'!M53</f>
        <v>Juin</v>
      </c>
      <c r="AH58" s="71" t="str">
        <f>'BIOCHIMIE 2'!M53</f>
        <v>Juin</v>
      </c>
      <c r="AI58" s="71" t="str">
        <f>'HIDAOA 3'!M53</f>
        <v>Juin</v>
      </c>
      <c r="AJ58" s="71" t="str">
        <f>'ANA-PATH 2'!M53</f>
        <v>Juin</v>
      </c>
      <c r="AK58" s="73" t="str">
        <f>CLINIQUE!N55</f>
        <v>Juin</v>
      </c>
    </row>
    <row r="59" spans="1:37" ht="18.95" customHeight="1">
      <c r="A59" s="115">
        <v>315</v>
      </c>
      <c r="B59" s="136" t="s">
        <v>46</v>
      </c>
      <c r="C59" s="136" t="s">
        <v>229</v>
      </c>
      <c r="D59" s="346">
        <f>'REPRODUCTION 3'!I54</f>
        <v>10.5</v>
      </c>
      <c r="E59" s="346">
        <f>'RUMINANTS 3'!I54</f>
        <v>21</v>
      </c>
      <c r="F59" s="346">
        <f>'PARASITOLOGIE 3'!I54</f>
        <v>39</v>
      </c>
      <c r="G59" s="346">
        <f>'INFECTIEUX 3'!I54</f>
        <v>6</v>
      </c>
      <c r="H59" s="346">
        <f>'CARNIVORES 3'!I54</f>
        <v>31.125</v>
      </c>
      <c r="I59" s="346">
        <f>'CHIRURGIE 3'!I54</f>
        <v>12</v>
      </c>
      <c r="J59" s="346">
        <f>'BIOCHIMIE 2'!I54</f>
        <v>11</v>
      </c>
      <c r="K59" s="346">
        <f>'HIDAOA 3'!I54</f>
        <v>41.25</v>
      </c>
      <c r="L59" s="346">
        <f>'ANA-PATH 2'!I54</f>
        <v>8</v>
      </c>
      <c r="M59" s="346">
        <f>CLINIQUE!J56</f>
        <v>40</v>
      </c>
      <c r="N59" s="346">
        <f t="shared" si="0"/>
        <v>219.875</v>
      </c>
      <c r="O59" s="346">
        <f t="shared" si="1"/>
        <v>7.8526785714285712</v>
      </c>
      <c r="P59" s="347" t="str">
        <f t="shared" si="2"/>
        <v>Ajournee</v>
      </c>
      <c r="Q59" s="347" t="str">
        <f t="shared" si="3"/>
        <v>Synthèse</v>
      </c>
      <c r="R59" s="348">
        <f t="shared" si="4"/>
        <v>1</v>
      </c>
      <c r="S59" s="348">
        <f t="shared" si="5"/>
        <v>0</v>
      </c>
      <c r="T59" s="348">
        <f t="shared" si="6"/>
        <v>0</v>
      </c>
      <c r="U59" s="348">
        <f t="shared" si="7"/>
        <v>1</v>
      </c>
      <c r="V59" s="348">
        <f t="shared" si="8"/>
        <v>0</v>
      </c>
      <c r="W59" s="348">
        <f t="shared" si="9"/>
        <v>1</v>
      </c>
      <c r="X59" s="348">
        <f t="shared" si="10"/>
        <v>0</v>
      </c>
      <c r="Y59" s="348">
        <f t="shared" si="11"/>
        <v>0</v>
      </c>
      <c r="Z59" s="348">
        <f t="shared" si="12"/>
        <v>1</v>
      </c>
      <c r="AA59" s="348">
        <f t="shared" si="13"/>
        <v>0</v>
      </c>
      <c r="AB59" s="71" t="str">
        <f>'REPRODUCTION 3'!M54</f>
        <v>Synthèse</v>
      </c>
      <c r="AC59" s="71" t="str">
        <f>'RUMINANTS 3'!M54</f>
        <v>Synthèse</v>
      </c>
      <c r="AD59" s="71" t="str">
        <f>'PARASITOLOGIE 3'!M54</f>
        <v>Synthèse</v>
      </c>
      <c r="AE59" s="71" t="str">
        <f>'INFECTIEUX 3'!M54</f>
        <v>Synthèse</v>
      </c>
      <c r="AF59" s="71" t="str">
        <f>'CARNIVORES 3'!M54</f>
        <v>Juin</v>
      </c>
      <c r="AG59" s="71" t="str">
        <f>'CHIRURGIE 3'!M54</f>
        <v>Synthèse</v>
      </c>
      <c r="AH59" s="71" t="str">
        <f>'BIOCHIMIE 2'!M54</f>
        <v>Synthèse</v>
      </c>
      <c r="AI59" s="71" t="str">
        <f>'HIDAOA 3'!M54</f>
        <v>Synthèse</v>
      </c>
      <c r="AJ59" s="71" t="str">
        <f>'ANA-PATH 2'!M54</f>
        <v>Synthèse</v>
      </c>
      <c r="AK59" s="73" t="str">
        <f>CLINIQUE!N56</f>
        <v>Juin</v>
      </c>
    </row>
    <row r="60" spans="1:37" ht="15.75">
      <c r="A60" s="115">
        <v>50</v>
      </c>
      <c r="B60" s="123" t="s">
        <v>230</v>
      </c>
      <c r="C60" s="123" t="s">
        <v>226</v>
      </c>
      <c r="D60" s="346">
        <f>'REPRODUCTION 3'!I55</f>
        <v>21</v>
      </c>
      <c r="E60" s="346">
        <f>'RUMINANTS 3'!I55</f>
        <v>38.25</v>
      </c>
      <c r="F60" s="346">
        <f>'PARASITOLOGIE 3'!I55</f>
        <v>49.5</v>
      </c>
      <c r="G60" s="346">
        <f>'INFECTIEUX 3'!I55</f>
        <v>46.5</v>
      </c>
      <c r="H60" s="346">
        <f>'CARNIVORES 3'!I55</f>
        <v>38.625</v>
      </c>
      <c r="I60" s="346">
        <f>'CHIRURGIE 3'!I55</f>
        <v>25.5</v>
      </c>
      <c r="J60" s="346">
        <f>'BIOCHIMIE 2'!I55</f>
        <v>17</v>
      </c>
      <c r="K60" s="346">
        <f>'HIDAOA 3'!I55</f>
        <v>36.75</v>
      </c>
      <c r="L60" s="346">
        <f>'ANA-PATH 2'!I55</f>
        <v>20</v>
      </c>
      <c r="M60" s="339">
        <f>CLINIQUE!J57</f>
        <v>42.5</v>
      </c>
      <c r="N60" s="339">
        <f t="shared" si="0"/>
        <v>335.625</v>
      </c>
      <c r="O60" s="339">
        <f t="shared" si="1"/>
        <v>11.986607142857142</v>
      </c>
      <c r="P60" s="89" t="str">
        <f t="shared" si="2"/>
        <v>Admis</v>
      </c>
      <c r="Q60" s="89" t="str">
        <f t="shared" si="3"/>
        <v>Synthèse</v>
      </c>
      <c r="R60" s="72">
        <f t="shared" si="4"/>
        <v>0</v>
      </c>
      <c r="S60" s="72">
        <f t="shared" si="5"/>
        <v>0</v>
      </c>
      <c r="T60" s="72">
        <f t="shared" si="6"/>
        <v>0</v>
      </c>
      <c r="U60" s="72">
        <f t="shared" si="7"/>
        <v>0</v>
      </c>
      <c r="V60" s="72">
        <f t="shared" si="8"/>
        <v>0</v>
      </c>
      <c r="W60" s="72">
        <f t="shared" si="9"/>
        <v>0</v>
      </c>
      <c r="X60" s="72">
        <f t="shared" si="10"/>
        <v>0</v>
      </c>
      <c r="Y60" s="72">
        <f t="shared" si="11"/>
        <v>0</v>
      </c>
      <c r="Z60" s="72">
        <f t="shared" si="12"/>
        <v>0</v>
      </c>
      <c r="AA60" s="72">
        <f t="shared" si="13"/>
        <v>0</v>
      </c>
      <c r="AB60" s="71" t="str">
        <f>'REPRODUCTION 3'!M55</f>
        <v>Synthèse</v>
      </c>
      <c r="AC60" s="71" t="str">
        <f>'RUMINANTS 3'!M55</f>
        <v>Juin</v>
      </c>
      <c r="AD60" s="71" t="str">
        <f>'PARASITOLOGIE 3'!M55</f>
        <v>Synthèse</v>
      </c>
      <c r="AE60" s="71" t="str">
        <f>'INFECTIEUX 3'!M55</f>
        <v>Synthèse</v>
      </c>
      <c r="AF60" s="71" t="str">
        <f>'CARNIVORES 3'!M55</f>
        <v>Juin</v>
      </c>
      <c r="AG60" s="71" t="str">
        <f>'CHIRURGIE 3'!M55</f>
        <v>Synthèse</v>
      </c>
      <c r="AH60" s="71" t="str">
        <f>'BIOCHIMIE 2'!M55</f>
        <v>Synthèse</v>
      </c>
      <c r="AI60" s="71" t="str">
        <f>'HIDAOA 3'!M55</f>
        <v>Juin</v>
      </c>
      <c r="AJ60" s="71" t="str">
        <f>'ANA-PATH 2'!M55</f>
        <v>Juin</v>
      </c>
      <c r="AK60" s="73" t="str">
        <f>CLINIQUE!N57</f>
        <v>Juin</v>
      </c>
    </row>
    <row r="61" spans="1:37" ht="15.75">
      <c r="A61" s="35">
        <v>262</v>
      </c>
      <c r="B61" s="123" t="s">
        <v>231</v>
      </c>
      <c r="C61" s="123" t="s">
        <v>212</v>
      </c>
      <c r="D61" s="346">
        <f>'REPRODUCTION 3'!I56</f>
        <v>45</v>
      </c>
      <c r="E61" s="346">
        <f>'RUMINANTS 3'!I56</f>
        <v>48.75</v>
      </c>
      <c r="F61" s="346">
        <f>'PARASITOLOGIE 3'!I56</f>
        <v>39</v>
      </c>
      <c r="G61" s="346">
        <f>'INFECTIEUX 3'!I56</f>
        <v>19.5</v>
      </c>
      <c r="H61" s="346">
        <f>'CARNIVORES 3'!I56</f>
        <v>35.625</v>
      </c>
      <c r="I61" s="346">
        <f>'CHIRURGIE 3'!I56</f>
        <v>30.75</v>
      </c>
      <c r="J61" s="346">
        <f>'BIOCHIMIE 2'!I56</f>
        <v>16</v>
      </c>
      <c r="K61" s="346">
        <f>'HIDAOA 3'!I56</f>
        <v>42</v>
      </c>
      <c r="L61" s="346">
        <f>'ANA-PATH 2'!I56</f>
        <v>26</v>
      </c>
      <c r="M61" s="339">
        <f>CLINIQUE!J58</f>
        <v>39.25</v>
      </c>
      <c r="N61" s="339">
        <f t="shared" si="0"/>
        <v>341.875</v>
      </c>
      <c r="O61" s="339">
        <f t="shared" si="1"/>
        <v>12.209821428571429</v>
      </c>
      <c r="P61" s="89" t="str">
        <f t="shared" si="2"/>
        <v>Admis</v>
      </c>
      <c r="Q61" s="89" t="str">
        <f t="shared" si="3"/>
        <v>Synthèse</v>
      </c>
      <c r="R61" s="72">
        <f t="shared" si="4"/>
        <v>0</v>
      </c>
      <c r="S61" s="72">
        <f t="shared" si="5"/>
        <v>0</v>
      </c>
      <c r="T61" s="72">
        <f t="shared" si="6"/>
        <v>0</v>
      </c>
      <c r="U61" s="72">
        <f t="shared" si="7"/>
        <v>0</v>
      </c>
      <c r="V61" s="72">
        <f t="shared" si="8"/>
        <v>0</v>
      </c>
      <c r="W61" s="72">
        <f t="shared" si="9"/>
        <v>0</v>
      </c>
      <c r="X61" s="72">
        <f t="shared" si="10"/>
        <v>0</v>
      </c>
      <c r="Y61" s="72">
        <f t="shared" si="11"/>
        <v>0</v>
      </c>
      <c r="Z61" s="72">
        <f t="shared" si="12"/>
        <v>0</v>
      </c>
      <c r="AA61" s="72">
        <f t="shared" si="13"/>
        <v>0</v>
      </c>
      <c r="AB61" s="71" t="str">
        <f>'REPRODUCTION 3'!M56</f>
        <v>Synthèse</v>
      </c>
      <c r="AC61" s="71" t="str">
        <f>'RUMINANTS 3'!M56</f>
        <v>Juin</v>
      </c>
      <c r="AD61" s="71" t="str">
        <f>'PARASITOLOGIE 3'!M56</f>
        <v>Synthèse</v>
      </c>
      <c r="AE61" s="71" t="str">
        <f>'INFECTIEUX 3'!M56</f>
        <v>Synthèse</v>
      </c>
      <c r="AF61" s="71" t="str">
        <f>'CARNIVORES 3'!M56</f>
        <v>Juin</v>
      </c>
      <c r="AG61" s="71" t="str">
        <f>'CHIRURGIE 3'!M56</f>
        <v>Juin</v>
      </c>
      <c r="AH61" s="71" t="str">
        <f>'BIOCHIMIE 2'!M56</f>
        <v>Synthèse</v>
      </c>
      <c r="AI61" s="71" t="str">
        <f>'HIDAOA 3'!M56</f>
        <v>Synthèse</v>
      </c>
      <c r="AJ61" s="71" t="str">
        <f>'ANA-PATH 2'!M56</f>
        <v>Synthèse</v>
      </c>
      <c r="AK61" s="73" t="str">
        <f>CLINIQUE!N58</f>
        <v>Juin</v>
      </c>
    </row>
    <row r="62" spans="1:37" ht="18.95" customHeight="1">
      <c r="A62" s="115">
        <v>353</v>
      </c>
      <c r="B62" s="136" t="s">
        <v>232</v>
      </c>
      <c r="C62" s="136" t="s">
        <v>233</v>
      </c>
      <c r="D62" s="346">
        <f>'REPRODUCTION 3'!I57</f>
        <v>21</v>
      </c>
      <c r="E62" s="346">
        <f>'RUMINANTS 3'!I57</f>
        <v>19.5</v>
      </c>
      <c r="F62" s="346">
        <f>'PARASITOLOGIE 3'!I57</f>
        <v>30</v>
      </c>
      <c r="G62" s="346">
        <f>'INFECTIEUX 3'!I57</f>
        <v>9</v>
      </c>
      <c r="H62" s="346">
        <f>'CARNIVORES 3'!I57</f>
        <v>26.625</v>
      </c>
      <c r="I62" s="346">
        <f>'CHIRURGIE 3'!I57</f>
        <v>12</v>
      </c>
      <c r="J62" s="346">
        <f>'BIOCHIMIE 2'!I57</f>
        <v>17</v>
      </c>
      <c r="K62" s="346">
        <f>'HIDAOA 3'!I57</f>
        <v>31.5</v>
      </c>
      <c r="L62" s="346">
        <f>'ANA-PATH 2'!I57</f>
        <v>14</v>
      </c>
      <c r="M62" s="346">
        <f>CLINIQUE!J59</f>
        <v>41.25</v>
      </c>
      <c r="N62" s="346">
        <f t="shared" si="0"/>
        <v>221.875</v>
      </c>
      <c r="O62" s="346">
        <f t="shared" si="1"/>
        <v>7.9241071428571432</v>
      </c>
      <c r="P62" s="347" t="str">
        <f t="shared" si="2"/>
        <v>Ajournee</v>
      </c>
      <c r="Q62" s="347" t="str">
        <f t="shared" si="3"/>
        <v>Synthèse</v>
      </c>
      <c r="R62" s="348">
        <f t="shared" si="4"/>
        <v>0</v>
      </c>
      <c r="S62" s="348">
        <f t="shared" si="5"/>
        <v>0</v>
      </c>
      <c r="T62" s="348">
        <f t="shared" si="6"/>
        <v>0</v>
      </c>
      <c r="U62" s="348">
        <f t="shared" si="7"/>
        <v>1</v>
      </c>
      <c r="V62" s="348">
        <f t="shared" si="8"/>
        <v>0</v>
      </c>
      <c r="W62" s="348">
        <f t="shared" si="9"/>
        <v>1</v>
      </c>
      <c r="X62" s="348">
        <f t="shared" si="10"/>
        <v>0</v>
      </c>
      <c r="Y62" s="348">
        <f t="shared" si="11"/>
        <v>0</v>
      </c>
      <c r="Z62" s="348">
        <f t="shared" si="12"/>
        <v>0</v>
      </c>
      <c r="AA62" s="348">
        <f t="shared" si="13"/>
        <v>0</v>
      </c>
      <c r="AB62" s="71" t="str">
        <f>'REPRODUCTION 3'!M57</f>
        <v>Synthèse</v>
      </c>
      <c r="AC62" s="71" t="str">
        <f>'RUMINANTS 3'!M57</f>
        <v>Synthèse</v>
      </c>
      <c r="AD62" s="71" t="str">
        <f>'PARASITOLOGIE 3'!M57</f>
        <v>Synthèse</v>
      </c>
      <c r="AE62" s="71" t="str">
        <f>'INFECTIEUX 3'!M57</f>
        <v>Synthèse</v>
      </c>
      <c r="AF62" s="71" t="str">
        <f>'CARNIVORES 3'!M57</f>
        <v>Synthèse</v>
      </c>
      <c r="AG62" s="71" t="str">
        <f>'CHIRURGIE 3'!M57</f>
        <v>Synthèse</v>
      </c>
      <c r="AH62" s="71" t="str">
        <f>'BIOCHIMIE 2'!M57</f>
        <v>Synthèse</v>
      </c>
      <c r="AI62" s="71" t="str">
        <f>'HIDAOA 3'!M57</f>
        <v>Synthèse</v>
      </c>
      <c r="AJ62" s="71" t="str">
        <f>'ANA-PATH 2'!M57</f>
        <v>Synthèse</v>
      </c>
      <c r="AK62" s="73" t="str">
        <f>CLINIQUE!N59</f>
        <v>Juin</v>
      </c>
    </row>
    <row r="63" spans="1:37" ht="15.75">
      <c r="A63" s="35">
        <v>53</v>
      </c>
      <c r="B63" s="123" t="s">
        <v>66</v>
      </c>
      <c r="C63" s="123" t="s">
        <v>234</v>
      </c>
      <c r="D63" s="346">
        <f>'REPRODUCTION 3'!I58</f>
        <v>30</v>
      </c>
      <c r="E63" s="346">
        <f>'RUMINANTS 3'!I58</f>
        <v>48</v>
      </c>
      <c r="F63" s="346">
        <f>'PARASITOLOGIE 3'!I58</f>
        <v>28.875</v>
      </c>
      <c r="G63" s="346">
        <f>'INFECTIEUX 3'!I58</f>
        <v>25.5</v>
      </c>
      <c r="H63" s="346">
        <f>'CARNIVORES 3'!I58</f>
        <v>33</v>
      </c>
      <c r="I63" s="346">
        <f>'CHIRURGIE 3'!I58</f>
        <v>31.5</v>
      </c>
      <c r="J63" s="346">
        <f>'BIOCHIMIE 2'!I58</f>
        <v>19.5</v>
      </c>
      <c r="K63" s="346">
        <f>'HIDAOA 3'!I58</f>
        <v>35.25</v>
      </c>
      <c r="L63" s="346">
        <f>'ANA-PATH 2'!I58</f>
        <v>19.5</v>
      </c>
      <c r="M63" s="339">
        <f>CLINIQUE!J60</f>
        <v>40.75</v>
      </c>
      <c r="N63" s="339">
        <f t="shared" si="0"/>
        <v>311.875</v>
      </c>
      <c r="O63" s="339">
        <f t="shared" si="1"/>
        <v>11.138392857142858</v>
      </c>
      <c r="P63" s="89" t="str">
        <f t="shared" si="2"/>
        <v>Admis</v>
      </c>
      <c r="Q63" s="89" t="str">
        <f t="shared" si="3"/>
        <v>Synthèse</v>
      </c>
      <c r="R63" s="72">
        <f t="shared" si="4"/>
        <v>0</v>
      </c>
      <c r="S63" s="72">
        <f t="shared" si="5"/>
        <v>0</v>
      </c>
      <c r="T63" s="72">
        <f t="shared" si="6"/>
        <v>0</v>
      </c>
      <c r="U63" s="72">
        <f t="shared" si="7"/>
        <v>0</v>
      </c>
      <c r="V63" s="72">
        <f t="shared" si="8"/>
        <v>0</v>
      </c>
      <c r="W63" s="72">
        <f t="shared" si="9"/>
        <v>0</v>
      </c>
      <c r="X63" s="72">
        <f t="shared" si="10"/>
        <v>0</v>
      </c>
      <c r="Y63" s="72">
        <f t="shared" si="11"/>
        <v>0</v>
      </c>
      <c r="Z63" s="72">
        <f t="shared" si="12"/>
        <v>0</v>
      </c>
      <c r="AA63" s="72">
        <f t="shared" si="13"/>
        <v>0</v>
      </c>
      <c r="AB63" s="71" t="str">
        <f>'REPRODUCTION 3'!M58</f>
        <v>Synthèse</v>
      </c>
      <c r="AC63" s="71" t="str">
        <f>'RUMINANTS 3'!M58</f>
        <v>Juin</v>
      </c>
      <c r="AD63" s="71" t="str">
        <f>'PARASITOLOGIE 3'!M58</f>
        <v>Juin</v>
      </c>
      <c r="AE63" s="71" t="str">
        <f>'INFECTIEUX 3'!M58</f>
        <v>Synthèse</v>
      </c>
      <c r="AF63" s="71" t="str">
        <f>'CARNIVORES 3'!M58</f>
        <v>Juin</v>
      </c>
      <c r="AG63" s="71" t="str">
        <f>'CHIRURGIE 3'!M58</f>
        <v>Juin</v>
      </c>
      <c r="AH63" s="71" t="str">
        <f>'BIOCHIMIE 2'!M58</f>
        <v>Juin</v>
      </c>
      <c r="AI63" s="71" t="str">
        <f>'HIDAOA 3'!M58</f>
        <v>Juin</v>
      </c>
      <c r="AJ63" s="71" t="str">
        <f>'ANA-PATH 2'!M58</f>
        <v>Juin</v>
      </c>
      <c r="AK63" s="73" t="str">
        <f>CLINIQUE!N60</f>
        <v>Juin</v>
      </c>
    </row>
    <row r="64" spans="1:37" ht="15.75" hidden="1">
      <c r="A64" s="35">
        <v>54</v>
      </c>
      <c r="B64" s="123" t="s">
        <v>235</v>
      </c>
      <c r="C64" s="123" t="s">
        <v>236</v>
      </c>
      <c r="D64" s="346">
        <f>'REPRODUCTION 3'!I59</f>
        <v>19.125</v>
      </c>
      <c r="E64" s="346">
        <f>'RUMINANTS 3'!I59</f>
        <v>42.75</v>
      </c>
      <c r="F64" s="346">
        <f>'PARASITOLOGIE 3'!I59</f>
        <v>42.75</v>
      </c>
      <c r="G64" s="346">
        <f>'INFECTIEUX 3'!I59</f>
        <v>15</v>
      </c>
      <c r="H64" s="346">
        <f>'CARNIVORES 3'!I59</f>
        <v>32.625</v>
      </c>
      <c r="I64" s="346">
        <f>'CHIRURGIE 3'!I59</f>
        <v>33.75</v>
      </c>
      <c r="J64" s="346">
        <f>'BIOCHIMIE 2'!I59</f>
        <v>21.75</v>
      </c>
      <c r="K64" s="346">
        <f>'HIDAOA 3'!I59</f>
        <v>33</v>
      </c>
      <c r="L64" s="346">
        <f>'ANA-PATH 2'!I59</f>
        <v>24.5</v>
      </c>
      <c r="M64" s="88">
        <f>CLINIQUE!J61</f>
        <v>43.5</v>
      </c>
      <c r="N64" s="88">
        <f t="shared" si="0"/>
        <v>308.75</v>
      </c>
      <c r="O64" s="88">
        <f t="shared" si="1"/>
        <v>11.026785714285714</v>
      </c>
      <c r="P64" s="89" t="str">
        <f t="shared" si="2"/>
        <v>Admis</v>
      </c>
      <c r="Q64" s="89" t="str">
        <f t="shared" si="3"/>
        <v>juin</v>
      </c>
      <c r="R64" s="72">
        <f t="shared" si="4"/>
        <v>0</v>
      </c>
      <c r="S64" s="72">
        <f t="shared" si="5"/>
        <v>0</v>
      </c>
      <c r="T64" s="72">
        <f t="shared" si="6"/>
        <v>0</v>
      </c>
      <c r="U64" s="72">
        <f t="shared" si="7"/>
        <v>0</v>
      </c>
      <c r="V64" s="72">
        <f t="shared" si="8"/>
        <v>0</v>
      </c>
      <c r="W64" s="72">
        <f t="shared" si="9"/>
        <v>0</v>
      </c>
      <c r="X64" s="72">
        <f t="shared" si="10"/>
        <v>0</v>
      </c>
      <c r="Y64" s="72">
        <f t="shared" si="11"/>
        <v>0</v>
      </c>
      <c r="Z64" s="72">
        <f t="shared" si="12"/>
        <v>0</v>
      </c>
      <c r="AA64" s="72">
        <f t="shared" si="13"/>
        <v>0</v>
      </c>
      <c r="AB64" s="71" t="str">
        <f>'REPRODUCTION 3'!M59</f>
        <v>Juin</v>
      </c>
      <c r="AC64" s="71" t="str">
        <f>'RUMINANTS 3'!M59</f>
        <v>Juin</v>
      </c>
      <c r="AD64" s="71" t="str">
        <f>'PARASITOLOGIE 3'!M59</f>
        <v>Juin</v>
      </c>
      <c r="AE64" s="71" t="str">
        <f>'INFECTIEUX 3'!M59</f>
        <v>Juin</v>
      </c>
      <c r="AF64" s="71" t="str">
        <f>'CARNIVORES 3'!M59</f>
        <v>Juin</v>
      </c>
      <c r="AG64" s="71" t="str">
        <f>'CHIRURGIE 3'!M59</f>
        <v>Juin</v>
      </c>
      <c r="AH64" s="71" t="str">
        <f>'BIOCHIMIE 2'!M59</f>
        <v>Juin</v>
      </c>
      <c r="AI64" s="71" t="str">
        <f>'HIDAOA 3'!M59</f>
        <v>Juin</v>
      </c>
      <c r="AJ64" s="71" t="str">
        <f>'ANA-PATH 2'!M59</f>
        <v>Juin</v>
      </c>
      <c r="AK64" s="73" t="str">
        <f>CLINIQUE!N61</f>
        <v>Juin</v>
      </c>
    </row>
    <row r="65" spans="1:37" ht="15.75" hidden="1">
      <c r="A65" s="115">
        <v>55</v>
      </c>
      <c r="B65" s="123" t="s">
        <v>237</v>
      </c>
      <c r="C65" s="123" t="s">
        <v>45</v>
      </c>
      <c r="D65" s="346">
        <f>'REPRODUCTION 3'!I60</f>
        <v>15</v>
      </c>
      <c r="E65" s="346">
        <f>'RUMINANTS 3'!I60</f>
        <v>46.5</v>
      </c>
      <c r="F65" s="346">
        <f>'PARASITOLOGIE 3'!I60</f>
        <v>29.25</v>
      </c>
      <c r="G65" s="346">
        <f>'INFECTIEUX 3'!I60</f>
        <v>21</v>
      </c>
      <c r="H65" s="346">
        <f>'CARNIVORES 3'!I60</f>
        <v>30.375</v>
      </c>
      <c r="I65" s="346">
        <f>'CHIRURGIE 3'!I60</f>
        <v>32.25</v>
      </c>
      <c r="J65" s="346">
        <f>'BIOCHIMIE 2'!I60</f>
        <v>17.5</v>
      </c>
      <c r="K65" s="346">
        <f>'HIDAOA 3'!I60</f>
        <v>39.75</v>
      </c>
      <c r="L65" s="346">
        <f>'ANA-PATH 2'!I60</f>
        <v>20.5</v>
      </c>
      <c r="M65" s="88">
        <f>CLINIQUE!J62</f>
        <v>42.25</v>
      </c>
      <c r="N65" s="88">
        <f t="shared" si="0"/>
        <v>294.375</v>
      </c>
      <c r="O65" s="88">
        <f t="shared" si="1"/>
        <v>10.513392857142858</v>
      </c>
      <c r="P65" s="89" t="str">
        <f t="shared" si="2"/>
        <v>Admis</v>
      </c>
      <c r="Q65" s="89" t="str">
        <f t="shared" si="3"/>
        <v>juin</v>
      </c>
      <c r="R65" s="72">
        <f t="shared" si="4"/>
        <v>0</v>
      </c>
      <c r="S65" s="72">
        <f t="shared" si="5"/>
        <v>0</v>
      </c>
      <c r="T65" s="72">
        <f t="shared" si="6"/>
        <v>0</v>
      </c>
      <c r="U65" s="72">
        <f t="shared" si="7"/>
        <v>0</v>
      </c>
      <c r="V65" s="72">
        <f t="shared" si="8"/>
        <v>0</v>
      </c>
      <c r="W65" s="72">
        <f t="shared" si="9"/>
        <v>0</v>
      </c>
      <c r="X65" s="72">
        <f t="shared" si="10"/>
        <v>0</v>
      </c>
      <c r="Y65" s="72">
        <f t="shared" si="11"/>
        <v>0</v>
      </c>
      <c r="Z65" s="72">
        <f t="shared" si="12"/>
        <v>0</v>
      </c>
      <c r="AA65" s="72">
        <f t="shared" si="13"/>
        <v>0</v>
      </c>
      <c r="AB65" s="71" t="str">
        <f>'REPRODUCTION 3'!M60</f>
        <v>Juin</v>
      </c>
      <c r="AC65" s="71" t="str">
        <f>'RUMINANTS 3'!M60</f>
        <v>Juin</v>
      </c>
      <c r="AD65" s="71" t="str">
        <f>'PARASITOLOGIE 3'!M60</f>
        <v>Juin</v>
      </c>
      <c r="AE65" s="71" t="str">
        <f>'INFECTIEUX 3'!M60</f>
        <v>Juin</v>
      </c>
      <c r="AF65" s="71" t="str">
        <f>'CARNIVORES 3'!M60</f>
        <v>Juin</v>
      </c>
      <c r="AG65" s="71" t="str">
        <f>'CHIRURGIE 3'!M60</f>
        <v>Juin</v>
      </c>
      <c r="AH65" s="71" t="str">
        <f>'BIOCHIMIE 2'!M60</f>
        <v>Juin</v>
      </c>
      <c r="AI65" s="71" t="str">
        <f>'HIDAOA 3'!M60</f>
        <v>Juin</v>
      </c>
      <c r="AJ65" s="71" t="str">
        <f>'ANA-PATH 2'!M60</f>
        <v>Juin</v>
      </c>
      <c r="AK65" s="73" t="str">
        <f>CLINIQUE!N62</f>
        <v>Juin</v>
      </c>
    </row>
    <row r="66" spans="1:37" ht="18.95" customHeight="1">
      <c r="A66" s="35">
        <v>56</v>
      </c>
      <c r="B66" s="123" t="s">
        <v>765</v>
      </c>
      <c r="C66" s="123" t="s">
        <v>766</v>
      </c>
      <c r="D66" s="346">
        <f>'REPRODUCTION 3'!I61</f>
        <v>15</v>
      </c>
      <c r="E66" s="346">
        <f>'RUMINANTS 3'!I61</f>
        <v>40.5</v>
      </c>
      <c r="F66" s="346">
        <f>'PARASITOLOGIE 3'!I61</f>
        <v>31.125</v>
      </c>
      <c r="G66" s="346">
        <f>'INFECTIEUX 3'!I61</f>
        <v>19.5</v>
      </c>
      <c r="H66" s="346">
        <f>'CARNIVORES 3'!I61</f>
        <v>31.875</v>
      </c>
      <c r="I66" s="346">
        <f>'CHIRURGIE 3'!I61</f>
        <v>30</v>
      </c>
      <c r="J66" s="346">
        <f>'BIOCHIMIE 2'!I61</f>
        <v>15.25</v>
      </c>
      <c r="K66" s="346">
        <f>'HIDAOA 3'!I61</f>
        <v>36</v>
      </c>
      <c r="L66" s="346">
        <f>'ANA-PATH 2'!I61</f>
        <v>16</v>
      </c>
      <c r="M66" s="339">
        <f>CLINIQUE!J63</f>
        <v>42</v>
      </c>
      <c r="N66" s="339">
        <f t="shared" si="0"/>
        <v>277.25</v>
      </c>
      <c r="O66" s="339">
        <f t="shared" si="1"/>
        <v>9.9017857142857135</v>
      </c>
      <c r="P66" s="89" t="str">
        <f t="shared" si="2"/>
        <v>Ajournee</v>
      </c>
      <c r="Q66" s="89" t="str">
        <f t="shared" si="3"/>
        <v>Synthèse</v>
      </c>
      <c r="R66" s="72">
        <f t="shared" si="4"/>
        <v>0</v>
      </c>
      <c r="S66" s="72">
        <f t="shared" si="5"/>
        <v>0</v>
      </c>
      <c r="T66" s="72">
        <f t="shared" si="6"/>
        <v>0</v>
      </c>
      <c r="U66" s="72">
        <f t="shared" si="7"/>
        <v>0</v>
      </c>
      <c r="V66" s="72">
        <f t="shared" si="8"/>
        <v>0</v>
      </c>
      <c r="W66" s="72">
        <f t="shared" si="9"/>
        <v>0</v>
      </c>
      <c r="X66" s="72">
        <f t="shared" si="10"/>
        <v>0</v>
      </c>
      <c r="Y66" s="72">
        <f t="shared" si="11"/>
        <v>0</v>
      </c>
      <c r="Z66" s="72">
        <f t="shared" si="12"/>
        <v>0</v>
      </c>
      <c r="AA66" s="72">
        <f t="shared" si="13"/>
        <v>0</v>
      </c>
      <c r="AB66" s="71" t="str">
        <f>'REPRODUCTION 3'!M61</f>
        <v>Synthèse</v>
      </c>
      <c r="AC66" s="71" t="str">
        <f>'RUMINANTS 3'!M61</f>
        <v>Juin</v>
      </c>
      <c r="AD66" s="71" t="str">
        <f>'PARASITOLOGIE 3'!M61</f>
        <v>Juin</v>
      </c>
      <c r="AE66" s="71" t="str">
        <f>'INFECTIEUX 3'!M61</f>
        <v>Synthèse</v>
      </c>
      <c r="AF66" s="71" t="str">
        <f>'CARNIVORES 3'!M61</f>
        <v>Juin</v>
      </c>
      <c r="AG66" s="71" t="str">
        <f>'CHIRURGIE 3'!M61</f>
        <v>Juin</v>
      </c>
      <c r="AH66" s="71" t="str">
        <f>'BIOCHIMIE 2'!M61</f>
        <v>Synthèse</v>
      </c>
      <c r="AI66" s="71" t="str">
        <f>'HIDAOA 3'!M61</f>
        <v>Juin</v>
      </c>
      <c r="AJ66" s="71" t="str">
        <f>'ANA-PATH 2'!M61</f>
        <v>Synthèse</v>
      </c>
      <c r="AK66" s="73" t="str">
        <f>CLINIQUE!N63</f>
        <v>Juin</v>
      </c>
    </row>
    <row r="67" spans="1:37" ht="31.5" hidden="1">
      <c r="A67" s="115">
        <v>57</v>
      </c>
      <c r="B67" s="123" t="s">
        <v>238</v>
      </c>
      <c r="C67" s="123" t="s">
        <v>84</v>
      </c>
      <c r="D67" s="346">
        <f>'REPRODUCTION 3'!I62</f>
        <v>15</v>
      </c>
      <c r="E67" s="346">
        <f>'RUMINANTS 3'!I62</f>
        <v>41.25</v>
      </c>
      <c r="F67" s="346">
        <f>'PARASITOLOGIE 3'!I62</f>
        <v>37.875</v>
      </c>
      <c r="G67" s="346">
        <f>'INFECTIEUX 3'!I62</f>
        <v>20.25</v>
      </c>
      <c r="H67" s="346">
        <f>'CARNIVORES 3'!I62</f>
        <v>36.75</v>
      </c>
      <c r="I67" s="346">
        <f>'CHIRURGIE 3'!I62</f>
        <v>38.25</v>
      </c>
      <c r="J67" s="346">
        <f>'BIOCHIMIE 2'!I62</f>
        <v>19.75</v>
      </c>
      <c r="K67" s="346">
        <f>'HIDAOA 3'!I62</f>
        <v>45.375</v>
      </c>
      <c r="L67" s="346">
        <f>'ANA-PATH 2'!I62</f>
        <v>23</v>
      </c>
      <c r="M67" s="88">
        <f>CLINIQUE!J64</f>
        <v>40.75</v>
      </c>
      <c r="N67" s="88">
        <f t="shared" si="0"/>
        <v>318.25</v>
      </c>
      <c r="O67" s="88">
        <f t="shared" si="1"/>
        <v>11.366071428571429</v>
      </c>
      <c r="P67" s="89" t="str">
        <f t="shared" si="2"/>
        <v>Admis</v>
      </c>
      <c r="Q67" s="89" t="str">
        <f t="shared" si="3"/>
        <v>juin</v>
      </c>
      <c r="R67" s="72">
        <f t="shared" si="4"/>
        <v>0</v>
      </c>
      <c r="S67" s="72">
        <f t="shared" si="5"/>
        <v>0</v>
      </c>
      <c r="T67" s="72">
        <f t="shared" si="6"/>
        <v>0</v>
      </c>
      <c r="U67" s="72">
        <f t="shared" si="7"/>
        <v>0</v>
      </c>
      <c r="V67" s="72">
        <f t="shared" si="8"/>
        <v>0</v>
      </c>
      <c r="W67" s="72">
        <f t="shared" si="9"/>
        <v>0</v>
      </c>
      <c r="X67" s="72">
        <f t="shared" si="10"/>
        <v>0</v>
      </c>
      <c r="Y67" s="72">
        <f t="shared" si="11"/>
        <v>0</v>
      </c>
      <c r="Z67" s="72">
        <f t="shared" si="12"/>
        <v>0</v>
      </c>
      <c r="AA67" s="72">
        <f t="shared" si="13"/>
        <v>0</v>
      </c>
      <c r="AB67" s="71" t="str">
        <f>'REPRODUCTION 3'!M62</f>
        <v>Juin</v>
      </c>
      <c r="AC67" s="71" t="str">
        <f>'RUMINANTS 3'!M62</f>
        <v>Juin</v>
      </c>
      <c r="AD67" s="71" t="str">
        <f>'PARASITOLOGIE 3'!M62</f>
        <v>Juin</v>
      </c>
      <c r="AE67" s="71" t="str">
        <f>'INFECTIEUX 3'!M62</f>
        <v>Juin</v>
      </c>
      <c r="AF67" s="71" t="str">
        <f>'CARNIVORES 3'!M62</f>
        <v>Juin</v>
      </c>
      <c r="AG67" s="71" t="str">
        <f>'CHIRURGIE 3'!M62</f>
        <v>Juin</v>
      </c>
      <c r="AH67" s="71" t="str">
        <f>'BIOCHIMIE 2'!M62</f>
        <v>Juin</v>
      </c>
      <c r="AI67" s="71" t="str">
        <f>'HIDAOA 3'!M62</f>
        <v>Juin</v>
      </c>
      <c r="AJ67" s="71" t="str">
        <f>'ANA-PATH 2'!M62</f>
        <v>Juin</v>
      </c>
      <c r="AK67" s="73" t="str">
        <f>CLINIQUE!N64</f>
        <v>Juin</v>
      </c>
    </row>
    <row r="68" spans="1:37" ht="15.75">
      <c r="A68" s="115">
        <v>110</v>
      </c>
      <c r="B68" s="123" t="s">
        <v>239</v>
      </c>
      <c r="C68" s="123" t="s">
        <v>83</v>
      </c>
      <c r="D68" s="346">
        <f>'REPRODUCTION 3'!I63</f>
        <v>15</v>
      </c>
      <c r="E68" s="346">
        <f>'RUMINANTS 3'!I63</f>
        <v>45.75</v>
      </c>
      <c r="F68" s="346">
        <f>'PARASITOLOGIE 3'!I63</f>
        <v>42.75</v>
      </c>
      <c r="G68" s="346">
        <f>'INFECTIEUX 3'!I63</f>
        <v>30</v>
      </c>
      <c r="H68" s="346">
        <f>'CARNIVORES 3'!I63</f>
        <v>26.25</v>
      </c>
      <c r="I68" s="346">
        <f>'CHIRURGIE 3'!I63</f>
        <v>39.75</v>
      </c>
      <c r="J68" s="346">
        <f>'BIOCHIMIE 2'!I63</f>
        <v>14.75</v>
      </c>
      <c r="K68" s="346">
        <f>'HIDAOA 3'!I63</f>
        <v>25.875</v>
      </c>
      <c r="L68" s="346">
        <f>'ANA-PATH 2'!I63</f>
        <v>19</v>
      </c>
      <c r="M68" s="339">
        <f>CLINIQUE!J65</f>
        <v>43.5</v>
      </c>
      <c r="N68" s="339">
        <f t="shared" si="0"/>
        <v>302.625</v>
      </c>
      <c r="O68" s="339">
        <f t="shared" si="1"/>
        <v>10.808035714285714</v>
      </c>
      <c r="P68" s="89" t="str">
        <f t="shared" si="2"/>
        <v>Admis</v>
      </c>
      <c r="Q68" s="89" t="str">
        <f t="shared" si="3"/>
        <v>Synthèse</v>
      </c>
      <c r="R68" s="72">
        <f t="shared" si="4"/>
        <v>0</v>
      </c>
      <c r="S68" s="72">
        <f t="shared" si="5"/>
        <v>0</v>
      </c>
      <c r="T68" s="72">
        <f t="shared" si="6"/>
        <v>0</v>
      </c>
      <c r="U68" s="72">
        <f t="shared" si="7"/>
        <v>0</v>
      </c>
      <c r="V68" s="72">
        <f t="shared" si="8"/>
        <v>0</v>
      </c>
      <c r="W68" s="72">
        <f t="shared" si="9"/>
        <v>0</v>
      </c>
      <c r="X68" s="72">
        <f t="shared" si="10"/>
        <v>0</v>
      </c>
      <c r="Y68" s="72">
        <f t="shared" si="11"/>
        <v>0</v>
      </c>
      <c r="Z68" s="72">
        <f t="shared" si="12"/>
        <v>0</v>
      </c>
      <c r="AA68" s="72">
        <f t="shared" si="13"/>
        <v>0</v>
      </c>
      <c r="AB68" s="71" t="str">
        <f>'REPRODUCTION 3'!M63</f>
        <v>Synthèse</v>
      </c>
      <c r="AC68" s="71" t="str">
        <f>'RUMINANTS 3'!M63</f>
        <v>Juin</v>
      </c>
      <c r="AD68" s="71" t="str">
        <f>'PARASITOLOGIE 3'!M63</f>
        <v>Juin</v>
      </c>
      <c r="AE68" s="71" t="str">
        <f>'INFECTIEUX 3'!M63</f>
        <v>Synthèse</v>
      </c>
      <c r="AF68" s="71" t="str">
        <f>'CARNIVORES 3'!M63</f>
        <v>Juin</v>
      </c>
      <c r="AG68" s="71" t="str">
        <f>'CHIRURGIE 3'!M63</f>
        <v>Juin</v>
      </c>
      <c r="AH68" s="71" t="str">
        <f>'BIOCHIMIE 2'!M63</f>
        <v>Juin</v>
      </c>
      <c r="AI68" s="71" t="str">
        <f>'HIDAOA 3'!M63</f>
        <v>Juin</v>
      </c>
      <c r="AJ68" s="71" t="str">
        <f>'ANA-PATH 2'!M63</f>
        <v>Juin</v>
      </c>
      <c r="AK68" s="73" t="str">
        <f>CLINIQUE!N65</f>
        <v>Juin</v>
      </c>
    </row>
    <row r="69" spans="1:37" ht="18.95" customHeight="1">
      <c r="A69" s="115">
        <v>326</v>
      </c>
      <c r="B69" s="136" t="s">
        <v>240</v>
      </c>
      <c r="C69" s="136" t="s">
        <v>241</v>
      </c>
      <c r="D69" s="346">
        <f>'REPRODUCTION 3'!I64</f>
        <v>9</v>
      </c>
      <c r="E69" s="346">
        <f>'RUMINANTS 3'!I64</f>
        <v>28.5</v>
      </c>
      <c r="F69" s="346">
        <f>'PARASITOLOGIE 3'!I64</f>
        <v>33</v>
      </c>
      <c r="G69" s="346">
        <f>'INFECTIEUX 3'!I64</f>
        <v>3.75</v>
      </c>
      <c r="H69" s="346">
        <f>'CARNIVORES 3'!I64</f>
        <v>27.75</v>
      </c>
      <c r="I69" s="346">
        <f>'CHIRURGIE 3'!I64</f>
        <v>13.5</v>
      </c>
      <c r="J69" s="346">
        <f>'BIOCHIMIE 2'!I64</f>
        <v>14</v>
      </c>
      <c r="K69" s="346">
        <f>'HIDAOA 3'!I64</f>
        <v>39.75</v>
      </c>
      <c r="L69" s="346">
        <f>'ANA-PATH 2'!I64</f>
        <v>10</v>
      </c>
      <c r="M69" s="346">
        <f>CLINIQUE!J66</f>
        <v>38.75</v>
      </c>
      <c r="N69" s="346">
        <f t="shared" si="0"/>
        <v>218</v>
      </c>
      <c r="O69" s="346">
        <f t="shared" si="1"/>
        <v>7.7857142857142856</v>
      </c>
      <c r="P69" s="347" t="str">
        <f t="shared" si="2"/>
        <v>Ajournee</v>
      </c>
      <c r="Q69" s="347" t="str">
        <f t="shared" si="3"/>
        <v>Synthèse</v>
      </c>
      <c r="R69" s="348">
        <f t="shared" si="4"/>
        <v>1</v>
      </c>
      <c r="S69" s="348">
        <f t="shared" si="5"/>
        <v>0</v>
      </c>
      <c r="T69" s="348">
        <f t="shared" si="6"/>
        <v>0</v>
      </c>
      <c r="U69" s="348">
        <f t="shared" si="7"/>
        <v>1</v>
      </c>
      <c r="V69" s="348">
        <f t="shared" si="8"/>
        <v>0</v>
      </c>
      <c r="W69" s="348">
        <f t="shared" si="9"/>
        <v>1</v>
      </c>
      <c r="X69" s="348">
        <f t="shared" si="10"/>
        <v>0</v>
      </c>
      <c r="Y69" s="348">
        <f t="shared" si="11"/>
        <v>0</v>
      </c>
      <c r="Z69" s="348">
        <f t="shared" si="12"/>
        <v>0</v>
      </c>
      <c r="AA69" s="348">
        <f t="shared" si="13"/>
        <v>0</v>
      </c>
      <c r="AB69" s="71" t="str">
        <f>'REPRODUCTION 3'!M64</f>
        <v>Synthèse</v>
      </c>
      <c r="AC69" s="71" t="str">
        <f>'RUMINANTS 3'!M64</f>
        <v>Synthèse</v>
      </c>
      <c r="AD69" s="71" t="str">
        <f>'PARASITOLOGIE 3'!M64</f>
        <v>Synthèse</v>
      </c>
      <c r="AE69" s="71" t="str">
        <f>'INFECTIEUX 3'!M64</f>
        <v>Synthèse</v>
      </c>
      <c r="AF69" s="71" t="str">
        <f>'CARNIVORES 3'!M64</f>
        <v>Synthèse</v>
      </c>
      <c r="AG69" s="71" t="str">
        <f>'CHIRURGIE 3'!M64</f>
        <v>Synthèse</v>
      </c>
      <c r="AH69" s="71" t="str">
        <f>'BIOCHIMIE 2'!M64</f>
        <v>Synthèse</v>
      </c>
      <c r="AI69" s="71" t="str">
        <f>'HIDAOA 3'!M64</f>
        <v>Synthèse</v>
      </c>
      <c r="AJ69" s="71" t="str">
        <f>'ANA-PATH 2'!M64</f>
        <v>Synthèse</v>
      </c>
      <c r="AK69" s="73" t="str">
        <f>CLINIQUE!N66</f>
        <v>Juin</v>
      </c>
    </row>
    <row r="70" spans="1:37" ht="15.75" hidden="1">
      <c r="A70" s="115">
        <v>60</v>
      </c>
      <c r="B70" s="123" t="s">
        <v>103</v>
      </c>
      <c r="C70" s="123" t="s">
        <v>242</v>
      </c>
      <c r="D70" s="346">
        <f>'REPRODUCTION 3'!I65</f>
        <v>20.625</v>
      </c>
      <c r="E70" s="346">
        <f>'RUMINANTS 3'!I65</f>
        <v>52.5</v>
      </c>
      <c r="F70" s="346">
        <f>'PARASITOLOGIE 3'!I65</f>
        <v>35.625</v>
      </c>
      <c r="G70" s="346">
        <f>'INFECTIEUX 3'!I65</f>
        <v>15</v>
      </c>
      <c r="H70" s="346">
        <f>'CARNIVORES 3'!I65</f>
        <v>31.125</v>
      </c>
      <c r="I70" s="346">
        <f>'CHIRURGIE 3'!I65</f>
        <v>27</v>
      </c>
      <c r="J70" s="346">
        <f>'BIOCHIMIE 2'!I65</f>
        <v>16.75</v>
      </c>
      <c r="K70" s="346">
        <f>'HIDAOA 3'!I65</f>
        <v>33</v>
      </c>
      <c r="L70" s="346">
        <f>'ANA-PATH 2'!I65</f>
        <v>10</v>
      </c>
      <c r="M70" s="88">
        <f>CLINIQUE!J67</f>
        <v>39.75</v>
      </c>
      <c r="N70" s="88">
        <f t="shared" si="0"/>
        <v>281.375</v>
      </c>
      <c r="O70" s="88">
        <f t="shared" si="1"/>
        <v>10.049107142857142</v>
      </c>
      <c r="P70" s="89" t="str">
        <f t="shared" si="2"/>
        <v>Admis</v>
      </c>
      <c r="Q70" s="89" t="str">
        <f t="shared" si="3"/>
        <v>juin</v>
      </c>
      <c r="R70" s="72">
        <f t="shared" si="4"/>
        <v>0</v>
      </c>
      <c r="S70" s="72">
        <f t="shared" si="5"/>
        <v>0</v>
      </c>
      <c r="T70" s="72">
        <f t="shared" si="6"/>
        <v>0</v>
      </c>
      <c r="U70" s="72">
        <f t="shared" si="7"/>
        <v>0</v>
      </c>
      <c r="V70" s="72">
        <f t="shared" si="8"/>
        <v>0</v>
      </c>
      <c r="W70" s="72">
        <f t="shared" si="9"/>
        <v>0</v>
      </c>
      <c r="X70" s="72">
        <f t="shared" si="10"/>
        <v>0</v>
      </c>
      <c r="Y70" s="72">
        <f t="shared" si="11"/>
        <v>0</v>
      </c>
      <c r="Z70" s="72">
        <f t="shared" si="12"/>
        <v>0</v>
      </c>
      <c r="AA70" s="72">
        <f t="shared" si="13"/>
        <v>0</v>
      </c>
      <c r="AB70" s="71" t="str">
        <f>'REPRODUCTION 3'!M65</f>
        <v>Juin</v>
      </c>
      <c r="AC70" s="71" t="str">
        <f>'RUMINANTS 3'!M65</f>
        <v>Juin</v>
      </c>
      <c r="AD70" s="71" t="str">
        <f>'PARASITOLOGIE 3'!M65</f>
        <v>Juin</v>
      </c>
      <c r="AE70" s="71" t="str">
        <f>'INFECTIEUX 3'!M65</f>
        <v>Juin</v>
      </c>
      <c r="AF70" s="71" t="str">
        <f>'CARNIVORES 3'!M65</f>
        <v>Juin</v>
      </c>
      <c r="AG70" s="71" t="str">
        <f>'CHIRURGIE 3'!M65</f>
        <v>Juin</v>
      </c>
      <c r="AH70" s="71" t="str">
        <f>'BIOCHIMIE 2'!M65</f>
        <v>Juin</v>
      </c>
      <c r="AI70" s="71" t="str">
        <f>'HIDAOA 3'!M65</f>
        <v>Juin</v>
      </c>
      <c r="AJ70" s="71" t="str">
        <f>'ANA-PATH 2'!M65</f>
        <v>Juin</v>
      </c>
      <c r="AK70" s="73" t="str">
        <f>CLINIQUE!N67</f>
        <v>Juin</v>
      </c>
    </row>
    <row r="71" spans="1:37" ht="15.75">
      <c r="A71" s="115">
        <v>61</v>
      </c>
      <c r="B71" s="123" t="s">
        <v>243</v>
      </c>
      <c r="C71" s="123" t="s">
        <v>244</v>
      </c>
      <c r="D71" s="346">
        <f>'REPRODUCTION 3'!I66</f>
        <v>21</v>
      </c>
      <c r="E71" s="346">
        <f>'RUMINANTS 3'!I66</f>
        <v>43.5</v>
      </c>
      <c r="F71" s="346">
        <f>'PARASITOLOGIE 3'!I66</f>
        <v>24.75</v>
      </c>
      <c r="G71" s="346">
        <f>'INFECTIEUX 3'!I66</f>
        <v>27</v>
      </c>
      <c r="H71" s="346">
        <f>'CARNIVORES 3'!I66</f>
        <v>37.5</v>
      </c>
      <c r="I71" s="346">
        <f>'CHIRURGIE 3'!I66</f>
        <v>28.5</v>
      </c>
      <c r="J71" s="346">
        <f>'BIOCHIMIE 2'!I66</f>
        <v>21</v>
      </c>
      <c r="K71" s="346">
        <f>'HIDAOA 3'!I66</f>
        <v>33.375</v>
      </c>
      <c r="L71" s="346">
        <f>'ANA-PATH 2'!I66</f>
        <v>15.5</v>
      </c>
      <c r="M71" s="339">
        <f>CLINIQUE!J68</f>
        <v>43.25</v>
      </c>
      <c r="N71" s="339">
        <f t="shared" si="0"/>
        <v>295.375</v>
      </c>
      <c r="O71" s="339">
        <f t="shared" si="1"/>
        <v>10.549107142857142</v>
      </c>
      <c r="P71" s="89" t="str">
        <f t="shared" si="2"/>
        <v>Admis</v>
      </c>
      <c r="Q71" s="89" t="str">
        <f t="shared" si="3"/>
        <v>Synthèse</v>
      </c>
      <c r="R71" s="72">
        <f t="shared" si="4"/>
        <v>0</v>
      </c>
      <c r="S71" s="72">
        <f t="shared" si="5"/>
        <v>0</v>
      </c>
      <c r="T71" s="72">
        <f t="shared" si="6"/>
        <v>0</v>
      </c>
      <c r="U71" s="72">
        <f t="shared" si="7"/>
        <v>0</v>
      </c>
      <c r="V71" s="72">
        <f t="shared" si="8"/>
        <v>0</v>
      </c>
      <c r="W71" s="72">
        <f t="shared" si="9"/>
        <v>0</v>
      </c>
      <c r="X71" s="72">
        <f t="shared" si="10"/>
        <v>0</v>
      </c>
      <c r="Y71" s="72">
        <f t="shared" si="11"/>
        <v>0</v>
      </c>
      <c r="Z71" s="72">
        <f t="shared" si="12"/>
        <v>0</v>
      </c>
      <c r="AA71" s="72">
        <f t="shared" si="13"/>
        <v>0</v>
      </c>
      <c r="AB71" s="71" t="str">
        <f>'REPRODUCTION 3'!M66</f>
        <v>Synthèse</v>
      </c>
      <c r="AC71" s="71" t="str">
        <f>'RUMINANTS 3'!M66</f>
        <v>Juin</v>
      </c>
      <c r="AD71" s="71" t="str">
        <f>'PARASITOLOGIE 3'!M66</f>
        <v>Juin</v>
      </c>
      <c r="AE71" s="71" t="str">
        <f>'INFECTIEUX 3'!M66</f>
        <v>Synthèse</v>
      </c>
      <c r="AF71" s="71" t="str">
        <f>'CARNIVORES 3'!M66</f>
        <v>Juin</v>
      </c>
      <c r="AG71" s="71" t="str">
        <f>'CHIRURGIE 3'!M66</f>
        <v>Juin</v>
      </c>
      <c r="AH71" s="71" t="str">
        <f>'BIOCHIMIE 2'!M66</f>
        <v>Synthèse</v>
      </c>
      <c r="AI71" s="71" t="str">
        <f>'HIDAOA 3'!M66</f>
        <v>Juin</v>
      </c>
      <c r="AJ71" s="71" t="str">
        <f>'ANA-PATH 2'!M66</f>
        <v>Juin</v>
      </c>
      <c r="AK71" s="73" t="str">
        <f>CLINIQUE!N68</f>
        <v>Juin</v>
      </c>
    </row>
    <row r="72" spans="1:37" ht="18.95" customHeight="1">
      <c r="A72" s="115">
        <v>133</v>
      </c>
      <c r="B72" s="136" t="s">
        <v>245</v>
      </c>
      <c r="C72" s="136" t="s">
        <v>246</v>
      </c>
      <c r="D72" s="346">
        <f>'REPRODUCTION 3'!I67</f>
        <v>3.75</v>
      </c>
      <c r="E72" s="346">
        <f>'RUMINANTS 3'!I67</f>
        <v>31.5</v>
      </c>
      <c r="F72" s="346">
        <f>'PARASITOLOGIE 3'!I67</f>
        <v>27</v>
      </c>
      <c r="G72" s="346">
        <f>'INFECTIEUX 3'!I67</f>
        <v>30</v>
      </c>
      <c r="H72" s="346">
        <f>'CARNIVORES 3'!I67</f>
        <v>26.625</v>
      </c>
      <c r="I72" s="346">
        <f>'CHIRURGIE 3'!I67</f>
        <v>15</v>
      </c>
      <c r="J72" s="346">
        <f>'BIOCHIMIE 2'!I67</f>
        <v>10</v>
      </c>
      <c r="K72" s="346">
        <f>'HIDAOA 3'!I67</f>
        <v>42.75</v>
      </c>
      <c r="L72" s="346">
        <f>'ANA-PATH 2'!I67</f>
        <v>16</v>
      </c>
      <c r="M72" s="346">
        <f>CLINIQUE!J69</f>
        <v>41.25</v>
      </c>
      <c r="N72" s="346">
        <f t="shared" si="0"/>
        <v>243.875</v>
      </c>
      <c r="O72" s="346">
        <f t="shared" si="1"/>
        <v>8.7098214285714288</v>
      </c>
      <c r="P72" s="347" t="str">
        <f t="shared" si="2"/>
        <v>Ajournee</v>
      </c>
      <c r="Q72" s="347" t="str">
        <f t="shared" si="3"/>
        <v>Synthèse</v>
      </c>
      <c r="R72" s="348">
        <f t="shared" si="4"/>
        <v>1</v>
      </c>
      <c r="S72" s="348">
        <f t="shared" si="5"/>
        <v>0</v>
      </c>
      <c r="T72" s="348">
        <f t="shared" si="6"/>
        <v>0</v>
      </c>
      <c r="U72" s="348">
        <f t="shared" si="7"/>
        <v>0</v>
      </c>
      <c r="V72" s="348">
        <f t="shared" si="8"/>
        <v>0</v>
      </c>
      <c r="W72" s="348">
        <f t="shared" si="9"/>
        <v>0</v>
      </c>
      <c r="X72" s="348">
        <f t="shared" si="10"/>
        <v>0</v>
      </c>
      <c r="Y72" s="348">
        <f t="shared" si="11"/>
        <v>0</v>
      </c>
      <c r="Z72" s="348">
        <f t="shared" si="12"/>
        <v>0</v>
      </c>
      <c r="AA72" s="348">
        <f t="shared" si="13"/>
        <v>0</v>
      </c>
      <c r="AB72" s="71" t="str">
        <f>'REPRODUCTION 3'!M67</f>
        <v>Synthèse</v>
      </c>
      <c r="AC72" s="71" t="str">
        <f>'RUMINANTS 3'!M67</f>
        <v>Synthèse</v>
      </c>
      <c r="AD72" s="71" t="str">
        <f>'PARASITOLOGIE 3'!M67</f>
        <v>Synthèse</v>
      </c>
      <c r="AE72" s="71" t="str">
        <f>'INFECTIEUX 3'!M67</f>
        <v>Synthèse</v>
      </c>
      <c r="AF72" s="71" t="str">
        <f>'CARNIVORES 3'!M67</f>
        <v>Synthèse</v>
      </c>
      <c r="AG72" s="71" t="str">
        <f>'CHIRURGIE 3'!M67</f>
        <v>Synthèse</v>
      </c>
      <c r="AH72" s="71" t="str">
        <f>'BIOCHIMIE 2'!M67</f>
        <v>Synthèse</v>
      </c>
      <c r="AI72" s="71" t="str">
        <f>'HIDAOA 3'!M67</f>
        <v>Synthèse</v>
      </c>
      <c r="AJ72" s="71" t="str">
        <f>'ANA-PATH 2'!M67</f>
        <v>Synthèse</v>
      </c>
      <c r="AK72" s="73" t="str">
        <f>CLINIQUE!N69</f>
        <v>Juin</v>
      </c>
    </row>
    <row r="73" spans="1:37" ht="15.75" hidden="1">
      <c r="A73" s="115">
        <v>107</v>
      </c>
      <c r="B73" s="136" t="s">
        <v>247</v>
      </c>
      <c r="C73" s="136" t="s">
        <v>172</v>
      </c>
      <c r="D73" s="346">
        <f>'REPRODUCTION 3'!I68</f>
        <v>10.125</v>
      </c>
      <c r="E73" s="346">
        <f>'RUMINANTS 3'!I68</f>
        <v>45</v>
      </c>
      <c r="F73" s="346">
        <f>'PARASITOLOGIE 3'!I68</f>
        <v>25.875</v>
      </c>
      <c r="G73" s="346">
        <f>'INFECTIEUX 3'!I68</f>
        <v>13.5</v>
      </c>
      <c r="H73" s="346">
        <f>'CARNIVORES 3'!I68</f>
        <v>29.25</v>
      </c>
      <c r="I73" s="346">
        <f>'CHIRURGIE 3'!I68</f>
        <v>21</v>
      </c>
      <c r="J73" s="346">
        <f>'BIOCHIMIE 2'!I68</f>
        <v>17.25</v>
      </c>
      <c r="K73" s="346">
        <f>'HIDAOA 3'!I68</f>
        <v>37.875</v>
      </c>
      <c r="L73" s="346">
        <f>'ANA-PATH 2'!I68</f>
        <v>21.5</v>
      </c>
      <c r="M73" s="346">
        <f>CLINIQUE!J70</f>
        <v>42.5</v>
      </c>
      <c r="N73" s="346">
        <f t="shared" si="0"/>
        <v>263.875</v>
      </c>
      <c r="O73" s="346">
        <f t="shared" si="1"/>
        <v>9.4241071428571423</v>
      </c>
      <c r="P73" s="347" t="str">
        <f t="shared" si="2"/>
        <v>Ajournee</v>
      </c>
      <c r="Q73" s="347" t="str">
        <f t="shared" si="3"/>
        <v>juin</v>
      </c>
      <c r="R73" s="348">
        <f t="shared" si="4"/>
        <v>1</v>
      </c>
      <c r="S73" s="348">
        <f t="shared" si="5"/>
        <v>0</v>
      </c>
      <c r="T73" s="348">
        <f t="shared" si="6"/>
        <v>0</v>
      </c>
      <c r="U73" s="348">
        <f t="shared" si="7"/>
        <v>1</v>
      </c>
      <c r="V73" s="348">
        <f t="shared" si="8"/>
        <v>0</v>
      </c>
      <c r="W73" s="348">
        <f t="shared" si="9"/>
        <v>0</v>
      </c>
      <c r="X73" s="348">
        <f t="shared" si="10"/>
        <v>0</v>
      </c>
      <c r="Y73" s="348">
        <f t="shared" si="11"/>
        <v>0</v>
      </c>
      <c r="Z73" s="348">
        <f t="shared" si="12"/>
        <v>0</v>
      </c>
      <c r="AA73" s="348">
        <f t="shared" si="13"/>
        <v>0</v>
      </c>
      <c r="AB73" s="71" t="str">
        <f>'REPRODUCTION 3'!M68</f>
        <v>Juin</v>
      </c>
      <c r="AC73" s="71" t="str">
        <f>'RUMINANTS 3'!M68</f>
        <v>Juin</v>
      </c>
      <c r="AD73" s="71" t="str">
        <f>'PARASITOLOGIE 3'!M68</f>
        <v>Juin</v>
      </c>
      <c r="AE73" s="71" t="str">
        <f>'INFECTIEUX 3'!M68</f>
        <v>Juin</v>
      </c>
      <c r="AF73" s="71" t="str">
        <f>'CARNIVORES 3'!M68</f>
        <v>Juin</v>
      </c>
      <c r="AG73" s="71" t="str">
        <f>'CHIRURGIE 3'!M68</f>
        <v>Juin</v>
      </c>
      <c r="AH73" s="71" t="str">
        <f>'BIOCHIMIE 2'!M68</f>
        <v>Juin</v>
      </c>
      <c r="AI73" s="71" t="str">
        <f>'HIDAOA 3'!M68</f>
        <v>Juin</v>
      </c>
      <c r="AJ73" s="71" t="str">
        <f>'ANA-PATH 2'!M68</f>
        <v>Juin</v>
      </c>
      <c r="AK73" s="73" t="str">
        <f>CLINIQUE!N70</f>
        <v>Juin</v>
      </c>
    </row>
    <row r="74" spans="1:37" ht="18.95" customHeight="1">
      <c r="A74" s="115">
        <v>382</v>
      </c>
      <c r="B74" s="136" t="s">
        <v>248</v>
      </c>
      <c r="C74" s="136" t="s">
        <v>249</v>
      </c>
      <c r="D74" s="346">
        <f>'REPRODUCTION 3'!I69</f>
        <v>22.5</v>
      </c>
      <c r="E74" s="346">
        <f>'RUMINANTS 3'!I69</f>
        <v>30.75</v>
      </c>
      <c r="F74" s="346">
        <f>'PARASITOLOGIE 3'!I69</f>
        <v>21.75</v>
      </c>
      <c r="G74" s="346">
        <f>'INFECTIEUX 3'!I69</f>
        <v>13.5</v>
      </c>
      <c r="H74" s="346">
        <f>'CARNIVORES 3'!I69</f>
        <v>22.125</v>
      </c>
      <c r="I74" s="346">
        <f>'CHIRURGIE 3'!I69</f>
        <v>12.375</v>
      </c>
      <c r="J74" s="346">
        <f>'BIOCHIMIE 2'!I69</f>
        <v>12.75</v>
      </c>
      <c r="K74" s="346">
        <f>'HIDAOA 3'!I69</f>
        <v>19.125</v>
      </c>
      <c r="L74" s="346">
        <f>'ANA-PATH 2'!I69</f>
        <v>10</v>
      </c>
      <c r="M74" s="346">
        <f>CLINIQUE!J71</f>
        <v>41</v>
      </c>
      <c r="N74" s="346">
        <f t="shared" si="0"/>
        <v>205.875</v>
      </c>
      <c r="O74" s="346">
        <f t="shared" si="1"/>
        <v>7.3526785714285712</v>
      </c>
      <c r="P74" s="347" t="str">
        <f t="shared" si="2"/>
        <v>Ajournee</v>
      </c>
      <c r="Q74" s="347" t="str">
        <f t="shared" si="3"/>
        <v>Synthèse</v>
      </c>
      <c r="R74" s="348">
        <f t="shared" si="4"/>
        <v>0</v>
      </c>
      <c r="S74" s="348">
        <f t="shared" si="5"/>
        <v>0</v>
      </c>
      <c r="T74" s="348">
        <f t="shared" si="6"/>
        <v>0</v>
      </c>
      <c r="U74" s="348">
        <f t="shared" si="7"/>
        <v>1</v>
      </c>
      <c r="V74" s="348">
        <f t="shared" si="8"/>
        <v>0</v>
      </c>
      <c r="W74" s="348">
        <f t="shared" si="9"/>
        <v>1</v>
      </c>
      <c r="X74" s="348">
        <f t="shared" si="10"/>
        <v>0</v>
      </c>
      <c r="Y74" s="348">
        <f t="shared" si="11"/>
        <v>0</v>
      </c>
      <c r="Z74" s="348">
        <f t="shared" si="12"/>
        <v>0</v>
      </c>
      <c r="AA74" s="348">
        <f t="shared" si="13"/>
        <v>0</v>
      </c>
      <c r="AB74" s="71" t="str">
        <f>'REPRODUCTION 3'!M69</f>
        <v>Synthèse</v>
      </c>
      <c r="AC74" s="71" t="str">
        <f>'RUMINANTS 3'!M69</f>
        <v>Juin</v>
      </c>
      <c r="AD74" s="71" t="str">
        <f>'PARASITOLOGIE 3'!M69</f>
        <v>Juin</v>
      </c>
      <c r="AE74" s="71" t="str">
        <f>'INFECTIEUX 3'!M69</f>
        <v>Synthèse</v>
      </c>
      <c r="AF74" s="71" t="str">
        <f>'CARNIVORES 3'!M69</f>
        <v>Juin</v>
      </c>
      <c r="AG74" s="71" t="str">
        <f>'CHIRURGIE 3'!M69</f>
        <v>Synthèse</v>
      </c>
      <c r="AH74" s="71" t="str">
        <f>'BIOCHIMIE 2'!M69</f>
        <v>Juin</v>
      </c>
      <c r="AI74" s="71" t="str">
        <f>'HIDAOA 3'!M69</f>
        <v>Juin</v>
      </c>
      <c r="AJ74" s="71" t="str">
        <f>'ANA-PATH 2'!M69</f>
        <v>Synthèse</v>
      </c>
      <c r="AK74" s="73" t="str">
        <f>CLINIQUE!N71</f>
        <v>Juin</v>
      </c>
    </row>
    <row r="75" spans="1:37" ht="15.75" hidden="1">
      <c r="A75" s="115">
        <v>65</v>
      </c>
      <c r="B75" s="123" t="s">
        <v>250</v>
      </c>
      <c r="C75" s="123" t="s">
        <v>251</v>
      </c>
      <c r="D75" s="346">
        <f>'REPRODUCTION 3'!I70</f>
        <v>25.125</v>
      </c>
      <c r="E75" s="346">
        <f>'RUMINANTS 3'!I70</f>
        <v>48</v>
      </c>
      <c r="F75" s="346">
        <f>'PARASITOLOGIE 3'!I70</f>
        <v>31.125</v>
      </c>
      <c r="G75" s="346">
        <f>'INFECTIEUX 3'!I70</f>
        <v>21</v>
      </c>
      <c r="H75" s="346">
        <f>'CARNIVORES 3'!I70</f>
        <v>42.75</v>
      </c>
      <c r="I75" s="346">
        <f>'CHIRURGIE 3'!I70</f>
        <v>27.75</v>
      </c>
      <c r="J75" s="346">
        <f>'BIOCHIMIE 2'!I70</f>
        <v>23.5</v>
      </c>
      <c r="K75" s="346">
        <f>'HIDAOA 3'!I70</f>
        <v>15</v>
      </c>
      <c r="L75" s="346">
        <f>'ANA-PATH 2'!I70</f>
        <v>17</v>
      </c>
      <c r="M75" s="88">
        <f>CLINIQUE!J72</f>
        <v>42.25</v>
      </c>
      <c r="N75" s="88">
        <f t="shared" si="0"/>
        <v>293.5</v>
      </c>
      <c r="O75" s="88">
        <f t="shared" si="1"/>
        <v>10.482142857142858</v>
      </c>
      <c r="P75" s="89" t="str">
        <f t="shared" si="2"/>
        <v>Admis</v>
      </c>
      <c r="Q75" s="89" t="str">
        <f t="shared" si="3"/>
        <v>juin</v>
      </c>
      <c r="R75" s="72">
        <f t="shared" si="4"/>
        <v>0</v>
      </c>
      <c r="S75" s="72">
        <f t="shared" si="5"/>
        <v>0</v>
      </c>
      <c r="T75" s="72">
        <f t="shared" si="6"/>
        <v>0</v>
      </c>
      <c r="U75" s="72">
        <f t="shared" si="7"/>
        <v>0</v>
      </c>
      <c r="V75" s="72">
        <f t="shared" si="8"/>
        <v>0</v>
      </c>
      <c r="W75" s="72">
        <f t="shared" si="9"/>
        <v>0</v>
      </c>
      <c r="X75" s="72">
        <f t="shared" si="10"/>
        <v>0</v>
      </c>
      <c r="Y75" s="72">
        <f t="shared" si="11"/>
        <v>0</v>
      </c>
      <c r="Z75" s="72">
        <f t="shared" si="12"/>
        <v>0</v>
      </c>
      <c r="AA75" s="72">
        <f t="shared" si="13"/>
        <v>0</v>
      </c>
      <c r="AB75" s="71" t="str">
        <f>'REPRODUCTION 3'!M70</f>
        <v>Juin</v>
      </c>
      <c r="AC75" s="71" t="str">
        <f>'RUMINANTS 3'!M70</f>
        <v>Juin</v>
      </c>
      <c r="AD75" s="71" t="str">
        <f>'PARASITOLOGIE 3'!M70</f>
        <v>Juin</v>
      </c>
      <c r="AE75" s="71" t="str">
        <f>'INFECTIEUX 3'!M70</f>
        <v>Juin</v>
      </c>
      <c r="AF75" s="71" t="str">
        <f>'CARNIVORES 3'!M70</f>
        <v>Juin</v>
      </c>
      <c r="AG75" s="71" t="str">
        <f>'CHIRURGIE 3'!M70</f>
        <v>Juin</v>
      </c>
      <c r="AH75" s="71" t="str">
        <f>'BIOCHIMIE 2'!M70</f>
        <v>Juin</v>
      </c>
      <c r="AI75" s="71" t="str">
        <f>'HIDAOA 3'!M70</f>
        <v>Juin</v>
      </c>
      <c r="AJ75" s="71" t="str">
        <f>'ANA-PATH 2'!M70</f>
        <v>Juin</v>
      </c>
      <c r="AK75" s="73" t="str">
        <f>CLINIQUE!N72</f>
        <v>Juin</v>
      </c>
    </row>
    <row r="76" spans="1:37" ht="15.75" hidden="1">
      <c r="A76" s="35">
        <v>66</v>
      </c>
      <c r="B76" s="123" t="s">
        <v>252</v>
      </c>
      <c r="C76" s="123" t="s">
        <v>63</v>
      </c>
      <c r="D76" s="346">
        <f>'REPRODUCTION 3'!I71</f>
        <v>15</v>
      </c>
      <c r="E76" s="346">
        <f>'RUMINANTS 3'!I71</f>
        <v>41.25</v>
      </c>
      <c r="F76" s="346">
        <f>'PARASITOLOGIE 3'!I71</f>
        <v>42.375</v>
      </c>
      <c r="G76" s="346">
        <f>'INFECTIEUX 3'!I71</f>
        <v>17.25</v>
      </c>
      <c r="H76" s="346">
        <f>'CARNIVORES 3'!I71</f>
        <v>31.875</v>
      </c>
      <c r="I76" s="346">
        <f>'CHIRURGIE 3'!I71</f>
        <v>31.5</v>
      </c>
      <c r="J76" s="346">
        <f>'BIOCHIMIE 2'!I71</f>
        <v>18.5</v>
      </c>
      <c r="K76" s="346">
        <f>'HIDAOA 3'!I71</f>
        <v>38.625</v>
      </c>
      <c r="L76" s="346">
        <f>'ANA-PATH 2'!I71</f>
        <v>14.75</v>
      </c>
      <c r="M76" s="88">
        <f>CLINIQUE!J73</f>
        <v>41</v>
      </c>
      <c r="N76" s="88">
        <f t="shared" si="0"/>
        <v>292.125</v>
      </c>
      <c r="O76" s="88">
        <f t="shared" si="1"/>
        <v>10.433035714285714</v>
      </c>
      <c r="P76" s="89" t="str">
        <f t="shared" si="2"/>
        <v>Admis</v>
      </c>
      <c r="Q76" s="89" t="str">
        <f t="shared" si="3"/>
        <v>juin</v>
      </c>
      <c r="R76" s="72">
        <f t="shared" si="4"/>
        <v>0</v>
      </c>
      <c r="S76" s="72">
        <f t="shared" si="5"/>
        <v>0</v>
      </c>
      <c r="T76" s="72">
        <f t="shared" si="6"/>
        <v>0</v>
      </c>
      <c r="U76" s="72">
        <f t="shared" si="7"/>
        <v>0</v>
      </c>
      <c r="V76" s="72">
        <f t="shared" si="8"/>
        <v>0</v>
      </c>
      <c r="W76" s="72">
        <f t="shared" si="9"/>
        <v>0</v>
      </c>
      <c r="X76" s="72">
        <f t="shared" si="10"/>
        <v>0</v>
      </c>
      <c r="Y76" s="72">
        <f t="shared" si="11"/>
        <v>0</v>
      </c>
      <c r="Z76" s="72">
        <f t="shared" si="12"/>
        <v>0</v>
      </c>
      <c r="AA76" s="72">
        <f t="shared" si="13"/>
        <v>0</v>
      </c>
      <c r="AB76" s="71" t="str">
        <f>'REPRODUCTION 3'!M71</f>
        <v>Juin</v>
      </c>
      <c r="AC76" s="71" t="str">
        <f>'RUMINANTS 3'!M71</f>
        <v>Juin</v>
      </c>
      <c r="AD76" s="71" t="str">
        <f>'PARASITOLOGIE 3'!M71</f>
        <v>Juin</v>
      </c>
      <c r="AE76" s="71" t="str">
        <f>'INFECTIEUX 3'!M71</f>
        <v>Juin</v>
      </c>
      <c r="AF76" s="71" t="str">
        <f>'CARNIVORES 3'!M71</f>
        <v>Juin</v>
      </c>
      <c r="AG76" s="71" t="str">
        <f>'CHIRURGIE 3'!M71</f>
        <v>Juin</v>
      </c>
      <c r="AH76" s="71" t="str">
        <f>'BIOCHIMIE 2'!M71</f>
        <v>Juin</v>
      </c>
      <c r="AI76" s="71" t="str">
        <f>'HIDAOA 3'!M71</f>
        <v>Juin</v>
      </c>
      <c r="AJ76" s="71" t="str">
        <f>'ANA-PATH 2'!M71</f>
        <v>Juin</v>
      </c>
      <c r="AK76" s="73" t="str">
        <f>CLINIQUE!N73</f>
        <v>Juin</v>
      </c>
    </row>
    <row r="77" spans="1:37" ht="15.75">
      <c r="A77" s="115">
        <v>67</v>
      </c>
      <c r="B77" s="123" t="s">
        <v>253</v>
      </c>
      <c r="C77" s="123" t="s">
        <v>254</v>
      </c>
      <c r="D77" s="346">
        <f>'REPRODUCTION 3'!I72</f>
        <v>17.625</v>
      </c>
      <c r="E77" s="346">
        <f>'RUMINANTS 3'!I72</f>
        <v>49.5</v>
      </c>
      <c r="F77" s="346">
        <f>'PARASITOLOGIE 3'!I72</f>
        <v>40.5</v>
      </c>
      <c r="G77" s="346">
        <f>'INFECTIEUX 3'!I72</f>
        <v>21</v>
      </c>
      <c r="H77" s="346">
        <f>'CARNIVORES 3'!I72</f>
        <v>45.375</v>
      </c>
      <c r="I77" s="346">
        <f>'CHIRURGIE 3'!I72</f>
        <v>24</v>
      </c>
      <c r="J77" s="346">
        <f>'BIOCHIMIE 2'!I72</f>
        <v>22</v>
      </c>
      <c r="K77" s="346">
        <f>'HIDAOA 3'!I72</f>
        <v>31.875</v>
      </c>
      <c r="L77" s="346">
        <f>'ANA-PATH 2'!I72</f>
        <v>24</v>
      </c>
      <c r="M77" s="339">
        <f>CLINIQUE!J74</f>
        <v>41.5</v>
      </c>
      <c r="N77" s="339">
        <f t="shared" ref="N77:N140" si="14">SUM(D77:M77)</f>
        <v>317.375</v>
      </c>
      <c r="O77" s="339">
        <f t="shared" ref="O77:O140" si="15">N77/28</f>
        <v>11.334821428571429</v>
      </c>
      <c r="P77" s="89" t="str">
        <f t="shared" ref="P77:P140" si="16">IF(OR(D77="exclus",E77="exclus",F77="exclus",G77="exclus",H77="exclus",I77="exclus",J77="exclus",K77="exclus",L77="exclus",M77="exclus"),"exclus",IF(AND(SUM(R77:AA77)=0,ROUND(O77,3)&gt;=10),"Admis","Ajournee"))</f>
        <v>Admis</v>
      </c>
      <c r="Q77" s="89" t="str">
        <f t="shared" ref="Q77:Q140" si="17">IF(COUNTIF(AB77:AK77,"=Rattrapage")&gt;0,"Rattrapage",IF(COUNTIF(AB77:AK77,"=Synthèse")&gt;0,"Synthèse","juin"))</f>
        <v>Synthèse</v>
      </c>
      <c r="R77" s="72">
        <f t="shared" ref="R77:R140" si="18">IF(D77&lt;15,1,0)</f>
        <v>0</v>
      </c>
      <c r="S77" s="72">
        <f t="shared" ref="S77:S140" si="19">IF(E77&lt;15,1,0)</f>
        <v>0</v>
      </c>
      <c r="T77" s="72">
        <f t="shared" ref="T77:T140" si="20">IF(F77&lt;15,1,0)</f>
        <v>0</v>
      </c>
      <c r="U77" s="72">
        <f t="shared" ref="U77:U140" si="21">IF(G77&lt;15,1,0)</f>
        <v>0</v>
      </c>
      <c r="V77" s="72">
        <f t="shared" ref="V77:V140" si="22">IF(H77&lt;15,1,0)</f>
        <v>0</v>
      </c>
      <c r="W77" s="72">
        <f t="shared" ref="W77:W140" si="23">IF(I77&lt;15,1,0)</f>
        <v>0</v>
      </c>
      <c r="X77" s="72">
        <f t="shared" ref="X77:X140" si="24">IF(J77&lt;10,1,0)</f>
        <v>0</v>
      </c>
      <c r="Y77" s="72">
        <f t="shared" ref="Y77:Y140" si="25">IF(K77&lt;15,1,0)</f>
        <v>0</v>
      </c>
      <c r="Z77" s="72">
        <f t="shared" ref="Z77:Z140" si="26">IF(L77&lt;10,1,0)</f>
        <v>0</v>
      </c>
      <c r="AA77" s="72">
        <f t="shared" ref="AA77:AA140" si="27">IF(M77&lt;15,1,0)</f>
        <v>0</v>
      </c>
      <c r="AB77" s="71" t="str">
        <f>'REPRODUCTION 3'!M72</f>
        <v>Synthèse</v>
      </c>
      <c r="AC77" s="71" t="str">
        <f>'RUMINANTS 3'!M72</f>
        <v>Juin</v>
      </c>
      <c r="AD77" s="71" t="str">
        <f>'PARASITOLOGIE 3'!M72</f>
        <v>Synthèse</v>
      </c>
      <c r="AE77" s="71" t="str">
        <f>'INFECTIEUX 3'!M72</f>
        <v>Synthèse</v>
      </c>
      <c r="AF77" s="71" t="str">
        <f>'CARNIVORES 3'!M72</f>
        <v>Juin</v>
      </c>
      <c r="AG77" s="71" t="str">
        <f>'CHIRURGIE 3'!M72</f>
        <v>Synthèse</v>
      </c>
      <c r="AH77" s="71" t="str">
        <f>'BIOCHIMIE 2'!M72</f>
        <v>Synthèse</v>
      </c>
      <c r="AI77" s="71" t="str">
        <f>'HIDAOA 3'!M72</f>
        <v>Juin</v>
      </c>
      <c r="AJ77" s="71" t="str">
        <f>'ANA-PATH 2'!M72</f>
        <v>Synthèse</v>
      </c>
      <c r="AK77" s="73" t="str">
        <f>CLINIQUE!N74</f>
        <v>Juin</v>
      </c>
    </row>
    <row r="78" spans="1:37" ht="15.75" hidden="1">
      <c r="A78" s="35">
        <v>68</v>
      </c>
      <c r="B78" s="123" t="s">
        <v>253</v>
      </c>
      <c r="C78" s="123" t="s">
        <v>255</v>
      </c>
      <c r="D78" s="346">
        <f>'REPRODUCTION 3'!I73</f>
        <v>20.625</v>
      </c>
      <c r="E78" s="346">
        <f>'RUMINANTS 3'!I73</f>
        <v>51</v>
      </c>
      <c r="F78" s="346">
        <f>'PARASITOLOGIE 3'!I73</f>
        <v>33</v>
      </c>
      <c r="G78" s="346">
        <f>'INFECTIEUX 3'!I73</f>
        <v>27.75</v>
      </c>
      <c r="H78" s="346">
        <f>'CARNIVORES 3'!I73</f>
        <v>39</v>
      </c>
      <c r="I78" s="346">
        <f>'CHIRURGIE 3'!I73</f>
        <v>30</v>
      </c>
      <c r="J78" s="346">
        <f>'BIOCHIMIE 2'!I73</f>
        <v>17.5</v>
      </c>
      <c r="K78" s="346">
        <f>'HIDAOA 3'!I73</f>
        <v>36</v>
      </c>
      <c r="L78" s="346">
        <f>'ANA-PATH 2'!I73</f>
        <v>21.5</v>
      </c>
      <c r="M78" s="88">
        <f>CLINIQUE!J75</f>
        <v>43.5</v>
      </c>
      <c r="N78" s="88">
        <f t="shared" si="14"/>
        <v>319.875</v>
      </c>
      <c r="O78" s="88">
        <f t="shared" si="15"/>
        <v>11.424107142857142</v>
      </c>
      <c r="P78" s="89" t="str">
        <f t="shared" si="16"/>
        <v>Admis</v>
      </c>
      <c r="Q78" s="89" t="str">
        <f t="shared" si="17"/>
        <v>juin</v>
      </c>
      <c r="R78" s="72">
        <f t="shared" si="18"/>
        <v>0</v>
      </c>
      <c r="S78" s="72">
        <f t="shared" si="19"/>
        <v>0</v>
      </c>
      <c r="T78" s="72">
        <f t="shared" si="20"/>
        <v>0</v>
      </c>
      <c r="U78" s="72">
        <f t="shared" si="21"/>
        <v>0</v>
      </c>
      <c r="V78" s="72">
        <f t="shared" si="22"/>
        <v>0</v>
      </c>
      <c r="W78" s="72">
        <f t="shared" si="23"/>
        <v>0</v>
      </c>
      <c r="X78" s="72">
        <f t="shared" si="24"/>
        <v>0</v>
      </c>
      <c r="Y78" s="72">
        <f t="shared" si="25"/>
        <v>0</v>
      </c>
      <c r="Z78" s="72">
        <f t="shared" si="26"/>
        <v>0</v>
      </c>
      <c r="AA78" s="72">
        <f t="shared" si="27"/>
        <v>0</v>
      </c>
      <c r="AB78" s="71" t="str">
        <f>'REPRODUCTION 3'!M73</f>
        <v>Juin</v>
      </c>
      <c r="AC78" s="71" t="str">
        <f>'RUMINANTS 3'!M73</f>
        <v>Juin</v>
      </c>
      <c r="AD78" s="71" t="str">
        <f>'PARASITOLOGIE 3'!M73</f>
        <v>Juin</v>
      </c>
      <c r="AE78" s="71" t="str">
        <f>'INFECTIEUX 3'!M73</f>
        <v>Juin</v>
      </c>
      <c r="AF78" s="71" t="str">
        <f>'CARNIVORES 3'!M73</f>
        <v>Juin</v>
      </c>
      <c r="AG78" s="71" t="str">
        <f>'CHIRURGIE 3'!M73</f>
        <v>Juin</v>
      </c>
      <c r="AH78" s="71" t="str">
        <f>'BIOCHIMIE 2'!M73</f>
        <v>Juin</v>
      </c>
      <c r="AI78" s="71" t="str">
        <f>'HIDAOA 3'!M73</f>
        <v>Juin</v>
      </c>
      <c r="AJ78" s="71" t="str">
        <f>'ANA-PATH 2'!M73</f>
        <v>Juin</v>
      </c>
      <c r="AK78" s="73" t="str">
        <f>CLINIQUE!N75</f>
        <v>Juin</v>
      </c>
    </row>
    <row r="79" spans="1:37" ht="15.75" hidden="1">
      <c r="A79" s="35">
        <v>69</v>
      </c>
      <c r="B79" s="123" t="s">
        <v>253</v>
      </c>
      <c r="C79" s="123" t="s">
        <v>256</v>
      </c>
      <c r="D79" s="346">
        <f>'REPRODUCTION 3'!I74</f>
        <v>23.625</v>
      </c>
      <c r="E79" s="346">
        <f>'RUMINANTS 3'!I74</f>
        <v>50.25</v>
      </c>
      <c r="F79" s="346">
        <f>'PARASITOLOGIE 3'!I74</f>
        <v>31.125</v>
      </c>
      <c r="G79" s="346">
        <f>'INFECTIEUX 3'!I74</f>
        <v>18</v>
      </c>
      <c r="H79" s="346">
        <f>'CARNIVORES 3'!I74</f>
        <v>34.875</v>
      </c>
      <c r="I79" s="346">
        <f>'CHIRURGIE 3'!I74</f>
        <v>27.75</v>
      </c>
      <c r="J79" s="346">
        <f>'BIOCHIMIE 2'!I74</f>
        <v>17</v>
      </c>
      <c r="K79" s="346">
        <f>'HIDAOA 3'!I74</f>
        <v>34.5</v>
      </c>
      <c r="L79" s="346">
        <f>'ANA-PATH 2'!I74</f>
        <v>13.5</v>
      </c>
      <c r="M79" s="88">
        <f>CLINIQUE!J76</f>
        <v>43.75</v>
      </c>
      <c r="N79" s="88">
        <f t="shared" si="14"/>
        <v>294.375</v>
      </c>
      <c r="O79" s="88">
        <f t="shared" si="15"/>
        <v>10.513392857142858</v>
      </c>
      <c r="P79" s="89" t="str">
        <f t="shared" si="16"/>
        <v>Admis</v>
      </c>
      <c r="Q79" s="89" t="str">
        <f t="shared" si="17"/>
        <v>juin</v>
      </c>
      <c r="R79" s="72">
        <f t="shared" si="18"/>
        <v>0</v>
      </c>
      <c r="S79" s="72">
        <f t="shared" si="19"/>
        <v>0</v>
      </c>
      <c r="T79" s="72">
        <f t="shared" si="20"/>
        <v>0</v>
      </c>
      <c r="U79" s="72">
        <f t="shared" si="21"/>
        <v>0</v>
      </c>
      <c r="V79" s="72">
        <f t="shared" si="22"/>
        <v>0</v>
      </c>
      <c r="W79" s="72">
        <f t="shared" si="23"/>
        <v>0</v>
      </c>
      <c r="X79" s="72">
        <f t="shared" si="24"/>
        <v>0</v>
      </c>
      <c r="Y79" s="72">
        <f t="shared" si="25"/>
        <v>0</v>
      </c>
      <c r="Z79" s="72">
        <f t="shared" si="26"/>
        <v>0</v>
      </c>
      <c r="AA79" s="72">
        <f t="shared" si="27"/>
        <v>0</v>
      </c>
      <c r="AB79" s="71" t="str">
        <f>'REPRODUCTION 3'!M74</f>
        <v>Juin</v>
      </c>
      <c r="AC79" s="71" t="str">
        <f>'RUMINANTS 3'!M74</f>
        <v>Juin</v>
      </c>
      <c r="AD79" s="71" t="str">
        <f>'PARASITOLOGIE 3'!M74</f>
        <v>Juin</v>
      </c>
      <c r="AE79" s="71" t="str">
        <f>'INFECTIEUX 3'!M74</f>
        <v>Juin</v>
      </c>
      <c r="AF79" s="71" t="str">
        <f>'CARNIVORES 3'!M74</f>
        <v>Juin</v>
      </c>
      <c r="AG79" s="71" t="str">
        <f>'CHIRURGIE 3'!M74</f>
        <v>Juin</v>
      </c>
      <c r="AH79" s="71" t="str">
        <f>'BIOCHIMIE 2'!M74</f>
        <v>Juin</v>
      </c>
      <c r="AI79" s="71" t="str">
        <f>'HIDAOA 3'!M74</f>
        <v>Juin</v>
      </c>
      <c r="AJ79" s="71" t="str">
        <f>'ANA-PATH 2'!M74</f>
        <v>Juin</v>
      </c>
      <c r="AK79" s="73" t="str">
        <f>CLINIQUE!N76</f>
        <v>Juin</v>
      </c>
    </row>
    <row r="80" spans="1:37" ht="18.95" customHeight="1">
      <c r="A80" s="115">
        <v>168</v>
      </c>
      <c r="B80" s="136" t="s">
        <v>767</v>
      </c>
      <c r="C80" s="136" t="s">
        <v>113</v>
      </c>
      <c r="D80" s="346">
        <f>'REPRODUCTION 3'!I75</f>
        <v>10.5</v>
      </c>
      <c r="E80" s="346">
        <f>'RUMINANTS 3'!I75</f>
        <v>30</v>
      </c>
      <c r="F80" s="346">
        <f>'PARASITOLOGIE 3'!I75</f>
        <v>43.5</v>
      </c>
      <c r="G80" s="346">
        <f>'INFECTIEUX 3'!I75</f>
        <v>3.75</v>
      </c>
      <c r="H80" s="346">
        <f>'CARNIVORES 3'!I75</f>
        <v>33</v>
      </c>
      <c r="I80" s="346">
        <f>'CHIRURGIE 3'!I75</f>
        <v>22.5</v>
      </c>
      <c r="J80" s="346">
        <f>'BIOCHIMIE 2'!I75</f>
        <v>16</v>
      </c>
      <c r="K80" s="346">
        <f>'HIDAOA 3'!I75</f>
        <v>35.25</v>
      </c>
      <c r="L80" s="346">
        <f>'ANA-PATH 2'!I75</f>
        <v>13</v>
      </c>
      <c r="M80" s="346">
        <f>CLINIQUE!J77</f>
        <v>41.5</v>
      </c>
      <c r="N80" s="346">
        <f t="shared" si="14"/>
        <v>249</v>
      </c>
      <c r="O80" s="346">
        <f t="shared" si="15"/>
        <v>8.8928571428571423</v>
      </c>
      <c r="P80" s="347" t="str">
        <f t="shared" si="16"/>
        <v>Ajournee</v>
      </c>
      <c r="Q80" s="347" t="str">
        <f t="shared" si="17"/>
        <v>Synthèse</v>
      </c>
      <c r="R80" s="348">
        <f t="shared" si="18"/>
        <v>1</v>
      </c>
      <c r="S80" s="348">
        <f t="shared" si="19"/>
        <v>0</v>
      </c>
      <c r="T80" s="348">
        <f t="shared" si="20"/>
        <v>0</v>
      </c>
      <c r="U80" s="348">
        <f t="shared" si="21"/>
        <v>1</v>
      </c>
      <c r="V80" s="348">
        <f t="shared" si="22"/>
        <v>0</v>
      </c>
      <c r="W80" s="348">
        <f t="shared" si="23"/>
        <v>0</v>
      </c>
      <c r="X80" s="348">
        <f t="shared" si="24"/>
        <v>0</v>
      </c>
      <c r="Y80" s="348">
        <f t="shared" si="25"/>
        <v>0</v>
      </c>
      <c r="Z80" s="348">
        <f t="shared" si="26"/>
        <v>0</v>
      </c>
      <c r="AA80" s="348">
        <f t="shared" si="27"/>
        <v>0</v>
      </c>
      <c r="AB80" s="71" t="str">
        <f>'REPRODUCTION 3'!M75</f>
        <v>Synthèse</v>
      </c>
      <c r="AC80" s="71" t="str">
        <f>'RUMINANTS 3'!M75</f>
        <v>Synthèse</v>
      </c>
      <c r="AD80" s="71" t="str">
        <f>'PARASITOLOGIE 3'!M75</f>
        <v>Synthèse</v>
      </c>
      <c r="AE80" s="71" t="str">
        <f>'INFECTIEUX 3'!M75</f>
        <v>Synthèse</v>
      </c>
      <c r="AF80" s="71" t="str">
        <f>'CARNIVORES 3'!M75</f>
        <v>Juin</v>
      </c>
      <c r="AG80" s="71" t="str">
        <f>'CHIRURGIE 3'!M75</f>
        <v>Synthèse</v>
      </c>
      <c r="AH80" s="71" t="str">
        <f>'BIOCHIMIE 2'!M75</f>
        <v>Synthèse</v>
      </c>
      <c r="AI80" s="71" t="str">
        <f>'HIDAOA 3'!M75</f>
        <v>Synthèse</v>
      </c>
      <c r="AJ80" s="71" t="str">
        <f>'ANA-PATH 2'!M75</f>
        <v>Synthèse</v>
      </c>
      <c r="AK80" s="73" t="str">
        <f>CLINIQUE!N77</f>
        <v>Juin</v>
      </c>
    </row>
    <row r="81" spans="1:37" ht="15.75" hidden="1">
      <c r="A81" s="35">
        <v>71</v>
      </c>
      <c r="B81" s="123" t="s">
        <v>257</v>
      </c>
      <c r="C81" s="123" t="s">
        <v>79</v>
      </c>
      <c r="D81" s="346">
        <f>'REPRODUCTION 3'!I76</f>
        <v>26.25</v>
      </c>
      <c r="E81" s="346">
        <f>'RUMINANTS 3'!I76</f>
        <v>56.25</v>
      </c>
      <c r="F81" s="346">
        <f>'PARASITOLOGIE 3'!I76</f>
        <v>31.875</v>
      </c>
      <c r="G81" s="346">
        <f>'INFECTIEUX 3'!I76</f>
        <v>34.125</v>
      </c>
      <c r="H81" s="346">
        <f>'CARNIVORES 3'!I76</f>
        <v>53.25</v>
      </c>
      <c r="I81" s="346">
        <f>'CHIRURGIE 3'!I76</f>
        <v>25.125</v>
      </c>
      <c r="J81" s="346">
        <f>'BIOCHIMIE 2'!I76</f>
        <v>21</v>
      </c>
      <c r="K81" s="346">
        <f>'HIDAOA 3'!I76</f>
        <v>46.875</v>
      </c>
      <c r="L81" s="346">
        <f>'ANA-PATH 2'!I76</f>
        <v>21</v>
      </c>
      <c r="M81" s="88">
        <f>CLINIQUE!J78</f>
        <v>44</v>
      </c>
      <c r="N81" s="88">
        <f t="shared" si="14"/>
        <v>359.75</v>
      </c>
      <c r="O81" s="88">
        <f t="shared" si="15"/>
        <v>12.848214285714286</v>
      </c>
      <c r="P81" s="89" t="str">
        <f t="shared" si="16"/>
        <v>Admis</v>
      </c>
      <c r="Q81" s="89" t="str">
        <f t="shared" si="17"/>
        <v>juin</v>
      </c>
      <c r="R81" s="72">
        <f t="shared" si="18"/>
        <v>0</v>
      </c>
      <c r="S81" s="72">
        <f t="shared" si="19"/>
        <v>0</v>
      </c>
      <c r="T81" s="72">
        <f t="shared" si="20"/>
        <v>0</v>
      </c>
      <c r="U81" s="72">
        <f t="shared" si="21"/>
        <v>0</v>
      </c>
      <c r="V81" s="72">
        <f t="shared" si="22"/>
        <v>0</v>
      </c>
      <c r="W81" s="72">
        <f t="shared" si="23"/>
        <v>0</v>
      </c>
      <c r="X81" s="72">
        <f t="shared" si="24"/>
        <v>0</v>
      </c>
      <c r="Y81" s="72">
        <f t="shared" si="25"/>
        <v>0</v>
      </c>
      <c r="Z81" s="72">
        <f t="shared" si="26"/>
        <v>0</v>
      </c>
      <c r="AA81" s="72">
        <f t="shared" si="27"/>
        <v>0</v>
      </c>
      <c r="AB81" s="71" t="str">
        <f>'REPRODUCTION 3'!M76</f>
        <v>Juin</v>
      </c>
      <c r="AC81" s="71" t="str">
        <f>'RUMINANTS 3'!M76</f>
        <v>Juin</v>
      </c>
      <c r="AD81" s="71" t="str">
        <f>'PARASITOLOGIE 3'!M76</f>
        <v>Juin</v>
      </c>
      <c r="AE81" s="71" t="str">
        <f>'INFECTIEUX 3'!M76</f>
        <v>Juin</v>
      </c>
      <c r="AF81" s="71" t="str">
        <f>'CARNIVORES 3'!M76</f>
        <v>Juin</v>
      </c>
      <c r="AG81" s="71" t="str">
        <f>'CHIRURGIE 3'!M76</f>
        <v>Juin</v>
      </c>
      <c r="AH81" s="71" t="str">
        <f>'BIOCHIMIE 2'!M76</f>
        <v>Juin</v>
      </c>
      <c r="AI81" s="71" t="str">
        <f>'HIDAOA 3'!M76</f>
        <v>Juin</v>
      </c>
      <c r="AJ81" s="71" t="str">
        <f>'ANA-PATH 2'!M76</f>
        <v>Juin</v>
      </c>
      <c r="AK81" s="73" t="str">
        <f>CLINIQUE!N78</f>
        <v>Juin</v>
      </c>
    </row>
    <row r="82" spans="1:37" ht="31.5" hidden="1">
      <c r="A82" s="115">
        <v>72</v>
      </c>
      <c r="B82" s="123" t="s">
        <v>104</v>
      </c>
      <c r="C82" s="123" t="s">
        <v>768</v>
      </c>
      <c r="D82" s="346">
        <f>'REPRODUCTION 3'!I77</f>
        <v>29.25</v>
      </c>
      <c r="E82" s="346">
        <f>'RUMINANTS 3'!I77</f>
        <v>47.25</v>
      </c>
      <c r="F82" s="346">
        <f>'PARASITOLOGIE 3'!I77</f>
        <v>34.125</v>
      </c>
      <c r="G82" s="346">
        <f>'INFECTIEUX 3'!I77</f>
        <v>19.5</v>
      </c>
      <c r="H82" s="346">
        <f>'CARNIVORES 3'!I77</f>
        <v>39.75</v>
      </c>
      <c r="I82" s="346">
        <f>'CHIRURGIE 3'!I77</f>
        <v>30.75</v>
      </c>
      <c r="J82" s="346">
        <f>'BIOCHIMIE 2'!I77</f>
        <v>23.25</v>
      </c>
      <c r="K82" s="346">
        <f>'HIDAOA 3'!I77</f>
        <v>49.125</v>
      </c>
      <c r="L82" s="346">
        <f>'ANA-PATH 2'!I77</f>
        <v>17.5</v>
      </c>
      <c r="M82" s="88">
        <f>CLINIQUE!J79</f>
        <v>40.5</v>
      </c>
      <c r="N82" s="88">
        <f t="shared" si="14"/>
        <v>331</v>
      </c>
      <c r="O82" s="88">
        <f t="shared" si="15"/>
        <v>11.821428571428571</v>
      </c>
      <c r="P82" s="89" t="str">
        <f t="shared" si="16"/>
        <v>Admis</v>
      </c>
      <c r="Q82" s="89" t="str">
        <f t="shared" si="17"/>
        <v>juin</v>
      </c>
      <c r="R82" s="72">
        <f t="shared" si="18"/>
        <v>0</v>
      </c>
      <c r="S82" s="72">
        <f t="shared" si="19"/>
        <v>0</v>
      </c>
      <c r="T82" s="72">
        <f t="shared" si="20"/>
        <v>0</v>
      </c>
      <c r="U82" s="72">
        <f t="shared" si="21"/>
        <v>0</v>
      </c>
      <c r="V82" s="72">
        <f t="shared" si="22"/>
        <v>0</v>
      </c>
      <c r="W82" s="72">
        <f t="shared" si="23"/>
        <v>0</v>
      </c>
      <c r="X82" s="72">
        <f t="shared" si="24"/>
        <v>0</v>
      </c>
      <c r="Y82" s="72">
        <f t="shared" si="25"/>
        <v>0</v>
      </c>
      <c r="Z82" s="72">
        <f t="shared" si="26"/>
        <v>0</v>
      </c>
      <c r="AA82" s="72">
        <f t="shared" si="27"/>
        <v>0</v>
      </c>
      <c r="AB82" s="71" t="str">
        <f>'REPRODUCTION 3'!M77</f>
        <v>Juin</v>
      </c>
      <c r="AC82" s="71" t="str">
        <f>'RUMINANTS 3'!M77</f>
        <v>Juin</v>
      </c>
      <c r="AD82" s="71" t="str">
        <f>'PARASITOLOGIE 3'!M77</f>
        <v>Juin</v>
      </c>
      <c r="AE82" s="71" t="str">
        <f>'INFECTIEUX 3'!M77</f>
        <v>Juin</v>
      </c>
      <c r="AF82" s="71" t="str">
        <f>'CARNIVORES 3'!M77</f>
        <v>Juin</v>
      </c>
      <c r="AG82" s="71" t="str">
        <f>'CHIRURGIE 3'!M77</f>
        <v>Juin</v>
      </c>
      <c r="AH82" s="71" t="str">
        <f>'BIOCHIMIE 2'!M77</f>
        <v>Juin</v>
      </c>
      <c r="AI82" s="71" t="str">
        <f>'HIDAOA 3'!M77</f>
        <v>Juin</v>
      </c>
      <c r="AJ82" s="71" t="str">
        <f>'ANA-PATH 2'!M77</f>
        <v>Juin</v>
      </c>
      <c r="AK82" s="73" t="str">
        <f>CLINIQUE!N79</f>
        <v>Juin</v>
      </c>
    </row>
    <row r="83" spans="1:37" ht="15.75" hidden="1">
      <c r="A83" s="35">
        <v>73</v>
      </c>
      <c r="B83" s="123" t="s">
        <v>104</v>
      </c>
      <c r="C83" s="123" t="s">
        <v>258</v>
      </c>
      <c r="D83" s="346">
        <f>'REPRODUCTION 3'!I78</f>
        <v>24</v>
      </c>
      <c r="E83" s="346">
        <f>'RUMINANTS 3'!I78</f>
        <v>51</v>
      </c>
      <c r="F83" s="346">
        <f>'PARASITOLOGIE 3'!I78</f>
        <v>39.75</v>
      </c>
      <c r="G83" s="346">
        <f>'INFECTIEUX 3'!I78</f>
        <v>21</v>
      </c>
      <c r="H83" s="346">
        <f>'CARNIVORES 3'!I78</f>
        <v>34.5</v>
      </c>
      <c r="I83" s="346">
        <f>'CHIRURGIE 3'!I78</f>
        <v>32.25</v>
      </c>
      <c r="J83" s="346">
        <f>'BIOCHIMIE 2'!I78</f>
        <v>16.75</v>
      </c>
      <c r="K83" s="346">
        <f>'HIDAOA 3'!I78</f>
        <v>37.875</v>
      </c>
      <c r="L83" s="346">
        <f>'ANA-PATH 2'!I78</f>
        <v>16.75</v>
      </c>
      <c r="M83" s="88">
        <f>CLINIQUE!J80</f>
        <v>43.5</v>
      </c>
      <c r="N83" s="88">
        <f t="shared" si="14"/>
        <v>317.375</v>
      </c>
      <c r="O83" s="88">
        <f t="shared" si="15"/>
        <v>11.334821428571429</v>
      </c>
      <c r="P83" s="89" t="str">
        <f t="shared" si="16"/>
        <v>Admis</v>
      </c>
      <c r="Q83" s="89" t="str">
        <f t="shared" si="17"/>
        <v>juin</v>
      </c>
      <c r="R83" s="72">
        <f t="shared" si="18"/>
        <v>0</v>
      </c>
      <c r="S83" s="72">
        <f t="shared" si="19"/>
        <v>0</v>
      </c>
      <c r="T83" s="72">
        <f t="shared" si="20"/>
        <v>0</v>
      </c>
      <c r="U83" s="72">
        <f t="shared" si="21"/>
        <v>0</v>
      </c>
      <c r="V83" s="72">
        <f t="shared" si="22"/>
        <v>0</v>
      </c>
      <c r="W83" s="72">
        <f t="shared" si="23"/>
        <v>0</v>
      </c>
      <c r="X83" s="72">
        <f t="shared" si="24"/>
        <v>0</v>
      </c>
      <c r="Y83" s="72">
        <f t="shared" si="25"/>
        <v>0</v>
      </c>
      <c r="Z83" s="72">
        <f t="shared" si="26"/>
        <v>0</v>
      </c>
      <c r="AA83" s="72">
        <f t="shared" si="27"/>
        <v>0</v>
      </c>
      <c r="AB83" s="71" t="str">
        <f>'REPRODUCTION 3'!M78</f>
        <v>Juin</v>
      </c>
      <c r="AC83" s="71" t="str">
        <f>'RUMINANTS 3'!M78</f>
        <v>Juin</v>
      </c>
      <c r="AD83" s="71" t="str">
        <f>'PARASITOLOGIE 3'!M78</f>
        <v>Juin</v>
      </c>
      <c r="AE83" s="71" t="str">
        <f>'INFECTIEUX 3'!M78</f>
        <v>Juin</v>
      </c>
      <c r="AF83" s="71" t="str">
        <f>'CARNIVORES 3'!M78</f>
        <v>Juin</v>
      </c>
      <c r="AG83" s="71" t="str">
        <f>'CHIRURGIE 3'!M78</f>
        <v>Juin</v>
      </c>
      <c r="AH83" s="71" t="str">
        <f>'BIOCHIMIE 2'!M78</f>
        <v>Juin</v>
      </c>
      <c r="AI83" s="71" t="str">
        <f>'HIDAOA 3'!M78</f>
        <v>Juin</v>
      </c>
      <c r="AJ83" s="71" t="str">
        <f>'ANA-PATH 2'!M78</f>
        <v>Juin</v>
      </c>
      <c r="AK83" s="73" t="str">
        <f>CLINIQUE!N80</f>
        <v>Juin</v>
      </c>
    </row>
    <row r="84" spans="1:37" ht="18.95" customHeight="1">
      <c r="A84" s="115">
        <v>345</v>
      </c>
      <c r="B84" s="136" t="s">
        <v>259</v>
      </c>
      <c r="C84" s="136" t="s">
        <v>260</v>
      </c>
      <c r="D84" s="346">
        <f>'REPRODUCTION 3'!I79</f>
        <v>25.5</v>
      </c>
      <c r="E84" s="346">
        <f>'RUMINANTS 3'!I79</f>
        <v>36</v>
      </c>
      <c r="F84" s="346">
        <f>'PARASITOLOGIE 3'!I79</f>
        <v>31.5</v>
      </c>
      <c r="G84" s="346">
        <f>'INFECTIEUX 3'!I79</f>
        <v>19.5</v>
      </c>
      <c r="H84" s="346">
        <f>'CARNIVORES 3'!I79</f>
        <v>22.125</v>
      </c>
      <c r="I84" s="346">
        <f>'CHIRURGIE 3'!I79</f>
        <v>12</v>
      </c>
      <c r="J84" s="346">
        <f>'BIOCHIMIE 2'!I79</f>
        <v>16</v>
      </c>
      <c r="K84" s="346">
        <f>'HIDAOA 3'!I79</f>
        <v>34.5</v>
      </c>
      <c r="L84" s="346">
        <f>'ANA-PATH 2'!I79</f>
        <v>17.5</v>
      </c>
      <c r="M84" s="346">
        <f>CLINIQUE!J81</f>
        <v>0</v>
      </c>
      <c r="N84" s="346">
        <f t="shared" si="14"/>
        <v>214.625</v>
      </c>
      <c r="O84" s="346">
        <f t="shared" si="15"/>
        <v>7.6651785714285712</v>
      </c>
      <c r="P84" s="347" t="str">
        <f t="shared" si="16"/>
        <v>Ajournee</v>
      </c>
      <c r="Q84" s="347" t="str">
        <f t="shared" si="17"/>
        <v>Synthèse</v>
      </c>
      <c r="R84" s="348">
        <f t="shared" si="18"/>
        <v>0</v>
      </c>
      <c r="S84" s="348">
        <f t="shared" si="19"/>
        <v>0</v>
      </c>
      <c r="T84" s="348">
        <f t="shared" si="20"/>
        <v>0</v>
      </c>
      <c r="U84" s="348">
        <f t="shared" si="21"/>
        <v>0</v>
      </c>
      <c r="V84" s="348">
        <f t="shared" si="22"/>
        <v>0</v>
      </c>
      <c r="W84" s="348">
        <f t="shared" si="23"/>
        <v>1</v>
      </c>
      <c r="X84" s="348">
        <f t="shared" si="24"/>
        <v>0</v>
      </c>
      <c r="Y84" s="348">
        <f t="shared" si="25"/>
        <v>0</v>
      </c>
      <c r="Z84" s="348">
        <f t="shared" si="26"/>
        <v>0</v>
      </c>
      <c r="AA84" s="348">
        <f t="shared" si="27"/>
        <v>1</v>
      </c>
      <c r="AB84" s="71" t="str">
        <f>'REPRODUCTION 3'!M79</f>
        <v>Synthèse</v>
      </c>
      <c r="AC84" s="71" t="str">
        <f>'RUMINANTS 3'!M79</f>
        <v>Juin</v>
      </c>
      <c r="AD84" s="71" t="str">
        <f>'PARASITOLOGIE 3'!M79</f>
        <v>Synthèse</v>
      </c>
      <c r="AE84" s="71" t="str">
        <f>'INFECTIEUX 3'!M79</f>
        <v>Synthèse</v>
      </c>
      <c r="AF84" s="71" t="str">
        <f>'CARNIVORES 3'!M79</f>
        <v>Synthèse</v>
      </c>
      <c r="AG84" s="71" t="str">
        <f>'CHIRURGIE 3'!M79</f>
        <v>Synthèse</v>
      </c>
      <c r="AH84" s="71" t="str">
        <f>'BIOCHIMIE 2'!M79</f>
        <v>Synthèse</v>
      </c>
      <c r="AI84" s="71" t="str">
        <f>'HIDAOA 3'!M79</f>
        <v>Synthèse</v>
      </c>
      <c r="AJ84" s="71" t="str">
        <f>'ANA-PATH 2'!M79</f>
        <v>Synthèse</v>
      </c>
      <c r="AK84" s="73" t="str">
        <f>CLINIQUE!N81</f>
        <v>Juin</v>
      </c>
    </row>
    <row r="85" spans="1:37" ht="15.75" hidden="1">
      <c r="A85" s="115">
        <v>75</v>
      </c>
      <c r="B85" s="123" t="s">
        <v>261</v>
      </c>
      <c r="C85" s="123" t="s">
        <v>262</v>
      </c>
      <c r="D85" s="346">
        <f>'REPRODUCTION 3'!I80</f>
        <v>18</v>
      </c>
      <c r="E85" s="346">
        <f>'RUMINANTS 3'!I80</f>
        <v>51</v>
      </c>
      <c r="F85" s="346">
        <f>'PARASITOLOGIE 3'!I80</f>
        <v>28.5</v>
      </c>
      <c r="G85" s="346">
        <f>'INFECTIEUX 3'!I80</f>
        <v>18.375</v>
      </c>
      <c r="H85" s="346">
        <f>'CARNIVORES 3'!I80</f>
        <v>41.25</v>
      </c>
      <c r="I85" s="346">
        <f>'CHIRURGIE 3'!I80</f>
        <v>36</v>
      </c>
      <c r="J85" s="346">
        <f>'BIOCHIMIE 2'!I80</f>
        <v>18.5</v>
      </c>
      <c r="K85" s="346">
        <f>'HIDAOA 3'!I80</f>
        <v>41.625</v>
      </c>
      <c r="L85" s="346">
        <f>'ANA-PATH 2'!I80</f>
        <v>21.5</v>
      </c>
      <c r="M85" s="88">
        <f>CLINIQUE!J82</f>
        <v>40</v>
      </c>
      <c r="N85" s="88">
        <f t="shared" si="14"/>
        <v>314.75</v>
      </c>
      <c r="O85" s="88">
        <f t="shared" si="15"/>
        <v>11.241071428571429</v>
      </c>
      <c r="P85" s="89" t="str">
        <f t="shared" si="16"/>
        <v>Admis</v>
      </c>
      <c r="Q85" s="89" t="str">
        <f t="shared" si="17"/>
        <v>juin</v>
      </c>
      <c r="R85" s="72">
        <f t="shared" si="18"/>
        <v>0</v>
      </c>
      <c r="S85" s="72">
        <f t="shared" si="19"/>
        <v>0</v>
      </c>
      <c r="T85" s="72">
        <f t="shared" si="20"/>
        <v>0</v>
      </c>
      <c r="U85" s="72">
        <f t="shared" si="21"/>
        <v>0</v>
      </c>
      <c r="V85" s="72">
        <f t="shared" si="22"/>
        <v>0</v>
      </c>
      <c r="W85" s="72">
        <f t="shared" si="23"/>
        <v>0</v>
      </c>
      <c r="X85" s="72">
        <f t="shared" si="24"/>
        <v>0</v>
      </c>
      <c r="Y85" s="72">
        <f t="shared" si="25"/>
        <v>0</v>
      </c>
      <c r="Z85" s="72">
        <f t="shared" si="26"/>
        <v>0</v>
      </c>
      <c r="AA85" s="72">
        <f t="shared" si="27"/>
        <v>0</v>
      </c>
      <c r="AB85" s="71" t="str">
        <f>'REPRODUCTION 3'!M80</f>
        <v>Juin</v>
      </c>
      <c r="AC85" s="71" t="str">
        <f>'RUMINANTS 3'!M80</f>
        <v>Juin</v>
      </c>
      <c r="AD85" s="71" t="str">
        <f>'PARASITOLOGIE 3'!M80</f>
        <v>Juin</v>
      </c>
      <c r="AE85" s="71" t="str">
        <f>'INFECTIEUX 3'!M80</f>
        <v>Juin</v>
      </c>
      <c r="AF85" s="71" t="str">
        <f>'CARNIVORES 3'!M80</f>
        <v>Juin</v>
      </c>
      <c r="AG85" s="71" t="str">
        <f>'CHIRURGIE 3'!M80</f>
        <v>Juin</v>
      </c>
      <c r="AH85" s="71" t="str">
        <f>'BIOCHIMIE 2'!M80</f>
        <v>Juin</v>
      </c>
      <c r="AI85" s="71" t="str">
        <f>'HIDAOA 3'!M80</f>
        <v>Juin</v>
      </c>
      <c r="AJ85" s="71" t="str">
        <f>'ANA-PATH 2'!M80</f>
        <v>Juin</v>
      </c>
      <c r="AK85" s="73" t="str">
        <f>CLINIQUE!N82</f>
        <v>Juin</v>
      </c>
    </row>
    <row r="86" spans="1:37" ht="15.75" hidden="1">
      <c r="A86" s="115">
        <v>76</v>
      </c>
      <c r="B86" s="123" t="s">
        <v>261</v>
      </c>
      <c r="C86" s="123" t="s">
        <v>263</v>
      </c>
      <c r="D86" s="346">
        <f>'REPRODUCTION 3'!I81</f>
        <v>15</v>
      </c>
      <c r="E86" s="346">
        <f>'RUMINANTS 3'!I81</f>
        <v>48.75</v>
      </c>
      <c r="F86" s="346">
        <f>'PARASITOLOGIE 3'!I81</f>
        <v>30.75</v>
      </c>
      <c r="G86" s="346">
        <f>'INFECTIEUX 3'!I81</f>
        <v>15</v>
      </c>
      <c r="H86" s="346">
        <f>'CARNIVORES 3'!I81</f>
        <v>43.125</v>
      </c>
      <c r="I86" s="346">
        <f>'CHIRURGIE 3'!I81</f>
        <v>26.625</v>
      </c>
      <c r="J86" s="346">
        <f>'BIOCHIMIE 2'!I81</f>
        <v>19.5</v>
      </c>
      <c r="K86" s="346">
        <f>'HIDAOA 3'!I81</f>
        <v>33.375</v>
      </c>
      <c r="L86" s="346">
        <f>'ANA-PATH 2'!I81</f>
        <v>15.25</v>
      </c>
      <c r="M86" s="88">
        <f>CLINIQUE!J83</f>
        <v>43.5</v>
      </c>
      <c r="N86" s="88">
        <f t="shared" si="14"/>
        <v>290.875</v>
      </c>
      <c r="O86" s="88">
        <f t="shared" si="15"/>
        <v>10.388392857142858</v>
      </c>
      <c r="P86" s="89" t="str">
        <f t="shared" si="16"/>
        <v>Admis</v>
      </c>
      <c r="Q86" s="89" t="str">
        <f t="shared" si="17"/>
        <v>juin</v>
      </c>
      <c r="R86" s="72">
        <f t="shared" si="18"/>
        <v>0</v>
      </c>
      <c r="S86" s="72">
        <f t="shared" si="19"/>
        <v>0</v>
      </c>
      <c r="T86" s="72">
        <f t="shared" si="20"/>
        <v>0</v>
      </c>
      <c r="U86" s="72">
        <f t="shared" si="21"/>
        <v>0</v>
      </c>
      <c r="V86" s="72">
        <f t="shared" si="22"/>
        <v>0</v>
      </c>
      <c r="W86" s="72">
        <f t="shared" si="23"/>
        <v>0</v>
      </c>
      <c r="X86" s="72">
        <f t="shared" si="24"/>
        <v>0</v>
      </c>
      <c r="Y86" s="72">
        <f t="shared" si="25"/>
        <v>0</v>
      </c>
      <c r="Z86" s="72">
        <f t="shared" si="26"/>
        <v>0</v>
      </c>
      <c r="AA86" s="72">
        <f t="shared" si="27"/>
        <v>0</v>
      </c>
      <c r="AB86" s="71" t="str">
        <f>'REPRODUCTION 3'!M81</f>
        <v>Juin</v>
      </c>
      <c r="AC86" s="71" t="str">
        <f>'RUMINANTS 3'!M81</f>
        <v>Juin</v>
      </c>
      <c r="AD86" s="71" t="str">
        <f>'PARASITOLOGIE 3'!M81</f>
        <v>Juin</v>
      </c>
      <c r="AE86" s="71" t="str">
        <f>'INFECTIEUX 3'!M81</f>
        <v>Juin</v>
      </c>
      <c r="AF86" s="71" t="str">
        <f>'CARNIVORES 3'!M81</f>
        <v>Juin</v>
      </c>
      <c r="AG86" s="71" t="str">
        <f>'CHIRURGIE 3'!M81</f>
        <v>Juin</v>
      </c>
      <c r="AH86" s="71" t="str">
        <f>'BIOCHIMIE 2'!M81</f>
        <v>Juin</v>
      </c>
      <c r="AI86" s="71" t="str">
        <f>'HIDAOA 3'!M81</f>
        <v>Juin</v>
      </c>
      <c r="AJ86" s="71" t="str">
        <f>'ANA-PATH 2'!M81</f>
        <v>Juin</v>
      </c>
      <c r="AK86" s="73" t="str">
        <f>CLINIQUE!N83</f>
        <v>Juin</v>
      </c>
    </row>
    <row r="87" spans="1:37" ht="15.75">
      <c r="A87" s="115">
        <v>77</v>
      </c>
      <c r="B87" s="123" t="s">
        <v>264</v>
      </c>
      <c r="C87" s="123" t="s">
        <v>265</v>
      </c>
      <c r="D87" s="346">
        <f>'REPRODUCTION 3'!I82</f>
        <v>15</v>
      </c>
      <c r="E87" s="346">
        <f>'RUMINANTS 3'!I82</f>
        <v>43.5</v>
      </c>
      <c r="F87" s="346">
        <f>'PARASITOLOGIE 3'!I82</f>
        <v>30</v>
      </c>
      <c r="G87" s="346">
        <f>'INFECTIEUX 3'!I82</f>
        <v>34.5</v>
      </c>
      <c r="H87" s="346">
        <f>'CARNIVORES 3'!I82</f>
        <v>22.125</v>
      </c>
      <c r="I87" s="346">
        <f>'CHIRURGIE 3'!I82</f>
        <v>24</v>
      </c>
      <c r="J87" s="346">
        <f>'BIOCHIMIE 2'!I82</f>
        <v>14</v>
      </c>
      <c r="K87" s="346">
        <f>'HIDAOA 3'!I82</f>
        <v>40.5</v>
      </c>
      <c r="L87" s="346">
        <f>'ANA-PATH 2'!I82</f>
        <v>15</v>
      </c>
      <c r="M87" s="339">
        <f>CLINIQUE!J84</f>
        <v>41.75</v>
      </c>
      <c r="N87" s="339">
        <f t="shared" si="14"/>
        <v>280.375</v>
      </c>
      <c r="O87" s="339">
        <f t="shared" si="15"/>
        <v>10.013392857142858</v>
      </c>
      <c r="P87" s="89" t="str">
        <f t="shared" si="16"/>
        <v>Admis</v>
      </c>
      <c r="Q87" s="89" t="str">
        <f t="shared" si="17"/>
        <v>Synthèse</v>
      </c>
      <c r="R87" s="72">
        <f t="shared" si="18"/>
        <v>0</v>
      </c>
      <c r="S87" s="72">
        <f t="shared" si="19"/>
        <v>0</v>
      </c>
      <c r="T87" s="72">
        <f t="shared" si="20"/>
        <v>0</v>
      </c>
      <c r="U87" s="72">
        <f t="shared" si="21"/>
        <v>0</v>
      </c>
      <c r="V87" s="72">
        <f t="shared" si="22"/>
        <v>0</v>
      </c>
      <c r="W87" s="72">
        <f t="shared" si="23"/>
        <v>0</v>
      </c>
      <c r="X87" s="72">
        <f t="shared" si="24"/>
        <v>0</v>
      </c>
      <c r="Y87" s="72">
        <f t="shared" si="25"/>
        <v>0</v>
      </c>
      <c r="Z87" s="72">
        <f t="shared" si="26"/>
        <v>0</v>
      </c>
      <c r="AA87" s="72">
        <f t="shared" si="27"/>
        <v>0</v>
      </c>
      <c r="AB87" s="71" t="str">
        <f>'REPRODUCTION 3'!M82</f>
        <v>Synthèse</v>
      </c>
      <c r="AC87" s="71" t="str">
        <f>'RUMINANTS 3'!M82</f>
        <v>Synthèse</v>
      </c>
      <c r="AD87" s="71" t="str">
        <f>'PARASITOLOGIE 3'!M82</f>
        <v>Synthèse</v>
      </c>
      <c r="AE87" s="71" t="str">
        <f>'INFECTIEUX 3'!M82</f>
        <v>Synthèse</v>
      </c>
      <c r="AF87" s="71" t="str">
        <f>'CARNIVORES 3'!M82</f>
        <v>Synthèse</v>
      </c>
      <c r="AG87" s="71" t="str">
        <f>'CHIRURGIE 3'!M82</f>
        <v>Synthèse</v>
      </c>
      <c r="AH87" s="71" t="str">
        <f>'BIOCHIMIE 2'!M82</f>
        <v>Synthèse</v>
      </c>
      <c r="AI87" s="71" t="str">
        <f>'HIDAOA 3'!M82</f>
        <v>Synthèse</v>
      </c>
      <c r="AJ87" s="71" t="str">
        <f>'ANA-PATH 2'!M82</f>
        <v>Synthèse</v>
      </c>
      <c r="AK87" s="73" t="str">
        <f>CLINIQUE!N84</f>
        <v>Juin</v>
      </c>
    </row>
    <row r="88" spans="1:37" ht="18.95" customHeight="1">
      <c r="A88" s="115">
        <v>216</v>
      </c>
      <c r="B88" s="136" t="s">
        <v>769</v>
      </c>
      <c r="C88" s="136" t="s">
        <v>770</v>
      </c>
      <c r="D88" s="346">
        <f>'REPRODUCTION 3'!I83</f>
        <v>3.75</v>
      </c>
      <c r="E88" s="346">
        <f>'RUMINANTS 3'!I83</f>
        <v>42</v>
      </c>
      <c r="F88" s="346">
        <f>'PARASITOLOGIE 3'!I83</f>
        <v>24</v>
      </c>
      <c r="G88" s="346">
        <f>'INFECTIEUX 3'!I83</f>
        <v>22.5</v>
      </c>
      <c r="H88" s="346">
        <f>'CARNIVORES 3'!I83</f>
        <v>16.125</v>
      </c>
      <c r="I88" s="346">
        <f>'CHIRURGIE 3'!I83</f>
        <v>15.75</v>
      </c>
      <c r="J88" s="346">
        <f>'BIOCHIMIE 2'!I83</f>
        <v>15</v>
      </c>
      <c r="K88" s="346">
        <f>'HIDAOA 3'!I83</f>
        <v>40.5</v>
      </c>
      <c r="L88" s="346">
        <f>'ANA-PATH 2'!I83</f>
        <v>12</v>
      </c>
      <c r="M88" s="346">
        <f>CLINIQUE!J85</f>
        <v>42</v>
      </c>
      <c r="N88" s="346">
        <f t="shared" si="14"/>
        <v>233.625</v>
      </c>
      <c r="O88" s="346">
        <f t="shared" si="15"/>
        <v>8.34375</v>
      </c>
      <c r="P88" s="347" t="str">
        <f t="shared" si="16"/>
        <v>Ajournee</v>
      </c>
      <c r="Q88" s="347" t="str">
        <f t="shared" si="17"/>
        <v>Synthèse</v>
      </c>
      <c r="R88" s="348">
        <f t="shared" si="18"/>
        <v>1</v>
      </c>
      <c r="S88" s="348">
        <f t="shared" si="19"/>
        <v>0</v>
      </c>
      <c r="T88" s="348">
        <f t="shared" si="20"/>
        <v>0</v>
      </c>
      <c r="U88" s="348">
        <f t="shared" si="21"/>
        <v>0</v>
      </c>
      <c r="V88" s="348">
        <f t="shared" si="22"/>
        <v>0</v>
      </c>
      <c r="W88" s="348">
        <f t="shared" si="23"/>
        <v>0</v>
      </c>
      <c r="X88" s="348">
        <f t="shared" si="24"/>
        <v>0</v>
      </c>
      <c r="Y88" s="348">
        <f t="shared" si="25"/>
        <v>0</v>
      </c>
      <c r="Z88" s="348">
        <f t="shared" si="26"/>
        <v>0</v>
      </c>
      <c r="AA88" s="348">
        <f t="shared" si="27"/>
        <v>0</v>
      </c>
      <c r="AB88" s="71" t="str">
        <f>'REPRODUCTION 3'!M83</f>
        <v>Synthèse</v>
      </c>
      <c r="AC88" s="71" t="str">
        <f>'RUMINANTS 3'!M83</f>
        <v>Synthèse</v>
      </c>
      <c r="AD88" s="71" t="str">
        <f>'PARASITOLOGIE 3'!M83</f>
        <v>Synthèse</v>
      </c>
      <c r="AE88" s="71" t="str">
        <f>'INFECTIEUX 3'!M83</f>
        <v>Synthèse</v>
      </c>
      <c r="AF88" s="71" t="str">
        <f>'CARNIVORES 3'!M83</f>
        <v>Synthèse</v>
      </c>
      <c r="AG88" s="71" t="str">
        <f>'CHIRURGIE 3'!M83</f>
        <v>Synthèse</v>
      </c>
      <c r="AH88" s="71" t="str">
        <f>'BIOCHIMIE 2'!M83</f>
        <v>Synthèse</v>
      </c>
      <c r="AI88" s="71" t="str">
        <f>'HIDAOA 3'!M83</f>
        <v>Synthèse</v>
      </c>
      <c r="AJ88" s="71" t="str">
        <f>'ANA-PATH 2'!M83</f>
        <v>Synthèse</v>
      </c>
      <c r="AK88" s="73" t="str">
        <f>CLINIQUE!N85</f>
        <v>Juin</v>
      </c>
    </row>
    <row r="89" spans="1:37" ht="18.95" customHeight="1">
      <c r="A89" s="115">
        <v>191</v>
      </c>
      <c r="B89" s="136" t="s">
        <v>266</v>
      </c>
      <c r="C89" s="136" t="s">
        <v>204</v>
      </c>
      <c r="D89" s="346">
        <f>'REPRODUCTION 3'!I84</f>
        <v>21</v>
      </c>
      <c r="E89" s="346">
        <f>'RUMINANTS 3'!I84</f>
        <v>30</v>
      </c>
      <c r="F89" s="346">
        <f>'PARASITOLOGIE 3'!I84</f>
        <v>30</v>
      </c>
      <c r="G89" s="346">
        <f>'INFECTIEUX 3'!I84</f>
        <v>16.5</v>
      </c>
      <c r="H89" s="346">
        <f>'CARNIVORES 3'!I84</f>
        <v>22.125</v>
      </c>
      <c r="I89" s="346">
        <f>'CHIRURGIE 3'!I84</f>
        <v>15</v>
      </c>
      <c r="J89" s="346">
        <f>'BIOCHIMIE 2'!I84</f>
        <v>10</v>
      </c>
      <c r="K89" s="346">
        <f>'HIDAOA 3'!I84</f>
        <v>41.25</v>
      </c>
      <c r="L89" s="346">
        <f>'ANA-PATH 2'!I84</f>
        <v>9</v>
      </c>
      <c r="M89" s="346">
        <f>CLINIQUE!J86</f>
        <v>42.5</v>
      </c>
      <c r="N89" s="346">
        <f t="shared" si="14"/>
        <v>237.375</v>
      </c>
      <c r="O89" s="346">
        <f t="shared" si="15"/>
        <v>8.4776785714285712</v>
      </c>
      <c r="P89" s="347" t="str">
        <f t="shared" si="16"/>
        <v>Ajournee</v>
      </c>
      <c r="Q89" s="347" t="str">
        <f t="shared" si="17"/>
        <v>Synthèse</v>
      </c>
      <c r="R89" s="348">
        <f t="shared" si="18"/>
        <v>0</v>
      </c>
      <c r="S89" s="348">
        <f t="shared" si="19"/>
        <v>0</v>
      </c>
      <c r="T89" s="348">
        <f t="shared" si="20"/>
        <v>0</v>
      </c>
      <c r="U89" s="348">
        <f t="shared" si="21"/>
        <v>0</v>
      </c>
      <c r="V89" s="348">
        <f t="shared" si="22"/>
        <v>0</v>
      </c>
      <c r="W89" s="348">
        <f t="shared" si="23"/>
        <v>0</v>
      </c>
      <c r="X89" s="348">
        <f t="shared" si="24"/>
        <v>0</v>
      </c>
      <c r="Y89" s="348">
        <f t="shared" si="25"/>
        <v>0</v>
      </c>
      <c r="Z89" s="348">
        <f t="shared" si="26"/>
        <v>1</v>
      </c>
      <c r="AA89" s="348">
        <f t="shared" si="27"/>
        <v>0</v>
      </c>
      <c r="AB89" s="71" t="str">
        <f>'REPRODUCTION 3'!M84</f>
        <v>Synthèse</v>
      </c>
      <c r="AC89" s="71" t="str">
        <f>'RUMINANTS 3'!M84</f>
        <v>Juin</v>
      </c>
      <c r="AD89" s="71" t="str">
        <f>'PARASITOLOGIE 3'!M84</f>
        <v>Synthèse</v>
      </c>
      <c r="AE89" s="71" t="str">
        <f>'INFECTIEUX 3'!M84</f>
        <v>Synthèse</v>
      </c>
      <c r="AF89" s="71" t="str">
        <f>'CARNIVORES 3'!M84</f>
        <v>Synthèse</v>
      </c>
      <c r="AG89" s="71" t="str">
        <f>'CHIRURGIE 3'!M84</f>
        <v>Juin</v>
      </c>
      <c r="AH89" s="71" t="str">
        <f>'BIOCHIMIE 2'!M84</f>
        <v>Synthèse</v>
      </c>
      <c r="AI89" s="71" t="str">
        <f>'HIDAOA 3'!M84</f>
        <v>Synthèse</v>
      </c>
      <c r="AJ89" s="71" t="str">
        <f>'ANA-PATH 2'!M84</f>
        <v>Synthèse</v>
      </c>
      <c r="AK89" s="73" t="str">
        <f>CLINIQUE!N86</f>
        <v>Juin</v>
      </c>
    </row>
    <row r="90" spans="1:37" ht="15.75" hidden="1">
      <c r="A90" s="115">
        <v>80</v>
      </c>
      <c r="B90" s="123" t="s">
        <v>70</v>
      </c>
      <c r="C90" s="123" t="s">
        <v>267</v>
      </c>
      <c r="D90" s="346">
        <f>'REPRODUCTION 3'!I85</f>
        <v>31.125</v>
      </c>
      <c r="E90" s="346">
        <f>'RUMINANTS 3'!I85</f>
        <v>53.25</v>
      </c>
      <c r="F90" s="346">
        <f>'PARASITOLOGIE 3'!I85</f>
        <v>36</v>
      </c>
      <c r="G90" s="346">
        <f>'INFECTIEUX 3'!I85</f>
        <v>17.25</v>
      </c>
      <c r="H90" s="346">
        <f>'CARNIVORES 3'!I85</f>
        <v>38.625</v>
      </c>
      <c r="I90" s="346">
        <f>'CHIRURGIE 3'!I85</f>
        <v>34.125</v>
      </c>
      <c r="J90" s="346">
        <f>'BIOCHIMIE 2'!I85</f>
        <v>22</v>
      </c>
      <c r="K90" s="346">
        <f>'HIDAOA 3'!I85</f>
        <v>46.5</v>
      </c>
      <c r="L90" s="346">
        <f>'ANA-PATH 2'!I85</f>
        <v>20.5</v>
      </c>
      <c r="M90" s="88">
        <f>CLINIQUE!J87</f>
        <v>41.75</v>
      </c>
      <c r="N90" s="88">
        <f t="shared" si="14"/>
        <v>341.125</v>
      </c>
      <c r="O90" s="88">
        <f t="shared" si="15"/>
        <v>12.183035714285714</v>
      </c>
      <c r="P90" s="89" t="str">
        <f t="shared" si="16"/>
        <v>Admis</v>
      </c>
      <c r="Q90" s="89" t="str">
        <f t="shared" si="17"/>
        <v>juin</v>
      </c>
      <c r="R90" s="72">
        <f t="shared" si="18"/>
        <v>0</v>
      </c>
      <c r="S90" s="72">
        <f t="shared" si="19"/>
        <v>0</v>
      </c>
      <c r="T90" s="72">
        <f t="shared" si="20"/>
        <v>0</v>
      </c>
      <c r="U90" s="72">
        <f t="shared" si="21"/>
        <v>0</v>
      </c>
      <c r="V90" s="72">
        <f t="shared" si="22"/>
        <v>0</v>
      </c>
      <c r="W90" s="72">
        <f t="shared" si="23"/>
        <v>0</v>
      </c>
      <c r="X90" s="72">
        <f t="shared" si="24"/>
        <v>0</v>
      </c>
      <c r="Y90" s="72">
        <f t="shared" si="25"/>
        <v>0</v>
      </c>
      <c r="Z90" s="72">
        <f t="shared" si="26"/>
        <v>0</v>
      </c>
      <c r="AA90" s="72">
        <f t="shared" si="27"/>
        <v>0</v>
      </c>
      <c r="AB90" s="71" t="str">
        <f>'REPRODUCTION 3'!M85</f>
        <v>Juin</v>
      </c>
      <c r="AC90" s="71" t="str">
        <f>'RUMINANTS 3'!M85</f>
        <v>Juin</v>
      </c>
      <c r="AD90" s="71" t="str">
        <f>'PARASITOLOGIE 3'!M85</f>
        <v>Juin</v>
      </c>
      <c r="AE90" s="71" t="str">
        <f>'INFECTIEUX 3'!M85</f>
        <v>Juin</v>
      </c>
      <c r="AF90" s="71" t="str">
        <f>'CARNIVORES 3'!M85</f>
        <v>Juin</v>
      </c>
      <c r="AG90" s="71" t="str">
        <f>'CHIRURGIE 3'!M85</f>
        <v>Juin</v>
      </c>
      <c r="AH90" s="71" t="str">
        <f>'BIOCHIMIE 2'!M85</f>
        <v>Juin</v>
      </c>
      <c r="AI90" s="71" t="str">
        <f>'HIDAOA 3'!M85</f>
        <v>Juin</v>
      </c>
      <c r="AJ90" s="71" t="str">
        <f>'ANA-PATH 2'!M85</f>
        <v>Juin</v>
      </c>
      <c r="AK90" s="73" t="str">
        <f>CLINIQUE!N87</f>
        <v>Juin</v>
      </c>
    </row>
    <row r="91" spans="1:37" ht="15.75" hidden="1">
      <c r="A91" s="35">
        <v>81</v>
      </c>
      <c r="B91" s="123" t="s">
        <v>268</v>
      </c>
      <c r="C91" s="123" t="s">
        <v>269</v>
      </c>
      <c r="D91" s="346">
        <f>'REPRODUCTION 3'!I86</f>
        <v>19.875</v>
      </c>
      <c r="E91" s="346">
        <f>'RUMINANTS 3'!I86</f>
        <v>51.75</v>
      </c>
      <c r="F91" s="346">
        <f>'PARASITOLOGIE 3'!I86</f>
        <v>35.25</v>
      </c>
      <c r="G91" s="346">
        <f>'INFECTIEUX 3'!I86</f>
        <v>28.125</v>
      </c>
      <c r="H91" s="346">
        <f>'CARNIVORES 3'!I86</f>
        <v>49.125</v>
      </c>
      <c r="I91" s="346">
        <f>'CHIRURGIE 3'!I86</f>
        <v>35.25</v>
      </c>
      <c r="J91" s="346">
        <f>'BIOCHIMIE 2'!I86</f>
        <v>21.25</v>
      </c>
      <c r="K91" s="346">
        <f>'HIDAOA 3'!I86</f>
        <v>45.375</v>
      </c>
      <c r="L91" s="346">
        <f>'ANA-PATH 2'!I86</f>
        <v>20</v>
      </c>
      <c r="M91" s="88">
        <f>CLINIQUE!J88</f>
        <v>41</v>
      </c>
      <c r="N91" s="88">
        <f t="shared" si="14"/>
        <v>347</v>
      </c>
      <c r="O91" s="88">
        <f t="shared" si="15"/>
        <v>12.392857142857142</v>
      </c>
      <c r="P91" s="89" t="str">
        <f t="shared" si="16"/>
        <v>Admis</v>
      </c>
      <c r="Q91" s="89" t="str">
        <f t="shared" si="17"/>
        <v>juin</v>
      </c>
      <c r="R91" s="72">
        <f t="shared" si="18"/>
        <v>0</v>
      </c>
      <c r="S91" s="72">
        <f t="shared" si="19"/>
        <v>0</v>
      </c>
      <c r="T91" s="72">
        <f t="shared" si="20"/>
        <v>0</v>
      </c>
      <c r="U91" s="72">
        <f t="shared" si="21"/>
        <v>0</v>
      </c>
      <c r="V91" s="72">
        <f t="shared" si="22"/>
        <v>0</v>
      </c>
      <c r="W91" s="72">
        <f t="shared" si="23"/>
        <v>0</v>
      </c>
      <c r="X91" s="72">
        <f t="shared" si="24"/>
        <v>0</v>
      </c>
      <c r="Y91" s="72">
        <f t="shared" si="25"/>
        <v>0</v>
      </c>
      <c r="Z91" s="72">
        <f t="shared" si="26"/>
        <v>0</v>
      </c>
      <c r="AA91" s="72">
        <f t="shared" si="27"/>
        <v>0</v>
      </c>
      <c r="AB91" s="71" t="str">
        <f>'REPRODUCTION 3'!M86</f>
        <v>Juin</v>
      </c>
      <c r="AC91" s="71" t="str">
        <f>'RUMINANTS 3'!M86</f>
        <v>Juin</v>
      </c>
      <c r="AD91" s="71" t="str">
        <f>'PARASITOLOGIE 3'!M86</f>
        <v>Juin</v>
      </c>
      <c r="AE91" s="71" t="str">
        <f>'INFECTIEUX 3'!M86</f>
        <v>Juin</v>
      </c>
      <c r="AF91" s="71" t="str">
        <f>'CARNIVORES 3'!M86</f>
        <v>Juin</v>
      </c>
      <c r="AG91" s="71" t="str">
        <f>'CHIRURGIE 3'!M86</f>
        <v>Juin</v>
      </c>
      <c r="AH91" s="71" t="str">
        <f>'BIOCHIMIE 2'!M86</f>
        <v>Juin</v>
      </c>
      <c r="AI91" s="71" t="str">
        <f>'HIDAOA 3'!M86</f>
        <v>Juin</v>
      </c>
      <c r="AJ91" s="71" t="str">
        <f>'ANA-PATH 2'!M86</f>
        <v>Juin</v>
      </c>
      <c r="AK91" s="73" t="str">
        <f>CLINIQUE!N88</f>
        <v>Juin</v>
      </c>
    </row>
    <row r="92" spans="1:37" ht="15.75">
      <c r="A92" s="115">
        <v>82</v>
      </c>
      <c r="B92" s="123" t="s">
        <v>270</v>
      </c>
      <c r="C92" s="123" t="s">
        <v>75</v>
      </c>
      <c r="D92" s="346">
        <f>'REPRODUCTION 3'!I87</f>
        <v>22.5</v>
      </c>
      <c r="E92" s="346">
        <f>'RUMINANTS 3'!I87</f>
        <v>42</v>
      </c>
      <c r="F92" s="346">
        <f>'PARASITOLOGIE 3'!I87</f>
        <v>43.5</v>
      </c>
      <c r="G92" s="346">
        <f>'INFECTIEUX 3'!I87</f>
        <v>31.5</v>
      </c>
      <c r="H92" s="346">
        <f>'CARNIVORES 3'!I87</f>
        <v>40.125</v>
      </c>
      <c r="I92" s="346">
        <f>'CHIRURGIE 3'!I87</f>
        <v>30</v>
      </c>
      <c r="J92" s="346">
        <f>'BIOCHIMIE 2'!I87</f>
        <v>12.75</v>
      </c>
      <c r="K92" s="346">
        <f>'HIDAOA 3'!I87</f>
        <v>46.5</v>
      </c>
      <c r="L92" s="346">
        <f>'ANA-PATH 2'!I87</f>
        <v>20</v>
      </c>
      <c r="M92" s="339">
        <f>CLINIQUE!J89</f>
        <v>41.5</v>
      </c>
      <c r="N92" s="339">
        <f t="shared" si="14"/>
        <v>330.375</v>
      </c>
      <c r="O92" s="339">
        <f t="shared" si="15"/>
        <v>11.799107142857142</v>
      </c>
      <c r="P92" s="89" t="str">
        <f t="shared" si="16"/>
        <v>Admis</v>
      </c>
      <c r="Q92" s="89" t="str">
        <f t="shared" si="17"/>
        <v>Synthèse</v>
      </c>
      <c r="R92" s="72">
        <f t="shared" si="18"/>
        <v>0</v>
      </c>
      <c r="S92" s="72">
        <f t="shared" si="19"/>
        <v>0</v>
      </c>
      <c r="T92" s="72">
        <f t="shared" si="20"/>
        <v>0</v>
      </c>
      <c r="U92" s="72">
        <f t="shared" si="21"/>
        <v>0</v>
      </c>
      <c r="V92" s="72">
        <f t="shared" si="22"/>
        <v>0</v>
      </c>
      <c r="W92" s="72">
        <f t="shared" si="23"/>
        <v>0</v>
      </c>
      <c r="X92" s="72">
        <f t="shared" si="24"/>
        <v>0</v>
      </c>
      <c r="Y92" s="72">
        <f t="shared" si="25"/>
        <v>0</v>
      </c>
      <c r="Z92" s="72">
        <f t="shared" si="26"/>
        <v>0</v>
      </c>
      <c r="AA92" s="72">
        <f t="shared" si="27"/>
        <v>0</v>
      </c>
      <c r="AB92" s="71" t="str">
        <f>'REPRODUCTION 3'!M87</f>
        <v>Synthèse</v>
      </c>
      <c r="AC92" s="71" t="str">
        <f>'RUMINANTS 3'!M87</f>
        <v>Juin</v>
      </c>
      <c r="AD92" s="71" t="str">
        <f>'PARASITOLOGIE 3'!M87</f>
        <v>Synthèse</v>
      </c>
      <c r="AE92" s="71" t="str">
        <f>'INFECTIEUX 3'!M87</f>
        <v>Synthèse</v>
      </c>
      <c r="AF92" s="71" t="str">
        <f>'CARNIVORES 3'!M87</f>
        <v>Juin</v>
      </c>
      <c r="AG92" s="71" t="str">
        <f>'CHIRURGIE 3'!M87</f>
        <v>Synthèse</v>
      </c>
      <c r="AH92" s="71" t="str">
        <f>'BIOCHIMIE 2'!M87</f>
        <v>Synthèse</v>
      </c>
      <c r="AI92" s="71" t="str">
        <f>'HIDAOA 3'!M87</f>
        <v>Synthèse</v>
      </c>
      <c r="AJ92" s="71" t="str">
        <f>'ANA-PATH 2'!M87</f>
        <v>Synthèse</v>
      </c>
      <c r="AK92" s="73" t="str">
        <f>CLINIQUE!N89</f>
        <v>Juin</v>
      </c>
    </row>
    <row r="93" spans="1:37" ht="15.75">
      <c r="A93" s="115">
        <v>83</v>
      </c>
      <c r="B93" s="123" t="s">
        <v>271</v>
      </c>
      <c r="C93" s="123" t="s">
        <v>272</v>
      </c>
      <c r="D93" s="346">
        <f>'REPRODUCTION 3'!I88</f>
        <v>15.75</v>
      </c>
      <c r="E93" s="346">
        <f>'RUMINANTS 3'!I88</f>
        <v>48</v>
      </c>
      <c r="F93" s="346">
        <f>'PARASITOLOGIE 3'!I88</f>
        <v>30.375</v>
      </c>
      <c r="G93" s="346">
        <f>'INFECTIEUX 3'!I88</f>
        <v>28.5</v>
      </c>
      <c r="H93" s="346">
        <f>'CARNIVORES 3'!I88</f>
        <v>42.375</v>
      </c>
      <c r="I93" s="346">
        <f>'CHIRURGIE 3'!I88</f>
        <v>35.25</v>
      </c>
      <c r="J93" s="346">
        <f>'BIOCHIMIE 2'!I88</f>
        <v>18.5</v>
      </c>
      <c r="K93" s="346">
        <f>'HIDAOA 3'!I88</f>
        <v>44.625</v>
      </c>
      <c r="L93" s="346">
        <f>'ANA-PATH 2'!I88</f>
        <v>20.5</v>
      </c>
      <c r="M93" s="339">
        <f>CLINIQUE!J90</f>
        <v>41</v>
      </c>
      <c r="N93" s="339">
        <f t="shared" si="14"/>
        <v>324.875</v>
      </c>
      <c r="O93" s="339">
        <f t="shared" si="15"/>
        <v>11.602678571428571</v>
      </c>
      <c r="P93" s="89" t="str">
        <f t="shared" si="16"/>
        <v>Admis</v>
      </c>
      <c r="Q93" s="89" t="str">
        <f t="shared" si="17"/>
        <v>Synthèse</v>
      </c>
      <c r="R93" s="72">
        <f t="shared" si="18"/>
        <v>0</v>
      </c>
      <c r="S93" s="72">
        <f t="shared" si="19"/>
        <v>0</v>
      </c>
      <c r="T93" s="72">
        <f t="shared" si="20"/>
        <v>0</v>
      </c>
      <c r="U93" s="72">
        <f t="shared" si="21"/>
        <v>0</v>
      </c>
      <c r="V93" s="72">
        <f t="shared" si="22"/>
        <v>0</v>
      </c>
      <c r="W93" s="72">
        <f t="shared" si="23"/>
        <v>0</v>
      </c>
      <c r="X93" s="72">
        <f t="shared" si="24"/>
        <v>0</v>
      </c>
      <c r="Y93" s="72">
        <f t="shared" si="25"/>
        <v>0</v>
      </c>
      <c r="Z93" s="72">
        <f t="shared" si="26"/>
        <v>0</v>
      </c>
      <c r="AA93" s="72">
        <f t="shared" si="27"/>
        <v>0</v>
      </c>
      <c r="AB93" s="71" t="str">
        <f>'REPRODUCTION 3'!M88</f>
        <v>Juin</v>
      </c>
      <c r="AC93" s="71" t="str">
        <f>'RUMINANTS 3'!M88</f>
        <v>Juin</v>
      </c>
      <c r="AD93" s="71" t="str">
        <f>'PARASITOLOGIE 3'!M88</f>
        <v>Juin</v>
      </c>
      <c r="AE93" s="71" t="str">
        <f>'INFECTIEUX 3'!M88</f>
        <v>Synthèse</v>
      </c>
      <c r="AF93" s="71" t="str">
        <f>'CARNIVORES 3'!M88</f>
        <v>Juin</v>
      </c>
      <c r="AG93" s="71" t="str">
        <f>'CHIRURGIE 3'!M88</f>
        <v>Juin</v>
      </c>
      <c r="AH93" s="71" t="str">
        <f>'BIOCHIMIE 2'!M88</f>
        <v>Juin</v>
      </c>
      <c r="AI93" s="71" t="str">
        <f>'HIDAOA 3'!M88</f>
        <v>Juin</v>
      </c>
      <c r="AJ93" s="71" t="str">
        <f>'ANA-PATH 2'!M88</f>
        <v>Juin</v>
      </c>
      <c r="AK93" s="73" t="str">
        <f>CLINIQUE!N90</f>
        <v>Juin</v>
      </c>
    </row>
    <row r="94" spans="1:37" ht="15.75">
      <c r="A94" s="35">
        <v>84</v>
      </c>
      <c r="B94" s="123" t="s">
        <v>273</v>
      </c>
      <c r="C94" s="123" t="s">
        <v>77</v>
      </c>
      <c r="D94" s="346">
        <f>'REPRODUCTION 3'!I89</f>
        <v>17.25</v>
      </c>
      <c r="E94" s="346">
        <f>'RUMINANTS 3'!I89</f>
        <v>49.5</v>
      </c>
      <c r="F94" s="346">
        <f>'PARASITOLOGIE 3'!I89</f>
        <v>33.375</v>
      </c>
      <c r="G94" s="346">
        <f>'INFECTIEUX 3'!I89</f>
        <v>15</v>
      </c>
      <c r="H94" s="346">
        <f>'CARNIVORES 3'!I89</f>
        <v>28.125</v>
      </c>
      <c r="I94" s="346">
        <f>'CHIRURGIE 3'!I89</f>
        <v>31.5</v>
      </c>
      <c r="J94" s="346">
        <f>'BIOCHIMIE 2'!I89</f>
        <v>21.25</v>
      </c>
      <c r="K94" s="346">
        <f>'HIDAOA 3'!I89</f>
        <v>31.5</v>
      </c>
      <c r="L94" s="346">
        <f>'ANA-PATH 2'!I89</f>
        <v>12.5</v>
      </c>
      <c r="M94" s="339">
        <f>CLINIQUE!J91</f>
        <v>40</v>
      </c>
      <c r="N94" s="339">
        <f t="shared" si="14"/>
        <v>280</v>
      </c>
      <c r="O94" s="339">
        <f t="shared" si="15"/>
        <v>10</v>
      </c>
      <c r="P94" s="89" t="str">
        <f t="shared" si="16"/>
        <v>Admis</v>
      </c>
      <c r="Q94" s="89" t="str">
        <f t="shared" si="17"/>
        <v>Synthèse</v>
      </c>
      <c r="R94" s="72">
        <f t="shared" si="18"/>
        <v>0</v>
      </c>
      <c r="S94" s="72">
        <f t="shared" si="19"/>
        <v>0</v>
      </c>
      <c r="T94" s="72">
        <f t="shared" si="20"/>
        <v>0</v>
      </c>
      <c r="U94" s="72">
        <f t="shared" si="21"/>
        <v>0</v>
      </c>
      <c r="V94" s="72">
        <f t="shared" si="22"/>
        <v>0</v>
      </c>
      <c r="W94" s="72">
        <f t="shared" si="23"/>
        <v>0</v>
      </c>
      <c r="X94" s="72">
        <f t="shared" si="24"/>
        <v>0</v>
      </c>
      <c r="Y94" s="72">
        <f t="shared" si="25"/>
        <v>0</v>
      </c>
      <c r="Z94" s="72">
        <f t="shared" si="26"/>
        <v>0</v>
      </c>
      <c r="AA94" s="72">
        <f t="shared" si="27"/>
        <v>0</v>
      </c>
      <c r="AB94" s="71" t="str">
        <f>'REPRODUCTION 3'!M89</f>
        <v>Juin</v>
      </c>
      <c r="AC94" s="71" t="str">
        <f>'RUMINANTS 3'!M89</f>
        <v>Juin</v>
      </c>
      <c r="AD94" s="71" t="str">
        <f>'PARASITOLOGIE 3'!M89</f>
        <v>Juin</v>
      </c>
      <c r="AE94" s="71" t="str">
        <f>'INFECTIEUX 3'!M89</f>
        <v>Synthèse</v>
      </c>
      <c r="AF94" s="71" t="str">
        <f>'CARNIVORES 3'!M89</f>
        <v>Synthèse</v>
      </c>
      <c r="AG94" s="71" t="str">
        <f>'CHIRURGIE 3'!M89</f>
        <v>Juin</v>
      </c>
      <c r="AH94" s="71" t="str">
        <f>'BIOCHIMIE 2'!M89</f>
        <v>Juin</v>
      </c>
      <c r="AI94" s="71" t="str">
        <f>'HIDAOA 3'!M89</f>
        <v>Juin</v>
      </c>
      <c r="AJ94" s="71" t="str">
        <f>'ANA-PATH 2'!M89</f>
        <v>Juin</v>
      </c>
      <c r="AK94" s="73" t="str">
        <f>CLINIQUE!N91</f>
        <v>Juin</v>
      </c>
    </row>
    <row r="95" spans="1:37" ht="18.95" customHeight="1">
      <c r="A95" s="115">
        <v>85</v>
      </c>
      <c r="B95" s="123" t="s">
        <v>274</v>
      </c>
      <c r="C95" s="123" t="s">
        <v>275</v>
      </c>
      <c r="D95" s="346">
        <f>'REPRODUCTION 3'!I90</f>
        <v>30</v>
      </c>
      <c r="E95" s="346">
        <f>'RUMINANTS 3'!I90</f>
        <v>24</v>
      </c>
      <c r="F95" s="346">
        <f>'PARASITOLOGIE 3'!I90</f>
        <v>43.5</v>
      </c>
      <c r="G95" s="346">
        <f>'INFECTIEUX 3'!I90</f>
        <v>37.5</v>
      </c>
      <c r="H95" s="346">
        <f>'CARNIVORES 3'!I90</f>
        <v>29.25</v>
      </c>
      <c r="I95" s="346">
        <f>'CHIRURGIE 3'!I90</f>
        <v>15</v>
      </c>
      <c r="J95" s="346">
        <f>'BIOCHIMIE 2'!I90</f>
        <v>10.5</v>
      </c>
      <c r="K95" s="346">
        <f>'HIDAOA 3'!I90</f>
        <v>35.25</v>
      </c>
      <c r="L95" s="346">
        <f>'ANA-PATH 2'!I90</f>
        <v>10</v>
      </c>
      <c r="M95" s="339">
        <f>CLINIQUE!J92</f>
        <v>38</v>
      </c>
      <c r="N95" s="339">
        <f t="shared" si="14"/>
        <v>273</v>
      </c>
      <c r="O95" s="339">
        <f t="shared" si="15"/>
        <v>9.75</v>
      </c>
      <c r="P95" s="89" t="str">
        <f t="shared" si="16"/>
        <v>Ajournee</v>
      </c>
      <c r="Q95" s="89" t="str">
        <f t="shared" si="17"/>
        <v>Synthèse</v>
      </c>
      <c r="R95" s="72">
        <f t="shared" si="18"/>
        <v>0</v>
      </c>
      <c r="S95" s="72">
        <f t="shared" si="19"/>
        <v>0</v>
      </c>
      <c r="T95" s="72">
        <f t="shared" si="20"/>
        <v>0</v>
      </c>
      <c r="U95" s="72">
        <f t="shared" si="21"/>
        <v>0</v>
      </c>
      <c r="V95" s="72">
        <f t="shared" si="22"/>
        <v>0</v>
      </c>
      <c r="W95" s="72">
        <f t="shared" si="23"/>
        <v>0</v>
      </c>
      <c r="X95" s="72">
        <f t="shared" si="24"/>
        <v>0</v>
      </c>
      <c r="Y95" s="72">
        <f t="shared" si="25"/>
        <v>0</v>
      </c>
      <c r="Z95" s="72">
        <f t="shared" si="26"/>
        <v>0</v>
      </c>
      <c r="AA95" s="72">
        <f t="shared" si="27"/>
        <v>0</v>
      </c>
      <c r="AB95" s="71" t="str">
        <f>'REPRODUCTION 3'!M90</f>
        <v>Synthèse</v>
      </c>
      <c r="AC95" s="71" t="str">
        <f>'RUMINANTS 3'!M90</f>
        <v>Synthèse</v>
      </c>
      <c r="AD95" s="71" t="str">
        <f>'PARASITOLOGIE 3'!M90</f>
        <v>Synthèse</v>
      </c>
      <c r="AE95" s="71" t="str">
        <f>'INFECTIEUX 3'!M90</f>
        <v>Synthèse</v>
      </c>
      <c r="AF95" s="71" t="str">
        <f>'CARNIVORES 3'!M90</f>
        <v>Synthèse</v>
      </c>
      <c r="AG95" s="71" t="str">
        <f>'CHIRURGIE 3'!M90</f>
        <v>Synthèse</v>
      </c>
      <c r="AH95" s="71" t="str">
        <f>'BIOCHIMIE 2'!M90</f>
        <v>Synthèse</v>
      </c>
      <c r="AI95" s="71" t="str">
        <f>'HIDAOA 3'!M90</f>
        <v>Synthèse</v>
      </c>
      <c r="AJ95" s="71" t="str">
        <f>'ANA-PATH 2'!M90</f>
        <v>Synthèse</v>
      </c>
      <c r="AK95" s="73" t="str">
        <f>CLINIQUE!N92</f>
        <v>Juin</v>
      </c>
    </row>
    <row r="96" spans="1:37" ht="15.75">
      <c r="A96" s="115">
        <v>64</v>
      </c>
      <c r="B96" s="123" t="s">
        <v>96</v>
      </c>
      <c r="C96" s="123" t="s">
        <v>276</v>
      </c>
      <c r="D96" s="346">
        <f>'REPRODUCTION 3'!I91</f>
        <v>28.125</v>
      </c>
      <c r="E96" s="346">
        <f>'RUMINANTS 3'!I91</f>
        <v>47.25</v>
      </c>
      <c r="F96" s="346">
        <f>'PARASITOLOGIE 3'!I91</f>
        <v>30</v>
      </c>
      <c r="G96" s="346">
        <f>'INFECTIEUX 3'!I91</f>
        <v>17.25</v>
      </c>
      <c r="H96" s="346">
        <f>'CARNIVORES 3'!I91</f>
        <v>32.25</v>
      </c>
      <c r="I96" s="346">
        <f>'CHIRURGIE 3'!I91</f>
        <v>24.375</v>
      </c>
      <c r="J96" s="346">
        <f>'BIOCHIMIE 2'!I91</f>
        <v>17.5</v>
      </c>
      <c r="K96" s="346">
        <f>'HIDAOA 3'!I91</f>
        <v>34.5</v>
      </c>
      <c r="L96" s="346">
        <f>'ANA-PATH 2'!I91</f>
        <v>20.5</v>
      </c>
      <c r="M96" s="339">
        <f>CLINIQUE!J93</f>
        <v>40.75</v>
      </c>
      <c r="N96" s="339">
        <f t="shared" si="14"/>
        <v>292.5</v>
      </c>
      <c r="O96" s="339">
        <f t="shared" si="15"/>
        <v>10.446428571428571</v>
      </c>
      <c r="P96" s="89" t="str">
        <f t="shared" si="16"/>
        <v>Admis</v>
      </c>
      <c r="Q96" s="89" t="str">
        <f t="shared" si="17"/>
        <v>Synthèse</v>
      </c>
      <c r="R96" s="72">
        <f t="shared" si="18"/>
        <v>0</v>
      </c>
      <c r="S96" s="72">
        <f t="shared" si="19"/>
        <v>0</v>
      </c>
      <c r="T96" s="72">
        <f t="shared" si="20"/>
        <v>0</v>
      </c>
      <c r="U96" s="72">
        <f t="shared" si="21"/>
        <v>0</v>
      </c>
      <c r="V96" s="72">
        <f t="shared" si="22"/>
        <v>0</v>
      </c>
      <c r="W96" s="72">
        <f t="shared" si="23"/>
        <v>0</v>
      </c>
      <c r="X96" s="72">
        <f t="shared" si="24"/>
        <v>0</v>
      </c>
      <c r="Y96" s="72">
        <f t="shared" si="25"/>
        <v>0</v>
      </c>
      <c r="Z96" s="72">
        <f t="shared" si="26"/>
        <v>0</v>
      </c>
      <c r="AA96" s="72">
        <f t="shared" si="27"/>
        <v>0</v>
      </c>
      <c r="AB96" s="71" t="str">
        <f>'REPRODUCTION 3'!M91</f>
        <v>Synthèse</v>
      </c>
      <c r="AC96" s="71" t="str">
        <f>'RUMINANTS 3'!M91</f>
        <v>Juin</v>
      </c>
      <c r="AD96" s="71" t="str">
        <f>'PARASITOLOGIE 3'!M91</f>
        <v>Juin</v>
      </c>
      <c r="AE96" s="71" t="str">
        <f>'INFECTIEUX 3'!M91</f>
        <v>Juin</v>
      </c>
      <c r="AF96" s="71" t="str">
        <f>'CARNIVORES 3'!M91</f>
        <v>Juin</v>
      </c>
      <c r="AG96" s="71" t="str">
        <f>'CHIRURGIE 3'!M91</f>
        <v>Juin</v>
      </c>
      <c r="AH96" s="71" t="str">
        <f>'BIOCHIMIE 2'!M91</f>
        <v>Juin</v>
      </c>
      <c r="AI96" s="71" t="str">
        <f>'HIDAOA 3'!M91</f>
        <v>Juin</v>
      </c>
      <c r="AJ96" s="71" t="str">
        <f>'ANA-PATH 2'!M91</f>
        <v>Juin</v>
      </c>
      <c r="AK96" s="73" t="str">
        <f>CLINIQUE!N93</f>
        <v>Juin</v>
      </c>
    </row>
    <row r="97" spans="1:37" ht="15.75" hidden="1">
      <c r="A97" s="115">
        <v>374</v>
      </c>
      <c r="B97" s="136" t="s">
        <v>96</v>
      </c>
      <c r="C97" s="136" t="s">
        <v>771</v>
      </c>
      <c r="D97" s="346">
        <f>'REPRODUCTION 3'!I92</f>
        <v>31.5</v>
      </c>
      <c r="E97" s="346">
        <f>'RUMINANTS 3'!I92</f>
        <v>33</v>
      </c>
      <c r="F97" s="346">
        <f>'PARASITOLOGIE 3'!I92</f>
        <v>33</v>
      </c>
      <c r="G97" s="346">
        <f>'INFECTIEUX 3'!I92</f>
        <v>0</v>
      </c>
      <c r="H97" s="346">
        <f>'CARNIVORES 3'!I92</f>
        <v>36</v>
      </c>
      <c r="I97" s="346">
        <f>'CHIRURGIE 3'!I92</f>
        <v>36</v>
      </c>
      <c r="J97" s="346">
        <f>'BIOCHIMIE 2'!I92</f>
        <v>0</v>
      </c>
      <c r="K97" s="346">
        <f>'HIDAOA 3'!I92</f>
        <v>0</v>
      </c>
      <c r="L97" s="346">
        <f>'ANA-PATH 2'!I92</f>
        <v>0</v>
      </c>
      <c r="M97" s="346">
        <f>CLINIQUE!J94</f>
        <v>41.01</v>
      </c>
      <c r="N97" s="346">
        <f t="shared" si="14"/>
        <v>210.51</v>
      </c>
      <c r="O97" s="346">
        <f t="shared" si="15"/>
        <v>7.5182142857142855</v>
      </c>
      <c r="P97" s="347" t="str">
        <f t="shared" si="16"/>
        <v>Ajournee</v>
      </c>
      <c r="Q97" s="347" t="str">
        <f t="shared" si="17"/>
        <v>juin</v>
      </c>
      <c r="R97" s="348">
        <f t="shared" si="18"/>
        <v>0</v>
      </c>
      <c r="S97" s="348">
        <f t="shared" si="19"/>
        <v>0</v>
      </c>
      <c r="T97" s="348">
        <f t="shared" si="20"/>
        <v>0</v>
      </c>
      <c r="U97" s="348">
        <f t="shared" si="21"/>
        <v>1</v>
      </c>
      <c r="V97" s="348">
        <f t="shared" si="22"/>
        <v>0</v>
      </c>
      <c r="W97" s="348">
        <f t="shared" si="23"/>
        <v>0</v>
      </c>
      <c r="X97" s="348">
        <f t="shared" si="24"/>
        <v>1</v>
      </c>
      <c r="Y97" s="348">
        <f t="shared" si="25"/>
        <v>1</v>
      </c>
      <c r="Z97" s="348">
        <f t="shared" si="26"/>
        <v>1</v>
      </c>
      <c r="AA97" s="348">
        <f t="shared" si="27"/>
        <v>0</v>
      </c>
      <c r="AB97" s="71" t="str">
        <f>'REPRODUCTION 3'!M92</f>
        <v>Juin</v>
      </c>
      <c r="AC97" s="71" t="str">
        <f>'RUMINANTS 3'!M92</f>
        <v>Juin</v>
      </c>
      <c r="AD97" s="71" t="str">
        <f>'PARASITOLOGIE 3'!M92</f>
        <v>Juin</v>
      </c>
      <c r="AE97" s="71" t="str">
        <f>'INFECTIEUX 3'!M92</f>
        <v>Juin</v>
      </c>
      <c r="AF97" s="71" t="str">
        <f>'CARNIVORES 3'!M92</f>
        <v>Juin</v>
      </c>
      <c r="AG97" s="71" t="str">
        <f>'CHIRURGIE 3'!M92</f>
        <v>Juin</v>
      </c>
      <c r="AH97" s="71" t="str">
        <f>'BIOCHIMIE 2'!M92</f>
        <v>Juin</v>
      </c>
      <c r="AI97" s="71" t="str">
        <f>'HIDAOA 3'!M92</f>
        <v>Juin</v>
      </c>
      <c r="AJ97" s="71" t="str">
        <f>'ANA-PATH 2'!M92</f>
        <v>Juin</v>
      </c>
      <c r="AK97" s="73" t="str">
        <f>CLINIQUE!N94</f>
        <v>Juin</v>
      </c>
    </row>
    <row r="98" spans="1:37" ht="15.75">
      <c r="A98" s="35">
        <v>88</v>
      </c>
      <c r="B98" s="123" t="s">
        <v>96</v>
      </c>
      <c r="C98" s="123" t="s">
        <v>204</v>
      </c>
      <c r="D98" s="346">
        <f>'REPRODUCTION 3'!I93</f>
        <v>23.625</v>
      </c>
      <c r="E98" s="346">
        <f>'RUMINANTS 3'!I93</f>
        <v>42.75</v>
      </c>
      <c r="F98" s="346">
        <f>'PARASITOLOGIE 3'!I93</f>
        <v>32.25</v>
      </c>
      <c r="G98" s="346">
        <f>'INFECTIEUX 3'!I93</f>
        <v>22.5</v>
      </c>
      <c r="H98" s="346">
        <f>'CARNIVORES 3'!I93</f>
        <v>34.125</v>
      </c>
      <c r="I98" s="346">
        <f>'CHIRURGIE 3'!I93</f>
        <v>23.25</v>
      </c>
      <c r="J98" s="346">
        <f>'BIOCHIMIE 2'!I93</f>
        <v>20.5</v>
      </c>
      <c r="K98" s="346">
        <f>'HIDAOA 3'!I93</f>
        <v>30.375</v>
      </c>
      <c r="L98" s="346">
        <f>'ANA-PATH 2'!I93</f>
        <v>20.5</v>
      </c>
      <c r="M98" s="339">
        <f>CLINIQUE!J95</f>
        <v>41.25</v>
      </c>
      <c r="N98" s="339">
        <f t="shared" si="14"/>
        <v>291.125</v>
      </c>
      <c r="O98" s="339">
        <f t="shared" si="15"/>
        <v>10.397321428571429</v>
      </c>
      <c r="P98" s="89" t="str">
        <f t="shared" si="16"/>
        <v>Admis</v>
      </c>
      <c r="Q98" s="89" t="str">
        <f t="shared" si="17"/>
        <v>Synthèse</v>
      </c>
      <c r="R98" s="72">
        <f t="shared" si="18"/>
        <v>0</v>
      </c>
      <c r="S98" s="72">
        <f t="shared" si="19"/>
        <v>0</v>
      </c>
      <c r="T98" s="72">
        <f t="shared" si="20"/>
        <v>0</v>
      </c>
      <c r="U98" s="72">
        <f t="shared" si="21"/>
        <v>0</v>
      </c>
      <c r="V98" s="72">
        <f t="shared" si="22"/>
        <v>0</v>
      </c>
      <c r="W98" s="72">
        <f t="shared" si="23"/>
        <v>0</v>
      </c>
      <c r="X98" s="72">
        <f t="shared" si="24"/>
        <v>0</v>
      </c>
      <c r="Y98" s="72">
        <f t="shared" si="25"/>
        <v>0</v>
      </c>
      <c r="Z98" s="72">
        <f t="shared" si="26"/>
        <v>0</v>
      </c>
      <c r="AA98" s="72">
        <f t="shared" si="27"/>
        <v>0</v>
      </c>
      <c r="AB98" s="71" t="str">
        <f>'REPRODUCTION 3'!M93</f>
        <v>Juin</v>
      </c>
      <c r="AC98" s="71" t="str">
        <f>'RUMINANTS 3'!M93</f>
        <v>Juin</v>
      </c>
      <c r="AD98" s="71" t="str">
        <f>'PARASITOLOGIE 3'!M93</f>
        <v>Juin</v>
      </c>
      <c r="AE98" s="71" t="str">
        <f>'INFECTIEUX 3'!M93</f>
        <v>Synthèse</v>
      </c>
      <c r="AF98" s="71" t="str">
        <f>'CARNIVORES 3'!M93</f>
        <v>Juin</v>
      </c>
      <c r="AG98" s="71" t="str">
        <f>'CHIRURGIE 3'!M93</f>
        <v>Synthèse</v>
      </c>
      <c r="AH98" s="71" t="str">
        <f>'BIOCHIMIE 2'!M93</f>
        <v>Juin</v>
      </c>
      <c r="AI98" s="71" t="str">
        <f>'HIDAOA 3'!M93</f>
        <v>Juin</v>
      </c>
      <c r="AJ98" s="71" t="str">
        <f>'ANA-PATH 2'!M93</f>
        <v>Juin</v>
      </c>
      <c r="AK98" s="73" t="str">
        <f>CLINIQUE!N95</f>
        <v>Juin</v>
      </c>
    </row>
    <row r="99" spans="1:37" ht="15.75">
      <c r="A99" s="115">
        <v>47</v>
      </c>
      <c r="B99" s="136" t="s">
        <v>277</v>
      </c>
      <c r="C99" s="136" t="s">
        <v>278</v>
      </c>
      <c r="D99" s="346">
        <f>'REPRODUCTION 3'!I94</f>
        <v>15</v>
      </c>
      <c r="E99" s="346">
        <f>'RUMINANTS 3'!I94</f>
        <v>33</v>
      </c>
      <c r="F99" s="346">
        <f>'PARASITOLOGIE 3'!I94</f>
        <v>42</v>
      </c>
      <c r="G99" s="346">
        <f>'INFECTIEUX 3'!I94</f>
        <v>15</v>
      </c>
      <c r="H99" s="346">
        <f>'CARNIVORES 3'!I94</f>
        <v>37.875</v>
      </c>
      <c r="I99" s="346">
        <f>'CHIRURGIE 3'!I94</f>
        <v>30</v>
      </c>
      <c r="J99" s="346">
        <f>'BIOCHIMIE 2'!I94</f>
        <v>18</v>
      </c>
      <c r="K99" s="346">
        <f>'HIDAOA 3'!I94</f>
        <v>36</v>
      </c>
      <c r="L99" s="346">
        <f>'ANA-PATH 2'!I94</f>
        <v>19</v>
      </c>
      <c r="M99" s="346">
        <f>CLINIQUE!J96</f>
        <v>40</v>
      </c>
      <c r="N99" s="346">
        <f t="shared" si="14"/>
        <v>285.875</v>
      </c>
      <c r="O99" s="346">
        <f t="shared" si="15"/>
        <v>10.209821428571429</v>
      </c>
      <c r="P99" s="347" t="str">
        <f t="shared" si="16"/>
        <v>Admis</v>
      </c>
      <c r="Q99" s="347" t="str">
        <f t="shared" si="17"/>
        <v>Synthèse</v>
      </c>
      <c r="R99" s="348">
        <f t="shared" si="18"/>
        <v>0</v>
      </c>
      <c r="S99" s="348">
        <f t="shared" si="19"/>
        <v>0</v>
      </c>
      <c r="T99" s="348">
        <f t="shared" si="20"/>
        <v>0</v>
      </c>
      <c r="U99" s="348">
        <f t="shared" si="21"/>
        <v>0</v>
      </c>
      <c r="V99" s="348">
        <f t="shared" si="22"/>
        <v>0</v>
      </c>
      <c r="W99" s="348">
        <f t="shared" si="23"/>
        <v>0</v>
      </c>
      <c r="X99" s="348">
        <f t="shared" si="24"/>
        <v>0</v>
      </c>
      <c r="Y99" s="348">
        <f t="shared" si="25"/>
        <v>0</v>
      </c>
      <c r="Z99" s="348">
        <f t="shared" si="26"/>
        <v>0</v>
      </c>
      <c r="AA99" s="348">
        <f t="shared" si="27"/>
        <v>0</v>
      </c>
      <c r="AB99" s="71" t="str">
        <f>'REPRODUCTION 3'!M94</f>
        <v>Synthèse</v>
      </c>
      <c r="AC99" s="71" t="str">
        <f>'RUMINANTS 3'!M94</f>
        <v>Juin</v>
      </c>
      <c r="AD99" s="71" t="str">
        <f>'PARASITOLOGIE 3'!M94</f>
        <v>Synthèse</v>
      </c>
      <c r="AE99" s="71" t="str">
        <f>'INFECTIEUX 3'!M94</f>
        <v>Synthèse</v>
      </c>
      <c r="AF99" s="71" t="str">
        <f>'CARNIVORES 3'!M94</f>
        <v>Juin</v>
      </c>
      <c r="AG99" s="71" t="str">
        <f>'CHIRURGIE 3'!M94</f>
        <v>Synthèse</v>
      </c>
      <c r="AH99" s="71" t="str">
        <f>'BIOCHIMIE 2'!M94</f>
        <v>Synthèse</v>
      </c>
      <c r="AI99" s="71" t="str">
        <f>'HIDAOA 3'!M94</f>
        <v>Synthèse</v>
      </c>
      <c r="AJ99" s="71" t="str">
        <f>'ANA-PATH 2'!M94</f>
        <v>Synthèse</v>
      </c>
      <c r="AK99" s="73" t="str">
        <f>CLINIQUE!N96</f>
        <v>Juin</v>
      </c>
    </row>
    <row r="100" spans="1:37" ht="15.75" hidden="1">
      <c r="A100" s="115">
        <v>90</v>
      </c>
      <c r="B100" s="123" t="s">
        <v>279</v>
      </c>
      <c r="C100" s="123" t="s">
        <v>65</v>
      </c>
      <c r="D100" s="346">
        <f>'REPRODUCTION 3'!I95</f>
        <v>21.375</v>
      </c>
      <c r="E100" s="346">
        <f>'RUMINANTS 3'!I95</f>
        <v>45.75</v>
      </c>
      <c r="F100" s="346">
        <f>'PARASITOLOGIE 3'!I95</f>
        <v>48.75</v>
      </c>
      <c r="G100" s="346">
        <f>'INFECTIEUX 3'!I95</f>
        <v>19.5</v>
      </c>
      <c r="H100" s="346">
        <f>'CARNIVORES 3'!I95</f>
        <v>39.75</v>
      </c>
      <c r="I100" s="346">
        <f>'CHIRURGIE 3'!I95</f>
        <v>38.25</v>
      </c>
      <c r="J100" s="346">
        <f>'BIOCHIMIE 2'!I95</f>
        <v>23.75</v>
      </c>
      <c r="K100" s="346">
        <f>'HIDAOA 3'!I95</f>
        <v>40.5</v>
      </c>
      <c r="L100" s="346">
        <f>'ANA-PATH 2'!I95</f>
        <v>28</v>
      </c>
      <c r="M100" s="88">
        <f>CLINIQUE!J97</f>
        <v>40.25</v>
      </c>
      <c r="N100" s="88">
        <f t="shared" si="14"/>
        <v>345.875</v>
      </c>
      <c r="O100" s="88">
        <f t="shared" si="15"/>
        <v>12.352678571428571</v>
      </c>
      <c r="P100" s="89" t="str">
        <f t="shared" si="16"/>
        <v>Admis</v>
      </c>
      <c r="Q100" s="89" t="str">
        <f t="shared" si="17"/>
        <v>juin</v>
      </c>
      <c r="R100" s="72">
        <f t="shared" si="18"/>
        <v>0</v>
      </c>
      <c r="S100" s="72">
        <f t="shared" si="19"/>
        <v>0</v>
      </c>
      <c r="T100" s="72">
        <f t="shared" si="20"/>
        <v>0</v>
      </c>
      <c r="U100" s="72">
        <f t="shared" si="21"/>
        <v>0</v>
      </c>
      <c r="V100" s="72">
        <f t="shared" si="22"/>
        <v>0</v>
      </c>
      <c r="W100" s="72">
        <f t="shared" si="23"/>
        <v>0</v>
      </c>
      <c r="X100" s="72">
        <f t="shared" si="24"/>
        <v>0</v>
      </c>
      <c r="Y100" s="72">
        <f t="shared" si="25"/>
        <v>0</v>
      </c>
      <c r="Z100" s="72">
        <f t="shared" si="26"/>
        <v>0</v>
      </c>
      <c r="AA100" s="72">
        <f t="shared" si="27"/>
        <v>0</v>
      </c>
      <c r="AB100" s="71" t="str">
        <f>'REPRODUCTION 3'!M95</f>
        <v>Juin</v>
      </c>
      <c r="AC100" s="71" t="str">
        <f>'RUMINANTS 3'!M95</f>
        <v>Juin</v>
      </c>
      <c r="AD100" s="71" t="str">
        <f>'PARASITOLOGIE 3'!M95</f>
        <v>Juin</v>
      </c>
      <c r="AE100" s="71" t="str">
        <f>'INFECTIEUX 3'!M95</f>
        <v>Juin</v>
      </c>
      <c r="AF100" s="71" t="str">
        <f>'CARNIVORES 3'!M95</f>
        <v>Juin</v>
      </c>
      <c r="AG100" s="71" t="str">
        <f>'CHIRURGIE 3'!M95</f>
        <v>Juin</v>
      </c>
      <c r="AH100" s="71" t="str">
        <f>'BIOCHIMIE 2'!M95</f>
        <v>Juin</v>
      </c>
      <c r="AI100" s="71" t="str">
        <f>'HIDAOA 3'!M95</f>
        <v>Juin</v>
      </c>
      <c r="AJ100" s="71" t="str">
        <f>'ANA-PATH 2'!M95</f>
        <v>Juin</v>
      </c>
      <c r="AK100" s="73" t="str">
        <f>CLINIQUE!N97</f>
        <v>Juin</v>
      </c>
    </row>
    <row r="101" spans="1:37" ht="15.75" hidden="1">
      <c r="A101" s="35">
        <v>91</v>
      </c>
      <c r="B101" s="123" t="s">
        <v>280</v>
      </c>
      <c r="C101" s="123" t="s">
        <v>281</v>
      </c>
      <c r="D101" s="346">
        <f>'REPRODUCTION 3'!I96</f>
        <v>21.375</v>
      </c>
      <c r="E101" s="346">
        <f>'RUMINANTS 3'!I96</f>
        <v>47.25</v>
      </c>
      <c r="F101" s="346">
        <f>'PARASITOLOGIE 3'!I96</f>
        <v>42.75</v>
      </c>
      <c r="G101" s="346">
        <f>'INFECTIEUX 3'!I96</f>
        <v>21</v>
      </c>
      <c r="H101" s="346">
        <f>'CARNIVORES 3'!I96</f>
        <v>37.5</v>
      </c>
      <c r="I101" s="346">
        <f>'CHIRURGIE 3'!I96</f>
        <v>28.125</v>
      </c>
      <c r="J101" s="346">
        <f>'BIOCHIMIE 2'!I96</f>
        <v>15</v>
      </c>
      <c r="K101" s="346">
        <f>'HIDAOA 3'!I96</f>
        <v>37.5</v>
      </c>
      <c r="L101" s="346">
        <f>'ANA-PATH 2'!I96</f>
        <v>25.5</v>
      </c>
      <c r="M101" s="88">
        <f>CLINIQUE!J98</f>
        <v>40.75</v>
      </c>
      <c r="N101" s="88">
        <f t="shared" si="14"/>
        <v>316.75</v>
      </c>
      <c r="O101" s="88">
        <f t="shared" si="15"/>
        <v>11.3125</v>
      </c>
      <c r="P101" s="89" t="str">
        <f t="shared" si="16"/>
        <v>Admis</v>
      </c>
      <c r="Q101" s="89" t="str">
        <f t="shared" si="17"/>
        <v>juin</v>
      </c>
      <c r="R101" s="72">
        <f t="shared" si="18"/>
        <v>0</v>
      </c>
      <c r="S101" s="72">
        <f t="shared" si="19"/>
        <v>0</v>
      </c>
      <c r="T101" s="72">
        <f t="shared" si="20"/>
        <v>0</v>
      </c>
      <c r="U101" s="72">
        <f t="shared" si="21"/>
        <v>0</v>
      </c>
      <c r="V101" s="72">
        <f t="shared" si="22"/>
        <v>0</v>
      </c>
      <c r="W101" s="72">
        <f t="shared" si="23"/>
        <v>0</v>
      </c>
      <c r="X101" s="72">
        <f t="shared" si="24"/>
        <v>0</v>
      </c>
      <c r="Y101" s="72">
        <f t="shared" si="25"/>
        <v>0</v>
      </c>
      <c r="Z101" s="72">
        <f t="shared" si="26"/>
        <v>0</v>
      </c>
      <c r="AA101" s="72">
        <f t="shared" si="27"/>
        <v>0</v>
      </c>
      <c r="AB101" s="71" t="str">
        <f>'REPRODUCTION 3'!M96</f>
        <v>Juin</v>
      </c>
      <c r="AC101" s="71" t="str">
        <f>'RUMINANTS 3'!M96</f>
        <v>Juin</v>
      </c>
      <c r="AD101" s="71" t="str">
        <f>'PARASITOLOGIE 3'!M96</f>
        <v>Juin</v>
      </c>
      <c r="AE101" s="71" t="str">
        <f>'INFECTIEUX 3'!M96</f>
        <v>Juin</v>
      </c>
      <c r="AF101" s="71" t="str">
        <f>'CARNIVORES 3'!M96</f>
        <v>Juin</v>
      </c>
      <c r="AG101" s="71" t="str">
        <f>'CHIRURGIE 3'!M96</f>
        <v>Juin</v>
      </c>
      <c r="AH101" s="71" t="str">
        <f>'BIOCHIMIE 2'!M96</f>
        <v>Juin</v>
      </c>
      <c r="AI101" s="71" t="str">
        <f>'HIDAOA 3'!M96</f>
        <v>Juin</v>
      </c>
      <c r="AJ101" s="71" t="str">
        <f>'ANA-PATH 2'!M96</f>
        <v>Juin</v>
      </c>
      <c r="AK101" s="73" t="str">
        <f>CLINIQUE!N98</f>
        <v>Juin</v>
      </c>
    </row>
    <row r="102" spans="1:37" ht="15.75" hidden="1">
      <c r="A102" s="115">
        <v>92</v>
      </c>
      <c r="B102" s="123" t="s">
        <v>282</v>
      </c>
      <c r="C102" s="123" t="s">
        <v>283</v>
      </c>
      <c r="D102" s="346">
        <f>'REPRODUCTION 3'!I97</f>
        <v>31.5</v>
      </c>
      <c r="E102" s="346">
        <f>'RUMINANTS 3'!I97</f>
        <v>42</v>
      </c>
      <c r="F102" s="346">
        <f>'PARASITOLOGIE 3'!I97</f>
        <v>34.875</v>
      </c>
      <c r="G102" s="346">
        <f>'INFECTIEUX 3'!I97</f>
        <v>21.375</v>
      </c>
      <c r="H102" s="346">
        <f>'CARNIVORES 3'!I97</f>
        <v>37.875</v>
      </c>
      <c r="I102" s="346">
        <f>'CHIRURGIE 3'!I97</f>
        <v>33</v>
      </c>
      <c r="J102" s="346">
        <f>'BIOCHIMIE 2'!I97</f>
        <v>19</v>
      </c>
      <c r="K102" s="346">
        <f>'HIDAOA 3'!I97</f>
        <v>33</v>
      </c>
      <c r="L102" s="346">
        <f>'ANA-PATH 2'!I97</f>
        <v>18</v>
      </c>
      <c r="M102" s="88">
        <f>CLINIQUE!J99</f>
        <v>42</v>
      </c>
      <c r="N102" s="88">
        <f t="shared" si="14"/>
        <v>312.625</v>
      </c>
      <c r="O102" s="88">
        <f t="shared" si="15"/>
        <v>11.165178571428571</v>
      </c>
      <c r="P102" s="89" t="str">
        <f t="shared" si="16"/>
        <v>Admis</v>
      </c>
      <c r="Q102" s="89" t="str">
        <f t="shared" si="17"/>
        <v>juin</v>
      </c>
      <c r="R102" s="72">
        <f t="shared" si="18"/>
        <v>0</v>
      </c>
      <c r="S102" s="72">
        <f t="shared" si="19"/>
        <v>0</v>
      </c>
      <c r="T102" s="72">
        <f t="shared" si="20"/>
        <v>0</v>
      </c>
      <c r="U102" s="72">
        <f t="shared" si="21"/>
        <v>0</v>
      </c>
      <c r="V102" s="72">
        <f t="shared" si="22"/>
        <v>0</v>
      </c>
      <c r="W102" s="72">
        <f t="shared" si="23"/>
        <v>0</v>
      </c>
      <c r="X102" s="72">
        <f t="shared" si="24"/>
        <v>0</v>
      </c>
      <c r="Y102" s="72">
        <f t="shared" si="25"/>
        <v>0</v>
      </c>
      <c r="Z102" s="72">
        <f t="shared" si="26"/>
        <v>0</v>
      </c>
      <c r="AA102" s="72">
        <f t="shared" si="27"/>
        <v>0</v>
      </c>
      <c r="AB102" s="71" t="str">
        <f>'REPRODUCTION 3'!M97</f>
        <v>Juin</v>
      </c>
      <c r="AC102" s="71" t="str">
        <f>'RUMINANTS 3'!M97</f>
        <v>Juin</v>
      </c>
      <c r="AD102" s="71" t="str">
        <f>'PARASITOLOGIE 3'!M97</f>
        <v>Juin</v>
      </c>
      <c r="AE102" s="71" t="str">
        <f>'INFECTIEUX 3'!M97</f>
        <v>Juin</v>
      </c>
      <c r="AF102" s="71" t="str">
        <f>'CARNIVORES 3'!M97</f>
        <v>Juin</v>
      </c>
      <c r="AG102" s="71" t="str">
        <f>'CHIRURGIE 3'!M97</f>
        <v>Juin</v>
      </c>
      <c r="AH102" s="71" t="str">
        <f>'BIOCHIMIE 2'!M97</f>
        <v>Juin</v>
      </c>
      <c r="AI102" s="71" t="str">
        <f>'HIDAOA 3'!M97</f>
        <v>Juin</v>
      </c>
      <c r="AJ102" s="71" t="str">
        <f>'ANA-PATH 2'!M97</f>
        <v>Juin</v>
      </c>
      <c r="AK102" s="73" t="str">
        <f>CLINIQUE!N99</f>
        <v>Juin</v>
      </c>
    </row>
    <row r="103" spans="1:37" ht="15.75">
      <c r="A103" s="115">
        <v>93</v>
      </c>
      <c r="B103" s="123" t="s">
        <v>284</v>
      </c>
      <c r="C103" s="123" t="s">
        <v>772</v>
      </c>
      <c r="D103" s="346">
        <f>'REPRODUCTION 3'!I98</f>
        <v>15</v>
      </c>
      <c r="E103" s="346">
        <f>'RUMINANTS 3'!I98</f>
        <v>38.25</v>
      </c>
      <c r="F103" s="346">
        <f>'PARASITOLOGIE 3'!I98</f>
        <v>37.5</v>
      </c>
      <c r="G103" s="346">
        <f>'INFECTIEUX 3'!I98</f>
        <v>28.5</v>
      </c>
      <c r="H103" s="346">
        <f>'CARNIVORES 3'!I98</f>
        <v>23.625</v>
      </c>
      <c r="I103" s="346">
        <f>'CHIRURGIE 3'!I98</f>
        <v>24</v>
      </c>
      <c r="J103" s="346">
        <f>'BIOCHIMIE 2'!I98</f>
        <v>16</v>
      </c>
      <c r="K103" s="346">
        <f>'HIDAOA 3'!I98</f>
        <v>42</v>
      </c>
      <c r="L103" s="346">
        <f>'ANA-PATH 2'!I98</f>
        <v>18.5</v>
      </c>
      <c r="M103" s="339">
        <f>CLINIQUE!J100</f>
        <v>36.75</v>
      </c>
      <c r="N103" s="339">
        <f t="shared" si="14"/>
        <v>280.125</v>
      </c>
      <c r="O103" s="339">
        <f t="shared" si="15"/>
        <v>10.004464285714286</v>
      </c>
      <c r="P103" s="89" t="str">
        <f t="shared" si="16"/>
        <v>Admis</v>
      </c>
      <c r="Q103" s="89" t="str">
        <f t="shared" si="17"/>
        <v>Synthèse</v>
      </c>
      <c r="R103" s="72">
        <f t="shared" si="18"/>
        <v>0</v>
      </c>
      <c r="S103" s="72">
        <f t="shared" si="19"/>
        <v>0</v>
      </c>
      <c r="T103" s="72">
        <f t="shared" si="20"/>
        <v>0</v>
      </c>
      <c r="U103" s="72">
        <f t="shared" si="21"/>
        <v>0</v>
      </c>
      <c r="V103" s="72">
        <f t="shared" si="22"/>
        <v>0</v>
      </c>
      <c r="W103" s="72">
        <f t="shared" si="23"/>
        <v>0</v>
      </c>
      <c r="X103" s="72">
        <f t="shared" si="24"/>
        <v>0</v>
      </c>
      <c r="Y103" s="72">
        <f t="shared" si="25"/>
        <v>0</v>
      </c>
      <c r="Z103" s="72">
        <f t="shared" si="26"/>
        <v>0</v>
      </c>
      <c r="AA103" s="72">
        <f t="shared" si="27"/>
        <v>0</v>
      </c>
      <c r="AB103" s="71" t="str">
        <f>'REPRODUCTION 3'!M98</f>
        <v>Synthèse</v>
      </c>
      <c r="AC103" s="71" t="str">
        <f>'RUMINANTS 3'!M98</f>
        <v>Synthèse</v>
      </c>
      <c r="AD103" s="71" t="str">
        <f>'PARASITOLOGIE 3'!M98</f>
        <v>Synthèse</v>
      </c>
      <c r="AE103" s="71" t="str">
        <f>'INFECTIEUX 3'!M98</f>
        <v>Synthèse</v>
      </c>
      <c r="AF103" s="71" t="str">
        <f>'CARNIVORES 3'!M98</f>
        <v>Synthèse</v>
      </c>
      <c r="AG103" s="71" t="str">
        <f>'CHIRURGIE 3'!M98</f>
        <v>Synthèse</v>
      </c>
      <c r="AH103" s="71" t="str">
        <f>'BIOCHIMIE 2'!M98</f>
        <v>Synthèse</v>
      </c>
      <c r="AI103" s="71" t="str">
        <f>'HIDAOA 3'!M98</f>
        <v>Synthèse</v>
      </c>
      <c r="AJ103" s="71" t="str">
        <f>'ANA-PATH 2'!M98</f>
        <v>Synthèse</v>
      </c>
      <c r="AK103" s="73" t="str">
        <f>CLINIQUE!N100</f>
        <v>Juin</v>
      </c>
    </row>
    <row r="104" spans="1:37" ht="31.5" hidden="1">
      <c r="A104" s="35">
        <v>94</v>
      </c>
      <c r="B104" s="123" t="s">
        <v>285</v>
      </c>
      <c r="C104" s="123" t="s">
        <v>50</v>
      </c>
      <c r="D104" s="346">
        <f>'REPRODUCTION 3'!I99</f>
        <v>34.5</v>
      </c>
      <c r="E104" s="346">
        <f>'RUMINANTS 3'!I99</f>
        <v>53.25</v>
      </c>
      <c r="F104" s="346">
        <f>'PARASITOLOGIE 3'!I99</f>
        <v>36.375</v>
      </c>
      <c r="G104" s="346">
        <f>'INFECTIEUX 3'!I99</f>
        <v>39</v>
      </c>
      <c r="H104" s="346">
        <f>'CARNIVORES 3'!I99</f>
        <v>40.125</v>
      </c>
      <c r="I104" s="346">
        <f>'CHIRURGIE 3'!I99</f>
        <v>34.5</v>
      </c>
      <c r="J104" s="346">
        <f>'BIOCHIMIE 2'!I99</f>
        <v>21.25</v>
      </c>
      <c r="K104" s="346">
        <f>'HIDAOA 3'!I99</f>
        <v>42.375</v>
      </c>
      <c r="L104" s="346">
        <f>'ANA-PATH 2'!I99</f>
        <v>27.5</v>
      </c>
      <c r="M104" s="88">
        <f>CLINIQUE!J101</f>
        <v>42.75</v>
      </c>
      <c r="N104" s="88">
        <f t="shared" si="14"/>
        <v>371.625</v>
      </c>
      <c r="O104" s="88">
        <f t="shared" si="15"/>
        <v>13.272321428571429</v>
      </c>
      <c r="P104" s="89" t="str">
        <f t="shared" si="16"/>
        <v>Admis</v>
      </c>
      <c r="Q104" s="89" t="str">
        <f t="shared" si="17"/>
        <v>juin</v>
      </c>
      <c r="R104" s="72">
        <f t="shared" si="18"/>
        <v>0</v>
      </c>
      <c r="S104" s="72">
        <f t="shared" si="19"/>
        <v>0</v>
      </c>
      <c r="T104" s="72">
        <f t="shared" si="20"/>
        <v>0</v>
      </c>
      <c r="U104" s="72">
        <f t="shared" si="21"/>
        <v>0</v>
      </c>
      <c r="V104" s="72">
        <f t="shared" si="22"/>
        <v>0</v>
      </c>
      <c r="W104" s="72">
        <f t="shared" si="23"/>
        <v>0</v>
      </c>
      <c r="X104" s="72">
        <f t="shared" si="24"/>
        <v>0</v>
      </c>
      <c r="Y104" s="72">
        <f t="shared" si="25"/>
        <v>0</v>
      </c>
      <c r="Z104" s="72">
        <f t="shared" si="26"/>
        <v>0</v>
      </c>
      <c r="AA104" s="72">
        <f t="shared" si="27"/>
        <v>0</v>
      </c>
      <c r="AB104" s="71" t="str">
        <f>'REPRODUCTION 3'!M99</f>
        <v>Juin</v>
      </c>
      <c r="AC104" s="71" t="str">
        <f>'RUMINANTS 3'!M99</f>
        <v>Juin</v>
      </c>
      <c r="AD104" s="71" t="str">
        <f>'PARASITOLOGIE 3'!M99</f>
        <v>Juin</v>
      </c>
      <c r="AE104" s="71" t="str">
        <f>'INFECTIEUX 3'!M99</f>
        <v>Juin</v>
      </c>
      <c r="AF104" s="71" t="str">
        <f>'CARNIVORES 3'!M99</f>
        <v>Juin</v>
      </c>
      <c r="AG104" s="71" t="str">
        <f>'CHIRURGIE 3'!M99</f>
        <v>Juin</v>
      </c>
      <c r="AH104" s="71" t="str">
        <f>'BIOCHIMIE 2'!M99</f>
        <v>Juin</v>
      </c>
      <c r="AI104" s="71" t="str">
        <f>'HIDAOA 3'!M99</f>
        <v>Juin</v>
      </c>
      <c r="AJ104" s="71" t="str">
        <f>'ANA-PATH 2'!M99</f>
        <v>Juin</v>
      </c>
      <c r="AK104" s="73" t="str">
        <f>CLINIQUE!N101</f>
        <v>Juin</v>
      </c>
    </row>
    <row r="105" spans="1:37" ht="15.75">
      <c r="A105" s="35">
        <v>95</v>
      </c>
      <c r="B105" s="123" t="s">
        <v>105</v>
      </c>
      <c r="C105" s="123" t="s">
        <v>52</v>
      </c>
      <c r="D105" s="346">
        <f>'REPRODUCTION 3'!I100</f>
        <v>25.5</v>
      </c>
      <c r="E105" s="346">
        <f>'RUMINANTS 3'!I100</f>
        <v>46.5</v>
      </c>
      <c r="F105" s="346">
        <f>'PARASITOLOGIE 3'!I100</f>
        <v>40.5</v>
      </c>
      <c r="G105" s="346">
        <f>'INFECTIEUX 3'!I100</f>
        <v>27</v>
      </c>
      <c r="H105" s="346">
        <f>'CARNIVORES 3'!I100</f>
        <v>38.25</v>
      </c>
      <c r="I105" s="346">
        <f>'CHIRURGIE 3'!I100</f>
        <v>33.375</v>
      </c>
      <c r="J105" s="346">
        <f>'BIOCHIMIE 2'!I100</f>
        <v>24</v>
      </c>
      <c r="K105" s="346">
        <f>'HIDAOA 3'!I100</f>
        <v>51</v>
      </c>
      <c r="L105" s="346">
        <f>'ANA-PATH 2'!I100</f>
        <v>21</v>
      </c>
      <c r="M105" s="339">
        <f>CLINIQUE!J102</f>
        <v>41.25</v>
      </c>
      <c r="N105" s="339">
        <f t="shared" si="14"/>
        <v>348.375</v>
      </c>
      <c r="O105" s="339">
        <f t="shared" si="15"/>
        <v>12.441964285714286</v>
      </c>
      <c r="P105" s="89" t="str">
        <f t="shared" si="16"/>
        <v>Admis</v>
      </c>
      <c r="Q105" s="89" t="str">
        <f t="shared" si="17"/>
        <v>Synthèse</v>
      </c>
      <c r="R105" s="72">
        <f t="shared" si="18"/>
        <v>0</v>
      </c>
      <c r="S105" s="72">
        <f t="shared" si="19"/>
        <v>0</v>
      </c>
      <c r="T105" s="72">
        <f t="shared" si="20"/>
        <v>0</v>
      </c>
      <c r="U105" s="72">
        <f t="shared" si="21"/>
        <v>0</v>
      </c>
      <c r="V105" s="72">
        <f t="shared" si="22"/>
        <v>0</v>
      </c>
      <c r="W105" s="72">
        <f t="shared" si="23"/>
        <v>0</v>
      </c>
      <c r="X105" s="72">
        <f t="shared" si="24"/>
        <v>0</v>
      </c>
      <c r="Y105" s="72">
        <f t="shared" si="25"/>
        <v>0</v>
      </c>
      <c r="Z105" s="72">
        <f t="shared" si="26"/>
        <v>0</v>
      </c>
      <c r="AA105" s="72">
        <f t="shared" si="27"/>
        <v>0</v>
      </c>
      <c r="AB105" s="71" t="str">
        <f>'REPRODUCTION 3'!M100</f>
        <v>Synthèse</v>
      </c>
      <c r="AC105" s="71" t="str">
        <f>'RUMINANTS 3'!M100</f>
        <v>Juin</v>
      </c>
      <c r="AD105" s="71" t="str">
        <f>'PARASITOLOGIE 3'!M100</f>
        <v>Synthèse</v>
      </c>
      <c r="AE105" s="71" t="str">
        <f>'INFECTIEUX 3'!M100</f>
        <v>Synthèse</v>
      </c>
      <c r="AF105" s="71" t="str">
        <f>'CARNIVORES 3'!M100</f>
        <v>Juin</v>
      </c>
      <c r="AG105" s="71" t="str">
        <f>'CHIRURGIE 3'!M100</f>
        <v>Juin</v>
      </c>
      <c r="AH105" s="71" t="str">
        <f>'BIOCHIMIE 2'!M100</f>
        <v>Synthèse</v>
      </c>
      <c r="AI105" s="71" t="str">
        <f>'HIDAOA 3'!M100</f>
        <v>Synthèse</v>
      </c>
      <c r="AJ105" s="71" t="str">
        <f>'ANA-PATH 2'!M100</f>
        <v>Synthèse</v>
      </c>
      <c r="AK105" s="73" t="str">
        <f>CLINIQUE!N102</f>
        <v>Juin</v>
      </c>
    </row>
    <row r="106" spans="1:37" ht="15.75">
      <c r="A106" s="115">
        <v>2</v>
      </c>
      <c r="B106" s="136" t="s">
        <v>286</v>
      </c>
      <c r="C106" s="136" t="s">
        <v>287</v>
      </c>
      <c r="D106" s="346">
        <f>'REPRODUCTION 3'!I101</f>
        <v>15</v>
      </c>
      <c r="E106" s="346">
        <f>'RUMINANTS 3'!I101</f>
        <v>46.5</v>
      </c>
      <c r="F106" s="346">
        <f>'PARASITOLOGIE 3'!I101</f>
        <v>30.375</v>
      </c>
      <c r="G106" s="346">
        <f>'INFECTIEUX 3'!I101</f>
        <v>15</v>
      </c>
      <c r="H106" s="346">
        <f>'CARNIVORES 3'!I101</f>
        <v>43.875</v>
      </c>
      <c r="I106" s="346">
        <f>'CHIRURGIE 3'!I101</f>
        <v>37.5</v>
      </c>
      <c r="J106" s="346">
        <f>'BIOCHIMIE 2'!I101</f>
        <v>14</v>
      </c>
      <c r="K106" s="346">
        <f>'HIDAOA 3'!I101</f>
        <v>45</v>
      </c>
      <c r="L106" s="346">
        <f>'ANA-PATH 2'!I101</f>
        <v>16.25</v>
      </c>
      <c r="M106" s="346">
        <f>CLINIQUE!J103</f>
        <v>41.5</v>
      </c>
      <c r="N106" s="346">
        <f t="shared" si="14"/>
        <v>305</v>
      </c>
      <c r="O106" s="346">
        <f t="shared" si="15"/>
        <v>10.892857142857142</v>
      </c>
      <c r="P106" s="347" t="str">
        <f t="shared" si="16"/>
        <v>Admis</v>
      </c>
      <c r="Q106" s="347" t="str">
        <f t="shared" si="17"/>
        <v>Synthèse</v>
      </c>
      <c r="R106" s="348">
        <f t="shared" si="18"/>
        <v>0</v>
      </c>
      <c r="S106" s="348">
        <f t="shared" si="19"/>
        <v>0</v>
      </c>
      <c r="T106" s="348">
        <f t="shared" si="20"/>
        <v>0</v>
      </c>
      <c r="U106" s="348">
        <f t="shared" si="21"/>
        <v>0</v>
      </c>
      <c r="V106" s="348">
        <f t="shared" si="22"/>
        <v>0</v>
      </c>
      <c r="W106" s="348">
        <f t="shared" si="23"/>
        <v>0</v>
      </c>
      <c r="X106" s="348">
        <f t="shared" si="24"/>
        <v>0</v>
      </c>
      <c r="Y106" s="348">
        <f t="shared" si="25"/>
        <v>0</v>
      </c>
      <c r="Z106" s="348">
        <f t="shared" si="26"/>
        <v>0</v>
      </c>
      <c r="AA106" s="348">
        <f t="shared" si="27"/>
        <v>0</v>
      </c>
      <c r="AB106" s="71" t="str">
        <f>'REPRODUCTION 3'!M101</f>
        <v>Juin</v>
      </c>
      <c r="AC106" s="71" t="str">
        <f>'RUMINANTS 3'!M101</f>
        <v>Juin</v>
      </c>
      <c r="AD106" s="71" t="str">
        <f>'PARASITOLOGIE 3'!M101</f>
        <v>Juin</v>
      </c>
      <c r="AE106" s="71" t="str">
        <f>'INFECTIEUX 3'!M101</f>
        <v>Synthèse</v>
      </c>
      <c r="AF106" s="71" t="str">
        <f>'CARNIVORES 3'!M101</f>
        <v>Juin</v>
      </c>
      <c r="AG106" s="71" t="str">
        <f>'CHIRURGIE 3'!M101</f>
        <v>Juin</v>
      </c>
      <c r="AH106" s="71" t="str">
        <f>'BIOCHIMIE 2'!M101</f>
        <v>Juin</v>
      </c>
      <c r="AI106" s="71" t="str">
        <f>'HIDAOA 3'!M101</f>
        <v>Juin</v>
      </c>
      <c r="AJ106" s="71" t="str">
        <f>'ANA-PATH 2'!M101</f>
        <v>Juin</v>
      </c>
      <c r="AK106" s="73" t="str">
        <f>CLINIQUE!N103</f>
        <v>Juin</v>
      </c>
    </row>
    <row r="107" spans="1:37" ht="15.75">
      <c r="A107" s="115">
        <v>97</v>
      </c>
      <c r="B107" s="123" t="s">
        <v>288</v>
      </c>
      <c r="C107" s="123" t="s">
        <v>289</v>
      </c>
      <c r="D107" s="346">
        <f>'REPRODUCTION 3'!I102</f>
        <v>30</v>
      </c>
      <c r="E107" s="346">
        <f>'RUMINANTS 3'!I102</f>
        <v>39</v>
      </c>
      <c r="F107" s="346">
        <f>'PARASITOLOGIE 3'!I102</f>
        <v>32.625</v>
      </c>
      <c r="G107" s="346">
        <f>'INFECTIEUX 3'!I102</f>
        <v>22.5</v>
      </c>
      <c r="H107" s="346">
        <f>'CARNIVORES 3'!I102</f>
        <v>34.125</v>
      </c>
      <c r="I107" s="346">
        <f>'CHIRURGIE 3'!I102</f>
        <v>21.375</v>
      </c>
      <c r="J107" s="346">
        <f>'BIOCHIMIE 2'!I102</f>
        <v>14</v>
      </c>
      <c r="K107" s="346">
        <f>'HIDAOA 3'!I102</f>
        <v>38.25</v>
      </c>
      <c r="L107" s="346">
        <f>'ANA-PATH 2'!I102</f>
        <v>19</v>
      </c>
      <c r="M107" s="339">
        <f>CLINIQUE!J104</f>
        <v>44</v>
      </c>
      <c r="N107" s="339">
        <f t="shared" si="14"/>
        <v>294.875</v>
      </c>
      <c r="O107" s="339">
        <f t="shared" si="15"/>
        <v>10.53125</v>
      </c>
      <c r="P107" s="89" t="str">
        <f t="shared" si="16"/>
        <v>Admis</v>
      </c>
      <c r="Q107" s="89" t="str">
        <f t="shared" si="17"/>
        <v>Synthèse</v>
      </c>
      <c r="R107" s="72">
        <f t="shared" si="18"/>
        <v>0</v>
      </c>
      <c r="S107" s="72">
        <f t="shared" si="19"/>
        <v>0</v>
      </c>
      <c r="T107" s="72">
        <f t="shared" si="20"/>
        <v>0</v>
      </c>
      <c r="U107" s="72">
        <f t="shared" si="21"/>
        <v>0</v>
      </c>
      <c r="V107" s="72">
        <f t="shared" si="22"/>
        <v>0</v>
      </c>
      <c r="W107" s="72">
        <f t="shared" si="23"/>
        <v>0</v>
      </c>
      <c r="X107" s="72">
        <f t="shared" si="24"/>
        <v>0</v>
      </c>
      <c r="Y107" s="72">
        <f t="shared" si="25"/>
        <v>0</v>
      </c>
      <c r="Z107" s="72">
        <f t="shared" si="26"/>
        <v>0</v>
      </c>
      <c r="AA107" s="72">
        <f t="shared" si="27"/>
        <v>0</v>
      </c>
      <c r="AB107" s="71" t="str">
        <f>'REPRODUCTION 3'!M102</f>
        <v>Synthèse</v>
      </c>
      <c r="AC107" s="71" t="str">
        <f>'RUMINANTS 3'!M102</f>
        <v>Juin</v>
      </c>
      <c r="AD107" s="71" t="str">
        <f>'PARASITOLOGIE 3'!M102</f>
        <v>Juin</v>
      </c>
      <c r="AE107" s="71" t="str">
        <f>'INFECTIEUX 3'!M102</f>
        <v>Synthèse</v>
      </c>
      <c r="AF107" s="71" t="str">
        <f>'CARNIVORES 3'!M102</f>
        <v>Juin</v>
      </c>
      <c r="AG107" s="71" t="str">
        <f>'CHIRURGIE 3'!M102</f>
        <v>Synthèse</v>
      </c>
      <c r="AH107" s="71" t="str">
        <f>'BIOCHIMIE 2'!M102</f>
        <v>Synthèse</v>
      </c>
      <c r="AI107" s="71" t="str">
        <f>'HIDAOA 3'!M102</f>
        <v>Juin</v>
      </c>
      <c r="AJ107" s="71" t="str">
        <f>'ANA-PATH 2'!M102</f>
        <v>Synthèse</v>
      </c>
      <c r="AK107" s="73" t="str">
        <f>CLINIQUE!N104</f>
        <v>Juin</v>
      </c>
    </row>
    <row r="108" spans="1:37" ht="15.75" hidden="1">
      <c r="A108" s="115">
        <v>98</v>
      </c>
      <c r="B108" s="123" t="s">
        <v>290</v>
      </c>
      <c r="C108" s="123" t="s">
        <v>291</v>
      </c>
      <c r="D108" s="346">
        <f>'REPRODUCTION 3'!I103</f>
        <v>31.125</v>
      </c>
      <c r="E108" s="346">
        <f>'RUMINANTS 3'!I103</f>
        <v>44.25</v>
      </c>
      <c r="F108" s="346">
        <f>'PARASITOLOGIE 3'!I103</f>
        <v>52.125</v>
      </c>
      <c r="G108" s="346">
        <f>'INFECTIEUX 3'!I103</f>
        <v>21.75</v>
      </c>
      <c r="H108" s="346">
        <f>'CARNIVORES 3'!I103</f>
        <v>46.5</v>
      </c>
      <c r="I108" s="346">
        <f>'CHIRURGIE 3'!I103</f>
        <v>43.5</v>
      </c>
      <c r="J108" s="346">
        <f>'BIOCHIMIE 2'!I103</f>
        <v>24</v>
      </c>
      <c r="K108" s="346">
        <f>'HIDAOA 3'!I103</f>
        <v>44.25</v>
      </c>
      <c r="L108" s="346">
        <f>'ANA-PATH 2'!I103</f>
        <v>22.75</v>
      </c>
      <c r="M108" s="88">
        <f>CLINIQUE!J105</f>
        <v>40.5</v>
      </c>
      <c r="N108" s="88">
        <f t="shared" si="14"/>
        <v>370.75</v>
      </c>
      <c r="O108" s="88">
        <f t="shared" si="15"/>
        <v>13.241071428571429</v>
      </c>
      <c r="P108" s="89" t="str">
        <f t="shared" si="16"/>
        <v>Admis</v>
      </c>
      <c r="Q108" s="89" t="str">
        <f t="shared" si="17"/>
        <v>juin</v>
      </c>
      <c r="R108" s="72">
        <f t="shared" si="18"/>
        <v>0</v>
      </c>
      <c r="S108" s="72">
        <f t="shared" si="19"/>
        <v>0</v>
      </c>
      <c r="T108" s="72">
        <f t="shared" si="20"/>
        <v>0</v>
      </c>
      <c r="U108" s="72">
        <f t="shared" si="21"/>
        <v>0</v>
      </c>
      <c r="V108" s="72">
        <f t="shared" si="22"/>
        <v>0</v>
      </c>
      <c r="W108" s="72">
        <f t="shared" si="23"/>
        <v>0</v>
      </c>
      <c r="X108" s="72">
        <f t="shared" si="24"/>
        <v>0</v>
      </c>
      <c r="Y108" s="72">
        <f t="shared" si="25"/>
        <v>0</v>
      </c>
      <c r="Z108" s="72">
        <f t="shared" si="26"/>
        <v>0</v>
      </c>
      <c r="AA108" s="72">
        <f t="shared" si="27"/>
        <v>0</v>
      </c>
      <c r="AB108" s="71" t="str">
        <f>'REPRODUCTION 3'!M103</f>
        <v>Juin</v>
      </c>
      <c r="AC108" s="71" t="str">
        <f>'RUMINANTS 3'!M103</f>
        <v>Juin</v>
      </c>
      <c r="AD108" s="71" t="str">
        <f>'PARASITOLOGIE 3'!M103</f>
        <v>Juin</v>
      </c>
      <c r="AE108" s="71" t="str">
        <f>'INFECTIEUX 3'!M103</f>
        <v>Juin</v>
      </c>
      <c r="AF108" s="71" t="str">
        <f>'CARNIVORES 3'!M103</f>
        <v>Juin</v>
      </c>
      <c r="AG108" s="71" t="str">
        <f>'CHIRURGIE 3'!M103</f>
        <v>Juin</v>
      </c>
      <c r="AH108" s="71" t="str">
        <f>'BIOCHIMIE 2'!M103</f>
        <v>Juin</v>
      </c>
      <c r="AI108" s="71" t="str">
        <f>'HIDAOA 3'!M103</f>
        <v>Juin</v>
      </c>
      <c r="AJ108" s="71" t="str">
        <f>'ANA-PATH 2'!M103</f>
        <v>Juin</v>
      </c>
      <c r="AK108" s="73" t="str">
        <f>CLINIQUE!N105</f>
        <v>Juin</v>
      </c>
    </row>
    <row r="109" spans="1:37" ht="15.75">
      <c r="A109" s="115">
        <v>99</v>
      </c>
      <c r="B109" s="123" t="s">
        <v>292</v>
      </c>
      <c r="C109" s="123" t="s">
        <v>64</v>
      </c>
      <c r="D109" s="346">
        <f>'REPRODUCTION 3'!I104</f>
        <v>21</v>
      </c>
      <c r="E109" s="346">
        <f>'RUMINANTS 3'!I104</f>
        <v>42</v>
      </c>
      <c r="F109" s="346">
        <f>'PARASITOLOGIE 3'!I104</f>
        <v>39.375</v>
      </c>
      <c r="G109" s="346">
        <f>'INFECTIEUX 3'!I104</f>
        <v>36</v>
      </c>
      <c r="H109" s="346">
        <f>'CARNIVORES 3'!I104</f>
        <v>31.875</v>
      </c>
      <c r="I109" s="346">
        <f>'CHIRURGIE 3'!I104</f>
        <v>30</v>
      </c>
      <c r="J109" s="346">
        <f>'BIOCHIMIE 2'!I104</f>
        <v>20</v>
      </c>
      <c r="K109" s="346">
        <f>'HIDAOA 3'!I104</f>
        <v>37.125</v>
      </c>
      <c r="L109" s="346">
        <f>'ANA-PATH 2'!I104</f>
        <v>17</v>
      </c>
      <c r="M109" s="339">
        <f>CLINIQUE!J106</f>
        <v>40.25</v>
      </c>
      <c r="N109" s="339">
        <f t="shared" si="14"/>
        <v>314.625</v>
      </c>
      <c r="O109" s="339">
        <f t="shared" si="15"/>
        <v>11.236607142857142</v>
      </c>
      <c r="P109" s="89" t="str">
        <f t="shared" si="16"/>
        <v>Admis</v>
      </c>
      <c r="Q109" s="89" t="str">
        <f t="shared" si="17"/>
        <v>Synthèse</v>
      </c>
      <c r="R109" s="72">
        <f t="shared" si="18"/>
        <v>0</v>
      </c>
      <c r="S109" s="72">
        <f t="shared" si="19"/>
        <v>0</v>
      </c>
      <c r="T109" s="72">
        <f t="shared" si="20"/>
        <v>0</v>
      </c>
      <c r="U109" s="72">
        <f t="shared" si="21"/>
        <v>0</v>
      </c>
      <c r="V109" s="72">
        <f t="shared" si="22"/>
        <v>0</v>
      </c>
      <c r="W109" s="72">
        <f t="shared" si="23"/>
        <v>0</v>
      </c>
      <c r="X109" s="72">
        <f t="shared" si="24"/>
        <v>0</v>
      </c>
      <c r="Y109" s="72">
        <f t="shared" si="25"/>
        <v>0</v>
      </c>
      <c r="Z109" s="72">
        <f t="shared" si="26"/>
        <v>0</v>
      </c>
      <c r="AA109" s="72">
        <f t="shared" si="27"/>
        <v>0</v>
      </c>
      <c r="AB109" s="71" t="str">
        <f>'REPRODUCTION 3'!M104</f>
        <v>Synthèse</v>
      </c>
      <c r="AC109" s="71" t="str">
        <f>'RUMINANTS 3'!M104</f>
        <v>Juin</v>
      </c>
      <c r="AD109" s="71" t="str">
        <f>'PARASITOLOGIE 3'!M104</f>
        <v>Juin</v>
      </c>
      <c r="AE109" s="71" t="str">
        <f>'INFECTIEUX 3'!M104</f>
        <v>Synthèse</v>
      </c>
      <c r="AF109" s="71" t="str">
        <f>'CARNIVORES 3'!M104</f>
        <v>Juin</v>
      </c>
      <c r="AG109" s="71" t="str">
        <f>'CHIRURGIE 3'!M104</f>
        <v>Juin</v>
      </c>
      <c r="AH109" s="71" t="str">
        <f>'BIOCHIMIE 2'!M104</f>
        <v>Synthèse</v>
      </c>
      <c r="AI109" s="71" t="str">
        <f>'HIDAOA 3'!M104</f>
        <v>Juin</v>
      </c>
      <c r="AJ109" s="71" t="str">
        <f>'ANA-PATH 2'!M104</f>
        <v>Synthèse</v>
      </c>
      <c r="AK109" s="73" t="str">
        <f>CLINIQUE!N106</f>
        <v>Juin</v>
      </c>
    </row>
    <row r="110" spans="1:37" ht="18.95" customHeight="1">
      <c r="A110" s="115">
        <v>140</v>
      </c>
      <c r="B110" s="136" t="s">
        <v>293</v>
      </c>
      <c r="C110" s="136" t="s">
        <v>294</v>
      </c>
      <c r="D110" s="346">
        <f>'REPRODUCTION 3'!I105</f>
        <v>12.75</v>
      </c>
      <c r="E110" s="346">
        <f>'RUMINANTS 3'!I105</f>
        <v>37.5</v>
      </c>
      <c r="F110" s="346">
        <f>'PARASITOLOGIE 3'!I105</f>
        <v>36</v>
      </c>
      <c r="G110" s="346">
        <f>'INFECTIEUX 3'!I105</f>
        <v>12</v>
      </c>
      <c r="H110" s="346">
        <f>'CARNIVORES 3'!I105</f>
        <v>21</v>
      </c>
      <c r="I110" s="346">
        <f>'CHIRURGIE 3'!I105</f>
        <v>22.5</v>
      </c>
      <c r="J110" s="346">
        <f>'BIOCHIMIE 2'!I105</f>
        <v>23</v>
      </c>
      <c r="K110" s="346">
        <f>'HIDAOA 3'!I105</f>
        <v>30.75</v>
      </c>
      <c r="L110" s="346">
        <f>'ANA-PATH 2'!I105</f>
        <v>16</v>
      </c>
      <c r="M110" s="346">
        <f>CLINIQUE!J107</f>
        <v>42</v>
      </c>
      <c r="N110" s="346">
        <f t="shared" si="14"/>
        <v>253.5</v>
      </c>
      <c r="O110" s="346">
        <f t="shared" si="15"/>
        <v>9.0535714285714288</v>
      </c>
      <c r="P110" s="347" t="str">
        <f t="shared" si="16"/>
        <v>Ajournee</v>
      </c>
      <c r="Q110" s="347" t="str">
        <f t="shared" si="17"/>
        <v>Synthèse</v>
      </c>
      <c r="R110" s="348">
        <f t="shared" si="18"/>
        <v>1</v>
      </c>
      <c r="S110" s="348">
        <f t="shared" si="19"/>
        <v>0</v>
      </c>
      <c r="T110" s="348">
        <f t="shared" si="20"/>
        <v>0</v>
      </c>
      <c r="U110" s="348">
        <f t="shared" si="21"/>
        <v>1</v>
      </c>
      <c r="V110" s="348">
        <f t="shared" si="22"/>
        <v>0</v>
      </c>
      <c r="W110" s="348">
        <f t="shared" si="23"/>
        <v>0</v>
      </c>
      <c r="X110" s="348">
        <f t="shared" si="24"/>
        <v>0</v>
      </c>
      <c r="Y110" s="348">
        <f t="shared" si="25"/>
        <v>0</v>
      </c>
      <c r="Z110" s="348">
        <f t="shared" si="26"/>
        <v>0</v>
      </c>
      <c r="AA110" s="348">
        <f t="shared" si="27"/>
        <v>0</v>
      </c>
      <c r="AB110" s="71" t="str">
        <f>'REPRODUCTION 3'!M105</f>
        <v>Synthèse</v>
      </c>
      <c r="AC110" s="71" t="str">
        <f>'RUMINANTS 3'!M105</f>
        <v>Juin</v>
      </c>
      <c r="AD110" s="71" t="str">
        <f>'PARASITOLOGIE 3'!M105</f>
        <v>Synthèse</v>
      </c>
      <c r="AE110" s="71" t="str">
        <f>'INFECTIEUX 3'!M105</f>
        <v>Synthèse</v>
      </c>
      <c r="AF110" s="71" t="str">
        <f>'CARNIVORES 3'!M105</f>
        <v>Synthèse</v>
      </c>
      <c r="AG110" s="71" t="str">
        <f>'CHIRURGIE 3'!M105</f>
        <v>Synthèse</v>
      </c>
      <c r="AH110" s="71" t="str">
        <f>'BIOCHIMIE 2'!M105</f>
        <v>Synthèse</v>
      </c>
      <c r="AI110" s="71" t="str">
        <f>'HIDAOA 3'!M105</f>
        <v>Juin</v>
      </c>
      <c r="AJ110" s="71" t="str">
        <f>'ANA-PATH 2'!M105</f>
        <v>Synthèse</v>
      </c>
      <c r="AK110" s="73" t="str">
        <f>CLINIQUE!N107</f>
        <v>Juin</v>
      </c>
    </row>
    <row r="111" spans="1:37" ht="15.75" hidden="1">
      <c r="A111" s="115">
        <v>101</v>
      </c>
      <c r="B111" s="123" t="s">
        <v>295</v>
      </c>
      <c r="C111" s="123" t="s">
        <v>296</v>
      </c>
      <c r="D111" s="346">
        <f>'REPRODUCTION 3'!I106</f>
        <v>33.75</v>
      </c>
      <c r="E111" s="346">
        <f>'RUMINANTS 3'!I106</f>
        <v>45</v>
      </c>
      <c r="F111" s="346">
        <f>'PARASITOLOGIE 3'!I106</f>
        <v>45.375</v>
      </c>
      <c r="G111" s="346">
        <f>'INFECTIEUX 3'!I106</f>
        <v>26.625</v>
      </c>
      <c r="H111" s="346">
        <f>'CARNIVORES 3'!I106</f>
        <v>38.625</v>
      </c>
      <c r="I111" s="346">
        <f>'CHIRURGIE 3'!I106</f>
        <v>37.5</v>
      </c>
      <c r="J111" s="346">
        <f>'BIOCHIMIE 2'!I106</f>
        <v>24.5</v>
      </c>
      <c r="K111" s="346">
        <f>'HIDAOA 3'!I106</f>
        <v>48.75</v>
      </c>
      <c r="L111" s="346">
        <f>'ANA-PATH 2'!I106</f>
        <v>21</v>
      </c>
      <c r="M111" s="88">
        <f>CLINIQUE!J108</f>
        <v>44.5</v>
      </c>
      <c r="N111" s="88">
        <f t="shared" si="14"/>
        <v>365.625</v>
      </c>
      <c r="O111" s="88">
        <f t="shared" si="15"/>
        <v>13.058035714285714</v>
      </c>
      <c r="P111" s="89" t="str">
        <f t="shared" si="16"/>
        <v>Admis</v>
      </c>
      <c r="Q111" s="89" t="str">
        <f t="shared" si="17"/>
        <v>juin</v>
      </c>
      <c r="R111" s="72">
        <f t="shared" si="18"/>
        <v>0</v>
      </c>
      <c r="S111" s="72">
        <f t="shared" si="19"/>
        <v>0</v>
      </c>
      <c r="T111" s="72">
        <f t="shared" si="20"/>
        <v>0</v>
      </c>
      <c r="U111" s="72">
        <f t="shared" si="21"/>
        <v>0</v>
      </c>
      <c r="V111" s="72">
        <f t="shared" si="22"/>
        <v>0</v>
      </c>
      <c r="W111" s="72">
        <f t="shared" si="23"/>
        <v>0</v>
      </c>
      <c r="X111" s="72">
        <f t="shared" si="24"/>
        <v>0</v>
      </c>
      <c r="Y111" s="72">
        <f t="shared" si="25"/>
        <v>0</v>
      </c>
      <c r="Z111" s="72">
        <f t="shared" si="26"/>
        <v>0</v>
      </c>
      <c r="AA111" s="72">
        <f t="shared" si="27"/>
        <v>0</v>
      </c>
      <c r="AB111" s="71" t="str">
        <f>'REPRODUCTION 3'!M106</f>
        <v>Juin</v>
      </c>
      <c r="AC111" s="71" t="str">
        <f>'RUMINANTS 3'!M106</f>
        <v>Juin</v>
      </c>
      <c r="AD111" s="71" t="str">
        <f>'PARASITOLOGIE 3'!M106</f>
        <v>Juin</v>
      </c>
      <c r="AE111" s="71" t="str">
        <f>'INFECTIEUX 3'!M106</f>
        <v>Juin</v>
      </c>
      <c r="AF111" s="71" t="str">
        <f>'CARNIVORES 3'!M106</f>
        <v>Juin</v>
      </c>
      <c r="AG111" s="71" t="str">
        <f>'CHIRURGIE 3'!M106</f>
        <v>Juin</v>
      </c>
      <c r="AH111" s="71" t="str">
        <f>'BIOCHIMIE 2'!M106</f>
        <v>Juin</v>
      </c>
      <c r="AI111" s="71" t="str">
        <f>'HIDAOA 3'!M106</f>
        <v>Juin</v>
      </c>
      <c r="AJ111" s="71" t="str">
        <f>'ANA-PATH 2'!M106</f>
        <v>Juin</v>
      </c>
      <c r="AK111" s="73" t="str">
        <f>CLINIQUE!N108</f>
        <v>Juin</v>
      </c>
    </row>
    <row r="112" spans="1:37" ht="15.75">
      <c r="A112" s="35">
        <v>102</v>
      </c>
      <c r="B112" s="123" t="s">
        <v>297</v>
      </c>
      <c r="C112" s="123" t="s">
        <v>298</v>
      </c>
      <c r="D112" s="346">
        <f>'REPRODUCTION 3'!I107</f>
        <v>30</v>
      </c>
      <c r="E112" s="346">
        <f>'RUMINANTS 3'!I107</f>
        <v>51.75</v>
      </c>
      <c r="F112" s="346">
        <f>'PARASITOLOGIE 3'!I107</f>
        <v>48</v>
      </c>
      <c r="G112" s="346">
        <f>'INFECTIEUX 3'!I107</f>
        <v>16.5</v>
      </c>
      <c r="H112" s="346">
        <f>'CARNIVORES 3'!I107</f>
        <v>33.375</v>
      </c>
      <c r="I112" s="346">
        <f>'CHIRURGIE 3'!I107</f>
        <v>26.25</v>
      </c>
      <c r="J112" s="346">
        <f>'BIOCHIMIE 2'!I107</f>
        <v>16.5</v>
      </c>
      <c r="K112" s="346">
        <f>'HIDAOA 3'!I107</f>
        <v>37.875</v>
      </c>
      <c r="L112" s="346">
        <f>'ANA-PATH 2'!I107</f>
        <v>20</v>
      </c>
      <c r="M112" s="339">
        <f>CLINIQUE!J109</f>
        <v>42.5</v>
      </c>
      <c r="N112" s="339">
        <f t="shared" si="14"/>
        <v>322.75</v>
      </c>
      <c r="O112" s="339">
        <f t="shared" si="15"/>
        <v>11.526785714285714</v>
      </c>
      <c r="P112" s="89" t="str">
        <f t="shared" si="16"/>
        <v>Admis</v>
      </c>
      <c r="Q112" s="89" t="str">
        <f t="shared" si="17"/>
        <v>Synthèse</v>
      </c>
      <c r="R112" s="72">
        <f t="shared" si="18"/>
        <v>0</v>
      </c>
      <c r="S112" s="72">
        <f t="shared" si="19"/>
        <v>0</v>
      </c>
      <c r="T112" s="72">
        <f t="shared" si="20"/>
        <v>0</v>
      </c>
      <c r="U112" s="72">
        <f t="shared" si="21"/>
        <v>0</v>
      </c>
      <c r="V112" s="72">
        <f t="shared" si="22"/>
        <v>0</v>
      </c>
      <c r="W112" s="72">
        <f t="shared" si="23"/>
        <v>0</v>
      </c>
      <c r="X112" s="72">
        <f t="shared" si="24"/>
        <v>0</v>
      </c>
      <c r="Y112" s="72">
        <f t="shared" si="25"/>
        <v>0</v>
      </c>
      <c r="Z112" s="72">
        <f t="shared" si="26"/>
        <v>0</v>
      </c>
      <c r="AA112" s="72">
        <f t="shared" si="27"/>
        <v>0</v>
      </c>
      <c r="AB112" s="71" t="str">
        <f>'REPRODUCTION 3'!M107</f>
        <v>Synthèse</v>
      </c>
      <c r="AC112" s="71" t="str">
        <f>'RUMINANTS 3'!M107</f>
        <v>Juin</v>
      </c>
      <c r="AD112" s="71" t="str">
        <f>'PARASITOLOGIE 3'!M107</f>
        <v>Synthèse</v>
      </c>
      <c r="AE112" s="71" t="str">
        <f>'INFECTIEUX 3'!M107</f>
        <v>Synthèse</v>
      </c>
      <c r="AF112" s="71" t="str">
        <f>'CARNIVORES 3'!M107</f>
        <v>Juin</v>
      </c>
      <c r="AG112" s="71" t="str">
        <f>'CHIRURGIE 3'!M107</f>
        <v>Juin</v>
      </c>
      <c r="AH112" s="71" t="str">
        <f>'BIOCHIMIE 2'!M107</f>
        <v>Juin</v>
      </c>
      <c r="AI112" s="71" t="str">
        <f>'HIDAOA 3'!M107</f>
        <v>Juin</v>
      </c>
      <c r="AJ112" s="71" t="str">
        <f>'ANA-PATH 2'!M107</f>
        <v>Juin</v>
      </c>
      <c r="AK112" s="73" t="str">
        <f>CLINIQUE!N109</f>
        <v>Juin</v>
      </c>
    </row>
    <row r="113" spans="1:37" ht="15.75" hidden="1">
      <c r="A113" s="115">
        <v>412</v>
      </c>
      <c r="B113" s="136" t="s">
        <v>299</v>
      </c>
      <c r="C113" s="136" t="s">
        <v>300</v>
      </c>
      <c r="D113" s="346">
        <f>'REPRODUCTION 3'!I108</f>
        <v>0</v>
      </c>
      <c r="E113" s="346">
        <f>'RUMINANTS 3'!I108</f>
        <v>0</v>
      </c>
      <c r="F113" s="346">
        <f>'PARASITOLOGIE 3'!I108</f>
        <v>0</v>
      </c>
      <c r="G113" s="346">
        <f>'INFECTIEUX 3'!I108</f>
        <v>0</v>
      </c>
      <c r="H113" s="346">
        <f>'CARNIVORES 3'!I108</f>
        <v>0</v>
      </c>
      <c r="I113" s="346">
        <f>'CHIRURGIE 3'!I108</f>
        <v>0</v>
      </c>
      <c r="J113" s="346">
        <f>'BIOCHIMIE 2'!I108</f>
        <v>0</v>
      </c>
      <c r="K113" s="346">
        <f>'HIDAOA 3'!I108</f>
        <v>0</v>
      </c>
      <c r="L113" s="346">
        <f>'ANA-PATH 2'!I108</f>
        <v>0</v>
      </c>
      <c r="M113" s="346">
        <f>CLINIQUE!J110</f>
        <v>0</v>
      </c>
      <c r="N113" s="346">
        <f t="shared" si="14"/>
        <v>0</v>
      </c>
      <c r="O113" s="346">
        <f t="shared" si="15"/>
        <v>0</v>
      </c>
      <c r="P113" s="347" t="str">
        <f t="shared" si="16"/>
        <v>Ajournee</v>
      </c>
      <c r="Q113" s="347" t="str">
        <f t="shared" si="17"/>
        <v>juin</v>
      </c>
      <c r="R113" s="348">
        <f t="shared" si="18"/>
        <v>1</v>
      </c>
      <c r="S113" s="348">
        <f t="shared" si="19"/>
        <v>1</v>
      </c>
      <c r="T113" s="348">
        <f t="shared" si="20"/>
        <v>1</v>
      </c>
      <c r="U113" s="348">
        <f t="shared" si="21"/>
        <v>1</v>
      </c>
      <c r="V113" s="348">
        <f t="shared" si="22"/>
        <v>1</v>
      </c>
      <c r="W113" s="348">
        <f t="shared" si="23"/>
        <v>1</v>
      </c>
      <c r="X113" s="348">
        <f t="shared" si="24"/>
        <v>1</v>
      </c>
      <c r="Y113" s="348">
        <f t="shared" si="25"/>
        <v>1</v>
      </c>
      <c r="Z113" s="348">
        <f t="shared" si="26"/>
        <v>1</v>
      </c>
      <c r="AA113" s="348">
        <f t="shared" si="27"/>
        <v>1</v>
      </c>
      <c r="AB113" s="71" t="str">
        <f>'REPRODUCTION 3'!M108</f>
        <v>Juin</v>
      </c>
      <c r="AC113" s="71" t="str">
        <f>'RUMINANTS 3'!M108</f>
        <v>Juin</v>
      </c>
      <c r="AD113" s="71" t="str">
        <f>'PARASITOLOGIE 3'!M108</f>
        <v>Juin</v>
      </c>
      <c r="AE113" s="71" t="str">
        <f>'INFECTIEUX 3'!M108</f>
        <v>Juin</v>
      </c>
      <c r="AF113" s="71" t="str">
        <f>'CARNIVORES 3'!M108</f>
        <v>Juin</v>
      </c>
      <c r="AG113" s="71" t="str">
        <f>'CHIRURGIE 3'!M108</f>
        <v>Juin</v>
      </c>
      <c r="AH113" s="71" t="str">
        <f>'BIOCHIMIE 2'!M108</f>
        <v>Juin</v>
      </c>
      <c r="AI113" s="71" t="str">
        <f>'HIDAOA 3'!M108</f>
        <v>Juin</v>
      </c>
      <c r="AJ113" s="71" t="str">
        <f>'ANA-PATH 2'!M108</f>
        <v>Juin</v>
      </c>
      <c r="AK113" s="73" t="str">
        <f>CLINIQUE!N110</f>
        <v>Juin</v>
      </c>
    </row>
    <row r="114" spans="1:37" ht="15.75">
      <c r="A114" s="115">
        <v>104</v>
      </c>
      <c r="B114" s="123" t="s">
        <v>301</v>
      </c>
      <c r="C114" s="123" t="s">
        <v>302</v>
      </c>
      <c r="D114" s="346">
        <f>'REPRODUCTION 3'!I109</f>
        <v>22.5</v>
      </c>
      <c r="E114" s="346">
        <f>'RUMINANTS 3'!I109</f>
        <v>54</v>
      </c>
      <c r="F114" s="346">
        <f>'PARASITOLOGIE 3'!I109</f>
        <v>39.375</v>
      </c>
      <c r="G114" s="346">
        <f>'INFECTIEUX 3'!I109</f>
        <v>45</v>
      </c>
      <c r="H114" s="346">
        <f>'CARNIVORES 3'!I109</f>
        <v>47.25</v>
      </c>
      <c r="I114" s="346">
        <f>'CHIRURGIE 3'!I109</f>
        <v>42</v>
      </c>
      <c r="J114" s="346">
        <f>'BIOCHIMIE 2'!I109</f>
        <v>16.5</v>
      </c>
      <c r="K114" s="346">
        <f>'HIDAOA 3'!I109</f>
        <v>43.125</v>
      </c>
      <c r="L114" s="346">
        <f>'ANA-PATH 2'!I109</f>
        <v>20</v>
      </c>
      <c r="M114" s="339">
        <f>CLINIQUE!J111</f>
        <v>40.5</v>
      </c>
      <c r="N114" s="339">
        <f t="shared" si="14"/>
        <v>370.25</v>
      </c>
      <c r="O114" s="339">
        <f t="shared" si="15"/>
        <v>13.223214285714286</v>
      </c>
      <c r="P114" s="89" t="str">
        <f t="shared" si="16"/>
        <v>Admis</v>
      </c>
      <c r="Q114" s="89" t="str">
        <f t="shared" si="17"/>
        <v>Synthèse</v>
      </c>
      <c r="R114" s="72">
        <f t="shared" si="18"/>
        <v>0</v>
      </c>
      <c r="S114" s="72">
        <f t="shared" si="19"/>
        <v>0</v>
      </c>
      <c r="T114" s="72">
        <f t="shared" si="20"/>
        <v>0</v>
      </c>
      <c r="U114" s="72">
        <f t="shared" si="21"/>
        <v>0</v>
      </c>
      <c r="V114" s="72">
        <f t="shared" si="22"/>
        <v>0</v>
      </c>
      <c r="W114" s="72">
        <f t="shared" si="23"/>
        <v>0</v>
      </c>
      <c r="X114" s="72">
        <f t="shared" si="24"/>
        <v>0</v>
      </c>
      <c r="Y114" s="72">
        <f t="shared" si="25"/>
        <v>0</v>
      </c>
      <c r="Z114" s="72">
        <f t="shared" si="26"/>
        <v>0</v>
      </c>
      <c r="AA114" s="72">
        <f t="shared" si="27"/>
        <v>0</v>
      </c>
      <c r="AB114" s="71" t="str">
        <f>'REPRODUCTION 3'!M109</f>
        <v>Juin</v>
      </c>
      <c r="AC114" s="71" t="str">
        <f>'RUMINANTS 3'!M109</f>
        <v>Juin</v>
      </c>
      <c r="AD114" s="71" t="str">
        <f>'PARASITOLOGIE 3'!M109</f>
        <v>Juin</v>
      </c>
      <c r="AE114" s="71" t="str">
        <f>'INFECTIEUX 3'!M109</f>
        <v>Synthèse</v>
      </c>
      <c r="AF114" s="71" t="str">
        <f>'CARNIVORES 3'!M109</f>
        <v>Juin</v>
      </c>
      <c r="AG114" s="71" t="str">
        <f>'CHIRURGIE 3'!M109</f>
        <v>Juin</v>
      </c>
      <c r="AH114" s="71" t="str">
        <f>'BIOCHIMIE 2'!M109</f>
        <v>Juin</v>
      </c>
      <c r="AI114" s="71" t="str">
        <f>'HIDAOA 3'!M109</f>
        <v>Juin</v>
      </c>
      <c r="AJ114" s="71" t="str">
        <f>'ANA-PATH 2'!M109</f>
        <v>Juin</v>
      </c>
      <c r="AK114" s="73" t="str">
        <f>CLINIQUE!N111</f>
        <v>Juin</v>
      </c>
    </row>
    <row r="115" spans="1:37" ht="15.75">
      <c r="A115" s="35">
        <v>105</v>
      </c>
      <c r="B115" s="123" t="s">
        <v>303</v>
      </c>
      <c r="C115" s="123" t="s">
        <v>304</v>
      </c>
      <c r="D115" s="346">
        <f>'REPRODUCTION 3'!I110</f>
        <v>19.5</v>
      </c>
      <c r="E115" s="346">
        <f>'RUMINANTS 3'!I110</f>
        <v>32.25</v>
      </c>
      <c r="F115" s="346">
        <f>'PARASITOLOGIE 3'!I110</f>
        <v>45</v>
      </c>
      <c r="G115" s="346">
        <f>'INFECTIEUX 3'!I110</f>
        <v>24</v>
      </c>
      <c r="H115" s="346">
        <f>'CARNIVORES 3'!I110</f>
        <v>33</v>
      </c>
      <c r="I115" s="346">
        <f>'CHIRURGIE 3'!I110</f>
        <v>34.125</v>
      </c>
      <c r="J115" s="346">
        <f>'BIOCHIMIE 2'!I110</f>
        <v>10</v>
      </c>
      <c r="K115" s="346">
        <f>'HIDAOA 3'!I110</f>
        <v>38.25</v>
      </c>
      <c r="L115" s="346">
        <f>'ANA-PATH 2'!I110</f>
        <v>29</v>
      </c>
      <c r="M115" s="339">
        <f>CLINIQUE!J112</f>
        <v>46.5</v>
      </c>
      <c r="N115" s="339">
        <f t="shared" si="14"/>
        <v>311.625</v>
      </c>
      <c r="O115" s="339">
        <f t="shared" si="15"/>
        <v>11.129464285714286</v>
      </c>
      <c r="P115" s="89" t="str">
        <f t="shared" si="16"/>
        <v>Admis</v>
      </c>
      <c r="Q115" s="89" t="str">
        <f t="shared" si="17"/>
        <v>Synthèse</v>
      </c>
      <c r="R115" s="72">
        <f t="shared" si="18"/>
        <v>0</v>
      </c>
      <c r="S115" s="72">
        <f t="shared" si="19"/>
        <v>0</v>
      </c>
      <c r="T115" s="72">
        <f t="shared" si="20"/>
        <v>0</v>
      </c>
      <c r="U115" s="72">
        <f t="shared" si="21"/>
        <v>0</v>
      </c>
      <c r="V115" s="72">
        <f t="shared" si="22"/>
        <v>0</v>
      </c>
      <c r="W115" s="72">
        <f t="shared" si="23"/>
        <v>0</v>
      </c>
      <c r="X115" s="72">
        <f t="shared" si="24"/>
        <v>0</v>
      </c>
      <c r="Y115" s="72">
        <f t="shared" si="25"/>
        <v>0</v>
      </c>
      <c r="Z115" s="72">
        <f t="shared" si="26"/>
        <v>0</v>
      </c>
      <c r="AA115" s="72">
        <f t="shared" si="27"/>
        <v>0</v>
      </c>
      <c r="AB115" s="71" t="str">
        <f>'REPRODUCTION 3'!M110</f>
        <v>Synthèse</v>
      </c>
      <c r="AC115" s="71" t="str">
        <f>'RUMINANTS 3'!M110</f>
        <v>Juin</v>
      </c>
      <c r="AD115" s="71" t="str">
        <f>'PARASITOLOGIE 3'!M110</f>
        <v>Synthèse</v>
      </c>
      <c r="AE115" s="71" t="str">
        <f>'INFECTIEUX 3'!M110</f>
        <v>Synthèse</v>
      </c>
      <c r="AF115" s="71" t="str">
        <f>'CARNIVORES 3'!M110</f>
        <v>Juin</v>
      </c>
      <c r="AG115" s="71" t="str">
        <f>'CHIRURGIE 3'!M110</f>
        <v>Juin</v>
      </c>
      <c r="AH115" s="71" t="str">
        <f>'BIOCHIMIE 2'!M110</f>
        <v>Synthèse</v>
      </c>
      <c r="AI115" s="71" t="str">
        <f>'HIDAOA 3'!M110</f>
        <v>Synthèse</v>
      </c>
      <c r="AJ115" s="71" t="str">
        <f>'ANA-PATH 2'!M110</f>
        <v>Juin</v>
      </c>
      <c r="AK115" s="73" t="str">
        <f>CLINIQUE!N112</f>
        <v>Juin</v>
      </c>
    </row>
    <row r="116" spans="1:37" ht="15.75">
      <c r="A116" s="35">
        <v>106</v>
      </c>
      <c r="B116" s="123" t="s">
        <v>305</v>
      </c>
      <c r="C116" s="123" t="s">
        <v>306</v>
      </c>
      <c r="D116" s="346">
        <f>'REPRODUCTION 3'!I111</f>
        <v>30</v>
      </c>
      <c r="E116" s="346">
        <f>'RUMINANTS 3'!I111</f>
        <v>36</v>
      </c>
      <c r="F116" s="346">
        <f>'PARASITOLOGIE 3'!I111</f>
        <v>30.375</v>
      </c>
      <c r="G116" s="346">
        <f>'INFECTIEUX 3'!I111</f>
        <v>18</v>
      </c>
      <c r="H116" s="346">
        <f>'CARNIVORES 3'!I111</f>
        <v>37.875</v>
      </c>
      <c r="I116" s="346">
        <f>'CHIRURGIE 3'!I111</f>
        <v>24</v>
      </c>
      <c r="J116" s="346">
        <f>'BIOCHIMIE 2'!I111</f>
        <v>20</v>
      </c>
      <c r="K116" s="346">
        <f>'HIDAOA 3'!I111</f>
        <v>34.875</v>
      </c>
      <c r="L116" s="346">
        <f>'ANA-PATH 2'!I111</f>
        <v>18</v>
      </c>
      <c r="M116" s="339">
        <f>CLINIQUE!J113</f>
        <v>39.75</v>
      </c>
      <c r="N116" s="339">
        <f t="shared" si="14"/>
        <v>288.875</v>
      </c>
      <c r="O116" s="339">
        <f t="shared" si="15"/>
        <v>10.316964285714286</v>
      </c>
      <c r="P116" s="89" t="str">
        <f t="shared" si="16"/>
        <v>Admis</v>
      </c>
      <c r="Q116" s="89" t="str">
        <f t="shared" si="17"/>
        <v>Synthèse</v>
      </c>
      <c r="R116" s="72">
        <f t="shared" si="18"/>
        <v>0</v>
      </c>
      <c r="S116" s="72">
        <f t="shared" si="19"/>
        <v>0</v>
      </c>
      <c r="T116" s="72">
        <f t="shared" si="20"/>
        <v>0</v>
      </c>
      <c r="U116" s="72">
        <f t="shared" si="21"/>
        <v>0</v>
      </c>
      <c r="V116" s="72">
        <f t="shared" si="22"/>
        <v>0</v>
      </c>
      <c r="W116" s="72">
        <f t="shared" si="23"/>
        <v>0</v>
      </c>
      <c r="X116" s="72">
        <f t="shared" si="24"/>
        <v>0</v>
      </c>
      <c r="Y116" s="72">
        <f t="shared" si="25"/>
        <v>0</v>
      </c>
      <c r="Z116" s="72">
        <f t="shared" si="26"/>
        <v>0</v>
      </c>
      <c r="AA116" s="72">
        <f t="shared" si="27"/>
        <v>0</v>
      </c>
      <c r="AB116" s="71" t="str">
        <f>'REPRODUCTION 3'!M111</f>
        <v>Synthèse</v>
      </c>
      <c r="AC116" s="71" t="str">
        <f>'RUMINANTS 3'!M111</f>
        <v>Juin</v>
      </c>
      <c r="AD116" s="71" t="str">
        <f>'PARASITOLOGIE 3'!M111</f>
        <v>Juin</v>
      </c>
      <c r="AE116" s="71" t="str">
        <f>'INFECTIEUX 3'!M111</f>
        <v>Synthèse</v>
      </c>
      <c r="AF116" s="71" t="str">
        <f>'CARNIVORES 3'!M111</f>
        <v>Juin</v>
      </c>
      <c r="AG116" s="71" t="str">
        <f>'CHIRURGIE 3'!M111</f>
        <v>Synthèse</v>
      </c>
      <c r="AH116" s="71" t="str">
        <f>'BIOCHIMIE 2'!M111</f>
        <v>Synthèse</v>
      </c>
      <c r="AI116" s="71" t="str">
        <f>'HIDAOA 3'!M111</f>
        <v>Juin</v>
      </c>
      <c r="AJ116" s="71" t="str">
        <f>'ANA-PATH 2'!M111</f>
        <v>Synthèse</v>
      </c>
      <c r="AK116" s="73" t="str">
        <f>CLINIQUE!N113</f>
        <v>Juin</v>
      </c>
    </row>
    <row r="117" spans="1:37" ht="18.95" customHeight="1">
      <c r="A117" s="115">
        <v>245</v>
      </c>
      <c r="B117" s="136" t="s">
        <v>307</v>
      </c>
      <c r="C117" s="136" t="s">
        <v>206</v>
      </c>
      <c r="D117" s="346">
        <f>'REPRODUCTION 3'!I112</f>
        <v>10.5</v>
      </c>
      <c r="E117" s="346">
        <f>'RUMINANTS 3'!I112</f>
        <v>24.75</v>
      </c>
      <c r="F117" s="346">
        <f>'PARASITOLOGIE 3'!I112</f>
        <v>42</v>
      </c>
      <c r="G117" s="346">
        <f>'INFECTIEUX 3'!I112</f>
        <v>6</v>
      </c>
      <c r="H117" s="346">
        <f>'CARNIVORES 3'!I112</f>
        <v>27</v>
      </c>
      <c r="I117" s="346">
        <f>'CHIRURGIE 3'!I112</f>
        <v>15.375</v>
      </c>
      <c r="J117" s="346">
        <f>'BIOCHIMIE 2'!I112</f>
        <v>12</v>
      </c>
      <c r="K117" s="346">
        <f>'HIDAOA 3'!I112</f>
        <v>38.25</v>
      </c>
      <c r="L117" s="346">
        <f>'ANA-PATH 2'!I112</f>
        <v>17</v>
      </c>
      <c r="M117" s="346">
        <f>CLINIQUE!J114</f>
        <v>36.75</v>
      </c>
      <c r="N117" s="346">
        <f t="shared" si="14"/>
        <v>229.625</v>
      </c>
      <c r="O117" s="346">
        <f t="shared" si="15"/>
        <v>8.2008928571428577</v>
      </c>
      <c r="P117" s="347" t="str">
        <f t="shared" si="16"/>
        <v>Ajournee</v>
      </c>
      <c r="Q117" s="347" t="str">
        <f t="shared" si="17"/>
        <v>Synthèse</v>
      </c>
      <c r="R117" s="348">
        <f t="shared" si="18"/>
        <v>1</v>
      </c>
      <c r="S117" s="348">
        <f t="shared" si="19"/>
        <v>0</v>
      </c>
      <c r="T117" s="348">
        <f t="shared" si="20"/>
        <v>0</v>
      </c>
      <c r="U117" s="348">
        <f t="shared" si="21"/>
        <v>1</v>
      </c>
      <c r="V117" s="348">
        <f t="shared" si="22"/>
        <v>0</v>
      </c>
      <c r="W117" s="348">
        <f t="shared" si="23"/>
        <v>0</v>
      </c>
      <c r="X117" s="348">
        <f t="shared" si="24"/>
        <v>0</v>
      </c>
      <c r="Y117" s="348">
        <f t="shared" si="25"/>
        <v>0</v>
      </c>
      <c r="Z117" s="348">
        <f t="shared" si="26"/>
        <v>0</v>
      </c>
      <c r="AA117" s="348">
        <f t="shared" si="27"/>
        <v>0</v>
      </c>
      <c r="AB117" s="71" t="str">
        <f>'REPRODUCTION 3'!M112</f>
        <v>Synthèse</v>
      </c>
      <c r="AC117" s="71" t="str">
        <f>'RUMINANTS 3'!M112</f>
        <v>Synthèse</v>
      </c>
      <c r="AD117" s="71" t="str">
        <f>'PARASITOLOGIE 3'!M112</f>
        <v>Synthèse</v>
      </c>
      <c r="AE117" s="71" t="str">
        <f>'INFECTIEUX 3'!M112</f>
        <v>Synthèse</v>
      </c>
      <c r="AF117" s="71" t="str">
        <f>'CARNIVORES 3'!M112</f>
        <v>Synthèse</v>
      </c>
      <c r="AG117" s="71" t="str">
        <f>'CHIRURGIE 3'!M112</f>
        <v>Synthèse</v>
      </c>
      <c r="AH117" s="71" t="str">
        <f>'BIOCHIMIE 2'!M112</f>
        <v>Synthèse</v>
      </c>
      <c r="AI117" s="71" t="str">
        <f>'HIDAOA 3'!M112</f>
        <v>Synthèse</v>
      </c>
      <c r="AJ117" s="71" t="str">
        <f>'ANA-PATH 2'!M112</f>
        <v>Synthèse</v>
      </c>
      <c r="AK117" s="73" t="str">
        <f>CLINIQUE!N114</f>
        <v>Juin</v>
      </c>
    </row>
    <row r="118" spans="1:37" ht="15.75" hidden="1">
      <c r="A118" s="115">
        <v>108</v>
      </c>
      <c r="B118" s="123" t="s">
        <v>308</v>
      </c>
      <c r="C118" s="123" t="s">
        <v>309</v>
      </c>
      <c r="D118" s="346">
        <f>'REPRODUCTION 3'!I113</f>
        <v>24.375</v>
      </c>
      <c r="E118" s="346">
        <f>'RUMINANTS 3'!I113</f>
        <v>48</v>
      </c>
      <c r="F118" s="346">
        <f>'PARASITOLOGIE 3'!I113</f>
        <v>38.25</v>
      </c>
      <c r="G118" s="346">
        <f>'INFECTIEUX 3'!I113</f>
        <v>26.25</v>
      </c>
      <c r="H118" s="346">
        <f>'CARNIVORES 3'!I113</f>
        <v>45.375</v>
      </c>
      <c r="I118" s="346">
        <f>'CHIRURGIE 3'!I113</f>
        <v>40.125</v>
      </c>
      <c r="J118" s="346">
        <f>'BIOCHIMIE 2'!I113</f>
        <v>20</v>
      </c>
      <c r="K118" s="346">
        <f>'HIDAOA 3'!I113</f>
        <v>41.625</v>
      </c>
      <c r="L118" s="346">
        <f>'ANA-PATH 2'!I113</f>
        <v>20.25</v>
      </c>
      <c r="M118" s="88">
        <f>CLINIQUE!J115</f>
        <v>40.5</v>
      </c>
      <c r="N118" s="88">
        <f t="shared" si="14"/>
        <v>344.75</v>
      </c>
      <c r="O118" s="88">
        <f t="shared" si="15"/>
        <v>12.3125</v>
      </c>
      <c r="P118" s="89" t="str">
        <f t="shared" si="16"/>
        <v>Admis</v>
      </c>
      <c r="Q118" s="89" t="str">
        <f t="shared" si="17"/>
        <v>juin</v>
      </c>
      <c r="R118" s="72">
        <f t="shared" si="18"/>
        <v>0</v>
      </c>
      <c r="S118" s="72">
        <f t="shared" si="19"/>
        <v>0</v>
      </c>
      <c r="T118" s="72">
        <f t="shared" si="20"/>
        <v>0</v>
      </c>
      <c r="U118" s="72">
        <f t="shared" si="21"/>
        <v>0</v>
      </c>
      <c r="V118" s="72">
        <f t="shared" si="22"/>
        <v>0</v>
      </c>
      <c r="W118" s="72">
        <f t="shared" si="23"/>
        <v>0</v>
      </c>
      <c r="X118" s="72">
        <f t="shared" si="24"/>
        <v>0</v>
      </c>
      <c r="Y118" s="72">
        <f t="shared" si="25"/>
        <v>0</v>
      </c>
      <c r="Z118" s="72">
        <f t="shared" si="26"/>
        <v>0</v>
      </c>
      <c r="AA118" s="72">
        <f t="shared" si="27"/>
        <v>0</v>
      </c>
      <c r="AB118" s="71" t="str">
        <f>'REPRODUCTION 3'!M113</f>
        <v>Juin</v>
      </c>
      <c r="AC118" s="71" t="str">
        <f>'RUMINANTS 3'!M113</f>
        <v>Juin</v>
      </c>
      <c r="AD118" s="71" t="str">
        <f>'PARASITOLOGIE 3'!M113</f>
        <v>Juin</v>
      </c>
      <c r="AE118" s="71" t="str">
        <f>'INFECTIEUX 3'!M113</f>
        <v>Juin</v>
      </c>
      <c r="AF118" s="71" t="str">
        <f>'CARNIVORES 3'!M113</f>
        <v>Juin</v>
      </c>
      <c r="AG118" s="71" t="str">
        <f>'CHIRURGIE 3'!M113</f>
        <v>Juin</v>
      </c>
      <c r="AH118" s="71" t="str">
        <f>'BIOCHIMIE 2'!M113</f>
        <v>Juin</v>
      </c>
      <c r="AI118" s="71" t="str">
        <f>'HIDAOA 3'!M113</f>
        <v>Juin</v>
      </c>
      <c r="AJ118" s="71" t="str">
        <f>'ANA-PATH 2'!M113</f>
        <v>Juin</v>
      </c>
      <c r="AK118" s="73" t="str">
        <f>CLINIQUE!N115</f>
        <v>Juin</v>
      </c>
    </row>
    <row r="119" spans="1:37" ht="15.75" hidden="1">
      <c r="A119" s="115">
        <v>58</v>
      </c>
      <c r="B119" s="123" t="s">
        <v>310</v>
      </c>
      <c r="C119" s="123" t="s">
        <v>311</v>
      </c>
      <c r="D119" s="346">
        <f>'REPRODUCTION 3'!I114</f>
        <v>22.125</v>
      </c>
      <c r="E119" s="346">
        <f>'RUMINANTS 3'!I114</f>
        <v>46.5</v>
      </c>
      <c r="F119" s="346">
        <f>'PARASITOLOGIE 3'!I114</f>
        <v>33.375</v>
      </c>
      <c r="G119" s="346">
        <f>'INFECTIEUX 3'!I114</f>
        <v>15.375</v>
      </c>
      <c r="H119" s="346">
        <f>'CARNIVORES 3'!I114</f>
        <v>33.375</v>
      </c>
      <c r="I119" s="346">
        <f>'CHIRURGIE 3'!I114</f>
        <v>38.25</v>
      </c>
      <c r="J119" s="346">
        <f>'BIOCHIMIE 2'!I114</f>
        <v>20.5</v>
      </c>
      <c r="K119" s="346">
        <f>'HIDAOA 3'!I114</f>
        <v>36</v>
      </c>
      <c r="L119" s="346">
        <f>'ANA-PATH 2'!I114</f>
        <v>23.75</v>
      </c>
      <c r="M119" s="88">
        <f>CLINIQUE!J116</f>
        <v>41.5</v>
      </c>
      <c r="N119" s="88">
        <f t="shared" si="14"/>
        <v>310.75</v>
      </c>
      <c r="O119" s="88">
        <f t="shared" si="15"/>
        <v>11.098214285714286</v>
      </c>
      <c r="P119" s="89" t="str">
        <f t="shared" si="16"/>
        <v>Admis</v>
      </c>
      <c r="Q119" s="89" t="str">
        <f t="shared" si="17"/>
        <v>juin</v>
      </c>
      <c r="R119" s="72">
        <f t="shared" si="18"/>
        <v>0</v>
      </c>
      <c r="S119" s="72">
        <f t="shared" si="19"/>
        <v>0</v>
      </c>
      <c r="T119" s="72">
        <f t="shared" si="20"/>
        <v>0</v>
      </c>
      <c r="U119" s="72">
        <f t="shared" si="21"/>
        <v>0</v>
      </c>
      <c r="V119" s="72">
        <f t="shared" si="22"/>
        <v>0</v>
      </c>
      <c r="W119" s="72">
        <f t="shared" si="23"/>
        <v>0</v>
      </c>
      <c r="X119" s="72">
        <f t="shared" si="24"/>
        <v>0</v>
      </c>
      <c r="Y119" s="72">
        <f t="shared" si="25"/>
        <v>0</v>
      </c>
      <c r="Z119" s="72">
        <f t="shared" si="26"/>
        <v>0</v>
      </c>
      <c r="AA119" s="72">
        <f t="shared" si="27"/>
        <v>0</v>
      </c>
      <c r="AB119" s="71" t="str">
        <f>'REPRODUCTION 3'!M114</f>
        <v>Juin</v>
      </c>
      <c r="AC119" s="71" t="str">
        <f>'RUMINANTS 3'!M114</f>
        <v>Juin</v>
      </c>
      <c r="AD119" s="71" t="str">
        <f>'PARASITOLOGIE 3'!M114</f>
        <v>Juin</v>
      </c>
      <c r="AE119" s="71" t="str">
        <f>'INFECTIEUX 3'!M114</f>
        <v>Juin</v>
      </c>
      <c r="AF119" s="71" t="str">
        <f>'CARNIVORES 3'!M114</f>
        <v>Juin</v>
      </c>
      <c r="AG119" s="71" t="str">
        <f>'CHIRURGIE 3'!M114</f>
        <v>Juin</v>
      </c>
      <c r="AH119" s="71" t="str">
        <f>'BIOCHIMIE 2'!M114</f>
        <v>Juin</v>
      </c>
      <c r="AI119" s="71" t="str">
        <f>'HIDAOA 3'!M114</f>
        <v>Juin</v>
      </c>
      <c r="AJ119" s="71" t="str">
        <f>'ANA-PATH 2'!M114</f>
        <v>Juin</v>
      </c>
      <c r="AK119" s="73" t="str">
        <f>CLINIQUE!N116</f>
        <v>Juin</v>
      </c>
    </row>
    <row r="120" spans="1:37" ht="18.95" customHeight="1">
      <c r="A120" s="115">
        <v>291</v>
      </c>
      <c r="B120" s="136" t="s">
        <v>312</v>
      </c>
      <c r="C120" s="136" t="s">
        <v>313</v>
      </c>
      <c r="D120" s="346">
        <f>'REPRODUCTION 3'!I115</f>
        <v>12</v>
      </c>
      <c r="E120" s="346">
        <f>'RUMINANTS 3'!I115</f>
        <v>27</v>
      </c>
      <c r="F120" s="346">
        <f>'PARASITOLOGIE 3'!I115</f>
        <v>28.5</v>
      </c>
      <c r="G120" s="346">
        <f>'INFECTIEUX 3'!I115</f>
        <v>9</v>
      </c>
      <c r="H120" s="346">
        <f>'CARNIVORES 3'!I115</f>
        <v>22.5</v>
      </c>
      <c r="I120" s="346">
        <f>'CHIRURGIE 3'!I115</f>
        <v>15</v>
      </c>
      <c r="J120" s="346">
        <f>'BIOCHIMIE 2'!I115</f>
        <v>14</v>
      </c>
      <c r="K120" s="346">
        <f>'HIDAOA 3'!I115</f>
        <v>33</v>
      </c>
      <c r="L120" s="346">
        <f>'ANA-PATH 2'!I115</f>
        <v>19.75</v>
      </c>
      <c r="M120" s="346">
        <f>CLINIQUE!J117</f>
        <v>39.75</v>
      </c>
      <c r="N120" s="346">
        <f t="shared" si="14"/>
        <v>220.5</v>
      </c>
      <c r="O120" s="346">
        <f t="shared" si="15"/>
        <v>7.875</v>
      </c>
      <c r="P120" s="347" t="str">
        <f t="shared" si="16"/>
        <v>Ajournee</v>
      </c>
      <c r="Q120" s="347" t="str">
        <f t="shared" si="17"/>
        <v>Synthèse</v>
      </c>
      <c r="R120" s="348">
        <f t="shared" si="18"/>
        <v>1</v>
      </c>
      <c r="S120" s="348">
        <f t="shared" si="19"/>
        <v>0</v>
      </c>
      <c r="T120" s="348">
        <f t="shared" si="20"/>
        <v>0</v>
      </c>
      <c r="U120" s="348">
        <f t="shared" si="21"/>
        <v>1</v>
      </c>
      <c r="V120" s="348">
        <f t="shared" si="22"/>
        <v>0</v>
      </c>
      <c r="W120" s="348">
        <f t="shared" si="23"/>
        <v>0</v>
      </c>
      <c r="X120" s="348">
        <f t="shared" si="24"/>
        <v>0</v>
      </c>
      <c r="Y120" s="348">
        <f t="shared" si="25"/>
        <v>0</v>
      </c>
      <c r="Z120" s="348">
        <f t="shared" si="26"/>
        <v>0</v>
      </c>
      <c r="AA120" s="348">
        <f t="shared" si="27"/>
        <v>0</v>
      </c>
      <c r="AB120" s="71" t="str">
        <f>'REPRODUCTION 3'!M115</f>
        <v>Synthèse</v>
      </c>
      <c r="AC120" s="71" t="str">
        <f>'RUMINANTS 3'!M115</f>
        <v>Synthèse</v>
      </c>
      <c r="AD120" s="71" t="str">
        <f>'PARASITOLOGIE 3'!M115</f>
        <v>Synthèse</v>
      </c>
      <c r="AE120" s="71" t="str">
        <f>'INFECTIEUX 3'!M115</f>
        <v>Synthèse</v>
      </c>
      <c r="AF120" s="71" t="str">
        <f>'CARNIVORES 3'!M115</f>
        <v>Synthèse</v>
      </c>
      <c r="AG120" s="71" t="str">
        <f>'CHIRURGIE 3'!M115</f>
        <v>Synthèse</v>
      </c>
      <c r="AH120" s="71" t="str">
        <f>'BIOCHIMIE 2'!M115</f>
        <v>Synthèse</v>
      </c>
      <c r="AI120" s="71" t="str">
        <f>'HIDAOA 3'!M115</f>
        <v>Synthèse</v>
      </c>
      <c r="AJ120" s="71" t="str">
        <f>'ANA-PATH 2'!M115</f>
        <v>Synthèse</v>
      </c>
      <c r="AK120" s="73" t="str">
        <f>CLINIQUE!N117</f>
        <v>Juin</v>
      </c>
    </row>
    <row r="121" spans="1:37" ht="18.95" customHeight="1">
      <c r="A121" s="115">
        <v>172</v>
      </c>
      <c r="B121" s="136" t="s">
        <v>314</v>
      </c>
      <c r="C121" s="136" t="s">
        <v>315</v>
      </c>
      <c r="D121" s="346">
        <f>'REPRODUCTION 3'!I116</f>
        <v>13.5</v>
      </c>
      <c r="E121" s="346">
        <f>'RUMINANTS 3'!I116</f>
        <v>36</v>
      </c>
      <c r="F121" s="346">
        <f>'PARASITOLOGIE 3'!I116</f>
        <v>43.5</v>
      </c>
      <c r="G121" s="346">
        <f>'INFECTIEUX 3'!I116</f>
        <v>9</v>
      </c>
      <c r="H121" s="346">
        <f>'CARNIVORES 3'!I116</f>
        <v>28.875</v>
      </c>
      <c r="I121" s="346">
        <f>'CHIRURGIE 3'!I116</f>
        <v>18.75</v>
      </c>
      <c r="J121" s="346">
        <f>'BIOCHIMIE 2'!I116</f>
        <v>22</v>
      </c>
      <c r="K121" s="346">
        <f>'HIDAOA 3'!I116</f>
        <v>30.375</v>
      </c>
      <c r="L121" s="346">
        <f>'ANA-PATH 2'!I116</f>
        <v>10</v>
      </c>
      <c r="M121" s="346">
        <f>CLINIQUE!J118</f>
        <v>39</v>
      </c>
      <c r="N121" s="346">
        <f t="shared" si="14"/>
        <v>251</v>
      </c>
      <c r="O121" s="346">
        <f t="shared" si="15"/>
        <v>8.9642857142857135</v>
      </c>
      <c r="P121" s="347" t="str">
        <f t="shared" si="16"/>
        <v>Ajournee</v>
      </c>
      <c r="Q121" s="347" t="str">
        <f t="shared" si="17"/>
        <v>Synthèse</v>
      </c>
      <c r="R121" s="348">
        <f t="shared" si="18"/>
        <v>1</v>
      </c>
      <c r="S121" s="348">
        <f t="shared" si="19"/>
        <v>0</v>
      </c>
      <c r="T121" s="348">
        <f t="shared" si="20"/>
        <v>0</v>
      </c>
      <c r="U121" s="348">
        <f t="shared" si="21"/>
        <v>1</v>
      </c>
      <c r="V121" s="348">
        <f t="shared" si="22"/>
        <v>0</v>
      </c>
      <c r="W121" s="348">
        <f t="shared" si="23"/>
        <v>0</v>
      </c>
      <c r="X121" s="348">
        <f t="shared" si="24"/>
        <v>0</v>
      </c>
      <c r="Y121" s="348">
        <f t="shared" si="25"/>
        <v>0</v>
      </c>
      <c r="Z121" s="348">
        <f t="shared" si="26"/>
        <v>0</v>
      </c>
      <c r="AA121" s="348">
        <f t="shared" si="27"/>
        <v>0</v>
      </c>
      <c r="AB121" s="71" t="str">
        <f>'REPRODUCTION 3'!M116</f>
        <v>Synthèse</v>
      </c>
      <c r="AC121" s="71" t="str">
        <f>'RUMINANTS 3'!M116</f>
        <v>Synthèse</v>
      </c>
      <c r="AD121" s="71" t="str">
        <f>'PARASITOLOGIE 3'!M116</f>
        <v>Synthèse</v>
      </c>
      <c r="AE121" s="71" t="str">
        <f>'INFECTIEUX 3'!M116</f>
        <v>Synthèse</v>
      </c>
      <c r="AF121" s="71" t="str">
        <f>'CARNIVORES 3'!M116</f>
        <v>Synthèse</v>
      </c>
      <c r="AG121" s="71" t="str">
        <f>'CHIRURGIE 3'!M116</f>
        <v>Synthèse</v>
      </c>
      <c r="AH121" s="71" t="str">
        <f>'BIOCHIMIE 2'!M116</f>
        <v>Synthèse</v>
      </c>
      <c r="AI121" s="71" t="str">
        <f>'HIDAOA 3'!M116</f>
        <v>Juin</v>
      </c>
      <c r="AJ121" s="71" t="str">
        <f>'ANA-PATH 2'!M116</f>
        <v>Synthèse</v>
      </c>
      <c r="AK121" s="73" t="str">
        <f>CLINIQUE!N118</f>
        <v>Juin</v>
      </c>
    </row>
    <row r="122" spans="1:37" ht="15.75" hidden="1">
      <c r="A122" s="115">
        <v>112</v>
      </c>
      <c r="B122" s="123" t="s">
        <v>316</v>
      </c>
      <c r="C122" s="123" t="s">
        <v>317</v>
      </c>
      <c r="D122" s="346">
        <f>'REPRODUCTION 3'!I117</f>
        <v>18.75</v>
      </c>
      <c r="E122" s="346">
        <f>'RUMINANTS 3'!I117</f>
        <v>48.75</v>
      </c>
      <c r="F122" s="346">
        <f>'PARASITOLOGIE 3'!I117</f>
        <v>38.25</v>
      </c>
      <c r="G122" s="346">
        <f>'INFECTIEUX 3'!I117</f>
        <v>23.25</v>
      </c>
      <c r="H122" s="346">
        <f>'CARNIVORES 3'!I117</f>
        <v>36.375</v>
      </c>
      <c r="I122" s="346">
        <f>'CHIRURGIE 3'!I117</f>
        <v>50.25</v>
      </c>
      <c r="J122" s="346">
        <f>'BIOCHIMIE 2'!I117</f>
        <v>23</v>
      </c>
      <c r="K122" s="346">
        <f>'HIDAOA 3'!I117</f>
        <v>47.25</v>
      </c>
      <c r="L122" s="346">
        <f>'ANA-PATH 2'!I117</f>
        <v>28.75</v>
      </c>
      <c r="M122" s="88">
        <f>CLINIQUE!J119</f>
        <v>40</v>
      </c>
      <c r="N122" s="88">
        <f t="shared" si="14"/>
        <v>354.625</v>
      </c>
      <c r="O122" s="88">
        <f t="shared" si="15"/>
        <v>12.665178571428571</v>
      </c>
      <c r="P122" s="89" t="str">
        <f t="shared" si="16"/>
        <v>Admis</v>
      </c>
      <c r="Q122" s="89" t="str">
        <f t="shared" si="17"/>
        <v>juin</v>
      </c>
      <c r="R122" s="72">
        <f t="shared" si="18"/>
        <v>0</v>
      </c>
      <c r="S122" s="72">
        <f t="shared" si="19"/>
        <v>0</v>
      </c>
      <c r="T122" s="72">
        <f t="shared" si="20"/>
        <v>0</v>
      </c>
      <c r="U122" s="72">
        <f t="shared" si="21"/>
        <v>0</v>
      </c>
      <c r="V122" s="72">
        <f t="shared" si="22"/>
        <v>0</v>
      </c>
      <c r="W122" s="72">
        <f t="shared" si="23"/>
        <v>0</v>
      </c>
      <c r="X122" s="72">
        <f t="shared" si="24"/>
        <v>0</v>
      </c>
      <c r="Y122" s="72">
        <f t="shared" si="25"/>
        <v>0</v>
      </c>
      <c r="Z122" s="72">
        <f t="shared" si="26"/>
        <v>0</v>
      </c>
      <c r="AA122" s="72">
        <f t="shared" si="27"/>
        <v>0</v>
      </c>
      <c r="AB122" s="71" t="str">
        <f>'REPRODUCTION 3'!M117</f>
        <v>Juin</v>
      </c>
      <c r="AC122" s="71" t="str">
        <f>'RUMINANTS 3'!M117</f>
        <v>Juin</v>
      </c>
      <c r="AD122" s="71" t="str">
        <f>'PARASITOLOGIE 3'!M117</f>
        <v>Juin</v>
      </c>
      <c r="AE122" s="71" t="str">
        <f>'INFECTIEUX 3'!M117</f>
        <v>Juin</v>
      </c>
      <c r="AF122" s="71" t="str">
        <f>'CARNIVORES 3'!M117</f>
        <v>Juin</v>
      </c>
      <c r="AG122" s="71" t="str">
        <f>'CHIRURGIE 3'!M117</f>
        <v>Juin</v>
      </c>
      <c r="AH122" s="71" t="str">
        <f>'BIOCHIMIE 2'!M117</f>
        <v>Juin</v>
      </c>
      <c r="AI122" s="71" t="str">
        <f>'HIDAOA 3'!M117</f>
        <v>Juin</v>
      </c>
      <c r="AJ122" s="71" t="str">
        <f>'ANA-PATH 2'!M117</f>
        <v>Juin</v>
      </c>
      <c r="AK122" s="73" t="str">
        <f>CLINIQUE!N119</f>
        <v>Juin</v>
      </c>
    </row>
    <row r="123" spans="1:37" ht="15.75" hidden="1">
      <c r="A123" s="115">
        <v>113</v>
      </c>
      <c r="B123" s="123" t="s">
        <v>318</v>
      </c>
      <c r="C123" s="123" t="s">
        <v>43</v>
      </c>
      <c r="D123" s="346">
        <f>'REPRODUCTION 3'!I118</f>
        <v>21.375</v>
      </c>
      <c r="E123" s="346">
        <f>'RUMINANTS 3'!I118</f>
        <v>48.75</v>
      </c>
      <c r="F123" s="346">
        <f>'PARASITOLOGIE 3'!I118</f>
        <v>32.625</v>
      </c>
      <c r="G123" s="346">
        <f>'INFECTIEUX 3'!I118</f>
        <v>15</v>
      </c>
      <c r="H123" s="346">
        <f>'CARNIVORES 3'!I118</f>
        <v>31.125</v>
      </c>
      <c r="I123" s="346">
        <f>'CHIRURGIE 3'!I118</f>
        <v>33</v>
      </c>
      <c r="J123" s="346">
        <f>'BIOCHIMIE 2'!I118</f>
        <v>13</v>
      </c>
      <c r="K123" s="346">
        <f>'HIDAOA 3'!I118</f>
        <v>30.75</v>
      </c>
      <c r="L123" s="346">
        <f>'ANA-PATH 2'!I118</f>
        <v>17.75</v>
      </c>
      <c r="M123" s="88">
        <f>CLINIQUE!J120</f>
        <v>42.5</v>
      </c>
      <c r="N123" s="88">
        <f t="shared" si="14"/>
        <v>285.875</v>
      </c>
      <c r="O123" s="88">
        <f t="shared" si="15"/>
        <v>10.209821428571429</v>
      </c>
      <c r="P123" s="89" t="str">
        <f t="shared" si="16"/>
        <v>Admis</v>
      </c>
      <c r="Q123" s="89" t="str">
        <f t="shared" si="17"/>
        <v>juin</v>
      </c>
      <c r="R123" s="72">
        <f t="shared" si="18"/>
        <v>0</v>
      </c>
      <c r="S123" s="72">
        <f t="shared" si="19"/>
        <v>0</v>
      </c>
      <c r="T123" s="72">
        <f t="shared" si="20"/>
        <v>0</v>
      </c>
      <c r="U123" s="72">
        <f t="shared" si="21"/>
        <v>0</v>
      </c>
      <c r="V123" s="72">
        <f t="shared" si="22"/>
        <v>0</v>
      </c>
      <c r="W123" s="72">
        <f t="shared" si="23"/>
        <v>0</v>
      </c>
      <c r="X123" s="72">
        <f t="shared" si="24"/>
        <v>0</v>
      </c>
      <c r="Y123" s="72">
        <f t="shared" si="25"/>
        <v>0</v>
      </c>
      <c r="Z123" s="72">
        <f t="shared" si="26"/>
        <v>0</v>
      </c>
      <c r="AA123" s="72">
        <f t="shared" si="27"/>
        <v>0</v>
      </c>
      <c r="AB123" s="71" t="str">
        <f>'REPRODUCTION 3'!M118</f>
        <v>Juin</v>
      </c>
      <c r="AC123" s="71" t="str">
        <f>'RUMINANTS 3'!M118</f>
        <v>Juin</v>
      </c>
      <c r="AD123" s="71" t="str">
        <f>'PARASITOLOGIE 3'!M118</f>
        <v>Juin</v>
      </c>
      <c r="AE123" s="71" t="str">
        <f>'INFECTIEUX 3'!M118</f>
        <v>Juin</v>
      </c>
      <c r="AF123" s="71" t="str">
        <f>'CARNIVORES 3'!M118</f>
        <v>Juin</v>
      </c>
      <c r="AG123" s="71" t="str">
        <f>'CHIRURGIE 3'!M118</f>
        <v>Juin</v>
      </c>
      <c r="AH123" s="71" t="str">
        <f>'BIOCHIMIE 2'!M118</f>
        <v>Juin</v>
      </c>
      <c r="AI123" s="71" t="str">
        <f>'HIDAOA 3'!M118</f>
        <v>Juin</v>
      </c>
      <c r="AJ123" s="71" t="str">
        <f>'ANA-PATH 2'!M118</f>
        <v>Juin</v>
      </c>
      <c r="AK123" s="73" t="str">
        <f>CLINIQUE!N120</f>
        <v>Juin</v>
      </c>
    </row>
    <row r="124" spans="1:37" ht="15.75">
      <c r="A124" s="115">
        <v>255</v>
      </c>
      <c r="B124" s="136" t="s">
        <v>319</v>
      </c>
      <c r="C124" s="136" t="s">
        <v>320</v>
      </c>
      <c r="D124" s="346">
        <f>'REPRODUCTION 3'!I119</f>
        <v>15</v>
      </c>
      <c r="E124" s="346">
        <f>'RUMINANTS 3'!I119</f>
        <v>25.5</v>
      </c>
      <c r="F124" s="346">
        <f>'PARASITOLOGIE 3'!I119</f>
        <v>54</v>
      </c>
      <c r="G124" s="346">
        <f>'INFECTIEUX 3'!I119</f>
        <v>15</v>
      </c>
      <c r="H124" s="346">
        <f>'CARNIVORES 3'!I119</f>
        <v>26.625</v>
      </c>
      <c r="I124" s="346">
        <f>'CHIRURGIE 3'!I119</f>
        <v>27</v>
      </c>
      <c r="J124" s="346">
        <f>'BIOCHIMIE 2'!I119</f>
        <v>12</v>
      </c>
      <c r="K124" s="346">
        <f>'HIDAOA 3'!I119</f>
        <v>45</v>
      </c>
      <c r="L124" s="346">
        <f>'ANA-PATH 2'!I119</f>
        <v>20</v>
      </c>
      <c r="M124" s="346">
        <f>CLINIQUE!J121</f>
        <v>40</v>
      </c>
      <c r="N124" s="346">
        <f t="shared" si="14"/>
        <v>280.125</v>
      </c>
      <c r="O124" s="346">
        <f t="shared" si="15"/>
        <v>10.004464285714286</v>
      </c>
      <c r="P124" s="347" t="str">
        <f t="shared" si="16"/>
        <v>Admis</v>
      </c>
      <c r="Q124" s="347" t="str">
        <f t="shared" si="17"/>
        <v>Synthèse</v>
      </c>
      <c r="R124" s="348">
        <f t="shared" si="18"/>
        <v>0</v>
      </c>
      <c r="S124" s="348">
        <f t="shared" si="19"/>
        <v>0</v>
      </c>
      <c r="T124" s="348">
        <f t="shared" si="20"/>
        <v>0</v>
      </c>
      <c r="U124" s="348">
        <f t="shared" si="21"/>
        <v>0</v>
      </c>
      <c r="V124" s="348">
        <f t="shared" si="22"/>
        <v>0</v>
      </c>
      <c r="W124" s="348">
        <f t="shared" si="23"/>
        <v>0</v>
      </c>
      <c r="X124" s="348">
        <f t="shared" si="24"/>
        <v>0</v>
      </c>
      <c r="Y124" s="348">
        <f t="shared" si="25"/>
        <v>0</v>
      </c>
      <c r="Z124" s="348">
        <f t="shared" si="26"/>
        <v>0</v>
      </c>
      <c r="AA124" s="348">
        <f t="shared" si="27"/>
        <v>0</v>
      </c>
      <c r="AB124" s="71" t="str">
        <f>'REPRODUCTION 3'!M119</f>
        <v>Synthèse</v>
      </c>
      <c r="AC124" s="71" t="str">
        <f>'RUMINANTS 3'!M119</f>
        <v>Synthèse</v>
      </c>
      <c r="AD124" s="71" t="str">
        <f>'PARASITOLOGIE 3'!M119</f>
        <v>Synthèse</v>
      </c>
      <c r="AE124" s="71" t="str">
        <f>'INFECTIEUX 3'!M119</f>
        <v>Synthèse</v>
      </c>
      <c r="AF124" s="71" t="str">
        <f>'CARNIVORES 3'!M119</f>
        <v>Synthèse</v>
      </c>
      <c r="AG124" s="71" t="str">
        <f>'CHIRURGIE 3'!M119</f>
        <v>Synthèse</v>
      </c>
      <c r="AH124" s="71" t="str">
        <f>'BIOCHIMIE 2'!M119</f>
        <v>Synthèse</v>
      </c>
      <c r="AI124" s="71" t="str">
        <f>'HIDAOA 3'!M119</f>
        <v>Synthèse</v>
      </c>
      <c r="AJ124" s="71" t="str">
        <f>'ANA-PATH 2'!M119</f>
        <v>Synthèse</v>
      </c>
      <c r="AK124" s="73" t="str">
        <f>CLINIQUE!N121</f>
        <v>Juin</v>
      </c>
    </row>
    <row r="125" spans="1:37" ht="15.75" hidden="1">
      <c r="A125" s="115">
        <v>411</v>
      </c>
      <c r="B125" s="136" t="s">
        <v>321</v>
      </c>
      <c r="C125" s="136" t="s">
        <v>322</v>
      </c>
      <c r="D125" s="346">
        <f>'REPRODUCTION 3'!I120</f>
        <v>0</v>
      </c>
      <c r="E125" s="346">
        <f>'RUMINANTS 3'!I120</f>
        <v>0</v>
      </c>
      <c r="F125" s="346">
        <f>'PARASITOLOGIE 3'!I120</f>
        <v>0</v>
      </c>
      <c r="G125" s="346">
        <f>'INFECTIEUX 3'!I120</f>
        <v>0</v>
      </c>
      <c r="H125" s="346">
        <f>'CARNIVORES 3'!I120</f>
        <v>0</v>
      </c>
      <c r="I125" s="346">
        <f>'CHIRURGIE 3'!I120</f>
        <v>0</v>
      </c>
      <c r="J125" s="346">
        <f>'BIOCHIMIE 2'!I120</f>
        <v>0</v>
      </c>
      <c r="K125" s="346">
        <f>'HIDAOA 3'!I120</f>
        <v>0</v>
      </c>
      <c r="L125" s="346">
        <f>'ANA-PATH 2'!I120</f>
        <v>0</v>
      </c>
      <c r="M125" s="346">
        <f>CLINIQUE!J122</f>
        <v>12.5</v>
      </c>
      <c r="N125" s="346">
        <f t="shared" si="14"/>
        <v>12.5</v>
      </c>
      <c r="O125" s="346">
        <f t="shared" si="15"/>
        <v>0.44642857142857145</v>
      </c>
      <c r="P125" s="347" t="str">
        <f t="shared" si="16"/>
        <v>Ajournee</v>
      </c>
      <c r="Q125" s="347" t="str">
        <f t="shared" si="17"/>
        <v>juin</v>
      </c>
      <c r="R125" s="348">
        <f t="shared" si="18"/>
        <v>1</v>
      </c>
      <c r="S125" s="348">
        <f t="shared" si="19"/>
        <v>1</v>
      </c>
      <c r="T125" s="348">
        <f t="shared" si="20"/>
        <v>1</v>
      </c>
      <c r="U125" s="348">
        <f t="shared" si="21"/>
        <v>1</v>
      </c>
      <c r="V125" s="348">
        <f t="shared" si="22"/>
        <v>1</v>
      </c>
      <c r="W125" s="348">
        <f t="shared" si="23"/>
        <v>1</v>
      </c>
      <c r="X125" s="348">
        <f t="shared" si="24"/>
        <v>1</v>
      </c>
      <c r="Y125" s="348">
        <f t="shared" si="25"/>
        <v>1</v>
      </c>
      <c r="Z125" s="348">
        <f t="shared" si="26"/>
        <v>1</v>
      </c>
      <c r="AA125" s="348">
        <f t="shared" si="27"/>
        <v>1</v>
      </c>
      <c r="AB125" s="71" t="str">
        <f>'REPRODUCTION 3'!M120</f>
        <v>Juin</v>
      </c>
      <c r="AC125" s="71" t="str">
        <f>'RUMINANTS 3'!M120</f>
        <v>Juin</v>
      </c>
      <c r="AD125" s="71" t="str">
        <f>'PARASITOLOGIE 3'!M120</f>
        <v>Juin</v>
      </c>
      <c r="AE125" s="71" t="str">
        <f>'INFECTIEUX 3'!M120</f>
        <v>Juin</v>
      </c>
      <c r="AF125" s="71" t="str">
        <f>'CARNIVORES 3'!M120</f>
        <v>Juin</v>
      </c>
      <c r="AG125" s="71" t="str">
        <f>'CHIRURGIE 3'!M120</f>
        <v>Juin</v>
      </c>
      <c r="AH125" s="71" t="str">
        <f>'BIOCHIMIE 2'!M120</f>
        <v>Juin</v>
      </c>
      <c r="AI125" s="71" t="str">
        <f>'HIDAOA 3'!M120</f>
        <v>Juin</v>
      </c>
      <c r="AJ125" s="71" t="str">
        <f>'ANA-PATH 2'!M120</f>
        <v>Juin</v>
      </c>
      <c r="AK125" s="73" t="str">
        <f>CLINIQUE!N122</f>
        <v>Juin</v>
      </c>
    </row>
    <row r="126" spans="1:37" ht="15.75">
      <c r="A126" s="35">
        <v>116</v>
      </c>
      <c r="B126" s="123" t="s">
        <v>323</v>
      </c>
      <c r="C126" s="123" t="s">
        <v>324</v>
      </c>
      <c r="D126" s="346">
        <f>'REPRODUCTION 3'!I121</f>
        <v>18</v>
      </c>
      <c r="E126" s="346">
        <f>'RUMINANTS 3'!I121</f>
        <v>39</v>
      </c>
      <c r="F126" s="346">
        <f>'PARASITOLOGIE 3'!I121</f>
        <v>42</v>
      </c>
      <c r="G126" s="346">
        <f>'INFECTIEUX 3'!I121</f>
        <v>18</v>
      </c>
      <c r="H126" s="346">
        <f>'CARNIVORES 3'!I121</f>
        <v>27.75</v>
      </c>
      <c r="I126" s="346">
        <f>'CHIRURGIE 3'!I121</f>
        <v>39</v>
      </c>
      <c r="J126" s="346">
        <f>'BIOCHIMIE 2'!I121</f>
        <v>20</v>
      </c>
      <c r="K126" s="346">
        <f>'HIDAOA 3'!I121</f>
        <v>30</v>
      </c>
      <c r="L126" s="346">
        <f>'ANA-PATH 2'!I121</f>
        <v>12</v>
      </c>
      <c r="M126" s="339">
        <f>CLINIQUE!J123</f>
        <v>39</v>
      </c>
      <c r="N126" s="339">
        <f t="shared" si="14"/>
        <v>284.75</v>
      </c>
      <c r="O126" s="339">
        <f t="shared" si="15"/>
        <v>10.169642857142858</v>
      </c>
      <c r="P126" s="89" t="str">
        <f t="shared" si="16"/>
        <v>Admis</v>
      </c>
      <c r="Q126" s="89" t="str">
        <f t="shared" si="17"/>
        <v>Synthèse</v>
      </c>
      <c r="R126" s="72">
        <f t="shared" si="18"/>
        <v>0</v>
      </c>
      <c r="S126" s="72">
        <f t="shared" si="19"/>
        <v>0</v>
      </c>
      <c r="T126" s="72">
        <f t="shared" si="20"/>
        <v>0</v>
      </c>
      <c r="U126" s="72">
        <f t="shared" si="21"/>
        <v>0</v>
      </c>
      <c r="V126" s="72">
        <f t="shared" si="22"/>
        <v>0</v>
      </c>
      <c r="W126" s="72">
        <f t="shared" si="23"/>
        <v>0</v>
      </c>
      <c r="X126" s="72">
        <f t="shared" si="24"/>
        <v>0</v>
      </c>
      <c r="Y126" s="72">
        <f t="shared" si="25"/>
        <v>0</v>
      </c>
      <c r="Z126" s="72">
        <f t="shared" si="26"/>
        <v>0</v>
      </c>
      <c r="AA126" s="72">
        <f t="shared" si="27"/>
        <v>0</v>
      </c>
      <c r="AB126" s="71" t="str">
        <f>'REPRODUCTION 3'!M121</f>
        <v>Synthèse</v>
      </c>
      <c r="AC126" s="71" t="str">
        <f>'RUMINANTS 3'!M121</f>
        <v>Juin</v>
      </c>
      <c r="AD126" s="71" t="str">
        <f>'PARASITOLOGIE 3'!M121</f>
        <v>Synthèse</v>
      </c>
      <c r="AE126" s="71" t="str">
        <f>'INFECTIEUX 3'!M121</f>
        <v>Synthèse</v>
      </c>
      <c r="AF126" s="71" t="str">
        <f>'CARNIVORES 3'!M121</f>
        <v>Synthèse</v>
      </c>
      <c r="AG126" s="71" t="str">
        <f>'CHIRURGIE 3'!M121</f>
        <v>Synthèse</v>
      </c>
      <c r="AH126" s="71" t="str">
        <f>'BIOCHIMIE 2'!M121</f>
        <v>Synthèse</v>
      </c>
      <c r="AI126" s="71" t="str">
        <f>'HIDAOA 3'!M121</f>
        <v>Juin</v>
      </c>
      <c r="AJ126" s="71" t="str">
        <f>'ANA-PATH 2'!M121</f>
        <v>Synthèse</v>
      </c>
      <c r="AK126" s="73" t="str">
        <f>CLINIQUE!N123</f>
        <v>Juin</v>
      </c>
    </row>
    <row r="127" spans="1:37" ht="15.75" hidden="1">
      <c r="A127" s="115">
        <v>117</v>
      </c>
      <c r="B127" s="123" t="s">
        <v>325</v>
      </c>
      <c r="C127" s="123" t="s">
        <v>326</v>
      </c>
      <c r="D127" s="346">
        <f>'REPRODUCTION 3'!I122</f>
        <v>21.375</v>
      </c>
      <c r="E127" s="346">
        <f>'RUMINANTS 3'!I122</f>
        <v>45</v>
      </c>
      <c r="F127" s="346">
        <f>'PARASITOLOGIE 3'!I122</f>
        <v>40.875</v>
      </c>
      <c r="G127" s="346">
        <f>'INFECTIEUX 3'!I122</f>
        <v>22.125</v>
      </c>
      <c r="H127" s="346">
        <f>'CARNIVORES 3'!I122</f>
        <v>46.125</v>
      </c>
      <c r="I127" s="346">
        <f>'CHIRURGIE 3'!I122</f>
        <v>41.25</v>
      </c>
      <c r="J127" s="346">
        <f>'BIOCHIMIE 2'!I122</f>
        <v>19.75</v>
      </c>
      <c r="K127" s="346">
        <f>'HIDAOA 3'!I122</f>
        <v>39</v>
      </c>
      <c r="L127" s="346">
        <f>'ANA-PATH 2'!I122</f>
        <v>23.75</v>
      </c>
      <c r="M127" s="88">
        <f>CLINIQUE!J124</f>
        <v>40</v>
      </c>
      <c r="N127" s="88">
        <f t="shared" si="14"/>
        <v>339.25</v>
      </c>
      <c r="O127" s="88">
        <f t="shared" si="15"/>
        <v>12.116071428571429</v>
      </c>
      <c r="P127" s="89" t="str">
        <f t="shared" si="16"/>
        <v>Admis</v>
      </c>
      <c r="Q127" s="89" t="str">
        <f t="shared" si="17"/>
        <v>juin</v>
      </c>
      <c r="R127" s="72">
        <f t="shared" si="18"/>
        <v>0</v>
      </c>
      <c r="S127" s="72">
        <f t="shared" si="19"/>
        <v>0</v>
      </c>
      <c r="T127" s="72">
        <f t="shared" si="20"/>
        <v>0</v>
      </c>
      <c r="U127" s="72">
        <f t="shared" si="21"/>
        <v>0</v>
      </c>
      <c r="V127" s="72">
        <f t="shared" si="22"/>
        <v>0</v>
      </c>
      <c r="W127" s="72">
        <f t="shared" si="23"/>
        <v>0</v>
      </c>
      <c r="X127" s="72">
        <f t="shared" si="24"/>
        <v>0</v>
      </c>
      <c r="Y127" s="72">
        <f t="shared" si="25"/>
        <v>0</v>
      </c>
      <c r="Z127" s="72">
        <f t="shared" si="26"/>
        <v>0</v>
      </c>
      <c r="AA127" s="72">
        <f t="shared" si="27"/>
        <v>0</v>
      </c>
      <c r="AB127" s="71" t="str">
        <f>'REPRODUCTION 3'!M122</f>
        <v>Juin</v>
      </c>
      <c r="AC127" s="71" t="str">
        <f>'RUMINANTS 3'!M122</f>
        <v>Juin</v>
      </c>
      <c r="AD127" s="71" t="str">
        <f>'PARASITOLOGIE 3'!M122</f>
        <v>Juin</v>
      </c>
      <c r="AE127" s="71" t="str">
        <f>'INFECTIEUX 3'!M122</f>
        <v>Juin</v>
      </c>
      <c r="AF127" s="71" t="str">
        <f>'CARNIVORES 3'!M122</f>
        <v>Juin</v>
      </c>
      <c r="AG127" s="71" t="str">
        <f>'CHIRURGIE 3'!M122</f>
        <v>Juin</v>
      </c>
      <c r="AH127" s="71" t="str">
        <f>'BIOCHIMIE 2'!M122</f>
        <v>Juin</v>
      </c>
      <c r="AI127" s="71" t="str">
        <f>'HIDAOA 3'!M122</f>
        <v>Juin</v>
      </c>
      <c r="AJ127" s="71" t="str">
        <f>'ANA-PATH 2'!M122</f>
        <v>Juin</v>
      </c>
      <c r="AK127" s="73" t="str">
        <f>CLINIQUE!N124</f>
        <v>Juin</v>
      </c>
    </row>
    <row r="128" spans="1:37" ht="15.75">
      <c r="A128" s="115">
        <v>37</v>
      </c>
      <c r="B128" s="136" t="s">
        <v>327</v>
      </c>
      <c r="C128" s="136" t="s">
        <v>328</v>
      </c>
      <c r="D128" s="346">
        <f>'REPRODUCTION 3'!I123</f>
        <v>15</v>
      </c>
      <c r="E128" s="346">
        <f>'RUMINANTS 3'!I123</f>
        <v>38.25</v>
      </c>
      <c r="F128" s="346">
        <f>'PARASITOLOGIE 3'!I123</f>
        <v>38.25</v>
      </c>
      <c r="G128" s="346">
        <f>'INFECTIEUX 3'!I123</f>
        <v>15</v>
      </c>
      <c r="H128" s="346">
        <f>'CARNIVORES 3'!I123</f>
        <v>31.125</v>
      </c>
      <c r="I128" s="346">
        <f>'CHIRURGIE 3'!I123</f>
        <v>36</v>
      </c>
      <c r="J128" s="346">
        <f>'BIOCHIMIE 2'!I123</f>
        <v>14</v>
      </c>
      <c r="K128" s="346">
        <f>'HIDAOA 3'!I123</f>
        <v>39</v>
      </c>
      <c r="L128" s="346">
        <f>'ANA-PATH 2'!I123</f>
        <v>22</v>
      </c>
      <c r="M128" s="346">
        <f>CLINIQUE!J125</f>
        <v>39</v>
      </c>
      <c r="N128" s="346">
        <f t="shared" si="14"/>
        <v>287.625</v>
      </c>
      <c r="O128" s="346">
        <f t="shared" si="15"/>
        <v>10.272321428571429</v>
      </c>
      <c r="P128" s="347" t="str">
        <f t="shared" si="16"/>
        <v>Admis</v>
      </c>
      <c r="Q128" s="347" t="str">
        <f t="shared" si="17"/>
        <v>Synthèse</v>
      </c>
      <c r="R128" s="348">
        <f t="shared" si="18"/>
        <v>0</v>
      </c>
      <c r="S128" s="348">
        <f t="shared" si="19"/>
        <v>0</v>
      </c>
      <c r="T128" s="348">
        <f t="shared" si="20"/>
        <v>0</v>
      </c>
      <c r="U128" s="348">
        <f t="shared" si="21"/>
        <v>0</v>
      </c>
      <c r="V128" s="348">
        <f t="shared" si="22"/>
        <v>0</v>
      </c>
      <c r="W128" s="348">
        <f t="shared" si="23"/>
        <v>0</v>
      </c>
      <c r="X128" s="348">
        <f t="shared" si="24"/>
        <v>0</v>
      </c>
      <c r="Y128" s="348">
        <f t="shared" si="25"/>
        <v>0</v>
      </c>
      <c r="Z128" s="348">
        <f t="shared" si="26"/>
        <v>0</v>
      </c>
      <c r="AA128" s="348">
        <f t="shared" si="27"/>
        <v>0</v>
      </c>
      <c r="AB128" s="71" t="str">
        <f>'REPRODUCTION 3'!M123</f>
        <v>Synthèse</v>
      </c>
      <c r="AC128" s="71" t="str">
        <f>'RUMINANTS 3'!M123</f>
        <v>Juin</v>
      </c>
      <c r="AD128" s="71" t="str">
        <f>'PARASITOLOGIE 3'!M123</f>
        <v>Juin</v>
      </c>
      <c r="AE128" s="71" t="str">
        <f>'INFECTIEUX 3'!M123</f>
        <v>Synthèse</v>
      </c>
      <c r="AF128" s="71" t="str">
        <f>'CARNIVORES 3'!M123</f>
        <v>Juin</v>
      </c>
      <c r="AG128" s="71" t="str">
        <f>'CHIRURGIE 3'!M123</f>
        <v>Synthèse</v>
      </c>
      <c r="AH128" s="71" t="str">
        <f>'BIOCHIMIE 2'!M123</f>
        <v>Synthèse</v>
      </c>
      <c r="AI128" s="71" t="str">
        <f>'HIDAOA 3'!M123</f>
        <v>Synthèse</v>
      </c>
      <c r="AJ128" s="71" t="str">
        <f>'ANA-PATH 2'!M123</f>
        <v>Synthèse</v>
      </c>
      <c r="AK128" s="73" t="str">
        <f>CLINIQUE!N125</f>
        <v>Juin</v>
      </c>
    </row>
    <row r="129" spans="1:37" ht="18.95" customHeight="1">
      <c r="A129" s="115">
        <v>136</v>
      </c>
      <c r="B129" s="136" t="s">
        <v>329</v>
      </c>
      <c r="C129" s="136" t="s">
        <v>330</v>
      </c>
      <c r="D129" s="346">
        <f>'REPRODUCTION 3'!I124</f>
        <v>9.75</v>
      </c>
      <c r="E129" s="346">
        <f>'RUMINANTS 3'!I124</f>
        <v>32.25</v>
      </c>
      <c r="F129" s="346">
        <f>'PARASITOLOGIE 3'!I124</f>
        <v>36</v>
      </c>
      <c r="G129" s="346">
        <f>'INFECTIEUX 3'!I124</f>
        <v>13.5</v>
      </c>
      <c r="H129" s="346">
        <f>'CARNIVORES 3'!I124</f>
        <v>29.25</v>
      </c>
      <c r="I129" s="346">
        <f>'CHIRURGIE 3'!I124</f>
        <v>18.75</v>
      </c>
      <c r="J129" s="346">
        <f>'BIOCHIMIE 2'!I124</f>
        <v>12</v>
      </c>
      <c r="K129" s="346">
        <f>'HIDAOA 3'!I124</f>
        <v>37.5</v>
      </c>
      <c r="L129" s="346">
        <f>'ANA-PATH 2'!I124</f>
        <v>14.75</v>
      </c>
      <c r="M129" s="346">
        <f>CLINIQUE!J126</f>
        <v>40</v>
      </c>
      <c r="N129" s="346">
        <f t="shared" si="14"/>
        <v>243.75</v>
      </c>
      <c r="O129" s="346">
        <f t="shared" si="15"/>
        <v>8.7053571428571423</v>
      </c>
      <c r="P129" s="347" t="str">
        <f t="shared" si="16"/>
        <v>Ajournee</v>
      </c>
      <c r="Q129" s="347" t="str">
        <f t="shared" si="17"/>
        <v>Synthèse</v>
      </c>
      <c r="R129" s="348">
        <f t="shared" si="18"/>
        <v>1</v>
      </c>
      <c r="S129" s="348">
        <f t="shared" si="19"/>
        <v>0</v>
      </c>
      <c r="T129" s="348">
        <f t="shared" si="20"/>
        <v>0</v>
      </c>
      <c r="U129" s="348">
        <f t="shared" si="21"/>
        <v>1</v>
      </c>
      <c r="V129" s="348">
        <f t="shared" si="22"/>
        <v>0</v>
      </c>
      <c r="W129" s="348">
        <f t="shared" si="23"/>
        <v>0</v>
      </c>
      <c r="X129" s="348">
        <f t="shared" si="24"/>
        <v>0</v>
      </c>
      <c r="Y129" s="348">
        <f t="shared" si="25"/>
        <v>0</v>
      </c>
      <c r="Z129" s="348">
        <f t="shared" si="26"/>
        <v>0</v>
      </c>
      <c r="AA129" s="348">
        <f t="shared" si="27"/>
        <v>0</v>
      </c>
      <c r="AB129" s="71" t="str">
        <f>'REPRODUCTION 3'!M124</f>
        <v>Synthèse</v>
      </c>
      <c r="AC129" s="71" t="str">
        <f>'RUMINANTS 3'!M124</f>
        <v>Juin</v>
      </c>
      <c r="AD129" s="71" t="str">
        <f>'PARASITOLOGIE 3'!M124</f>
        <v>Synthèse</v>
      </c>
      <c r="AE129" s="71" t="str">
        <f>'INFECTIEUX 3'!M124</f>
        <v>Synthèse</v>
      </c>
      <c r="AF129" s="71" t="str">
        <f>'CARNIVORES 3'!M124</f>
        <v>Synthèse</v>
      </c>
      <c r="AG129" s="71" t="str">
        <f>'CHIRURGIE 3'!M124</f>
        <v>Synthèse</v>
      </c>
      <c r="AH129" s="71" t="str">
        <f>'BIOCHIMIE 2'!M124</f>
        <v>Synthèse</v>
      </c>
      <c r="AI129" s="71" t="str">
        <f>'HIDAOA 3'!M124</f>
        <v>Synthèse</v>
      </c>
      <c r="AJ129" s="71" t="str">
        <f>'ANA-PATH 2'!M124</f>
        <v>Synthèse</v>
      </c>
      <c r="AK129" s="73" t="str">
        <f>CLINIQUE!N126</f>
        <v>Juin</v>
      </c>
    </row>
    <row r="130" spans="1:37" ht="15.75" hidden="1">
      <c r="A130" s="115">
        <v>120</v>
      </c>
      <c r="B130" s="123" t="s">
        <v>331</v>
      </c>
      <c r="C130" s="123" t="s">
        <v>332</v>
      </c>
      <c r="D130" s="346">
        <f>'REPRODUCTION 3'!I125</f>
        <v>27.375</v>
      </c>
      <c r="E130" s="346">
        <f>'RUMINANTS 3'!I125</f>
        <v>57</v>
      </c>
      <c r="F130" s="346">
        <f>'PARASITOLOGIE 3'!I125</f>
        <v>45</v>
      </c>
      <c r="G130" s="346">
        <f>'INFECTIEUX 3'!I125</f>
        <v>25.5</v>
      </c>
      <c r="H130" s="346">
        <f>'CARNIVORES 3'!I125</f>
        <v>35.25</v>
      </c>
      <c r="I130" s="346">
        <f>'CHIRURGIE 3'!I125</f>
        <v>45</v>
      </c>
      <c r="J130" s="346">
        <f>'BIOCHIMIE 2'!I125</f>
        <v>25.75</v>
      </c>
      <c r="K130" s="346">
        <f>'HIDAOA 3'!I125</f>
        <v>43.875</v>
      </c>
      <c r="L130" s="346">
        <f>'ANA-PATH 2'!I125</f>
        <v>21</v>
      </c>
      <c r="M130" s="88">
        <f>CLINIQUE!J127</f>
        <v>42</v>
      </c>
      <c r="N130" s="88">
        <f t="shared" si="14"/>
        <v>367.75</v>
      </c>
      <c r="O130" s="88">
        <f t="shared" si="15"/>
        <v>13.133928571428571</v>
      </c>
      <c r="P130" s="89" t="str">
        <f t="shared" si="16"/>
        <v>Admis</v>
      </c>
      <c r="Q130" s="89" t="str">
        <f t="shared" si="17"/>
        <v>juin</v>
      </c>
      <c r="R130" s="72">
        <f t="shared" si="18"/>
        <v>0</v>
      </c>
      <c r="S130" s="72">
        <f t="shared" si="19"/>
        <v>0</v>
      </c>
      <c r="T130" s="72">
        <f t="shared" si="20"/>
        <v>0</v>
      </c>
      <c r="U130" s="72">
        <f t="shared" si="21"/>
        <v>0</v>
      </c>
      <c r="V130" s="72">
        <f t="shared" si="22"/>
        <v>0</v>
      </c>
      <c r="W130" s="72">
        <f t="shared" si="23"/>
        <v>0</v>
      </c>
      <c r="X130" s="72">
        <f t="shared" si="24"/>
        <v>0</v>
      </c>
      <c r="Y130" s="72">
        <f t="shared" si="25"/>
        <v>0</v>
      </c>
      <c r="Z130" s="72">
        <f t="shared" si="26"/>
        <v>0</v>
      </c>
      <c r="AA130" s="72">
        <f t="shared" si="27"/>
        <v>0</v>
      </c>
      <c r="AB130" s="71" t="str">
        <f>'REPRODUCTION 3'!M125</f>
        <v>Juin</v>
      </c>
      <c r="AC130" s="71" t="str">
        <f>'RUMINANTS 3'!M125</f>
        <v>Juin</v>
      </c>
      <c r="AD130" s="71" t="str">
        <f>'PARASITOLOGIE 3'!M125</f>
        <v>Juin</v>
      </c>
      <c r="AE130" s="71" t="str">
        <f>'INFECTIEUX 3'!M125</f>
        <v>Juin</v>
      </c>
      <c r="AF130" s="71" t="str">
        <f>'CARNIVORES 3'!M125</f>
        <v>Juin</v>
      </c>
      <c r="AG130" s="71" t="str">
        <f>'CHIRURGIE 3'!M125</f>
        <v>Juin</v>
      </c>
      <c r="AH130" s="71" t="str">
        <f>'BIOCHIMIE 2'!M125</f>
        <v>Juin</v>
      </c>
      <c r="AI130" s="71" t="str">
        <f>'HIDAOA 3'!M125</f>
        <v>Juin</v>
      </c>
      <c r="AJ130" s="71" t="str">
        <f>'ANA-PATH 2'!M125</f>
        <v>Juin</v>
      </c>
      <c r="AK130" s="73" t="str">
        <f>CLINIQUE!N127</f>
        <v>Juin</v>
      </c>
    </row>
    <row r="131" spans="1:37" ht="18.95" customHeight="1">
      <c r="A131" s="115">
        <v>236</v>
      </c>
      <c r="B131" s="136" t="s">
        <v>74</v>
      </c>
      <c r="C131" s="136" t="s">
        <v>333</v>
      </c>
      <c r="D131" s="346">
        <f>'REPRODUCTION 3'!I126</f>
        <v>12</v>
      </c>
      <c r="E131" s="346">
        <f>'RUMINANTS 3'!I126</f>
        <v>36</v>
      </c>
      <c r="F131" s="346">
        <f>'PARASITOLOGIE 3'!I126</f>
        <v>28.5</v>
      </c>
      <c r="G131" s="346">
        <f>'INFECTIEUX 3'!I126</f>
        <v>13.5</v>
      </c>
      <c r="H131" s="346">
        <f>'CARNIVORES 3'!I126</f>
        <v>20.625</v>
      </c>
      <c r="I131" s="346">
        <f>'CHIRURGIE 3'!I126</f>
        <v>15.375</v>
      </c>
      <c r="J131" s="346">
        <f>'BIOCHIMIE 2'!I126</f>
        <v>20</v>
      </c>
      <c r="K131" s="346">
        <f>'HIDAOA 3'!I126</f>
        <v>33.75</v>
      </c>
      <c r="L131" s="346">
        <f>'ANA-PATH 2'!I126</f>
        <v>15.5</v>
      </c>
      <c r="M131" s="346">
        <f>CLINIQUE!J128</f>
        <v>42</v>
      </c>
      <c r="N131" s="346">
        <f t="shared" si="14"/>
        <v>237.25</v>
      </c>
      <c r="O131" s="346">
        <f t="shared" si="15"/>
        <v>8.4732142857142865</v>
      </c>
      <c r="P131" s="347" t="str">
        <f t="shared" si="16"/>
        <v>Ajournee</v>
      </c>
      <c r="Q131" s="347" t="str">
        <f t="shared" si="17"/>
        <v>Synthèse</v>
      </c>
      <c r="R131" s="348">
        <f t="shared" si="18"/>
        <v>1</v>
      </c>
      <c r="S131" s="348">
        <f t="shared" si="19"/>
        <v>0</v>
      </c>
      <c r="T131" s="348">
        <f t="shared" si="20"/>
        <v>0</v>
      </c>
      <c r="U131" s="348">
        <f t="shared" si="21"/>
        <v>1</v>
      </c>
      <c r="V131" s="348">
        <f t="shared" si="22"/>
        <v>0</v>
      </c>
      <c r="W131" s="348">
        <f t="shared" si="23"/>
        <v>0</v>
      </c>
      <c r="X131" s="348">
        <f t="shared" si="24"/>
        <v>0</v>
      </c>
      <c r="Y131" s="348">
        <f t="shared" si="25"/>
        <v>0</v>
      </c>
      <c r="Z131" s="348">
        <f t="shared" si="26"/>
        <v>0</v>
      </c>
      <c r="AA131" s="348">
        <f t="shared" si="27"/>
        <v>0</v>
      </c>
      <c r="AB131" s="71" t="str">
        <f>'REPRODUCTION 3'!M126</f>
        <v>Synthèse</v>
      </c>
      <c r="AC131" s="71" t="str">
        <f>'RUMINANTS 3'!M126</f>
        <v>Juin</v>
      </c>
      <c r="AD131" s="71" t="str">
        <f>'PARASITOLOGIE 3'!M126</f>
        <v>Synthèse</v>
      </c>
      <c r="AE131" s="71" t="str">
        <f>'INFECTIEUX 3'!M126</f>
        <v>Synthèse</v>
      </c>
      <c r="AF131" s="71" t="str">
        <f>'CARNIVORES 3'!M126</f>
        <v>Synthèse</v>
      </c>
      <c r="AG131" s="71" t="str">
        <f>'CHIRURGIE 3'!M126</f>
        <v>Synthèse</v>
      </c>
      <c r="AH131" s="71" t="str">
        <f>'BIOCHIMIE 2'!M126</f>
        <v>Synthèse</v>
      </c>
      <c r="AI131" s="71" t="str">
        <f>'HIDAOA 3'!M126</f>
        <v>Synthèse</v>
      </c>
      <c r="AJ131" s="71" t="str">
        <f>'ANA-PATH 2'!M126</f>
        <v>Synthèse</v>
      </c>
      <c r="AK131" s="73" t="str">
        <f>CLINIQUE!N128</f>
        <v>Juin</v>
      </c>
    </row>
    <row r="132" spans="1:37" ht="15.75">
      <c r="A132" s="115">
        <v>122</v>
      </c>
      <c r="B132" s="123" t="s">
        <v>334</v>
      </c>
      <c r="C132" s="123" t="s">
        <v>73</v>
      </c>
      <c r="D132" s="346">
        <f>'REPRODUCTION 3'!I127</f>
        <v>30</v>
      </c>
      <c r="E132" s="346">
        <f>'RUMINANTS 3'!I127</f>
        <v>41.25</v>
      </c>
      <c r="F132" s="346">
        <f>'PARASITOLOGIE 3'!I127</f>
        <v>39</v>
      </c>
      <c r="G132" s="346">
        <f>'INFECTIEUX 3'!I127</f>
        <v>15.375</v>
      </c>
      <c r="H132" s="346">
        <f>'CARNIVORES 3'!I127</f>
        <v>36</v>
      </c>
      <c r="I132" s="346">
        <f>'CHIRURGIE 3'!I127</f>
        <v>36.75</v>
      </c>
      <c r="J132" s="346">
        <f>'BIOCHIMIE 2'!I127</f>
        <v>19.25</v>
      </c>
      <c r="K132" s="346">
        <f>'HIDAOA 3'!I127</f>
        <v>27.375</v>
      </c>
      <c r="L132" s="346">
        <f>'ANA-PATH 2'!I127</f>
        <v>14</v>
      </c>
      <c r="M132" s="339">
        <f>CLINIQUE!J129</f>
        <v>40</v>
      </c>
      <c r="N132" s="339">
        <f t="shared" si="14"/>
        <v>299</v>
      </c>
      <c r="O132" s="339">
        <f t="shared" si="15"/>
        <v>10.678571428571429</v>
      </c>
      <c r="P132" s="89" t="str">
        <f t="shared" si="16"/>
        <v>Admis</v>
      </c>
      <c r="Q132" s="89" t="str">
        <f t="shared" si="17"/>
        <v>Synthèse</v>
      </c>
      <c r="R132" s="72">
        <f t="shared" si="18"/>
        <v>0</v>
      </c>
      <c r="S132" s="72">
        <f t="shared" si="19"/>
        <v>0</v>
      </c>
      <c r="T132" s="72">
        <f t="shared" si="20"/>
        <v>0</v>
      </c>
      <c r="U132" s="72">
        <f t="shared" si="21"/>
        <v>0</v>
      </c>
      <c r="V132" s="72">
        <f t="shared" si="22"/>
        <v>0</v>
      </c>
      <c r="W132" s="72">
        <f t="shared" si="23"/>
        <v>0</v>
      </c>
      <c r="X132" s="72">
        <f t="shared" si="24"/>
        <v>0</v>
      </c>
      <c r="Y132" s="72">
        <f t="shared" si="25"/>
        <v>0</v>
      </c>
      <c r="Z132" s="72">
        <f t="shared" si="26"/>
        <v>0</v>
      </c>
      <c r="AA132" s="72">
        <f t="shared" si="27"/>
        <v>0</v>
      </c>
      <c r="AB132" s="71" t="str">
        <f>'REPRODUCTION 3'!M127</f>
        <v>Synthèse</v>
      </c>
      <c r="AC132" s="71" t="str">
        <f>'RUMINANTS 3'!M127</f>
        <v>Juin</v>
      </c>
      <c r="AD132" s="71" t="str">
        <f>'PARASITOLOGIE 3'!M127</f>
        <v>Synthèse</v>
      </c>
      <c r="AE132" s="71" t="str">
        <f>'INFECTIEUX 3'!M127</f>
        <v>Synthèse</v>
      </c>
      <c r="AF132" s="71" t="str">
        <f>'CARNIVORES 3'!M127</f>
        <v>Juin</v>
      </c>
      <c r="AG132" s="71" t="str">
        <f>'CHIRURGIE 3'!M127</f>
        <v>Juin</v>
      </c>
      <c r="AH132" s="71" t="str">
        <f>'BIOCHIMIE 2'!M127</f>
        <v>Synthèse</v>
      </c>
      <c r="AI132" s="71" t="str">
        <f>'HIDAOA 3'!M127</f>
        <v>Synthèse</v>
      </c>
      <c r="AJ132" s="71" t="str">
        <f>'ANA-PATH 2'!M127</f>
        <v>Synthèse</v>
      </c>
      <c r="AK132" s="73" t="str">
        <f>CLINIQUE!N129</f>
        <v>Juin</v>
      </c>
    </row>
    <row r="133" spans="1:37" ht="31.5" hidden="1">
      <c r="A133" s="115">
        <v>123</v>
      </c>
      <c r="B133" s="123" t="s">
        <v>335</v>
      </c>
      <c r="C133" s="123" t="s">
        <v>45</v>
      </c>
      <c r="D133" s="346">
        <f>'REPRODUCTION 3'!I128</f>
        <v>15</v>
      </c>
      <c r="E133" s="346">
        <f>'RUMINANTS 3'!I128</f>
        <v>43.5</v>
      </c>
      <c r="F133" s="346">
        <f>'PARASITOLOGIE 3'!I128</f>
        <v>34.125</v>
      </c>
      <c r="G133" s="346">
        <f>'INFECTIEUX 3'!I128</f>
        <v>27</v>
      </c>
      <c r="H133" s="346">
        <f>'CARNIVORES 3'!I128</f>
        <v>45.375</v>
      </c>
      <c r="I133" s="346">
        <f>'CHIRURGIE 3'!I128</f>
        <v>40.5</v>
      </c>
      <c r="J133" s="346">
        <f>'BIOCHIMIE 2'!I128</f>
        <v>22.5</v>
      </c>
      <c r="K133" s="346">
        <f>'HIDAOA 3'!I128</f>
        <v>48.375</v>
      </c>
      <c r="L133" s="346">
        <f>'ANA-PATH 2'!I128</f>
        <v>13.5</v>
      </c>
      <c r="M133" s="88">
        <f>CLINIQUE!J130</f>
        <v>41</v>
      </c>
      <c r="N133" s="88">
        <f t="shared" si="14"/>
        <v>330.875</v>
      </c>
      <c r="O133" s="88">
        <f t="shared" si="15"/>
        <v>11.816964285714286</v>
      </c>
      <c r="P133" s="89" t="str">
        <f t="shared" si="16"/>
        <v>Admis</v>
      </c>
      <c r="Q133" s="89" t="str">
        <f t="shared" si="17"/>
        <v>juin</v>
      </c>
      <c r="R133" s="72">
        <f t="shared" si="18"/>
        <v>0</v>
      </c>
      <c r="S133" s="72">
        <f t="shared" si="19"/>
        <v>0</v>
      </c>
      <c r="T133" s="72">
        <f t="shared" si="20"/>
        <v>0</v>
      </c>
      <c r="U133" s="72">
        <f t="shared" si="21"/>
        <v>0</v>
      </c>
      <c r="V133" s="72">
        <f t="shared" si="22"/>
        <v>0</v>
      </c>
      <c r="W133" s="72">
        <f t="shared" si="23"/>
        <v>0</v>
      </c>
      <c r="X133" s="72">
        <f t="shared" si="24"/>
        <v>0</v>
      </c>
      <c r="Y133" s="72">
        <f t="shared" si="25"/>
        <v>0</v>
      </c>
      <c r="Z133" s="72">
        <f t="shared" si="26"/>
        <v>0</v>
      </c>
      <c r="AA133" s="72">
        <f t="shared" si="27"/>
        <v>0</v>
      </c>
      <c r="AB133" s="71" t="str">
        <f>'REPRODUCTION 3'!M128</f>
        <v>Juin</v>
      </c>
      <c r="AC133" s="71" t="str">
        <f>'RUMINANTS 3'!M128</f>
        <v>Juin</v>
      </c>
      <c r="AD133" s="71" t="str">
        <f>'PARASITOLOGIE 3'!M128</f>
        <v>Juin</v>
      </c>
      <c r="AE133" s="71" t="str">
        <f>'INFECTIEUX 3'!M128</f>
        <v>Juin</v>
      </c>
      <c r="AF133" s="71" t="str">
        <f>'CARNIVORES 3'!M128</f>
        <v>Juin</v>
      </c>
      <c r="AG133" s="71" t="str">
        <f>'CHIRURGIE 3'!M128</f>
        <v>Juin</v>
      </c>
      <c r="AH133" s="71" t="str">
        <f>'BIOCHIMIE 2'!M128</f>
        <v>Juin</v>
      </c>
      <c r="AI133" s="71" t="str">
        <f>'HIDAOA 3'!M128</f>
        <v>Juin</v>
      </c>
      <c r="AJ133" s="71" t="str">
        <f>'ANA-PATH 2'!M128</f>
        <v>Juin</v>
      </c>
      <c r="AK133" s="73" t="str">
        <f>CLINIQUE!N130</f>
        <v>Juin</v>
      </c>
    </row>
    <row r="134" spans="1:37" ht="15.75" hidden="1">
      <c r="A134" s="115">
        <v>124</v>
      </c>
      <c r="B134" s="123" t="s">
        <v>336</v>
      </c>
      <c r="C134" s="123" t="s">
        <v>337</v>
      </c>
      <c r="D134" s="346">
        <f>'REPRODUCTION 3'!I129</f>
        <v>19.125</v>
      </c>
      <c r="E134" s="346">
        <f>'RUMINANTS 3'!I129</f>
        <v>51.75</v>
      </c>
      <c r="F134" s="346">
        <f>'PARASITOLOGIE 3'!I129</f>
        <v>44.25</v>
      </c>
      <c r="G134" s="346">
        <f>'INFECTIEUX 3'!I129</f>
        <v>18</v>
      </c>
      <c r="H134" s="346">
        <f>'CARNIVORES 3'!I129</f>
        <v>44.625</v>
      </c>
      <c r="I134" s="346">
        <f>'CHIRURGIE 3'!I129</f>
        <v>31.5</v>
      </c>
      <c r="J134" s="346">
        <f>'BIOCHIMIE 2'!I129</f>
        <v>20.25</v>
      </c>
      <c r="K134" s="346">
        <f>'HIDAOA 3'!I129</f>
        <v>31.125</v>
      </c>
      <c r="L134" s="346">
        <f>'ANA-PATH 2'!I129</f>
        <v>22.25</v>
      </c>
      <c r="M134" s="88">
        <f>CLINIQUE!J131</f>
        <v>42</v>
      </c>
      <c r="N134" s="88">
        <f t="shared" si="14"/>
        <v>324.875</v>
      </c>
      <c r="O134" s="88">
        <f t="shared" si="15"/>
        <v>11.602678571428571</v>
      </c>
      <c r="P134" s="89" t="str">
        <f t="shared" si="16"/>
        <v>Admis</v>
      </c>
      <c r="Q134" s="89" t="str">
        <f t="shared" si="17"/>
        <v>juin</v>
      </c>
      <c r="R134" s="72">
        <f t="shared" si="18"/>
        <v>0</v>
      </c>
      <c r="S134" s="72">
        <f t="shared" si="19"/>
        <v>0</v>
      </c>
      <c r="T134" s="72">
        <f t="shared" si="20"/>
        <v>0</v>
      </c>
      <c r="U134" s="72">
        <f t="shared" si="21"/>
        <v>0</v>
      </c>
      <c r="V134" s="72">
        <f t="shared" si="22"/>
        <v>0</v>
      </c>
      <c r="W134" s="72">
        <f t="shared" si="23"/>
        <v>0</v>
      </c>
      <c r="X134" s="72">
        <f t="shared" si="24"/>
        <v>0</v>
      </c>
      <c r="Y134" s="72">
        <f t="shared" si="25"/>
        <v>0</v>
      </c>
      <c r="Z134" s="72">
        <f t="shared" si="26"/>
        <v>0</v>
      </c>
      <c r="AA134" s="72">
        <f t="shared" si="27"/>
        <v>0</v>
      </c>
      <c r="AB134" s="71" t="str">
        <f>'REPRODUCTION 3'!M129</f>
        <v>Juin</v>
      </c>
      <c r="AC134" s="71" t="str">
        <f>'RUMINANTS 3'!M129</f>
        <v>Juin</v>
      </c>
      <c r="AD134" s="71" t="str">
        <f>'PARASITOLOGIE 3'!M129</f>
        <v>Juin</v>
      </c>
      <c r="AE134" s="71" t="str">
        <f>'INFECTIEUX 3'!M129</f>
        <v>Juin</v>
      </c>
      <c r="AF134" s="71" t="str">
        <f>'CARNIVORES 3'!M129</f>
        <v>Juin</v>
      </c>
      <c r="AG134" s="71" t="str">
        <f>'CHIRURGIE 3'!M129</f>
        <v>Juin</v>
      </c>
      <c r="AH134" s="71" t="str">
        <f>'BIOCHIMIE 2'!M129</f>
        <v>Juin</v>
      </c>
      <c r="AI134" s="71" t="str">
        <f>'HIDAOA 3'!M129</f>
        <v>Juin</v>
      </c>
      <c r="AJ134" s="71" t="str">
        <f>'ANA-PATH 2'!M129</f>
        <v>Juin</v>
      </c>
      <c r="AK134" s="73" t="str">
        <f>CLINIQUE!N131</f>
        <v>Juin</v>
      </c>
    </row>
    <row r="135" spans="1:37" ht="18.95" customHeight="1">
      <c r="A135" s="115">
        <v>322</v>
      </c>
      <c r="B135" s="136" t="s">
        <v>338</v>
      </c>
      <c r="C135" s="136" t="s">
        <v>339</v>
      </c>
      <c r="D135" s="346">
        <f>'REPRODUCTION 3'!I130</f>
        <v>9</v>
      </c>
      <c r="E135" s="346">
        <f>'RUMINANTS 3'!I130</f>
        <v>26.25</v>
      </c>
      <c r="F135" s="346">
        <f>'PARASITOLOGIE 3'!I130</f>
        <v>40.5</v>
      </c>
      <c r="G135" s="346">
        <f>'INFECTIEUX 3'!I130</f>
        <v>10.5</v>
      </c>
      <c r="H135" s="346">
        <f>'CARNIVORES 3'!I130</f>
        <v>17.625</v>
      </c>
      <c r="I135" s="346">
        <f>'CHIRURGIE 3'!I130</f>
        <v>19.875</v>
      </c>
      <c r="J135" s="346">
        <f>'BIOCHIMIE 2'!I130</f>
        <v>11</v>
      </c>
      <c r="K135" s="346">
        <f>'HIDAOA 3'!I130</f>
        <v>20.625</v>
      </c>
      <c r="L135" s="346">
        <f>'ANA-PATH 2'!I130</f>
        <v>19</v>
      </c>
      <c r="M135" s="346">
        <f>CLINIQUE!J132</f>
        <v>39</v>
      </c>
      <c r="N135" s="346">
        <f t="shared" si="14"/>
        <v>213.375</v>
      </c>
      <c r="O135" s="346">
        <f t="shared" si="15"/>
        <v>7.6205357142857144</v>
      </c>
      <c r="P135" s="347" t="str">
        <f t="shared" si="16"/>
        <v>Ajournee</v>
      </c>
      <c r="Q135" s="347" t="str">
        <f t="shared" si="17"/>
        <v>Synthèse</v>
      </c>
      <c r="R135" s="348">
        <f t="shared" si="18"/>
        <v>1</v>
      </c>
      <c r="S135" s="348">
        <f t="shared" si="19"/>
        <v>0</v>
      </c>
      <c r="T135" s="348">
        <f t="shared" si="20"/>
        <v>0</v>
      </c>
      <c r="U135" s="348">
        <f t="shared" si="21"/>
        <v>1</v>
      </c>
      <c r="V135" s="348">
        <f t="shared" si="22"/>
        <v>0</v>
      </c>
      <c r="W135" s="348">
        <f t="shared" si="23"/>
        <v>0</v>
      </c>
      <c r="X135" s="348">
        <f t="shared" si="24"/>
        <v>0</v>
      </c>
      <c r="Y135" s="348">
        <f t="shared" si="25"/>
        <v>0</v>
      </c>
      <c r="Z135" s="348">
        <f t="shared" si="26"/>
        <v>0</v>
      </c>
      <c r="AA135" s="348">
        <f t="shared" si="27"/>
        <v>0</v>
      </c>
      <c r="AB135" s="71" t="str">
        <f>'REPRODUCTION 3'!M130</f>
        <v>Synthèse</v>
      </c>
      <c r="AC135" s="71" t="str">
        <f>'RUMINANTS 3'!M130</f>
        <v>Synthèse</v>
      </c>
      <c r="AD135" s="71" t="str">
        <f>'PARASITOLOGIE 3'!M130</f>
        <v>Synthèse</v>
      </c>
      <c r="AE135" s="71" t="str">
        <f>'INFECTIEUX 3'!M130</f>
        <v>Synthèse</v>
      </c>
      <c r="AF135" s="71" t="str">
        <f>'CARNIVORES 3'!M130</f>
        <v>Synthèse</v>
      </c>
      <c r="AG135" s="71" t="str">
        <f>'CHIRURGIE 3'!M130</f>
        <v>Synthèse</v>
      </c>
      <c r="AH135" s="71" t="str">
        <f>'BIOCHIMIE 2'!M130</f>
        <v>Synthèse</v>
      </c>
      <c r="AI135" s="71" t="str">
        <f>'HIDAOA 3'!M130</f>
        <v>Synthèse</v>
      </c>
      <c r="AJ135" s="71" t="str">
        <f>'ANA-PATH 2'!M130</f>
        <v>Synthèse</v>
      </c>
      <c r="AK135" s="73" t="str">
        <f>CLINIQUE!N132</f>
        <v>Juin</v>
      </c>
    </row>
    <row r="136" spans="1:37" ht="18.95" customHeight="1">
      <c r="A136" s="115">
        <v>386</v>
      </c>
      <c r="B136" s="136" t="s">
        <v>340</v>
      </c>
      <c r="C136" s="136" t="s">
        <v>341</v>
      </c>
      <c r="D136" s="346">
        <f>'REPRODUCTION 3'!I131</f>
        <v>10.5</v>
      </c>
      <c r="E136" s="346">
        <f>'RUMINANTS 3'!I131</f>
        <v>27</v>
      </c>
      <c r="F136" s="346">
        <f>'PARASITOLOGIE 3'!I131</f>
        <v>27</v>
      </c>
      <c r="G136" s="346">
        <f>'INFECTIEUX 3'!I131</f>
        <v>13.5</v>
      </c>
      <c r="H136" s="346">
        <f>'CARNIVORES 3'!I131</f>
        <v>22.875</v>
      </c>
      <c r="I136" s="346">
        <f>'CHIRURGIE 3'!I131</f>
        <v>12</v>
      </c>
      <c r="J136" s="346">
        <f>'BIOCHIMIE 2'!I131</f>
        <v>13</v>
      </c>
      <c r="K136" s="346">
        <f>'HIDAOA 3'!I131</f>
        <v>29.25</v>
      </c>
      <c r="L136" s="346">
        <f>'ANA-PATH 2'!I131</f>
        <v>10</v>
      </c>
      <c r="M136" s="346">
        <f>CLINIQUE!J133</f>
        <v>40</v>
      </c>
      <c r="N136" s="346">
        <f t="shared" si="14"/>
        <v>205.125</v>
      </c>
      <c r="O136" s="346">
        <f t="shared" si="15"/>
        <v>7.3258928571428568</v>
      </c>
      <c r="P136" s="347" t="str">
        <f t="shared" si="16"/>
        <v>Ajournee</v>
      </c>
      <c r="Q136" s="347" t="str">
        <f t="shared" si="17"/>
        <v>Synthèse</v>
      </c>
      <c r="R136" s="348">
        <f t="shared" si="18"/>
        <v>1</v>
      </c>
      <c r="S136" s="348">
        <f t="shared" si="19"/>
        <v>0</v>
      </c>
      <c r="T136" s="348">
        <f t="shared" si="20"/>
        <v>0</v>
      </c>
      <c r="U136" s="348">
        <f t="shared" si="21"/>
        <v>1</v>
      </c>
      <c r="V136" s="348">
        <f t="shared" si="22"/>
        <v>0</v>
      </c>
      <c r="W136" s="348">
        <f t="shared" si="23"/>
        <v>1</v>
      </c>
      <c r="X136" s="348">
        <f t="shared" si="24"/>
        <v>0</v>
      </c>
      <c r="Y136" s="348">
        <f t="shared" si="25"/>
        <v>0</v>
      </c>
      <c r="Z136" s="348">
        <f t="shared" si="26"/>
        <v>0</v>
      </c>
      <c r="AA136" s="348">
        <f t="shared" si="27"/>
        <v>0</v>
      </c>
      <c r="AB136" s="71" t="str">
        <f>'REPRODUCTION 3'!M131</f>
        <v>Synthèse</v>
      </c>
      <c r="AC136" s="71" t="str">
        <f>'RUMINANTS 3'!M131</f>
        <v>Synthèse</v>
      </c>
      <c r="AD136" s="71" t="str">
        <f>'PARASITOLOGIE 3'!M131</f>
        <v>Synthèse</v>
      </c>
      <c r="AE136" s="71" t="str">
        <f>'INFECTIEUX 3'!M131</f>
        <v>Synthèse</v>
      </c>
      <c r="AF136" s="71" t="str">
        <f>'CARNIVORES 3'!M131</f>
        <v>Synthèse</v>
      </c>
      <c r="AG136" s="71" t="str">
        <f>'CHIRURGIE 3'!M131</f>
        <v>Synthèse</v>
      </c>
      <c r="AH136" s="71" t="str">
        <f>'BIOCHIMIE 2'!M131</f>
        <v>Synthèse</v>
      </c>
      <c r="AI136" s="71" t="str">
        <f>'HIDAOA 3'!M131</f>
        <v>Synthèse</v>
      </c>
      <c r="AJ136" s="71" t="str">
        <f>'ANA-PATH 2'!M131</f>
        <v>Synthèse</v>
      </c>
      <c r="AK136" s="73" t="str">
        <f>CLINIQUE!N133</f>
        <v>Juin</v>
      </c>
    </row>
    <row r="137" spans="1:37" ht="15.75" hidden="1">
      <c r="A137" s="35">
        <v>127</v>
      </c>
      <c r="B137" s="123" t="s">
        <v>342</v>
      </c>
      <c r="C137" s="123" t="s">
        <v>343</v>
      </c>
      <c r="D137" s="346">
        <f>'REPRODUCTION 3'!I132</f>
        <v>24</v>
      </c>
      <c r="E137" s="346">
        <f>'RUMINANTS 3'!I132</f>
        <v>51</v>
      </c>
      <c r="F137" s="346">
        <f>'PARASITOLOGIE 3'!I132</f>
        <v>27.75</v>
      </c>
      <c r="G137" s="346">
        <f>'INFECTIEUX 3'!I132</f>
        <v>18.75</v>
      </c>
      <c r="H137" s="346">
        <f>'CARNIVORES 3'!I132</f>
        <v>36.375</v>
      </c>
      <c r="I137" s="346">
        <f>'CHIRURGIE 3'!I132</f>
        <v>32.625</v>
      </c>
      <c r="J137" s="346">
        <f>'BIOCHIMIE 2'!I132</f>
        <v>28</v>
      </c>
      <c r="K137" s="346">
        <f>'HIDAOA 3'!I132</f>
        <v>36.375</v>
      </c>
      <c r="L137" s="346">
        <f>'ANA-PATH 2'!I132</f>
        <v>20</v>
      </c>
      <c r="M137" s="88">
        <f>CLINIQUE!J134</f>
        <v>41.5</v>
      </c>
      <c r="N137" s="88">
        <f t="shared" si="14"/>
        <v>316.375</v>
      </c>
      <c r="O137" s="88">
        <f t="shared" si="15"/>
        <v>11.299107142857142</v>
      </c>
      <c r="P137" s="89" t="str">
        <f t="shared" si="16"/>
        <v>Admis</v>
      </c>
      <c r="Q137" s="89" t="str">
        <f t="shared" si="17"/>
        <v>juin</v>
      </c>
      <c r="R137" s="72">
        <f t="shared" si="18"/>
        <v>0</v>
      </c>
      <c r="S137" s="72">
        <f t="shared" si="19"/>
        <v>0</v>
      </c>
      <c r="T137" s="72">
        <f t="shared" si="20"/>
        <v>0</v>
      </c>
      <c r="U137" s="72">
        <f t="shared" si="21"/>
        <v>0</v>
      </c>
      <c r="V137" s="72">
        <f t="shared" si="22"/>
        <v>0</v>
      </c>
      <c r="W137" s="72">
        <f t="shared" si="23"/>
        <v>0</v>
      </c>
      <c r="X137" s="72">
        <f t="shared" si="24"/>
        <v>0</v>
      </c>
      <c r="Y137" s="72">
        <f t="shared" si="25"/>
        <v>0</v>
      </c>
      <c r="Z137" s="72">
        <f t="shared" si="26"/>
        <v>0</v>
      </c>
      <c r="AA137" s="72">
        <f t="shared" si="27"/>
        <v>0</v>
      </c>
      <c r="AB137" s="71" t="str">
        <f>'REPRODUCTION 3'!M132</f>
        <v>Juin</v>
      </c>
      <c r="AC137" s="71" t="str">
        <f>'RUMINANTS 3'!M132</f>
        <v>Juin</v>
      </c>
      <c r="AD137" s="71" t="str">
        <f>'PARASITOLOGIE 3'!M132</f>
        <v>Juin</v>
      </c>
      <c r="AE137" s="71" t="str">
        <f>'INFECTIEUX 3'!M132</f>
        <v>Juin</v>
      </c>
      <c r="AF137" s="71" t="str">
        <f>'CARNIVORES 3'!M132</f>
        <v>Juin</v>
      </c>
      <c r="AG137" s="71" t="str">
        <f>'CHIRURGIE 3'!M132</f>
        <v>Juin</v>
      </c>
      <c r="AH137" s="71" t="str">
        <f>'BIOCHIMIE 2'!M132</f>
        <v>Juin</v>
      </c>
      <c r="AI137" s="71" t="str">
        <f>'HIDAOA 3'!M132</f>
        <v>Juin</v>
      </c>
      <c r="AJ137" s="71" t="str">
        <f>'ANA-PATH 2'!M132</f>
        <v>Juin</v>
      </c>
      <c r="AK137" s="73" t="str">
        <f>CLINIQUE!N134</f>
        <v>Juin</v>
      </c>
    </row>
    <row r="138" spans="1:37" ht="15.75">
      <c r="A138" s="115">
        <v>86</v>
      </c>
      <c r="B138" s="136" t="s">
        <v>344</v>
      </c>
      <c r="C138" s="136" t="s">
        <v>345</v>
      </c>
      <c r="D138" s="346">
        <f>'REPRODUCTION 3'!I133</f>
        <v>15</v>
      </c>
      <c r="E138" s="346">
        <f>'RUMINANTS 3'!I133</f>
        <v>39.75</v>
      </c>
      <c r="F138" s="346">
        <f>'PARASITOLOGIE 3'!I133</f>
        <v>33</v>
      </c>
      <c r="G138" s="346">
        <f>'INFECTIEUX 3'!I133</f>
        <v>15</v>
      </c>
      <c r="H138" s="346">
        <f>'CARNIVORES 3'!I133</f>
        <v>31.875</v>
      </c>
      <c r="I138" s="346">
        <f>'CHIRURGIE 3'!I133</f>
        <v>33</v>
      </c>
      <c r="J138" s="346">
        <f>'BIOCHIMIE 2'!I133</f>
        <v>13</v>
      </c>
      <c r="K138" s="346">
        <f>'HIDAOA 3'!I133</f>
        <v>37.5</v>
      </c>
      <c r="L138" s="346">
        <f>'ANA-PATH 2'!I133</f>
        <v>24</v>
      </c>
      <c r="M138" s="346">
        <f>CLINIQUE!J135</f>
        <v>42.5</v>
      </c>
      <c r="N138" s="346">
        <f t="shared" si="14"/>
        <v>284.625</v>
      </c>
      <c r="O138" s="346">
        <f t="shared" si="15"/>
        <v>10.165178571428571</v>
      </c>
      <c r="P138" s="347" t="str">
        <f t="shared" si="16"/>
        <v>Admis</v>
      </c>
      <c r="Q138" s="347" t="str">
        <f t="shared" si="17"/>
        <v>Synthèse</v>
      </c>
      <c r="R138" s="348">
        <f t="shared" si="18"/>
        <v>0</v>
      </c>
      <c r="S138" s="348">
        <f t="shared" si="19"/>
        <v>0</v>
      </c>
      <c r="T138" s="348">
        <f t="shared" si="20"/>
        <v>0</v>
      </c>
      <c r="U138" s="348">
        <f t="shared" si="21"/>
        <v>0</v>
      </c>
      <c r="V138" s="348">
        <f t="shared" si="22"/>
        <v>0</v>
      </c>
      <c r="W138" s="348">
        <f t="shared" si="23"/>
        <v>0</v>
      </c>
      <c r="X138" s="348">
        <f t="shared" si="24"/>
        <v>0</v>
      </c>
      <c r="Y138" s="348">
        <f t="shared" si="25"/>
        <v>0</v>
      </c>
      <c r="Z138" s="348">
        <f t="shared" si="26"/>
        <v>0</v>
      </c>
      <c r="AA138" s="348">
        <f t="shared" si="27"/>
        <v>0</v>
      </c>
      <c r="AB138" s="71" t="str">
        <f>'REPRODUCTION 3'!M133</f>
        <v>Synthèse</v>
      </c>
      <c r="AC138" s="71" t="str">
        <f>'RUMINANTS 3'!M133</f>
        <v>Juin</v>
      </c>
      <c r="AD138" s="71" t="str">
        <f>'PARASITOLOGIE 3'!M133</f>
        <v>Juin</v>
      </c>
      <c r="AE138" s="71" t="str">
        <f>'INFECTIEUX 3'!M133</f>
        <v>Synthèse</v>
      </c>
      <c r="AF138" s="71" t="str">
        <f>'CARNIVORES 3'!M133</f>
        <v>Juin</v>
      </c>
      <c r="AG138" s="71" t="str">
        <f>'CHIRURGIE 3'!M133</f>
        <v>Juin</v>
      </c>
      <c r="AH138" s="71" t="str">
        <f>'BIOCHIMIE 2'!M133</f>
        <v>Synthèse</v>
      </c>
      <c r="AI138" s="71" t="str">
        <f>'HIDAOA 3'!M133</f>
        <v>Synthèse</v>
      </c>
      <c r="AJ138" s="71" t="str">
        <f>'ANA-PATH 2'!M133</f>
        <v>Synthèse</v>
      </c>
      <c r="AK138" s="73" t="str">
        <f>CLINIQUE!N135</f>
        <v>Juin</v>
      </c>
    </row>
    <row r="139" spans="1:37" ht="15.75">
      <c r="A139" s="35">
        <v>129</v>
      </c>
      <c r="B139" s="123" t="s">
        <v>346</v>
      </c>
      <c r="C139" s="123" t="s">
        <v>88</v>
      </c>
      <c r="D139" s="346">
        <f>'REPRODUCTION 3'!I134</f>
        <v>19.875</v>
      </c>
      <c r="E139" s="346">
        <f>'RUMINANTS 3'!I134</f>
        <v>45.75</v>
      </c>
      <c r="F139" s="346">
        <f>'PARASITOLOGIE 3'!I134</f>
        <v>31.875</v>
      </c>
      <c r="G139" s="346">
        <f>'INFECTIEUX 3'!I134</f>
        <v>30</v>
      </c>
      <c r="H139" s="346">
        <f>'CARNIVORES 3'!I134</f>
        <v>32.25</v>
      </c>
      <c r="I139" s="346">
        <f>'CHIRURGIE 3'!I134</f>
        <v>30.75</v>
      </c>
      <c r="J139" s="346">
        <f>'BIOCHIMIE 2'!I134</f>
        <v>19</v>
      </c>
      <c r="K139" s="346">
        <f>'HIDAOA 3'!I134</f>
        <v>37.5</v>
      </c>
      <c r="L139" s="346">
        <f>'ANA-PATH 2'!I134</f>
        <v>22</v>
      </c>
      <c r="M139" s="339">
        <f>CLINIQUE!J136</f>
        <v>42.75</v>
      </c>
      <c r="N139" s="339">
        <f t="shared" si="14"/>
        <v>311.75</v>
      </c>
      <c r="O139" s="339">
        <f t="shared" si="15"/>
        <v>11.133928571428571</v>
      </c>
      <c r="P139" s="89" t="str">
        <f t="shared" si="16"/>
        <v>Admis</v>
      </c>
      <c r="Q139" s="89" t="str">
        <f t="shared" si="17"/>
        <v>Synthèse</v>
      </c>
      <c r="R139" s="72">
        <f t="shared" si="18"/>
        <v>0</v>
      </c>
      <c r="S139" s="72">
        <f t="shared" si="19"/>
        <v>0</v>
      </c>
      <c r="T139" s="72">
        <f t="shared" si="20"/>
        <v>0</v>
      </c>
      <c r="U139" s="72">
        <f t="shared" si="21"/>
        <v>0</v>
      </c>
      <c r="V139" s="72">
        <f t="shared" si="22"/>
        <v>0</v>
      </c>
      <c r="W139" s="72">
        <f t="shared" si="23"/>
        <v>0</v>
      </c>
      <c r="X139" s="72">
        <f t="shared" si="24"/>
        <v>0</v>
      </c>
      <c r="Y139" s="72">
        <f t="shared" si="25"/>
        <v>0</v>
      </c>
      <c r="Z139" s="72">
        <f t="shared" si="26"/>
        <v>0</v>
      </c>
      <c r="AA139" s="72">
        <f t="shared" si="27"/>
        <v>0</v>
      </c>
      <c r="AB139" s="71" t="str">
        <f>'REPRODUCTION 3'!M134</f>
        <v>Synthèse</v>
      </c>
      <c r="AC139" s="71" t="str">
        <f>'RUMINANTS 3'!M134</f>
        <v>Juin</v>
      </c>
      <c r="AD139" s="71" t="str">
        <f>'PARASITOLOGIE 3'!M134</f>
        <v>Juin</v>
      </c>
      <c r="AE139" s="71" t="str">
        <f>'INFECTIEUX 3'!M134</f>
        <v>Synthèse</v>
      </c>
      <c r="AF139" s="71" t="str">
        <f>'CARNIVORES 3'!M134</f>
        <v>Juin</v>
      </c>
      <c r="AG139" s="71" t="str">
        <f>'CHIRURGIE 3'!M134</f>
        <v>Juin</v>
      </c>
      <c r="AH139" s="71" t="str">
        <f>'BIOCHIMIE 2'!M134</f>
        <v>Juin</v>
      </c>
      <c r="AI139" s="71" t="str">
        <f>'HIDAOA 3'!M134</f>
        <v>Juin</v>
      </c>
      <c r="AJ139" s="71" t="str">
        <f>'ANA-PATH 2'!M134</f>
        <v>Juin</v>
      </c>
      <c r="AK139" s="73" t="str">
        <f>CLINIQUE!N136</f>
        <v>Juin</v>
      </c>
    </row>
    <row r="140" spans="1:37" ht="15.75" hidden="1">
      <c r="A140" s="35">
        <v>130</v>
      </c>
      <c r="B140" s="123" t="s">
        <v>347</v>
      </c>
      <c r="C140" s="123" t="s">
        <v>52</v>
      </c>
      <c r="D140" s="346">
        <f>'REPRODUCTION 3'!I135</f>
        <v>21</v>
      </c>
      <c r="E140" s="346">
        <f>'RUMINANTS 3'!I135</f>
        <v>51.75</v>
      </c>
      <c r="F140" s="346">
        <f>'PARASITOLOGIE 3'!I135</f>
        <v>31.125</v>
      </c>
      <c r="G140" s="346">
        <f>'INFECTIEUX 3'!I135</f>
        <v>19.5</v>
      </c>
      <c r="H140" s="346">
        <f>'CARNIVORES 3'!I135</f>
        <v>45.375</v>
      </c>
      <c r="I140" s="346">
        <f>'CHIRURGIE 3'!I135</f>
        <v>36.75</v>
      </c>
      <c r="J140" s="346">
        <f>'BIOCHIMIE 2'!I135</f>
        <v>23.5</v>
      </c>
      <c r="K140" s="346">
        <f>'HIDAOA 3'!I135</f>
        <v>39.75</v>
      </c>
      <c r="L140" s="346">
        <f>'ANA-PATH 2'!I135</f>
        <v>14.75</v>
      </c>
      <c r="M140" s="88">
        <f>CLINIQUE!J137</f>
        <v>40.5</v>
      </c>
      <c r="N140" s="88">
        <f t="shared" si="14"/>
        <v>324</v>
      </c>
      <c r="O140" s="88">
        <f t="shared" si="15"/>
        <v>11.571428571428571</v>
      </c>
      <c r="P140" s="89" t="str">
        <f t="shared" si="16"/>
        <v>Admis</v>
      </c>
      <c r="Q140" s="89" t="str">
        <f t="shared" si="17"/>
        <v>juin</v>
      </c>
      <c r="R140" s="72">
        <f t="shared" si="18"/>
        <v>0</v>
      </c>
      <c r="S140" s="72">
        <f t="shared" si="19"/>
        <v>0</v>
      </c>
      <c r="T140" s="72">
        <f t="shared" si="20"/>
        <v>0</v>
      </c>
      <c r="U140" s="72">
        <f t="shared" si="21"/>
        <v>0</v>
      </c>
      <c r="V140" s="72">
        <f t="shared" si="22"/>
        <v>0</v>
      </c>
      <c r="W140" s="72">
        <f t="shared" si="23"/>
        <v>0</v>
      </c>
      <c r="X140" s="72">
        <f t="shared" si="24"/>
        <v>0</v>
      </c>
      <c r="Y140" s="72">
        <f t="shared" si="25"/>
        <v>0</v>
      </c>
      <c r="Z140" s="72">
        <f t="shared" si="26"/>
        <v>0</v>
      </c>
      <c r="AA140" s="72">
        <f t="shared" si="27"/>
        <v>0</v>
      </c>
      <c r="AB140" s="71" t="str">
        <f>'REPRODUCTION 3'!M135</f>
        <v>Juin</v>
      </c>
      <c r="AC140" s="71" t="str">
        <f>'RUMINANTS 3'!M135</f>
        <v>Juin</v>
      </c>
      <c r="AD140" s="71" t="str">
        <f>'PARASITOLOGIE 3'!M135</f>
        <v>Juin</v>
      </c>
      <c r="AE140" s="71" t="str">
        <f>'INFECTIEUX 3'!M135</f>
        <v>Juin</v>
      </c>
      <c r="AF140" s="71" t="str">
        <f>'CARNIVORES 3'!M135</f>
        <v>Juin</v>
      </c>
      <c r="AG140" s="71" t="str">
        <f>'CHIRURGIE 3'!M135</f>
        <v>Juin</v>
      </c>
      <c r="AH140" s="71" t="str">
        <f>'BIOCHIMIE 2'!M135</f>
        <v>Juin</v>
      </c>
      <c r="AI140" s="71" t="str">
        <f>'HIDAOA 3'!M135</f>
        <v>Juin</v>
      </c>
      <c r="AJ140" s="71" t="str">
        <f>'ANA-PATH 2'!M135</f>
        <v>Juin</v>
      </c>
      <c r="AK140" s="73" t="str">
        <f>CLINIQUE!N137</f>
        <v>Juin</v>
      </c>
    </row>
    <row r="141" spans="1:37" ht="31.5" hidden="1">
      <c r="A141" s="115">
        <v>131</v>
      </c>
      <c r="B141" s="123" t="s">
        <v>348</v>
      </c>
      <c r="C141" s="123" t="s">
        <v>349</v>
      </c>
      <c r="D141" s="346">
        <f>'REPRODUCTION 3'!I136</f>
        <v>20.625</v>
      </c>
      <c r="E141" s="346">
        <f>'RUMINANTS 3'!I136</f>
        <v>46.5</v>
      </c>
      <c r="F141" s="346">
        <f>'PARASITOLOGIE 3'!I136</f>
        <v>31.875</v>
      </c>
      <c r="G141" s="346">
        <f>'INFECTIEUX 3'!I136</f>
        <v>21</v>
      </c>
      <c r="H141" s="346">
        <f>'CARNIVORES 3'!I136</f>
        <v>33.375</v>
      </c>
      <c r="I141" s="346">
        <f>'CHIRURGIE 3'!I136</f>
        <v>26.25</v>
      </c>
      <c r="J141" s="346">
        <f>'BIOCHIMIE 2'!I136</f>
        <v>10.5</v>
      </c>
      <c r="K141" s="346">
        <f>'HIDAOA 3'!I136</f>
        <v>50.25</v>
      </c>
      <c r="L141" s="346">
        <f>'ANA-PATH 2'!I136</f>
        <v>19</v>
      </c>
      <c r="M141" s="88">
        <f>CLINIQUE!J138</f>
        <v>41.5</v>
      </c>
      <c r="N141" s="88">
        <f t="shared" ref="N141:N204" si="28">SUM(D141:M141)</f>
        <v>300.875</v>
      </c>
      <c r="O141" s="88">
        <f t="shared" ref="O141:O204" si="29">N141/28</f>
        <v>10.745535714285714</v>
      </c>
      <c r="P141" s="89" t="str">
        <f t="shared" ref="P141:P204" si="30">IF(OR(D141="exclus",E141="exclus",F141="exclus",G141="exclus",H141="exclus",I141="exclus",J141="exclus",K141="exclus",L141="exclus",M141="exclus"),"exclus",IF(AND(SUM(R141:AA141)=0,ROUND(O141,3)&gt;=10),"Admis","Ajournee"))</f>
        <v>Admis</v>
      </c>
      <c r="Q141" s="89" t="str">
        <f t="shared" ref="Q141:Q204" si="31">IF(COUNTIF(AB141:AK141,"=Rattrapage")&gt;0,"Rattrapage",IF(COUNTIF(AB141:AK141,"=Synthèse")&gt;0,"Synthèse","juin"))</f>
        <v>juin</v>
      </c>
      <c r="R141" s="72">
        <f t="shared" ref="R141:R204" si="32">IF(D141&lt;15,1,0)</f>
        <v>0</v>
      </c>
      <c r="S141" s="72">
        <f t="shared" ref="S141:S204" si="33">IF(E141&lt;15,1,0)</f>
        <v>0</v>
      </c>
      <c r="T141" s="72">
        <f t="shared" ref="T141:T204" si="34">IF(F141&lt;15,1,0)</f>
        <v>0</v>
      </c>
      <c r="U141" s="72">
        <f t="shared" ref="U141:U204" si="35">IF(G141&lt;15,1,0)</f>
        <v>0</v>
      </c>
      <c r="V141" s="72">
        <f t="shared" ref="V141:V204" si="36">IF(H141&lt;15,1,0)</f>
        <v>0</v>
      </c>
      <c r="W141" s="72">
        <f t="shared" ref="W141:W204" si="37">IF(I141&lt;15,1,0)</f>
        <v>0</v>
      </c>
      <c r="X141" s="72">
        <f t="shared" ref="X141:X204" si="38">IF(J141&lt;10,1,0)</f>
        <v>0</v>
      </c>
      <c r="Y141" s="72">
        <f t="shared" ref="Y141:Y204" si="39">IF(K141&lt;15,1,0)</f>
        <v>0</v>
      </c>
      <c r="Z141" s="72">
        <f t="shared" ref="Z141:Z204" si="40">IF(L141&lt;10,1,0)</f>
        <v>0</v>
      </c>
      <c r="AA141" s="72">
        <f t="shared" ref="AA141:AA204" si="41">IF(M141&lt;15,1,0)</f>
        <v>0</v>
      </c>
      <c r="AB141" s="71" t="str">
        <f>'REPRODUCTION 3'!M136</f>
        <v>Juin</v>
      </c>
      <c r="AC141" s="71" t="str">
        <f>'RUMINANTS 3'!M136</f>
        <v>Juin</v>
      </c>
      <c r="AD141" s="71" t="str">
        <f>'PARASITOLOGIE 3'!M136</f>
        <v>Juin</v>
      </c>
      <c r="AE141" s="71" t="str">
        <f>'INFECTIEUX 3'!M136</f>
        <v>Juin</v>
      </c>
      <c r="AF141" s="71" t="str">
        <f>'CARNIVORES 3'!M136</f>
        <v>Juin</v>
      </c>
      <c r="AG141" s="71" t="str">
        <f>'CHIRURGIE 3'!M136</f>
        <v>Juin</v>
      </c>
      <c r="AH141" s="71" t="str">
        <f>'BIOCHIMIE 2'!M136</f>
        <v>Juin</v>
      </c>
      <c r="AI141" s="71" t="str">
        <f>'HIDAOA 3'!M136</f>
        <v>Juin</v>
      </c>
      <c r="AJ141" s="71" t="str">
        <f>'ANA-PATH 2'!M136</f>
        <v>Juin</v>
      </c>
      <c r="AK141" s="73" t="str">
        <f>CLINIQUE!N138</f>
        <v>Juin</v>
      </c>
    </row>
    <row r="142" spans="1:37" ht="15.75">
      <c r="A142" s="115">
        <v>45</v>
      </c>
      <c r="B142" s="136" t="s">
        <v>97</v>
      </c>
      <c r="C142" s="136" t="s">
        <v>350</v>
      </c>
      <c r="D142" s="346">
        <f>'REPRODUCTION 3'!I137</f>
        <v>22.5</v>
      </c>
      <c r="E142" s="346">
        <f>'RUMINANTS 3'!I137</f>
        <v>42</v>
      </c>
      <c r="F142" s="346">
        <f>'PARASITOLOGIE 3'!I137</f>
        <v>34.5</v>
      </c>
      <c r="G142" s="346">
        <f>'INFECTIEUX 3'!I137</f>
        <v>15</v>
      </c>
      <c r="H142" s="346">
        <f>'CARNIVORES 3'!I137</f>
        <v>29.25</v>
      </c>
      <c r="I142" s="346">
        <f>'CHIRURGIE 3'!I137</f>
        <v>24</v>
      </c>
      <c r="J142" s="346">
        <f>'BIOCHIMIE 2'!I137</f>
        <v>17.5</v>
      </c>
      <c r="K142" s="346">
        <f>'HIDAOA 3'!I137</f>
        <v>35.25</v>
      </c>
      <c r="L142" s="346">
        <f>'ANA-PATH 2'!I137</f>
        <v>20</v>
      </c>
      <c r="M142" s="346">
        <f>CLINIQUE!J139</f>
        <v>42.5</v>
      </c>
      <c r="N142" s="346">
        <f t="shared" si="28"/>
        <v>282.5</v>
      </c>
      <c r="O142" s="346">
        <f t="shared" si="29"/>
        <v>10.089285714285714</v>
      </c>
      <c r="P142" s="347" t="str">
        <f t="shared" si="30"/>
        <v>Admis</v>
      </c>
      <c r="Q142" s="347" t="str">
        <f t="shared" si="31"/>
        <v>Synthèse</v>
      </c>
      <c r="R142" s="348">
        <f t="shared" si="32"/>
        <v>0</v>
      </c>
      <c r="S142" s="348">
        <f t="shared" si="33"/>
        <v>0</v>
      </c>
      <c r="T142" s="348">
        <f t="shared" si="34"/>
        <v>0</v>
      </c>
      <c r="U142" s="348">
        <f t="shared" si="35"/>
        <v>0</v>
      </c>
      <c r="V142" s="348">
        <f t="shared" si="36"/>
        <v>0</v>
      </c>
      <c r="W142" s="348">
        <f t="shared" si="37"/>
        <v>0</v>
      </c>
      <c r="X142" s="348">
        <f t="shared" si="38"/>
        <v>0</v>
      </c>
      <c r="Y142" s="348">
        <f t="shared" si="39"/>
        <v>0</v>
      </c>
      <c r="Z142" s="348">
        <f t="shared" si="40"/>
        <v>0</v>
      </c>
      <c r="AA142" s="348">
        <f t="shared" si="41"/>
        <v>0</v>
      </c>
      <c r="AB142" s="71" t="str">
        <f>'REPRODUCTION 3'!M137</f>
        <v>Synthèse</v>
      </c>
      <c r="AC142" s="71" t="str">
        <f>'RUMINANTS 3'!M137</f>
        <v>Juin</v>
      </c>
      <c r="AD142" s="71" t="str">
        <f>'PARASITOLOGIE 3'!M137</f>
        <v>Synthèse</v>
      </c>
      <c r="AE142" s="71" t="str">
        <f>'INFECTIEUX 3'!M137</f>
        <v>Synthèse</v>
      </c>
      <c r="AF142" s="71" t="str">
        <f>'CARNIVORES 3'!M137</f>
        <v>Synthèse</v>
      </c>
      <c r="AG142" s="71" t="str">
        <f>'CHIRURGIE 3'!M137</f>
        <v>Synthèse</v>
      </c>
      <c r="AH142" s="71" t="str">
        <f>'BIOCHIMIE 2'!M137</f>
        <v>Synthèse</v>
      </c>
      <c r="AI142" s="71" t="str">
        <f>'HIDAOA 3'!M137</f>
        <v>Synthèse</v>
      </c>
      <c r="AJ142" s="71" t="str">
        <f>'ANA-PATH 2'!M137</f>
        <v>Synthèse</v>
      </c>
      <c r="AK142" s="73" t="str">
        <f>CLINIQUE!N139</f>
        <v>Juin</v>
      </c>
    </row>
    <row r="143" spans="1:37" ht="18.95" customHeight="1">
      <c r="A143" s="115">
        <v>250</v>
      </c>
      <c r="B143" s="136" t="s">
        <v>351</v>
      </c>
      <c r="C143" s="136" t="s">
        <v>352</v>
      </c>
      <c r="D143" s="346">
        <f>'REPRODUCTION 3'!I138</f>
        <v>22.5</v>
      </c>
      <c r="E143" s="346">
        <f>'RUMINANTS 3'!I138</f>
        <v>34.5</v>
      </c>
      <c r="F143" s="346">
        <f>'PARASITOLOGIE 3'!I138</f>
        <v>31.5</v>
      </c>
      <c r="G143" s="346">
        <f>'INFECTIEUX 3'!I138</f>
        <v>10.5</v>
      </c>
      <c r="H143" s="346">
        <f>'CARNIVORES 3'!I138</f>
        <v>21.75</v>
      </c>
      <c r="I143" s="346">
        <f>'CHIRURGIE 3'!I138</f>
        <v>20.25</v>
      </c>
      <c r="J143" s="346">
        <f>'BIOCHIMIE 2'!I138</f>
        <v>14</v>
      </c>
      <c r="K143" s="346">
        <f>'HIDAOA 3'!I138</f>
        <v>22.875</v>
      </c>
      <c r="L143" s="346">
        <f>'ANA-PATH 2'!I138</f>
        <v>12</v>
      </c>
      <c r="M143" s="346">
        <f>CLINIQUE!J140</f>
        <v>40</v>
      </c>
      <c r="N143" s="346">
        <f t="shared" si="28"/>
        <v>229.875</v>
      </c>
      <c r="O143" s="346">
        <f t="shared" si="29"/>
        <v>8.2098214285714288</v>
      </c>
      <c r="P143" s="347" t="str">
        <f t="shared" si="30"/>
        <v>Ajournee</v>
      </c>
      <c r="Q143" s="347" t="str">
        <f t="shared" si="31"/>
        <v>Synthèse</v>
      </c>
      <c r="R143" s="348">
        <f t="shared" si="32"/>
        <v>0</v>
      </c>
      <c r="S143" s="348">
        <f t="shared" si="33"/>
        <v>0</v>
      </c>
      <c r="T143" s="348">
        <f t="shared" si="34"/>
        <v>0</v>
      </c>
      <c r="U143" s="348">
        <f t="shared" si="35"/>
        <v>1</v>
      </c>
      <c r="V143" s="348">
        <f t="shared" si="36"/>
        <v>0</v>
      </c>
      <c r="W143" s="348">
        <f t="shared" si="37"/>
        <v>0</v>
      </c>
      <c r="X143" s="348">
        <f t="shared" si="38"/>
        <v>0</v>
      </c>
      <c r="Y143" s="348">
        <f t="shared" si="39"/>
        <v>0</v>
      </c>
      <c r="Z143" s="348">
        <f t="shared" si="40"/>
        <v>0</v>
      </c>
      <c r="AA143" s="348">
        <f t="shared" si="41"/>
        <v>0</v>
      </c>
      <c r="AB143" s="71" t="str">
        <f>'REPRODUCTION 3'!M138</f>
        <v>Synthèse</v>
      </c>
      <c r="AC143" s="71" t="str">
        <f>'RUMINANTS 3'!M138</f>
        <v>Juin</v>
      </c>
      <c r="AD143" s="71" t="str">
        <f>'PARASITOLOGIE 3'!M138</f>
        <v>Synthèse</v>
      </c>
      <c r="AE143" s="71" t="str">
        <f>'INFECTIEUX 3'!M138</f>
        <v>Synthèse</v>
      </c>
      <c r="AF143" s="71" t="str">
        <f>'CARNIVORES 3'!M138</f>
        <v>Synthèse</v>
      </c>
      <c r="AG143" s="71" t="str">
        <f>'CHIRURGIE 3'!M138</f>
        <v>Synthèse</v>
      </c>
      <c r="AH143" s="71" t="str">
        <f>'BIOCHIMIE 2'!M138</f>
        <v>Synthèse</v>
      </c>
      <c r="AI143" s="71" t="str">
        <f>'HIDAOA 3'!M138</f>
        <v>Synthèse</v>
      </c>
      <c r="AJ143" s="71" t="str">
        <f>'ANA-PATH 2'!M138</f>
        <v>Synthèse</v>
      </c>
      <c r="AK143" s="73" t="str">
        <f>CLINIQUE!N140</f>
        <v>Juin</v>
      </c>
    </row>
    <row r="144" spans="1:37" ht="15.75">
      <c r="A144" s="35">
        <v>134</v>
      </c>
      <c r="B144" s="123" t="s">
        <v>353</v>
      </c>
      <c r="C144" s="123" t="s">
        <v>354</v>
      </c>
      <c r="D144" s="346">
        <f>'REPRODUCTION 3'!I139</f>
        <v>15</v>
      </c>
      <c r="E144" s="346">
        <f>'RUMINANTS 3'!I139</f>
        <v>37.5</v>
      </c>
      <c r="F144" s="346">
        <f>'PARASITOLOGIE 3'!I139</f>
        <v>49.5</v>
      </c>
      <c r="G144" s="346">
        <f>'INFECTIEUX 3'!I139</f>
        <v>36</v>
      </c>
      <c r="H144" s="346">
        <f>'CARNIVORES 3'!I139</f>
        <v>21.75</v>
      </c>
      <c r="I144" s="346">
        <f>'CHIRURGIE 3'!I139</f>
        <v>30.75</v>
      </c>
      <c r="J144" s="346">
        <f>'BIOCHIMIE 2'!I139</f>
        <v>17</v>
      </c>
      <c r="K144" s="346">
        <f>'HIDAOA 3'!I139</f>
        <v>39.75</v>
      </c>
      <c r="L144" s="346">
        <f>'ANA-PATH 2'!I139</f>
        <v>17.5</v>
      </c>
      <c r="M144" s="339">
        <f>CLINIQUE!J141</f>
        <v>43.75</v>
      </c>
      <c r="N144" s="339">
        <f t="shared" si="28"/>
        <v>308.5</v>
      </c>
      <c r="O144" s="339">
        <f t="shared" si="29"/>
        <v>11.017857142857142</v>
      </c>
      <c r="P144" s="89" t="str">
        <f t="shared" si="30"/>
        <v>Admis</v>
      </c>
      <c r="Q144" s="89" t="str">
        <f t="shared" si="31"/>
        <v>Synthèse</v>
      </c>
      <c r="R144" s="72">
        <f t="shared" si="32"/>
        <v>0</v>
      </c>
      <c r="S144" s="72">
        <f t="shared" si="33"/>
        <v>0</v>
      </c>
      <c r="T144" s="72">
        <f t="shared" si="34"/>
        <v>0</v>
      </c>
      <c r="U144" s="72">
        <f t="shared" si="35"/>
        <v>0</v>
      </c>
      <c r="V144" s="72">
        <f t="shared" si="36"/>
        <v>0</v>
      </c>
      <c r="W144" s="72">
        <f t="shared" si="37"/>
        <v>0</v>
      </c>
      <c r="X144" s="72">
        <f t="shared" si="38"/>
        <v>0</v>
      </c>
      <c r="Y144" s="72">
        <f t="shared" si="39"/>
        <v>0</v>
      </c>
      <c r="Z144" s="72">
        <f t="shared" si="40"/>
        <v>0</v>
      </c>
      <c r="AA144" s="72">
        <f t="shared" si="41"/>
        <v>0</v>
      </c>
      <c r="AB144" s="71" t="str">
        <f>'REPRODUCTION 3'!M139</f>
        <v>Synthèse</v>
      </c>
      <c r="AC144" s="71" t="str">
        <f>'RUMINANTS 3'!M139</f>
        <v>Juin</v>
      </c>
      <c r="AD144" s="71" t="str">
        <f>'PARASITOLOGIE 3'!M139</f>
        <v>Synthèse</v>
      </c>
      <c r="AE144" s="71" t="str">
        <f>'INFECTIEUX 3'!M139</f>
        <v>Synthèse</v>
      </c>
      <c r="AF144" s="71" t="str">
        <f>'CARNIVORES 3'!M139</f>
        <v>Synthèse</v>
      </c>
      <c r="AG144" s="71" t="str">
        <f>'CHIRURGIE 3'!M139</f>
        <v>Juin</v>
      </c>
      <c r="AH144" s="71" t="str">
        <f>'BIOCHIMIE 2'!M139</f>
        <v>Synthèse</v>
      </c>
      <c r="AI144" s="71" t="str">
        <f>'HIDAOA 3'!M139</f>
        <v>Synthèse</v>
      </c>
      <c r="AJ144" s="71" t="str">
        <f>'ANA-PATH 2'!M139</f>
        <v>Synthèse</v>
      </c>
      <c r="AK144" s="73" t="str">
        <f>CLINIQUE!N141</f>
        <v>Juin</v>
      </c>
    </row>
    <row r="145" spans="1:37" ht="15.75">
      <c r="A145" s="35">
        <v>135</v>
      </c>
      <c r="B145" s="123" t="s">
        <v>355</v>
      </c>
      <c r="C145" s="123" t="s">
        <v>356</v>
      </c>
      <c r="D145" s="346">
        <f>'REPRODUCTION 3'!I140</f>
        <v>25.5</v>
      </c>
      <c r="E145" s="346">
        <f>'RUMINANTS 3'!I140</f>
        <v>38.25</v>
      </c>
      <c r="F145" s="346">
        <f>'PARASITOLOGIE 3'!I140</f>
        <v>39</v>
      </c>
      <c r="G145" s="346">
        <f>'INFECTIEUX 3'!I140</f>
        <v>24</v>
      </c>
      <c r="H145" s="346">
        <f>'CARNIVORES 3'!I140</f>
        <v>34.5</v>
      </c>
      <c r="I145" s="346">
        <f>'CHIRURGIE 3'!I140</f>
        <v>36.75</v>
      </c>
      <c r="J145" s="346">
        <f>'BIOCHIMIE 2'!I140</f>
        <v>19</v>
      </c>
      <c r="K145" s="346">
        <f>'HIDAOA 3'!I140</f>
        <v>23.25</v>
      </c>
      <c r="L145" s="346">
        <f>'ANA-PATH 2'!I140</f>
        <v>21</v>
      </c>
      <c r="M145" s="339">
        <f>CLINIQUE!J142</f>
        <v>42</v>
      </c>
      <c r="N145" s="339">
        <f t="shared" si="28"/>
        <v>303.25</v>
      </c>
      <c r="O145" s="339">
        <f t="shared" si="29"/>
        <v>10.830357142857142</v>
      </c>
      <c r="P145" s="89" t="str">
        <f t="shared" si="30"/>
        <v>Admis</v>
      </c>
      <c r="Q145" s="89" t="str">
        <f t="shared" si="31"/>
        <v>Synthèse</v>
      </c>
      <c r="R145" s="72">
        <f t="shared" si="32"/>
        <v>0</v>
      </c>
      <c r="S145" s="72">
        <f t="shared" si="33"/>
        <v>0</v>
      </c>
      <c r="T145" s="72">
        <f t="shared" si="34"/>
        <v>0</v>
      </c>
      <c r="U145" s="72">
        <f t="shared" si="35"/>
        <v>0</v>
      </c>
      <c r="V145" s="72">
        <f t="shared" si="36"/>
        <v>0</v>
      </c>
      <c r="W145" s="72">
        <f t="shared" si="37"/>
        <v>0</v>
      </c>
      <c r="X145" s="72">
        <f t="shared" si="38"/>
        <v>0</v>
      </c>
      <c r="Y145" s="72">
        <f t="shared" si="39"/>
        <v>0</v>
      </c>
      <c r="Z145" s="72">
        <f t="shared" si="40"/>
        <v>0</v>
      </c>
      <c r="AA145" s="72">
        <f t="shared" si="41"/>
        <v>0</v>
      </c>
      <c r="AB145" s="71" t="str">
        <f>'REPRODUCTION 3'!M140</f>
        <v>Synthèse</v>
      </c>
      <c r="AC145" s="71" t="str">
        <f>'RUMINANTS 3'!M140</f>
        <v>Juin</v>
      </c>
      <c r="AD145" s="71" t="str">
        <f>'PARASITOLOGIE 3'!M140</f>
        <v>Synthèse</v>
      </c>
      <c r="AE145" s="71" t="str">
        <f>'INFECTIEUX 3'!M140</f>
        <v>Synthèse</v>
      </c>
      <c r="AF145" s="71" t="str">
        <f>'CARNIVORES 3'!M140</f>
        <v>Juin</v>
      </c>
      <c r="AG145" s="71" t="str">
        <f>'CHIRURGIE 3'!M140</f>
        <v>Juin</v>
      </c>
      <c r="AH145" s="71" t="str">
        <f>'BIOCHIMIE 2'!M140</f>
        <v>Synthèse</v>
      </c>
      <c r="AI145" s="71" t="str">
        <f>'HIDAOA 3'!M140</f>
        <v>Synthèse</v>
      </c>
      <c r="AJ145" s="71" t="str">
        <f>'ANA-PATH 2'!M140</f>
        <v>Synthèse</v>
      </c>
      <c r="AK145" s="73" t="str">
        <f>CLINIQUE!N142</f>
        <v>Juin</v>
      </c>
    </row>
    <row r="146" spans="1:37" ht="18.95" customHeight="1">
      <c r="A146" s="115">
        <v>207</v>
      </c>
      <c r="B146" s="136" t="s">
        <v>355</v>
      </c>
      <c r="C146" s="136" t="s">
        <v>92</v>
      </c>
      <c r="D146" s="346">
        <f>'REPRODUCTION 3'!I141</f>
        <v>9</v>
      </c>
      <c r="E146" s="346">
        <f>'RUMINANTS 3'!I141</f>
        <v>33</v>
      </c>
      <c r="F146" s="346">
        <f>'PARASITOLOGIE 3'!I141</f>
        <v>34.5</v>
      </c>
      <c r="G146" s="346">
        <f>'INFECTIEUX 3'!I141</f>
        <v>15</v>
      </c>
      <c r="H146" s="346">
        <f>'CARNIVORES 3'!I141</f>
        <v>21.375</v>
      </c>
      <c r="I146" s="346">
        <f>'CHIRURGIE 3'!I141</f>
        <v>15</v>
      </c>
      <c r="J146" s="346">
        <f>'BIOCHIMIE 2'!I141</f>
        <v>15</v>
      </c>
      <c r="K146" s="346">
        <f>'HIDAOA 3'!I141</f>
        <v>33</v>
      </c>
      <c r="L146" s="346">
        <f>'ANA-PATH 2'!I141</f>
        <v>20</v>
      </c>
      <c r="M146" s="346">
        <f>CLINIQUE!J143</f>
        <v>41</v>
      </c>
      <c r="N146" s="346">
        <f t="shared" si="28"/>
        <v>236.875</v>
      </c>
      <c r="O146" s="346">
        <f t="shared" si="29"/>
        <v>8.4598214285714288</v>
      </c>
      <c r="P146" s="347" t="str">
        <f t="shared" si="30"/>
        <v>Ajournee</v>
      </c>
      <c r="Q146" s="347" t="str">
        <f t="shared" si="31"/>
        <v>Synthèse</v>
      </c>
      <c r="R146" s="348">
        <f t="shared" si="32"/>
        <v>1</v>
      </c>
      <c r="S146" s="348">
        <f t="shared" si="33"/>
        <v>0</v>
      </c>
      <c r="T146" s="348">
        <f t="shared" si="34"/>
        <v>0</v>
      </c>
      <c r="U146" s="348">
        <f t="shared" si="35"/>
        <v>0</v>
      </c>
      <c r="V146" s="348">
        <f t="shared" si="36"/>
        <v>0</v>
      </c>
      <c r="W146" s="348">
        <f t="shared" si="37"/>
        <v>0</v>
      </c>
      <c r="X146" s="348">
        <f t="shared" si="38"/>
        <v>0</v>
      </c>
      <c r="Y146" s="348">
        <f t="shared" si="39"/>
        <v>0</v>
      </c>
      <c r="Z146" s="348">
        <f t="shared" si="40"/>
        <v>0</v>
      </c>
      <c r="AA146" s="348">
        <f t="shared" si="41"/>
        <v>0</v>
      </c>
      <c r="AB146" s="71" t="str">
        <f>'REPRODUCTION 3'!M141</f>
        <v>Synthèse</v>
      </c>
      <c r="AC146" s="71" t="str">
        <f>'RUMINANTS 3'!M141</f>
        <v>Juin</v>
      </c>
      <c r="AD146" s="71" t="str">
        <f>'PARASITOLOGIE 3'!M141</f>
        <v>Synthèse</v>
      </c>
      <c r="AE146" s="71" t="str">
        <f>'INFECTIEUX 3'!M141</f>
        <v>Synthèse</v>
      </c>
      <c r="AF146" s="71" t="str">
        <f>'CARNIVORES 3'!M141</f>
        <v>Synthèse</v>
      </c>
      <c r="AG146" s="71" t="str">
        <f>'CHIRURGIE 3'!M141</f>
        <v>Synthèse</v>
      </c>
      <c r="AH146" s="71" t="str">
        <f>'BIOCHIMIE 2'!M141</f>
        <v>Synthèse</v>
      </c>
      <c r="AI146" s="71" t="str">
        <f>'HIDAOA 3'!M141</f>
        <v>Synthèse</v>
      </c>
      <c r="AJ146" s="71" t="str">
        <f>'ANA-PATH 2'!M141</f>
        <v>Synthèse</v>
      </c>
      <c r="AK146" s="73" t="str">
        <f>CLINIQUE!N143</f>
        <v>Juin</v>
      </c>
    </row>
    <row r="147" spans="1:37" ht="15.75">
      <c r="A147" s="35">
        <v>137</v>
      </c>
      <c r="B147" s="123" t="s">
        <v>357</v>
      </c>
      <c r="C147" s="123" t="s">
        <v>52</v>
      </c>
      <c r="D147" s="346">
        <f>'REPRODUCTION 3'!I142</f>
        <v>22.5</v>
      </c>
      <c r="E147" s="346">
        <f>'RUMINANTS 3'!I142</f>
        <v>36.75</v>
      </c>
      <c r="F147" s="346">
        <f>'PARASITOLOGIE 3'!I142</f>
        <v>36.375</v>
      </c>
      <c r="G147" s="346">
        <f>'INFECTIEUX 3'!I142</f>
        <v>27</v>
      </c>
      <c r="H147" s="346">
        <f>'CARNIVORES 3'!I142</f>
        <v>31.875</v>
      </c>
      <c r="I147" s="346">
        <f>'CHIRURGIE 3'!I142</f>
        <v>36</v>
      </c>
      <c r="J147" s="346">
        <f>'BIOCHIMIE 2'!I142</f>
        <v>24</v>
      </c>
      <c r="K147" s="346">
        <f>'HIDAOA 3'!I142</f>
        <v>34.875</v>
      </c>
      <c r="L147" s="346">
        <f>'ANA-PATH 2'!I142</f>
        <v>26.5</v>
      </c>
      <c r="M147" s="339">
        <f>CLINIQUE!J144</f>
        <v>40</v>
      </c>
      <c r="N147" s="339">
        <f t="shared" si="28"/>
        <v>315.875</v>
      </c>
      <c r="O147" s="339">
        <f t="shared" si="29"/>
        <v>11.28125</v>
      </c>
      <c r="P147" s="89" t="str">
        <f t="shared" si="30"/>
        <v>Admis</v>
      </c>
      <c r="Q147" s="89" t="str">
        <f t="shared" si="31"/>
        <v>Synthèse</v>
      </c>
      <c r="R147" s="72">
        <f t="shared" si="32"/>
        <v>0</v>
      </c>
      <c r="S147" s="72">
        <f t="shared" si="33"/>
        <v>0</v>
      </c>
      <c r="T147" s="72">
        <f t="shared" si="34"/>
        <v>0</v>
      </c>
      <c r="U147" s="72">
        <f t="shared" si="35"/>
        <v>0</v>
      </c>
      <c r="V147" s="72">
        <f t="shared" si="36"/>
        <v>0</v>
      </c>
      <c r="W147" s="72">
        <f t="shared" si="37"/>
        <v>0</v>
      </c>
      <c r="X147" s="72">
        <f t="shared" si="38"/>
        <v>0</v>
      </c>
      <c r="Y147" s="72">
        <f t="shared" si="39"/>
        <v>0</v>
      </c>
      <c r="Z147" s="72">
        <f t="shared" si="40"/>
        <v>0</v>
      </c>
      <c r="AA147" s="72">
        <f t="shared" si="41"/>
        <v>0</v>
      </c>
      <c r="AB147" s="71" t="str">
        <f>'REPRODUCTION 3'!M142</f>
        <v>Synthèse</v>
      </c>
      <c r="AC147" s="71" t="str">
        <f>'RUMINANTS 3'!M142</f>
        <v>Juin</v>
      </c>
      <c r="AD147" s="71" t="str">
        <f>'PARASITOLOGIE 3'!M142</f>
        <v>Juin</v>
      </c>
      <c r="AE147" s="71" t="str">
        <f>'INFECTIEUX 3'!M142</f>
        <v>Synthèse</v>
      </c>
      <c r="AF147" s="71" t="str">
        <f>'CARNIVORES 3'!M142</f>
        <v>Juin</v>
      </c>
      <c r="AG147" s="71" t="str">
        <f>'CHIRURGIE 3'!M142</f>
        <v>Synthèse</v>
      </c>
      <c r="AH147" s="71" t="str">
        <f>'BIOCHIMIE 2'!M142</f>
        <v>Synthèse</v>
      </c>
      <c r="AI147" s="71" t="str">
        <f>'HIDAOA 3'!M142</f>
        <v>Juin</v>
      </c>
      <c r="AJ147" s="71" t="str">
        <f>'ANA-PATH 2'!M142</f>
        <v>Juin</v>
      </c>
      <c r="AK147" s="73" t="str">
        <f>CLINIQUE!N144</f>
        <v>Juin</v>
      </c>
    </row>
    <row r="148" spans="1:37" ht="15.75">
      <c r="A148" s="115">
        <v>138</v>
      </c>
      <c r="B148" s="123" t="s">
        <v>358</v>
      </c>
      <c r="C148" s="123" t="s">
        <v>359</v>
      </c>
      <c r="D148" s="346">
        <f>'REPRODUCTION 3'!I143</f>
        <v>23.625</v>
      </c>
      <c r="E148" s="346">
        <f>'RUMINANTS 3'!I143</f>
        <v>42</v>
      </c>
      <c r="F148" s="346">
        <f>'PARASITOLOGIE 3'!I143</f>
        <v>33</v>
      </c>
      <c r="G148" s="346">
        <f>'INFECTIEUX 3'!I143</f>
        <v>19.5</v>
      </c>
      <c r="H148" s="346">
        <f>'CARNIVORES 3'!I143</f>
        <v>44.625</v>
      </c>
      <c r="I148" s="346">
        <f>'CHIRURGIE 3'!I143</f>
        <v>33</v>
      </c>
      <c r="J148" s="346">
        <f>'BIOCHIMIE 2'!I143</f>
        <v>18.5</v>
      </c>
      <c r="K148" s="346">
        <f>'HIDAOA 3'!I143</f>
        <v>27.375</v>
      </c>
      <c r="L148" s="346">
        <f>'ANA-PATH 2'!I143</f>
        <v>30</v>
      </c>
      <c r="M148" s="339">
        <f>CLINIQUE!J145</f>
        <v>40</v>
      </c>
      <c r="N148" s="339">
        <f t="shared" si="28"/>
        <v>311.625</v>
      </c>
      <c r="O148" s="339">
        <f t="shared" si="29"/>
        <v>11.129464285714286</v>
      </c>
      <c r="P148" s="89" t="str">
        <f t="shared" si="30"/>
        <v>Admis</v>
      </c>
      <c r="Q148" s="89" t="str">
        <f t="shared" si="31"/>
        <v>Synthèse</v>
      </c>
      <c r="R148" s="72">
        <f t="shared" si="32"/>
        <v>0</v>
      </c>
      <c r="S148" s="72">
        <f t="shared" si="33"/>
        <v>0</v>
      </c>
      <c r="T148" s="72">
        <f t="shared" si="34"/>
        <v>0</v>
      </c>
      <c r="U148" s="72">
        <f t="shared" si="35"/>
        <v>0</v>
      </c>
      <c r="V148" s="72">
        <f t="shared" si="36"/>
        <v>0</v>
      </c>
      <c r="W148" s="72">
        <f t="shared" si="37"/>
        <v>0</v>
      </c>
      <c r="X148" s="72">
        <f t="shared" si="38"/>
        <v>0</v>
      </c>
      <c r="Y148" s="72">
        <f t="shared" si="39"/>
        <v>0</v>
      </c>
      <c r="Z148" s="72">
        <f t="shared" si="40"/>
        <v>0</v>
      </c>
      <c r="AA148" s="72">
        <f t="shared" si="41"/>
        <v>0</v>
      </c>
      <c r="AB148" s="71" t="str">
        <f>'REPRODUCTION 3'!M143</f>
        <v>Juin</v>
      </c>
      <c r="AC148" s="71" t="str">
        <f>'RUMINANTS 3'!M143</f>
        <v>Juin</v>
      </c>
      <c r="AD148" s="71" t="str">
        <f>'PARASITOLOGIE 3'!M143</f>
        <v>Juin</v>
      </c>
      <c r="AE148" s="71" t="str">
        <f>'INFECTIEUX 3'!M143</f>
        <v>Synthèse</v>
      </c>
      <c r="AF148" s="71" t="str">
        <f>'CARNIVORES 3'!M143</f>
        <v>Juin</v>
      </c>
      <c r="AG148" s="71" t="str">
        <f>'CHIRURGIE 3'!M143</f>
        <v>Juin</v>
      </c>
      <c r="AH148" s="71" t="str">
        <f>'BIOCHIMIE 2'!M143</f>
        <v>Juin</v>
      </c>
      <c r="AI148" s="71" t="str">
        <f>'HIDAOA 3'!M143</f>
        <v>Juin</v>
      </c>
      <c r="AJ148" s="71" t="str">
        <f>'ANA-PATH 2'!M143</f>
        <v>Juin</v>
      </c>
      <c r="AK148" s="73" t="str">
        <f>CLINIQUE!N145</f>
        <v>Juin</v>
      </c>
    </row>
    <row r="149" spans="1:37" ht="15.75">
      <c r="A149" s="115">
        <v>139</v>
      </c>
      <c r="B149" s="123" t="s">
        <v>360</v>
      </c>
      <c r="C149" s="123" t="s">
        <v>51</v>
      </c>
      <c r="D149" s="346">
        <f>'REPRODUCTION 3'!I144</f>
        <v>15.75</v>
      </c>
      <c r="E149" s="346">
        <f>'RUMINANTS 3'!I144</f>
        <v>44.25</v>
      </c>
      <c r="F149" s="346">
        <f>'PARASITOLOGIE 3'!I144</f>
        <v>33</v>
      </c>
      <c r="G149" s="346">
        <f>'INFECTIEUX 3'!I144</f>
        <v>19.5</v>
      </c>
      <c r="H149" s="346">
        <f>'CARNIVORES 3'!I144</f>
        <v>40.875</v>
      </c>
      <c r="I149" s="346">
        <f>'CHIRURGIE 3'!I144</f>
        <v>33</v>
      </c>
      <c r="J149" s="346">
        <f>'BIOCHIMIE 2'!I144</f>
        <v>19</v>
      </c>
      <c r="K149" s="346">
        <f>'HIDAOA 3'!I144</f>
        <v>33</v>
      </c>
      <c r="L149" s="346">
        <f>'ANA-PATH 2'!I144</f>
        <v>18.5</v>
      </c>
      <c r="M149" s="339">
        <f>CLINIQUE!J146</f>
        <v>41.5</v>
      </c>
      <c r="N149" s="339">
        <f t="shared" si="28"/>
        <v>298.375</v>
      </c>
      <c r="O149" s="339">
        <f t="shared" si="29"/>
        <v>10.65625</v>
      </c>
      <c r="P149" s="89" t="str">
        <f t="shared" si="30"/>
        <v>Admis</v>
      </c>
      <c r="Q149" s="89" t="str">
        <f t="shared" si="31"/>
        <v>Synthèse</v>
      </c>
      <c r="R149" s="72">
        <f t="shared" si="32"/>
        <v>0</v>
      </c>
      <c r="S149" s="72">
        <f t="shared" si="33"/>
        <v>0</v>
      </c>
      <c r="T149" s="72">
        <f t="shared" si="34"/>
        <v>0</v>
      </c>
      <c r="U149" s="72">
        <f t="shared" si="35"/>
        <v>0</v>
      </c>
      <c r="V149" s="72">
        <f t="shared" si="36"/>
        <v>0</v>
      </c>
      <c r="W149" s="72">
        <f t="shared" si="37"/>
        <v>0</v>
      </c>
      <c r="X149" s="72">
        <f t="shared" si="38"/>
        <v>0</v>
      </c>
      <c r="Y149" s="72">
        <f t="shared" si="39"/>
        <v>0</v>
      </c>
      <c r="Z149" s="72">
        <f t="shared" si="40"/>
        <v>0</v>
      </c>
      <c r="AA149" s="72">
        <f t="shared" si="41"/>
        <v>0</v>
      </c>
      <c r="AB149" s="71" t="str">
        <f>'REPRODUCTION 3'!M144</f>
        <v>Juin</v>
      </c>
      <c r="AC149" s="71" t="str">
        <f>'RUMINANTS 3'!M144</f>
        <v>Juin</v>
      </c>
      <c r="AD149" s="71" t="str">
        <f>'PARASITOLOGIE 3'!M144</f>
        <v>Juin</v>
      </c>
      <c r="AE149" s="71" t="str">
        <f>'INFECTIEUX 3'!M144</f>
        <v>Synthèse</v>
      </c>
      <c r="AF149" s="71" t="str">
        <f>'CARNIVORES 3'!M144</f>
        <v>Juin</v>
      </c>
      <c r="AG149" s="71" t="str">
        <f>'CHIRURGIE 3'!M144</f>
        <v>Juin</v>
      </c>
      <c r="AH149" s="71" t="str">
        <f>'BIOCHIMIE 2'!M144</f>
        <v>Juin</v>
      </c>
      <c r="AI149" s="71" t="str">
        <f>'HIDAOA 3'!M144</f>
        <v>Juin</v>
      </c>
      <c r="AJ149" s="71" t="str">
        <f>'ANA-PATH 2'!M144</f>
        <v>Juin</v>
      </c>
      <c r="AK149" s="73" t="str">
        <f>CLINIQUE!N146</f>
        <v>Juin</v>
      </c>
    </row>
    <row r="150" spans="1:37" ht="18.95" customHeight="1">
      <c r="A150" s="115">
        <v>78</v>
      </c>
      <c r="B150" s="136" t="s">
        <v>361</v>
      </c>
      <c r="C150" s="136" t="s">
        <v>362</v>
      </c>
      <c r="D150" s="346">
        <f>'REPRODUCTION 3'!I145</f>
        <v>21</v>
      </c>
      <c r="E150" s="346">
        <f>'RUMINANTS 3'!I145</f>
        <v>31.5</v>
      </c>
      <c r="F150" s="346">
        <f>'PARASITOLOGIE 3'!I145</f>
        <v>40.5</v>
      </c>
      <c r="G150" s="346">
        <f>'INFECTIEUX 3'!I145</f>
        <v>9.375</v>
      </c>
      <c r="H150" s="346">
        <f>'CARNIVORES 3'!I145</f>
        <v>18.75</v>
      </c>
      <c r="I150" s="346">
        <f>'CHIRURGIE 3'!I145</f>
        <v>36</v>
      </c>
      <c r="J150" s="346">
        <f>'BIOCHIMIE 2'!I145</f>
        <v>13</v>
      </c>
      <c r="K150" s="346">
        <f>'HIDAOA 3'!I145</f>
        <v>45</v>
      </c>
      <c r="L150" s="346">
        <f>'ANA-PATH 2'!I145</f>
        <v>15</v>
      </c>
      <c r="M150" s="346">
        <f>CLINIQUE!J147</f>
        <v>39</v>
      </c>
      <c r="N150" s="346">
        <f t="shared" si="28"/>
        <v>269.125</v>
      </c>
      <c r="O150" s="346">
        <f t="shared" si="29"/>
        <v>9.6116071428571423</v>
      </c>
      <c r="P150" s="347" t="str">
        <f t="shared" si="30"/>
        <v>Ajournee</v>
      </c>
      <c r="Q150" s="347" t="str">
        <f t="shared" si="31"/>
        <v>Synthèse</v>
      </c>
      <c r="R150" s="348">
        <f t="shared" si="32"/>
        <v>0</v>
      </c>
      <c r="S150" s="348">
        <f t="shared" si="33"/>
        <v>0</v>
      </c>
      <c r="T150" s="348">
        <f t="shared" si="34"/>
        <v>0</v>
      </c>
      <c r="U150" s="348">
        <f t="shared" si="35"/>
        <v>1</v>
      </c>
      <c r="V150" s="348">
        <f t="shared" si="36"/>
        <v>0</v>
      </c>
      <c r="W150" s="348">
        <f t="shared" si="37"/>
        <v>0</v>
      </c>
      <c r="X150" s="348">
        <f t="shared" si="38"/>
        <v>0</v>
      </c>
      <c r="Y150" s="348">
        <f t="shared" si="39"/>
        <v>0</v>
      </c>
      <c r="Z150" s="348">
        <f t="shared" si="40"/>
        <v>0</v>
      </c>
      <c r="AA150" s="348">
        <f t="shared" si="41"/>
        <v>0</v>
      </c>
      <c r="AB150" s="71" t="str">
        <f>'REPRODUCTION 3'!M145</f>
        <v>Synthèse</v>
      </c>
      <c r="AC150" s="71" t="str">
        <f>'RUMINANTS 3'!M145</f>
        <v>Juin</v>
      </c>
      <c r="AD150" s="71" t="str">
        <f>'PARASITOLOGIE 3'!M145</f>
        <v>Synthèse</v>
      </c>
      <c r="AE150" s="71" t="str">
        <f>'INFECTIEUX 3'!M145</f>
        <v>Synthèse</v>
      </c>
      <c r="AF150" s="71" t="str">
        <f>'CARNIVORES 3'!M145</f>
        <v>Synthèse</v>
      </c>
      <c r="AG150" s="71" t="str">
        <f>'CHIRURGIE 3'!M145</f>
        <v>Synthèse</v>
      </c>
      <c r="AH150" s="71" t="str">
        <f>'BIOCHIMIE 2'!M145</f>
        <v>Synthèse</v>
      </c>
      <c r="AI150" s="71" t="str">
        <f>'HIDAOA 3'!M145</f>
        <v>Synthèse</v>
      </c>
      <c r="AJ150" s="71" t="str">
        <f>'ANA-PATH 2'!M145</f>
        <v>Synthèse</v>
      </c>
      <c r="AK150" s="73" t="str">
        <f>CLINIQUE!N147</f>
        <v>Juin</v>
      </c>
    </row>
    <row r="151" spans="1:37" ht="18.95" customHeight="1">
      <c r="A151" s="115">
        <v>79</v>
      </c>
      <c r="B151" s="136" t="s">
        <v>363</v>
      </c>
      <c r="C151" s="136" t="s">
        <v>364</v>
      </c>
      <c r="D151" s="346">
        <f>'REPRODUCTION 3'!I146</f>
        <v>30</v>
      </c>
      <c r="E151" s="346">
        <f>'RUMINANTS 3'!I146</f>
        <v>44.25</v>
      </c>
      <c r="F151" s="346">
        <f>'PARASITOLOGIE 3'!I146</f>
        <v>27</v>
      </c>
      <c r="G151" s="346">
        <f>'INFECTIEUX 3'!I146</f>
        <v>10.5</v>
      </c>
      <c r="H151" s="346">
        <f>'CARNIVORES 3'!I146</f>
        <v>32.25</v>
      </c>
      <c r="I151" s="346">
        <f>'CHIRURGIE 3'!I146</f>
        <v>30</v>
      </c>
      <c r="J151" s="346">
        <f>'BIOCHIMIE 2'!I146</f>
        <v>12</v>
      </c>
      <c r="K151" s="346">
        <f>'HIDAOA 3'!I146</f>
        <v>37.125</v>
      </c>
      <c r="L151" s="346">
        <f>'ANA-PATH 2'!I146</f>
        <v>10</v>
      </c>
      <c r="M151" s="346">
        <f>CLINIQUE!J148</f>
        <v>40</v>
      </c>
      <c r="N151" s="346">
        <f t="shared" si="28"/>
        <v>273.125</v>
      </c>
      <c r="O151" s="346">
        <f t="shared" si="29"/>
        <v>9.7544642857142865</v>
      </c>
      <c r="P151" s="347" t="str">
        <f t="shared" si="30"/>
        <v>Ajournee</v>
      </c>
      <c r="Q151" s="347" t="str">
        <f t="shared" si="31"/>
        <v>Synthèse</v>
      </c>
      <c r="R151" s="348">
        <f t="shared" si="32"/>
        <v>0</v>
      </c>
      <c r="S151" s="348">
        <f t="shared" si="33"/>
        <v>0</v>
      </c>
      <c r="T151" s="348">
        <f t="shared" si="34"/>
        <v>0</v>
      </c>
      <c r="U151" s="348">
        <f t="shared" si="35"/>
        <v>1</v>
      </c>
      <c r="V151" s="348">
        <f t="shared" si="36"/>
        <v>0</v>
      </c>
      <c r="W151" s="348">
        <f t="shared" si="37"/>
        <v>0</v>
      </c>
      <c r="X151" s="348">
        <f t="shared" si="38"/>
        <v>0</v>
      </c>
      <c r="Y151" s="348">
        <f t="shared" si="39"/>
        <v>0</v>
      </c>
      <c r="Z151" s="348">
        <f t="shared" si="40"/>
        <v>0</v>
      </c>
      <c r="AA151" s="348">
        <f t="shared" si="41"/>
        <v>0</v>
      </c>
      <c r="AB151" s="71" t="str">
        <f>'REPRODUCTION 3'!M146</f>
        <v>Synthèse</v>
      </c>
      <c r="AC151" s="71" t="str">
        <f>'RUMINANTS 3'!M146</f>
        <v>Juin</v>
      </c>
      <c r="AD151" s="71" t="str">
        <f>'PARASITOLOGIE 3'!M146</f>
        <v>Synthèse</v>
      </c>
      <c r="AE151" s="71" t="str">
        <f>'INFECTIEUX 3'!M146</f>
        <v>Synthèse</v>
      </c>
      <c r="AF151" s="71" t="str">
        <f>'CARNIVORES 3'!M146</f>
        <v>Juin</v>
      </c>
      <c r="AG151" s="71" t="str">
        <f>'CHIRURGIE 3'!M146</f>
        <v>Synthèse</v>
      </c>
      <c r="AH151" s="71" t="str">
        <f>'BIOCHIMIE 2'!M146</f>
        <v>Synthèse</v>
      </c>
      <c r="AI151" s="71" t="str">
        <f>'HIDAOA 3'!M146</f>
        <v>Juin</v>
      </c>
      <c r="AJ151" s="71" t="str">
        <f>'ANA-PATH 2'!M146</f>
        <v>Synthèse</v>
      </c>
      <c r="AK151" s="73" t="str">
        <f>CLINIQUE!N148</f>
        <v>Juin</v>
      </c>
    </row>
    <row r="152" spans="1:37" ht="18.95" customHeight="1">
      <c r="A152" s="115">
        <v>223</v>
      </c>
      <c r="B152" s="123" t="s">
        <v>365</v>
      </c>
      <c r="C152" s="123" t="s">
        <v>72</v>
      </c>
      <c r="D152" s="346">
        <f>'REPRODUCTION 3'!I147</f>
        <v>36</v>
      </c>
      <c r="E152" s="346">
        <f>'RUMINANTS 3'!I147</f>
        <v>39.75</v>
      </c>
      <c r="F152" s="346">
        <f>'PARASITOLOGIE 3'!I147</f>
        <v>30.75</v>
      </c>
      <c r="G152" s="346">
        <f>'INFECTIEUX 3'!I147</f>
        <v>15.75</v>
      </c>
      <c r="H152" s="346">
        <f>'CARNIVORES 3'!I147</f>
        <v>29.25</v>
      </c>
      <c r="I152" s="346">
        <f>'CHIRURGIE 3'!I147</f>
        <v>36</v>
      </c>
      <c r="J152" s="346">
        <f>'BIOCHIMIE 2'!I147</f>
        <v>11.25</v>
      </c>
      <c r="K152" s="346">
        <f>'HIDAOA 3'!I147</f>
        <v>21.75</v>
      </c>
      <c r="L152" s="346">
        <f>'ANA-PATH 2'!I147</f>
        <v>9</v>
      </c>
      <c r="M152" s="339">
        <f>CLINIQUE!J149</f>
        <v>41</v>
      </c>
      <c r="N152" s="339">
        <f t="shared" si="28"/>
        <v>270.5</v>
      </c>
      <c r="O152" s="339">
        <f t="shared" si="29"/>
        <v>9.6607142857142865</v>
      </c>
      <c r="P152" s="89" t="str">
        <f t="shared" si="30"/>
        <v>Ajournee</v>
      </c>
      <c r="Q152" s="89" t="str">
        <f t="shared" si="31"/>
        <v>Synthèse</v>
      </c>
      <c r="R152" s="72">
        <f t="shared" si="32"/>
        <v>0</v>
      </c>
      <c r="S152" s="72">
        <f t="shared" si="33"/>
        <v>0</v>
      </c>
      <c r="T152" s="72">
        <f t="shared" si="34"/>
        <v>0</v>
      </c>
      <c r="U152" s="72">
        <f t="shared" si="35"/>
        <v>0</v>
      </c>
      <c r="V152" s="72">
        <f t="shared" si="36"/>
        <v>0</v>
      </c>
      <c r="W152" s="72">
        <f t="shared" si="37"/>
        <v>0</v>
      </c>
      <c r="X152" s="72">
        <f t="shared" si="38"/>
        <v>0</v>
      </c>
      <c r="Y152" s="72">
        <f t="shared" si="39"/>
        <v>0</v>
      </c>
      <c r="Z152" s="72">
        <f t="shared" si="40"/>
        <v>1</v>
      </c>
      <c r="AA152" s="72">
        <f t="shared" si="41"/>
        <v>0</v>
      </c>
      <c r="AB152" s="71" t="str">
        <f>'REPRODUCTION 3'!M147</f>
        <v>Synthèse</v>
      </c>
      <c r="AC152" s="71" t="str">
        <f>'RUMINANTS 3'!M147</f>
        <v>Juin</v>
      </c>
      <c r="AD152" s="71" t="str">
        <f>'PARASITOLOGIE 3'!M147</f>
        <v>Juin</v>
      </c>
      <c r="AE152" s="71" t="str">
        <f>'INFECTIEUX 3'!M147</f>
        <v>Synthèse</v>
      </c>
      <c r="AF152" s="71" t="str">
        <f>'CARNIVORES 3'!M147</f>
        <v>Synthèse</v>
      </c>
      <c r="AG152" s="71" t="str">
        <f>'CHIRURGIE 3'!M147</f>
        <v>Juin</v>
      </c>
      <c r="AH152" s="71" t="str">
        <f>'BIOCHIMIE 2'!M147</f>
        <v>Synthèse</v>
      </c>
      <c r="AI152" s="71" t="str">
        <f>'HIDAOA 3'!M147</f>
        <v>Juin</v>
      </c>
      <c r="AJ152" s="71" t="str">
        <f>'ANA-PATH 2'!M147</f>
        <v>Synthèse</v>
      </c>
      <c r="AK152" s="73" t="str">
        <f>CLINIQUE!N149</f>
        <v>Juin</v>
      </c>
    </row>
    <row r="153" spans="1:37" ht="15.75">
      <c r="A153" s="35">
        <v>143</v>
      </c>
      <c r="B153" s="123" t="s">
        <v>366</v>
      </c>
      <c r="C153" s="123" t="s">
        <v>367</v>
      </c>
      <c r="D153" s="346">
        <f>'REPRODUCTION 3'!I148</f>
        <v>15</v>
      </c>
      <c r="E153" s="346">
        <f>'RUMINANTS 3'!I148</f>
        <v>38.25</v>
      </c>
      <c r="F153" s="346">
        <f>'PARASITOLOGIE 3'!I148</f>
        <v>42</v>
      </c>
      <c r="G153" s="346">
        <f>'INFECTIEUX 3'!I148</f>
        <v>19.5</v>
      </c>
      <c r="H153" s="346">
        <f>'CARNIVORES 3'!I148</f>
        <v>31.5</v>
      </c>
      <c r="I153" s="346">
        <f>'CHIRURGIE 3'!I148</f>
        <v>27.75</v>
      </c>
      <c r="J153" s="346">
        <f>'BIOCHIMIE 2'!I148</f>
        <v>17</v>
      </c>
      <c r="K153" s="346">
        <f>'HIDAOA 3'!I148</f>
        <v>42</v>
      </c>
      <c r="L153" s="346">
        <f>'ANA-PATH 2'!I148</f>
        <v>17</v>
      </c>
      <c r="M153" s="339">
        <f>CLINIQUE!J150</f>
        <v>39.5</v>
      </c>
      <c r="N153" s="339">
        <f t="shared" si="28"/>
        <v>289.5</v>
      </c>
      <c r="O153" s="339">
        <f t="shared" si="29"/>
        <v>10.339285714285714</v>
      </c>
      <c r="P153" s="89" t="str">
        <f t="shared" si="30"/>
        <v>Admis</v>
      </c>
      <c r="Q153" s="89" t="str">
        <f t="shared" si="31"/>
        <v>Synthèse</v>
      </c>
      <c r="R153" s="72">
        <f t="shared" si="32"/>
        <v>0</v>
      </c>
      <c r="S153" s="72">
        <f t="shared" si="33"/>
        <v>0</v>
      </c>
      <c r="T153" s="72">
        <f t="shared" si="34"/>
        <v>0</v>
      </c>
      <c r="U153" s="72">
        <f t="shared" si="35"/>
        <v>0</v>
      </c>
      <c r="V153" s="72">
        <f t="shared" si="36"/>
        <v>0</v>
      </c>
      <c r="W153" s="72">
        <f t="shared" si="37"/>
        <v>0</v>
      </c>
      <c r="X153" s="72">
        <f t="shared" si="38"/>
        <v>0</v>
      </c>
      <c r="Y153" s="72">
        <f t="shared" si="39"/>
        <v>0</v>
      </c>
      <c r="Z153" s="72">
        <f t="shared" si="40"/>
        <v>0</v>
      </c>
      <c r="AA153" s="72">
        <f t="shared" si="41"/>
        <v>0</v>
      </c>
      <c r="AB153" s="71" t="str">
        <f>'REPRODUCTION 3'!M148</f>
        <v>Synthèse</v>
      </c>
      <c r="AC153" s="71" t="str">
        <f>'RUMINANTS 3'!M148</f>
        <v>Juin</v>
      </c>
      <c r="AD153" s="71" t="str">
        <f>'PARASITOLOGIE 3'!M148</f>
        <v>Synthèse</v>
      </c>
      <c r="AE153" s="71" t="str">
        <f>'INFECTIEUX 3'!M148</f>
        <v>Synthèse</v>
      </c>
      <c r="AF153" s="71" t="str">
        <f>'CARNIVORES 3'!M148</f>
        <v>Juin</v>
      </c>
      <c r="AG153" s="71" t="str">
        <f>'CHIRURGIE 3'!M148</f>
        <v>Synthèse</v>
      </c>
      <c r="AH153" s="71" t="str">
        <f>'BIOCHIMIE 2'!M148</f>
        <v>Synthèse</v>
      </c>
      <c r="AI153" s="71" t="str">
        <f>'HIDAOA 3'!M148</f>
        <v>Synthèse</v>
      </c>
      <c r="AJ153" s="71" t="str">
        <f>'ANA-PATH 2'!M148</f>
        <v>Synthèse</v>
      </c>
      <c r="AK153" s="73" t="str">
        <f>CLINIQUE!N150</f>
        <v>Juin</v>
      </c>
    </row>
    <row r="154" spans="1:37" ht="15.75">
      <c r="A154" s="35">
        <v>144</v>
      </c>
      <c r="B154" s="123" t="s">
        <v>368</v>
      </c>
      <c r="C154" s="123" t="s">
        <v>369</v>
      </c>
      <c r="D154" s="346">
        <f>'REPRODUCTION 3'!I149</f>
        <v>15.375</v>
      </c>
      <c r="E154" s="346">
        <f>'RUMINANTS 3'!I149</f>
        <v>42</v>
      </c>
      <c r="F154" s="346">
        <f>'PARASITOLOGIE 3'!I149</f>
        <v>58.5</v>
      </c>
      <c r="G154" s="346">
        <f>'INFECTIEUX 3'!I149</f>
        <v>16.5</v>
      </c>
      <c r="H154" s="346">
        <f>'CARNIVORES 3'!I149</f>
        <v>29.25</v>
      </c>
      <c r="I154" s="346">
        <f>'CHIRURGIE 3'!I149</f>
        <v>19.875</v>
      </c>
      <c r="J154" s="346">
        <f>'BIOCHIMIE 2'!I149</f>
        <v>17.75</v>
      </c>
      <c r="K154" s="346">
        <f>'HIDAOA 3'!I149</f>
        <v>30.75</v>
      </c>
      <c r="L154" s="346">
        <f>'ANA-PATH 2'!I149</f>
        <v>21</v>
      </c>
      <c r="M154" s="339">
        <f>CLINIQUE!J151</f>
        <v>41</v>
      </c>
      <c r="N154" s="339">
        <f t="shared" si="28"/>
        <v>292</v>
      </c>
      <c r="O154" s="339">
        <f t="shared" si="29"/>
        <v>10.428571428571429</v>
      </c>
      <c r="P154" s="89" t="str">
        <f t="shared" si="30"/>
        <v>Admis</v>
      </c>
      <c r="Q154" s="89" t="str">
        <f t="shared" si="31"/>
        <v>Synthèse</v>
      </c>
      <c r="R154" s="72">
        <f t="shared" si="32"/>
        <v>0</v>
      </c>
      <c r="S154" s="72">
        <f t="shared" si="33"/>
        <v>0</v>
      </c>
      <c r="T154" s="72">
        <f t="shared" si="34"/>
        <v>0</v>
      </c>
      <c r="U154" s="72">
        <f t="shared" si="35"/>
        <v>0</v>
      </c>
      <c r="V154" s="72">
        <f t="shared" si="36"/>
        <v>0</v>
      </c>
      <c r="W154" s="72">
        <f t="shared" si="37"/>
        <v>0</v>
      </c>
      <c r="X154" s="72">
        <f t="shared" si="38"/>
        <v>0</v>
      </c>
      <c r="Y154" s="72">
        <f t="shared" si="39"/>
        <v>0</v>
      </c>
      <c r="Z154" s="72">
        <f t="shared" si="40"/>
        <v>0</v>
      </c>
      <c r="AA154" s="72">
        <f t="shared" si="41"/>
        <v>0</v>
      </c>
      <c r="AB154" s="71" t="str">
        <f>'REPRODUCTION 3'!M149</f>
        <v>Juin</v>
      </c>
      <c r="AC154" s="71" t="str">
        <f>'RUMINANTS 3'!M149</f>
        <v>Juin</v>
      </c>
      <c r="AD154" s="71" t="str">
        <f>'PARASITOLOGIE 3'!M149</f>
        <v>Synthèse</v>
      </c>
      <c r="AE154" s="71" t="str">
        <f>'INFECTIEUX 3'!M149</f>
        <v>Synthèse</v>
      </c>
      <c r="AF154" s="71" t="str">
        <f>'CARNIVORES 3'!M149</f>
        <v>Juin</v>
      </c>
      <c r="AG154" s="71" t="str">
        <f>'CHIRURGIE 3'!M149</f>
        <v>Juin</v>
      </c>
      <c r="AH154" s="71" t="str">
        <f>'BIOCHIMIE 2'!M149</f>
        <v>Juin</v>
      </c>
      <c r="AI154" s="71" t="str">
        <f>'HIDAOA 3'!M149</f>
        <v>Juin</v>
      </c>
      <c r="AJ154" s="71" t="str">
        <f>'ANA-PATH 2'!M149</f>
        <v>Juin</v>
      </c>
      <c r="AK154" s="73" t="str">
        <f>CLINIQUE!N151</f>
        <v>Juin</v>
      </c>
    </row>
    <row r="155" spans="1:37" ht="18.95" customHeight="1">
      <c r="A155" s="115">
        <v>205</v>
      </c>
      <c r="B155" s="136" t="s">
        <v>370</v>
      </c>
      <c r="C155" s="136" t="s">
        <v>41</v>
      </c>
      <c r="D155" s="346">
        <f>'REPRODUCTION 3'!I150</f>
        <v>10.5</v>
      </c>
      <c r="E155" s="346">
        <f>'RUMINANTS 3'!I150</f>
        <v>24</v>
      </c>
      <c r="F155" s="346">
        <f>'PARASITOLOGIE 3'!I150</f>
        <v>33</v>
      </c>
      <c r="G155" s="346">
        <f>'INFECTIEUX 3'!I150</f>
        <v>34.5</v>
      </c>
      <c r="H155" s="346">
        <f>'CARNIVORES 3'!I150</f>
        <v>19.875</v>
      </c>
      <c r="I155" s="346">
        <f>'CHIRURGIE 3'!I150</f>
        <v>15</v>
      </c>
      <c r="J155" s="346">
        <f>'BIOCHIMIE 2'!I150</f>
        <v>10</v>
      </c>
      <c r="K155" s="346">
        <f>'HIDAOA 3'!I150</f>
        <v>29.25</v>
      </c>
      <c r="L155" s="346">
        <f>'ANA-PATH 2'!I150</f>
        <v>11</v>
      </c>
      <c r="M155" s="346">
        <f>CLINIQUE!J152</f>
        <v>41.25</v>
      </c>
      <c r="N155" s="346">
        <f t="shared" si="28"/>
        <v>228.375</v>
      </c>
      <c r="O155" s="346">
        <f t="shared" si="29"/>
        <v>8.15625</v>
      </c>
      <c r="P155" s="347" t="str">
        <f t="shared" si="30"/>
        <v>Ajournee</v>
      </c>
      <c r="Q155" s="347" t="str">
        <f t="shared" si="31"/>
        <v>Synthèse</v>
      </c>
      <c r="R155" s="348">
        <f t="shared" si="32"/>
        <v>1</v>
      </c>
      <c r="S155" s="348">
        <f t="shared" si="33"/>
        <v>0</v>
      </c>
      <c r="T155" s="348">
        <f t="shared" si="34"/>
        <v>0</v>
      </c>
      <c r="U155" s="348">
        <f t="shared" si="35"/>
        <v>0</v>
      </c>
      <c r="V155" s="348">
        <f t="shared" si="36"/>
        <v>0</v>
      </c>
      <c r="W155" s="348">
        <f t="shared" si="37"/>
        <v>0</v>
      </c>
      <c r="X155" s="348">
        <f t="shared" si="38"/>
        <v>0</v>
      </c>
      <c r="Y155" s="348">
        <f t="shared" si="39"/>
        <v>0</v>
      </c>
      <c r="Z155" s="348">
        <f t="shared" si="40"/>
        <v>0</v>
      </c>
      <c r="AA155" s="348">
        <f t="shared" si="41"/>
        <v>0</v>
      </c>
      <c r="AB155" s="71" t="str">
        <f>'REPRODUCTION 3'!M150</f>
        <v>Synthèse</v>
      </c>
      <c r="AC155" s="71" t="str">
        <f>'RUMINANTS 3'!M150</f>
        <v>Synthèse</v>
      </c>
      <c r="AD155" s="71" t="str">
        <f>'PARASITOLOGIE 3'!M150</f>
        <v>Synthèse</v>
      </c>
      <c r="AE155" s="71" t="str">
        <f>'INFECTIEUX 3'!M150</f>
        <v>Synthèse</v>
      </c>
      <c r="AF155" s="71" t="str">
        <f>'CARNIVORES 3'!M150</f>
        <v>Synthèse</v>
      </c>
      <c r="AG155" s="71" t="str">
        <f>'CHIRURGIE 3'!M150</f>
        <v>Synthèse</v>
      </c>
      <c r="AH155" s="71" t="str">
        <f>'BIOCHIMIE 2'!M150</f>
        <v>Synthèse</v>
      </c>
      <c r="AI155" s="71" t="str">
        <f>'HIDAOA 3'!M150</f>
        <v>Synthèse</v>
      </c>
      <c r="AJ155" s="71" t="str">
        <f>'ANA-PATH 2'!M150</f>
        <v>Synthèse</v>
      </c>
      <c r="AK155" s="73" t="str">
        <f>CLINIQUE!N152</f>
        <v>Juin</v>
      </c>
    </row>
    <row r="156" spans="1:37" ht="15.75">
      <c r="A156" s="115">
        <v>146</v>
      </c>
      <c r="B156" s="123" t="s">
        <v>371</v>
      </c>
      <c r="C156" s="123" t="s">
        <v>372</v>
      </c>
      <c r="D156" s="346">
        <f>'REPRODUCTION 3'!I151</f>
        <v>30</v>
      </c>
      <c r="E156" s="346">
        <f>'RUMINANTS 3'!I151</f>
        <v>34.5</v>
      </c>
      <c r="F156" s="346">
        <f>'PARASITOLOGIE 3'!I151</f>
        <v>34.5</v>
      </c>
      <c r="G156" s="346">
        <f>'INFECTIEUX 3'!I151</f>
        <v>16.5</v>
      </c>
      <c r="H156" s="346">
        <f>'CARNIVORES 3'!I151</f>
        <v>28.125</v>
      </c>
      <c r="I156" s="346">
        <f>'CHIRURGIE 3'!I151</f>
        <v>24</v>
      </c>
      <c r="J156" s="346">
        <f>'BIOCHIMIE 2'!I151</f>
        <v>19</v>
      </c>
      <c r="K156" s="346">
        <f>'HIDAOA 3'!I151</f>
        <v>39.75</v>
      </c>
      <c r="L156" s="346">
        <f>'ANA-PATH 2'!I151</f>
        <v>13.5</v>
      </c>
      <c r="M156" s="339">
        <f>CLINIQUE!J153</f>
        <v>40.25</v>
      </c>
      <c r="N156" s="339">
        <f t="shared" si="28"/>
        <v>280.125</v>
      </c>
      <c r="O156" s="339">
        <f t="shared" si="29"/>
        <v>10.004464285714286</v>
      </c>
      <c r="P156" s="89" t="str">
        <f t="shared" si="30"/>
        <v>Admis</v>
      </c>
      <c r="Q156" s="89" t="str">
        <f t="shared" si="31"/>
        <v>Synthèse</v>
      </c>
      <c r="R156" s="72">
        <f t="shared" si="32"/>
        <v>0</v>
      </c>
      <c r="S156" s="72">
        <f t="shared" si="33"/>
        <v>0</v>
      </c>
      <c r="T156" s="72">
        <f t="shared" si="34"/>
        <v>0</v>
      </c>
      <c r="U156" s="72">
        <f t="shared" si="35"/>
        <v>0</v>
      </c>
      <c r="V156" s="72">
        <f t="shared" si="36"/>
        <v>0</v>
      </c>
      <c r="W156" s="72">
        <f t="shared" si="37"/>
        <v>0</v>
      </c>
      <c r="X156" s="72">
        <f t="shared" si="38"/>
        <v>0</v>
      </c>
      <c r="Y156" s="72">
        <f t="shared" si="39"/>
        <v>0</v>
      </c>
      <c r="Z156" s="72">
        <f t="shared" si="40"/>
        <v>0</v>
      </c>
      <c r="AA156" s="72">
        <f t="shared" si="41"/>
        <v>0</v>
      </c>
      <c r="AB156" s="71" t="str">
        <f>'REPRODUCTION 3'!M151</f>
        <v>Synthèse</v>
      </c>
      <c r="AC156" s="71" t="str">
        <f>'RUMINANTS 3'!M151</f>
        <v>Juin</v>
      </c>
      <c r="AD156" s="71" t="str">
        <f>'PARASITOLOGIE 3'!M151</f>
        <v>Synthèse</v>
      </c>
      <c r="AE156" s="71" t="str">
        <f>'INFECTIEUX 3'!M151</f>
        <v>Synthèse</v>
      </c>
      <c r="AF156" s="71" t="str">
        <f>'CARNIVORES 3'!M151</f>
        <v>Synthèse</v>
      </c>
      <c r="AG156" s="71" t="str">
        <f>'CHIRURGIE 3'!M151</f>
        <v>Synthèse</v>
      </c>
      <c r="AH156" s="71" t="str">
        <f>'BIOCHIMIE 2'!M151</f>
        <v>Synthèse</v>
      </c>
      <c r="AI156" s="71" t="str">
        <f>'HIDAOA 3'!M151</f>
        <v>Synthèse</v>
      </c>
      <c r="AJ156" s="71" t="str">
        <f>'ANA-PATH 2'!M151</f>
        <v>Synthèse</v>
      </c>
      <c r="AK156" s="73" t="str">
        <f>CLINIQUE!N153</f>
        <v>Juin</v>
      </c>
    </row>
    <row r="157" spans="1:37" ht="15.75" hidden="1">
      <c r="A157" s="35">
        <v>147</v>
      </c>
      <c r="B157" s="123" t="s">
        <v>373</v>
      </c>
      <c r="C157" s="123" t="s">
        <v>374</v>
      </c>
      <c r="D157" s="346">
        <f>'REPRODUCTION 3'!I152</f>
        <v>26.25</v>
      </c>
      <c r="E157" s="346">
        <f>'RUMINANTS 3'!I152</f>
        <v>41.25</v>
      </c>
      <c r="F157" s="346">
        <f>'PARASITOLOGIE 3'!I152</f>
        <v>30.75</v>
      </c>
      <c r="G157" s="346">
        <f>'INFECTIEUX 3'!I152</f>
        <v>24.375</v>
      </c>
      <c r="H157" s="346">
        <f>'CARNIVORES 3'!I152</f>
        <v>35.625</v>
      </c>
      <c r="I157" s="346">
        <f>'CHIRURGIE 3'!I152</f>
        <v>36.75</v>
      </c>
      <c r="J157" s="346">
        <f>'BIOCHIMIE 2'!I152</f>
        <v>12.25</v>
      </c>
      <c r="K157" s="346">
        <f>'HIDAOA 3'!I152</f>
        <v>32.25</v>
      </c>
      <c r="L157" s="346">
        <f>'ANA-PATH 2'!I152</f>
        <v>12</v>
      </c>
      <c r="M157" s="88">
        <f>CLINIQUE!J154</f>
        <v>43</v>
      </c>
      <c r="N157" s="88">
        <f t="shared" si="28"/>
        <v>294.5</v>
      </c>
      <c r="O157" s="88">
        <f t="shared" si="29"/>
        <v>10.517857142857142</v>
      </c>
      <c r="P157" s="89" t="str">
        <f t="shared" si="30"/>
        <v>Admis</v>
      </c>
      <c r="Q157" s="89" t="str">
        <f t="shared" si="31"/>
        <v>juin</v>
      </c>
      <c r="R157" s="72">
        <f t="shared" si="32"/>
        <v>0</v>
      </c>
      <c r="S157" s="72">
        <f t="shared" si="33"/>
        <v>0</v>
      </c>
      <c r="T157" s="72">
        <f t="shared" si="34"/>
        <v>0</v>
      </c>
      <c r="U157" s="72">
        <f t="shared" si="35"/>
        <v>0</v>
      </c>
      <c r="V157" s="72">
        <f t="shared" si="36"/>
        <v>0</v>
      </c>
      <c r="W157" s="72">
        <f t="shared" si="37"/>
        <v>0</v>
      </c>
      <c r="X157" s="72">
        <f t="shared" si="38"/>
        <v>0</v>
      </c>
      <c r="Y157" s="72">
        <f t="shared" si="39"/>
        <v>0</v>
      </c>
      <c r="Z157" s="72">
        <f t="shared" si="40"/>
        <v>0</v>
      </c>
      <c r="AA157" s="72">
        <f t="shared" si="41"/>
        <v>0</v>
      </c>
      <c r="AB157" s="71" t="str">
        <f>'REPRODUCTION 3'!M152</f>
        <v>Juin</v>
      </c>
      <c r="AC157" s="71" t="str">
        <f>'RUMINANTS 3'!M152</f>
        <v>Juin</v>
      </c>
      <c r="AD157" s="71" t="str">
        <f>'PARASITOLOGIE 3'!M152</f>
        <v>Juin</v>
      </c>
      <c r="AE157" s="71" t="str">
        <f>'INFECTIEUX 3'!M152</f>
        <v>Juin</v>
      </c>
      <c r="AF157" s="71" t="str">
        <f>'CARNIVORES 3'!M152</f>
        <v>Juin</v>
      </c>
      <c r="AG157" s="71" t="str">
        <f>'CHIRURGIE 3'!M152</f>
        <v>Juin</v>
      </c>
      <c r="AH157" s="71" t="str">
        <f>'BIOCHIMIE 2'!M152</f>
        <v>Juin</v>
      </c>
      <c r="AI157" s="71" t="str">
        <f>'HIDAOA 3'!M152</f>
        <v>Juin</v>
      </c>
      <c r="AJ157" s="71" t="str">
        <f>'ANA-PATH 2'!M152</f>
        <v>Juin</v>
      </c>
      <c r="AK157" s="73" t="str">
        <f>CLINIQUE!N154</f>
        <v>Juin</v>
      </c>
    </row>
    <row r="158" spans="1:37" ht="18.95" customHeight="1">
      <c r="A158" s="115">
        <v>320</v>
      </c>
      <c r="B158" s="136" t="s">
        <v>375</v>
      </c>
      <c r="C158" s="136" t="s">
        <v>376</v>
      </c>
      <c r="D158" s="346">
        <f>'REPRODUCTION 3'!I153</f>
        <v>9</v>
      </c>
      <c r="E158" s="346">
        <f>'RUMINANTS 3'!I153</f>
        <v>26.25</v>
      </c>
      <c r="F158" s="346">
        <f>'PARASITOLOGIE 3'!I153</f>
        <v>34.5</v>
      </c>
      <c r="G158" s="346">
        <f>'INFECTIEUX 3'!I153</f>
        <v>12</v>
      </c>
      <c r="H158" s="346">
        <f>'CARNIVORES 3'!I153</f>
        <v>14.25</v>
      </c>
      <c r="I158" s="346">
        <f>'CHIRURGIE 3'!I153</f>
        <v>9.75</v>
      </c>
      <c r="J158" s="346">
        <f>'BIOCHIMIE 2'!I153</f>
        <v>12</v>
      </c>
      <c r="K158" s="346">
        <f>'HIDAOA 3'!I153</f>
        <v>42</v>
      </c>
      <c r="L158" s="346">
        <f>'ANA-PATH 2'!I153</f>
        <v>14</v>
      </c>
      <c r="M158" s="346">
        <f>CLINIQUE!J155</f>
        <v>40</v>
      </c>
      <c r="N158" s="346">
        <f t="shared" si="28"/>
        <v>213.75</v>
      </c>
      <c r="O158" s="346">
        <f t="shared" si="29"/>
        <v>7.6339285714285712</v>
      </c>
      <c r="P158" s="347" t="str">
        <f t="shared" si="30"/>
        <v>Ajournee</v>
      </c>
      <c r="Q158" s="347" t="str">
        <f t="shared" si="31"/>
        <v>Synthèse</v>
      </c>
      <c r="R158" s="348">
        <f t="shared" si="32"/>
        <v>1</v>
      </c>
      <c r="S158" s="348">
        <f t="shared" si="33"/>
        <v>0</v>
      </c>
      <c r="T158" s="348">
        <f t="shared" si="34"/>
        <v>0</v>
      </c>
      <c r="U158" s="348">
        <f t="shared" si="35"/>
        <v>1</v>
      </c>
      <c r="V158" s="348">
        <f t="shared" si="36"/>
        <v>1</v>
      </c>
      <c r="W158" s="348">
        <f t="shared" si="37"/>
        <v>1</v>
      </c>
      <c r="X158" s="348">
        <f t="shared" si="38"/>
        <v>0</v>
      </c>
      <c r="Y158" s="348">
        <f t="shared" si="39"/>
        <v>0</v>
      </c>
      <c r="Z158" s="348">
        <f t="shared" si="40"/>
        <v>0</v>
      </c>
      <c r="AA158" s="348">
        <f t="shared" si="41"/>
        <v>0</v>
      </c>
      <c r="AB158" s="71" t="str">
        <f>'REPRODUCTION 3'!M153</f>
        <v>Synthèse</v>
      </c>
      <c r="AC158" s="71" t="str">
        <f>'RUMINANTS 3'!M153</f>
        <v>Synthèse</v>
      </c>
      <c r="AD158" s="71" t="str">
        <f>'PARASITOLOGIE 3'!M153</f>
        <v>Synthèse</v>
      </c>
      <c r="AE158" s="71" t="str">
        <f>'INFECTIEUX 3'!M153</f>
        <v>Synthèse</v>
      </c>
      <c r="AF158" s="71" t="str">
        <f>'CARNIVORES 3'!M153</f>
        <v>Synthèse</v>
      </c>
      <c r="AG158" s="71" t="str">
        <f>'CHIRURGIE 3'!M153</f>
        <v>Synthèse</v>
      </c>
      <c r="AH158" s="71" t="str">
        <f>'BIOCHIMIE 2'!M153</f>
        <v>Synthèse</v>
      </c>
      <c r="AI158" s="71" t="str">
        <f>'HIDAOA 3'!M153</f>
        <v>Synthèse</v>
      </c>
      <c r="AJ158" s="71" t="str">
        <f>'ANA-PATH 2'!M153</f>
        <v>Synthèse</v>
      </c>
      <c r="AK158" s="73" t="str">
        <f>CLINIQUE!N155</f>
        <v>Juin</v>
      </c>
    </row>
    <row r="159" spans="1:37" ht="15.75" hidden="1">
      <c r="A159" s="115">
        <v>149</v>
      </c>
      <c r="B159" s="123" t="s">
        <v>377</v>
      </c>
      <c r="C159" s="123" t="s">
        <v>75</v>
      </c>
      <c r="D159" s="346">
        <f>'REPRODUCTION 3'!I154</f>
        <v>34.125</v>
      </c>
      <c r="E159" s="346">
        <f>'RUMINANTS 3'!I154</f>
        <v>52.5</v>
      </c>
      <c r="F159" s="346">
        <f>'PARASITOLOGIE 3'!I154</f>
        <v>34.5</v>
      </c>
      <c r="G159" s="346">
        <f>'INFECTIEUX 3'!I154</f>
        <v>30</v>
      </c>
      <c r="H159" s="346">
        <f>'CARNIVORES 3'!I154</f>
        <v>39.75</v>
      </c>
      <c r="I159" s="346">
        <f>'CHIRURGIE 3'!I154</f>
        <v>47.25</v>
      </c>
      <c r="J159" s="346">
        <f>'BIOCHIMIE 2'!I154</f>
        <v>22.5</v>
      </c>
      <c r="K159" s="346">
        <f>'HIDAOA 3'!I154</f>
        <v>43.125</v>
      </c>
      <c r="L159" s="346">
        <f>'ANA-PATH 2'!I154</f>
        <v>23</v>
      </c>
      <c r="M159" s="88">
        <f>CLINIQUE!J156</f>
        <v>42.5</v>
      </c>
      <c r="N159" s="88">
        <f t="shared" si="28"/>
        <v>369.25</v>
      </c>
      <c r="O159" s="88">
        <f t="shared" si="29"/>
        <v>13.1875</v>
      </c>
      <c r="P159" s="89" t="str">
        <f t="shared" si="30"/>
        <v>Admis</v>
      </c>
      <c r="Q159" s="89" t="str">
        <f t="shared" si="31"/>
        <v>juin</v>
      </c>
      <c r="R159" s="72">
        <f t="shared" si="32"/>
        <v>0</v>
      </c>
      <c r="S159" s="72">
        <f t="shared" si="33"/>
        <v>0</v>
      </c>
      <c r="T159" s="72">
        <f t="shared" si="34"/>
        <v>0</v>
      </c>
      <c r="U159" s="72">
        <f t="shared" si="35"/>
        <v>0</v>
      </c>
      <c r="V159" s="72">
        <f t="shared" si="36"/>
        <v>0</v>
      </c>
      <c r="W159" s="72">
        <f t="shared" si="37"/>
        <v>0</v>
      </c>
      <c r="X159" s="72">
        <f t="shared" si="38"/>
        <v>0</v>
      </c>
      <c r="Y159" s="72">
        <f t="shared" si="39"/>
        <v>0</v>
      </c>
      <c r="Z159" s="72">
        <f t="shared" si="40"/>
        <v>0</v>
      </c>
      <c r="AA159" s="72">
        <f t="shared" si="41"/>
        <v>0</v>
      </c>
      <c r="AB159" s="71" t="str">
        <f>'REPRODUCTION 3'!M154</f>
        <v>Juin</v>
      </c>
      <c r="AC159" s="71" t="str">
        <f>'RUMINANTS 3'!M154</f>
        <v>Juin</v>
      </c>
      <c r="AD159" s="71" t="str">
        <f>'PARASITOLOGIE 3'!M154</f>
        <v>Juin</v>
      </c>
      <c r="AE159" s="71" t="str">
        <f>'INFECTIEUX 3'!M154</f>
        <v>Juin</v>
      </c>
      <c r="AF159" s="71" t="str">
        <f>'CARNIVORES 3'!M154</f>
        <v>Juin</v>
      </c>
      <c r="AG159" s="71" t="str">
        <f>'CHIRURGIE 3'!M154</f>
        <v>Juin</v>
      </c>
      <c r="AH159" s="71" t="str">
        <f>'BIOCHIMIE 2'!M154</f>
        <v>Juin</v>
      </c>
      <c r="AI159" s="71" t="str">
        <f>'HIDAOA 3'!M154</f>
        <v>Juin</v>
      </c>
      <c r="AJ159" s="71" t="str">
        <f>'ANA-PATH 2'!M154</f>
        <v>Juin</v>
      </c>
      <c r="AK159" s="73" t="str">
        <f>CLINIQUE!N156</f>
        <v>Juin</v>
      </c>
    </row>
    <row r="160" spans="1:37" ht="15.75" hidden="1">
      <c r="A160" s="115">
        <v>150</v>
      </c>
      <c r="B160" s="123" t="s">
        <v>378</v>
      </c>
      <c r="C160" s="123" t="s">
        <v>379</v>
      </c>
      <c r="D160" s="346">
        <f>'REPRODUCTION 3'!I155</f>
        <v>15.375</v>
      </c>
      <c r="E160" s="346">
        <f>'RUMINANTS 3'!I155</f>
        <v>44.25</v>
      </c>
      <c r="F160" s="346">
        <f>'PARASITOLOGIE 3'!I155</f>
        <v>32.625</v>
      </c>
      <c r="G160" s="346">
        <f>'INFECTIEUX 3'!I155</f>
        <v>19.5</v>
      </c>
      <c r="H160" s="346">
        <f>'CARNIVORES 3'!I155</f>
        <v>36.375</v>
      </c>
      <c r="I160" s="346">
        <f>'CHIRURGIE 3'!I155</f>
        <v>33.75</v>
      </c>
      <c r="J160" s="346">
        <f>'BIOCHIMIE 2'!I155</f>
        <v>20.25</v>
      </c>
      <c r="K160" s="346">
        <f>'HIDAOA 3'!I155</f>
        <v>36</v>
      </c>
      <c r="L160" s="346">
        <f>'ANA-PATH 2'!I155</f>
        <v>12</v>
      </c>
      <c r="M160" s="88">
        <f>CLINIQUE!J157</f>
        <v>45</v>
      </c>
      <c r="N160" s="88">
        <f t="shared" si="28"/>
        <v>295.125</v>
      </c>
      <c r="O160" s="88">
        <f t="shared" si="29"/>
        <v>10.540178571428571</v>
      </c>
      <c r="P160" s="89" t="str">
        <f t="shared" si="30"/>
        <v>Admis</v>
      </c>
      <c r="Q160" s="89" t="str">
        <f t="shared" si="31"/>
        <v>juin</v>
      </c>
      <c r="R160" s="72">
        <f t="shared" si="32"/>
        <v>0</v>
      </c>
      <c r="S160" s="72">
        <f t="shared" si="33"/>
        <v>0</v>
      </c>
      <c r="T160" s="72">
        <f t="shared" si="34"/>
        <v>0</v>
      </c>
      <c r="U160" s="72">
        <f t="shared" si="35"/>
        <v>0</v>
      </c>
      <c r="V160" s="72">
        <f t="shared" si="36"/>
        <v>0</v>
      </c>
      <c r="W160" s="72">
        <f t="shared" si="37"/>
        <v>0</v>
      </c>
      <c r="X160" s="72">
        <f t="shared" si="38"/>
        <v>0</v>
      </c>
      <c r="Y160" s="72">
        <f t="shared" si="39"/>
        <v>0</v>
      </c>
      <c r="Z160" s="72">
        <f t="shared" si="40"/>
        <v>0</v>
      </c>
      <c r="AA160" s="72">
        <f t="shared" si="41"/>
        <v>0</v>
      </c>
      <c r="AB160" s="71" t="str">
        <f>'REPRODUCTION 3'!M155</f>
        <v>Juin</v>
      </c>
      <c r="AC160" s="71" t="str">
        <f>'RUMINANTS 3'!M155</f>
        <v>Juin</v>
      </c>
      <c r="AD160" s="71" t="str">
        <f>'PARASITOLOGIE 3'!M155</f>
        <v>Juin</v>
      </c>
      <c r="AE160" s="71" t="str">
        <f>'INFECTIEUX 3'!M155</f>
        <v>Juin</v>
      </c>
      <c r="AF160" s="71" t="str">
        <f>'CARNIVORES 3'!M155</f>
        <v>Juin</v>
      </c>
      <c r="AG160" s="71" t="str">
        <f>'CHIRURGIE 3'!M155</f>
        <v>Juin</v>
      </c>
      <c r="AH160" s="71" t="str">
        <f>'BIOCHIMIE 2'!M155</f>
        <v>Juin</v>
      </c>
      <c r="AI160" s="71" t="str">
        <f>'HIDAOA 3'!M155</f>
        <v>Juin</v>
      </c>
      <c r="AJ160" s="71" t="str">
        <f>'ANA-PATH 2'!M155</f>
        <v>Juin</v>
      </c>
      <c r="AK160" s="73" t="str">
        <f>CLINIQUE!N157</f>
        <v>Juin</v>
      </c>
    </row>
    <row r="161" spans="1:37" ht="18.95" customHeight="1">
      <c r="A161" s="115">
        <v>341</v>
      </c>
      <c r="B161" s="136" t="s">
        <v>380</v>
      </c>
      <c r="C161" s="136" t="s">
        <v>381</v>
      </c>
      <c r="D161" s="346">
        <f>'REPRODUCTION 3'!I156</f>
        <v>9</v>
      </c>
      <c r="E161" s="346">
        <f>'RUMINANTS 3'!I156</f>
        <v>36</v>
      </c>
      <c r="F161" s="346">
        <f>'PARASITOLOGIE 3'!I156</f>
        <v>22.5</v>
      </c>
      <c r="G161" s="346">
        <f>'INFECTIEUX 3'!I156</f>
        <v>12</v>
      </c>
      <c r="H161" s="346">
        <f>'CARNIVORES 3'!I156</f>
        <v>19.5</v>
      </c>
      <c r="I161" s="346">
        <f>'CHIRURGIE 3'!I156</f>
        <v>12</v>
      </c>
      <c r="J161" s="346">
        <f>'BIOCHIMIE 2'!I156</f>
        <v>12</v>
      </c>
      <c r="K161" s="346">
        <f>'HIDAOA 3'!I156</f>
        <v>29.25</v>
      </c>
      <c r="L161" s="346">
        <f>'ANA-PATH 2'!I156</f>
        <v>10</v>
      </c>
      <c r="M161" s="346">
        <f>CLINIQUE!J158</f>
        <v>41.25</v>
      </c>
      <c r="N161" s="346">
        <f t="shared" si="28"/>
        <v>203.5</v>
      </c>
      <c r="O161" s="346">
        <f t="shared" si="29"/>
        <v>7.2678571428571432</v>
      </c>
      <c r="P161" s="347" t="str">
        <f t="shared" si="30"/>
        <v>Ajournee</v>
      </c>
      <c r="Q161" s="347" t="str">
        <f t="shared" si="31"/>
        <v>Synthèse</v>
      </c>
      <c r="R161" s="348">
        <f t="shared" si="32"/>
        <v>1</v>
      </c>
      <c r="S161" s="348">
        <f t="shared" si="33"/>
        <v>0</v>
      </c>
      <c r="T161" s="348">
        <f t="shared" si="34"/>
        <v>0</v>
      </c>
      <c r="U161" s="348">
        <f t="shared" si="35"/>
        <v>1</v>
      </c>
      <c r="V161" s="348">
        <f t="shared" si="36"/>
        <v>0</v>
      </c>
      <c r="W161" s="348">
        <f t="shared" si="37"/>
        <v>1</v>
      </c>
      <c r="X161" s="348">
        <f t="shared" si="38"/>
        <v>0</v>
      </c>
      <c r="Y161" s="348">
        <f t="shared" si="39"/>
        <v>0</v>
      </c>
      <c r="Z161" s="348">
        <f t="shared" si="40"/>
        <v>0</v>
      </c>
      <c r="AA161" s="348">
        <f t="shared" si="41"/>
        <v>0</v>
      </c>
      <c r="AB161" s="71" t="str">
        <f>'REPRODUCTION 3'!M156</f>
        <v>Synthèse</v>
      </c>
      <c r="AC161" s="71" t="str">
        <f>'RUMINANTS 3'!M156</f>
        <v>Juin</v>
      </c>
      <c r="AD161" s="71" t="str">
        <f>'PARASITOLOGIE 3'!M156</f>
        <v>Synthèse</v>
      </c>
      <c r="AE161" s="71" t="str">
        <f>'INFECTIEUX 3'!M156</f>
        <v>Synthèse</v>
      </c>
      <c r="AF161" s="71" t="str">
        <f>'CARNIVORES 3'!M156</f>
        <v>Synthèse</v>
      </c>
      <c r="AG161" s="71" t="str">
        <f>'CHIRURGIE 3'!M156</f>
        <v>Synthèse</v>
      </c>
      <c r="AH161" s="71" t="str">
        <f>'BIOCHIMIE 2'!M156</f>
        <v>Synthèse</v>
      </c>
      <c r="AI161" s="71" t="str">
        <f>'HIDAOA 3'!M156</f>
        <v>Synthèse</v>
      </c>
      <c r="AJ161" s="71" t="str">
        <f>'ANA-PATH 2'!M156</f>
        <v>Synthèse</v>
      </c>
      <c r="AK161" s="73" t="str">
        <f>CLINIQUE!N158</f>
        <v>Juin</v>
      </c>
    </row>
    <row r="162" spans="1:37" ht="15.75" hidden="1">
      <c r="A162" s="115">
        <v>152</v>
      </c>
      <c r="B162" s="123" t="s">
        <v>382</v>
      </c>
      <c r="C162" s="123" t="s">
        <v>45</v>
      </c>
      <c r="D162" s="346">
        <f>'REPRODUCTION 3'!I157</f>
        <v>15</v>
      </c>
      <c r="E162" s="346">
        <f>'RUMINANTS 3'!I157</f>
        <v>45.75</v>
      </c>
      <c r="F162" s="346">
        <f>'PARASITOLOGIE 3'!I157</f>
        <v>26.625</v>
      </c>
      <c r="G162" s="346">
        <f>'INFECTIEUX 3'!I157</f>
        <v>16.5</v>
      </c>
      <c r="H162" s="346">
        <f>'CARNIVORES 3'!I157</f>
        <v>43.125</v>
      </c>
      <c r="I162" s="346">
        <f>'CHIRURGIE 3'!I157</f>
        <v>31.5</v>
      </c>
      <c r="J162" s="346">
        <f>'BIOCHIMIE 2'!I157</f>
        <v>19.25</v>
      </c>
      <c r="K162" s="346">
        <f>'HIDAOA 3'!I157</f>
        <v>31.125</v>
      </c>
      <c r="L162" s="346">
        <f>'ANA-PATH 2'!I157</f>
        <v>16.5</v>
      </c>
      <c r="M162" s="88">
        <f>CLINIQUE!J159</f>
        <v>44.5</v>
      </c>
      <c r="N162" s="88">
        <f t="shared" si="28"/>
        <v>289.875</v>
      </c>
      <c r="O162" s="88">
        <f t="shared" si="29"/>
        <v>10.352678571428571</v>
      </c>
      <c r="P162" s="89" t="str">
        <f t="shared" si="30"/>
        <v>Admis</v>
      </c>
      <c r="Q162" s="89" t="str">
        <f t="shared" si="31"/>
        <v>juin</v>
      </c>
      <c r="R162" s="72">
        <f t="shared" si="32"/>
        <v>0</v>
      </c>
      <c r="S162" s="72">
        <f t="shared" si="33"/>
        <v>0</v>
      </c>
      <c r="T162" s="72">
        <f t="shared" si="34"/>
        <v>0</v>
      </c>
      <c r="U162" s="72">
        <f t="shared" si="35"/>
        <v>0</v>
      </c>
      <c r="V162" s="72">
        <f t="shared" si="36"/>
        <v>0</v>
      </c>
      <c r="W162" s="72">
        <f t="shared" si="37"/>
        <v>0</v>
      </c>
      <c r="X162" s="72">
        <f t="shared" si="38"/>
        <v>0</v>
      </c>
      <c r="Y162" s="72">
        <f t="shared" si="39"/>
        <v>0</v>
      </c>
      <c r="Z162" s="72">
        <f t="shared" si="40"/>
        <v>0</v>
      </c>
      <c r="AA162" s="72">
        <f t="shared" si="41"/>
        <v>0</v>
      </c>
      <c r="AB162" s="71" t="str">
        <f>'REPRODUCTION 3'!M157</f>
        <v>Juin</v>
      </c>
      <c r="AC162" s="71" t="str">
        <f>'RUMINANTS 3'!M157</f>
        <v>Juin</v>
      </c>
      <c r="AD162" s="71" t="str">
        <f>'PARASITOLOGIE 3'!M157</f>
        <v>Juin</v>
      </c>
      <c r="AE162" s="71" t="str">
        <f>'INFECTIEUX 3'!M157</f>
        <v>Juin</v>
      </c>
      <c r="AF162" s="71" t="str">
        <f>'CARNIVORES 3'!M157</f>
        <v>Juin</v>
      </c>
      <c r="AG162" s="71" t="str">
        <f>'CHIRURGIE 3'!M157</f>
        <v>Juin</v>
      </c>
      <c r="AH162" s="71" t="str">
        <f>'BIOCHIMIE 2'!M157</f>
        <v>Juin</v>
      </c>
      <c r="AI162" s="71" t="str">
        <f>'HIDAOA 3'!M157</f>
        <v>Juin</v>
      </c>
      <c r="AJ162" s="71" t="str">
        <f>'ANA-PATH 2'!M157</f>
        <v>Juin</v>
      </c>
      <c r="AK162" s="73" t="str">
        <f>CLINIQUE!N159</f>
        <v>Juin</v>
      </c>
    </row>
    <row r="163" spans="1:37" ht="18.95" customHeight="1">
      <c r="A163" s="35">
        <v>153</v>
      </c>
      <c r="B163" s="123" t="s">
        <v>383</v>
      </c>
      <c r="C163" s="123" t="s">
        <v>384</v>
      </c>
      <c r="D163" s="346">
        <f>'REPRODUCTION 3'!I158</f>
        <v>21</v>
      </c>
      <c r="E163" s="346">
        <f>'RUMINANTS 3'!I158</f>
        <v>26.25</v>
      </c>
      <c r="F163" s="346">
        <f>'PARASITOLOGIE 3'!I158</f>
        <v>43.5</v>
      </c>
      <c r="G163" s="346">
        <f>'INFECTIEUX 3'!I158</f>
        <v>24</v>
      </c>
      <c r="H163" s="346">
        <f>'CARNIVORES 3'!I158</f>
        <v>27</v>
      </c>
      <c r="I163" s="346">
        <f>'CHIRURGIE 3'!I158</f>
        <v>36</v>
      </c>
      <c r="J163" s="346">
        <f>'BIOCHIMIE 2'!I158</f>
        <v>12</v>
      </c>
      <c r="K163" s="346">
        <f>'HIDAOA 3'!I158</f>
        <v>30</v>
      </c>
      <c r="L163" s="346">
        <f>'ANA-PATH 2'!I158</f>
        <v>11</v>
      </c>
      <c r="M163" s="339">
        <f>CLINIQUE!J160</f>
        <v>44.25</v>
      </c>
      <c r="N163" s="339">
        <f t="shared" si="28"/>
        <v>275</v>
      </c>
      <c r="O163" s="339">
        <f t="shared" si="29"/>
        <v>9.8214285714285712</v>
      </c>
      <c r="P163" s="89" t="str">
        <f t="shared" si="30"/>
        <v>Ajournee</v>
      </c>
      <c r="Q163" s="89" t="str">
        <f t="shared" si="31"/>
        <v>Synthèse</v>
      </c>
      <c r="R163" s="72">
        <f t="shared" si="32"/>
        <v>0</v>
      </c>
      <c r="S163" s="72">
        <f t="shared" si="33"/>
        <v>0</v>
      </c>
      <c r="T163" s="72">
        <f t="shared" si="34"/>
        <v>0</v>
      </c>
      <c r="U163" s="72">
        <f t="shared" si="35"/>
        <v>0</v>
      </c>
      <c r="V163" s="72">
        <f t="shared" si="36"/>
        <v>0</v>
      </c>
      <c r="W163" s="72">
        <f t="shared" si="37"/>
        <v>0</v>
      </c>
      <c r="X163" s="72">
        <f t="shared" si="38"/>
        <v>0</v>
      </c>
      <c r="Y163" s="72">
        <f t="shared" si="39"/>
        <v>0</v>
      </c>
      <c r="Z163" s="72">
        <f t="shared" si="40"/>
        <v>0</v>
      </c>
      <c r="AA163" s="72">
        <f t="shared" si="41"/>
        <v>0</v>
      </c>
      <c r="AB163" s="71" t="str">
        <f>'REPRODUCTION 3'!M158</f>
        <v>Synthèse</v>
      </c>
      <c r="AC163" s="71" t="str">
        <f>'RUMINANTS 3'!M158</f>
        <v>Synthèse</v>
      </c>
      <c r="AD163" s="71" t="str">
        <f>'PARASITOLOGIE 3'!M158</f>
        <v>Synthèse</v>
      </c>
      <c r="AE163" s="71" t="str">
        <f>'INFECTIEUX 3'!M158</f>
        <v>Synthèse</v>
      </c>
      <c r="AF163" s="71" t="str">
        <f>'CARNIVORES 3'!M158</f>
        <v>Synthèse</v>
      </c>
      <c r="AG163" s="71" t="str">
        <f>'CHIRURGIE 3'!M158</f>
        <v>Synthèse</v>
      </c>
      <c r="AH163" s="71" t="str">
        <f>'BIOCHIMIE 2'!M158</f>
        <v>Synthèse</v>
      </c>
      <c r="AI163" s="71" t="str">
        <f>'HIDAOA 3'!M158</f>
        <v>Juin</v>
      </c>
      <c r="AJ163" s="71" t="str">
        <f>'ANA-PATH 2'!M158</f>
        <v>Synthèse</v>
      </c>
      <c r="AK163" s="73" t="str">
        <f>CLINIQUE!N160</f>
        <v>Juin</v>
      </c>
    </row>
    <row r="164" spans="1:37" ht="15.75">
      <c r="A164" s="115">
        <v>10</v>
      </c>
      <c r="B164" s="136" t="s">
        <v>385</v>
      </c>
      <c r="C164" s="136" t="s">
        <v>386</v>
      </c>
      <c r="D164" s="346">
        <f>'REPRODUCTION 3'!I159</f>
        <v>30</v>
      </c>
      <c r="E164" s="346">
        <f>'RUMINANTS 3'!I159</f>
        <v>42.75</v>
      </c>
      <c r="F164" s="346">
        <f>'PARASITOLOGIE 3'!I159</f>
        <v>30.375</v>
      </c>
      <c r="G164" s="346">
        <f>'INFECTIEUX 3'!I159</f>
        <v>15</v>
      </c>
      <c r="H164" s="346">
        <f>'CARNIVORES 3'!I159</f>
        <v>32.625</v>
      </c>
      <c r="I164" s="346">
        <f>'CHIRURGIE 3'!I159</f>
        <v>20.625</v>
      </c>
      <c r="J164" s="346">
        <f>'BIOCHIMIE 2'!I159</f>
        <v>16</v>
      </c>
      <c r="K164" s="346">
        <f>'HIDAOA 3'!I159</f>
        <v>34.5</v>
      </c>
      <c r="L164" s="346">
        <f>'ANA-PATH 2'!I159</f>
        <v>20</v>
      </c>
      <c r="M164" s="346">
        <f>CLINIQUE!J161</f>
        <v>42.5</v>
      </c>
      <c r="N164" s="346">
        <f t="shared" si="28"/>
        <v>284.375</v>
      </c>
      <c r="O164" s="346">
        <f t="shared" si="29"/>
        <v>10.15625</v>
      </c>
      <c r="P164" s="347" t="str">
        <f t="shared" si="30"/>
        <v>Admis</v>
      </c>
      <c r="Q164" s="347" t="str">
        <f t="shared" si="31"/>
        <v>Synthèse</v>
      </c>
      <c r="R164" s="348">
        <f t="shared" si="32"/>
        <v>0</v>
      </c>
      <c r="S164" s="348">
        <f t="shared" si="33"/>
        <v>0</v>
      </c>
      <c r="T164" s="348">
        <f t="shared" si="34"/>
        <v>0</v>
      </c>
      <c r="U164" s="348">
        <f t="shared" si="35"/>
        <v>0</v>
      </c>
      <c r="V164" s="348">
        <f t="shared" si="36"/>
        <v>0</v>
      </c>
      <c r="W164" s="348">
        <f t="shared" si="37"/>
        <v>0</v>
      </c>
      <c r="X164" s="348">
        <f t="shared" si="38"/>
        <v>0</v>
      </c>
      <c r="Y164" s="348">
        <f t="shared" si="39"/>
        <v>0</v>
      </c>
      <c r="Z164" s="348">
        <f t="shared" si="40"/>
        <v>0</v>
      </c>
      <c r="AA164" s="348">
        <f t="shared" si="41"/>
        <v>0</v>
      </c>
      <c r="AB164" s="71" t="str">
        <f>'REPRODUCTION 3'!M159</f>
        <v>Synthèse</v>
      </c>
      <c r="AC164" s="71" t="str">
        <f>'RUMINANTS 3'!M159</f>
        <v>Juin</v>
      </c>
      <c r="AD164" s="71" t="str">
        <f>'PARASITOLOGIE 3'!M159</f>
        <v>Juin</v>
      </c>
      <c r="AE164" s="71" t="str">
        <f>'INFECTIEUX 3'!M159</f>
        <v>Synthèse</v>
      </c>
      <c r="AF164" s="71" t="str">
        <f>'CARNIVORES 3'!M159</f>
        <v>Juin</v>
      </c>
      <c r="AG164" s="71" t="str">
        <f>'CHIRURGIE 3'!M159</f>
        <v>Synthèse</v>
      </c>
      <c r="AH164" s="71" t="str">
        <f>'BIOCHIMIE 2'!M159</f>
        <v>Synthèse</v>
      </c>
      <c r="AI164" s="71" t="str">
        <f>'HIDAOA 3'!M159</f>
        <v>Juin</v>
      </c>
      <c r="AJ164" s="71" t="str">
        <f>'ANA-PATH 2'!M159</f>
        <v>Synthèse</v>
      </c>
      <c r="AK164" s="73" t="str">
        <f>CLINIQUE!N161</f>
        <v>Juin</v>
      </c>
    </row>
    <row r="165" spans="1:37" ht="15.75">
      <c r="A165" s="115">
        <v>155</v>
      </c>
      <c r="B165" s="123" t="s">
        <v>387</v>
      </c>
      <c r="C165" s="123" t="s">
        <v>281</v>
      </c>
      <c r="D165" s="346">
        <f>'REPRODUCTION 3'!I160</f>
        <v>30</v>
      </c>
      <c r="E165" s="346">
        <f>'RUMINANTS 3'!I160</f>
        <v>42.75</v>
      </c>
      <c r="F165" s="346">
        <f>'PARASITOLOGIE 3'!I160</f>
        <v>49.5</v>
      </c>
      <c r="G165" s="346">
        <f>'INFECTIEUX 3'!I160</f>
        <v>15</v>
      </c>
      <c r="H165" s="346">
        <f>'CARNIVORES 3'!I160</f>
        <v>45.375</v>
      </c>
      <c r="I165" s="346">
        <f>'CHIRURGIE 3'!I160</f>
        <v>26.25</v>
      </c>
      <c r="J165" s="346">
        <f>'BIOCHIMIE 2'!I160</f>
        <v>15.5</v>
      </c>
      <c r="K165" s="346">
        <f>'HIDAOA 3'!I160</f>
        <v>45.375</v>
      </c>
      <c r="L165" s="346">
        <f>'ANA-PATH 2'!I160</f>
        <v>10</v>
      </c>
      <c r="M165" s="339">
        <f>CLINIQUE!J162</f>
        <v>42.75</v>
      </c>
      <c r="N165" s="339">
        <f t="shared" si="28"/>
        <v>322.5</v>
      </c>
      <c r="O165" s="339">
        <f t="shared" si="29"/>
        <v>11.517857142857142</v>
      </c>
      <c r="P165" s="89" t="str">
        <f t="shared" si="30"/>
        <v>Admis</v>
      </c>
      <c r="Q165" s="89" t="str">
        <f t="shared" si="31"/>
        <v>Synthèse</v>
      </c>
      <c r="R165" s="72">
        <f t="shared" si="32"/>
        <v>0</v>
      </c>
      <c r="S165" s="72">
        <f t="shared" si="33"/>
        <v>0</v>
      </c>
      <c r="T165" s="72">
        <f t="shared" si="34"/>
        <v>0</v>
      </c>
      <c r="U165" s="72">
        <f t="shared" si="35"/>
        <v>0</v>
      </c>
      <c r="V165" s="72">
        <f t="shared" si="36"/>
        <v>0</v>
      </c>
      <c r="W165" s="72">
        <f t="shared" si="37"/>
        <v>0</v>
      </c>
      <c r="X165" s="72">
        <f t="shared" si="38"/>
        <v>0</v>
      </c>
      <c r="Y165" s="72">
        <f t="shared" si="39"/>
        <v>0</v>
      </c>
      <c r="Z165" s="72">
        <f t="shared" si="40"/>
        <v>0</v>
      </c>
      <c r="AA165" s="72">
        <f t="shared" si="41"/>
        <v>0</v>
      </c>
      <c r="AB165" s="71" t="str">
        <f>'REPRODUCTION 3'!M160</f>
        <v>Synthèse</v>
      </c>
      <c r="AC165" s="71" t="str">
        <f>'RUMINANTS 3'!M160</f>
        <v>Juin</v>
      </c>
      <c r="AD165" s="71" t="str">
        <f>'PARASITOLOGIE 3'!M160</f>
        <v>Synthèse</v>
      </c>
      <c r="AE165" s="71" t="str">
        <f>'INFECTIEUX 3'!M160</f>
        <v>Synthèse</v>
      </c>
      <c r="AF165" s="71" t="str">
        <f>'CARNIVORES 3'!M160</f>
        <v>Juin</v>
      </c>
      <c r="AG165" s="71" t="str">
        <f>'CHIRURGIE 3'!M160</f>
        <v>Juin</v>
      </c>
      <c r="AH165" s="71" t="str">
        <f>'BIOCHIMIE 2'!M160</f>
        <v>Juin</v>
      </c>
      <c r="AI165" s="71" t="str">
        <f>'HIDAOA 3'!M160</f>
        <v>Juin</v>
      </c>
      <c r="AJ165" s="71" t="str">
        <f>'ANA-PATH 2'!M160</f>
        <v>Juin</v>
      </c>
      <c r="AK165" s="73" t="str">
        <f>CLINIQUE!N162</f>
        <v>Juin</v>
      </c>
    </row>
    <row r="166" spans="1:37" ht="15.75" hidden="1">
      <c r="A166" s="35">
        <v>156</v>
      </c>
      <c r="B166" s="123" t="s">
        <v>388</v>
      </c>
      <c r="C166" s="123" t="s">
        <v>40</v>
      </c>
      <c r="D166" s="346">
        <f>'REPRODUCTION 3'!I161</f>
        <v>29.25</v>
      </c>
      <c r="E166" s="346">
        <f>'RUMINANTS 3'!I161</f>
        <v>46.5</v>
      </c>
      <c r="F166" s="346">
        <f>'PARASITOLOGIE 3'!I161</f>
        <v>37.875</v>
      </c>
      <c r="G166" s="346">
        <f>'INFECTIEUX 3'!I161</f>
        <v>19.5</v>
      </c>
      <c r="H166" s="346">
        <f>'CARNIVORES 3'!I161</f>
        <v>39.75</v>
      </c>
      <c r="I166" s="346">
        <f>'CHIRURGIE 3'!I161</f>
        <v>36</v>
      </c>
      <c r="J166" s="346">
        <f>'BIOCHIMIE 2'!I161</f>
        <v>19</v>
      </c>
      <c r="K166" s="346">
        <f>'HIDAOA 3'!I161</f>
        <v>46.875</v>
      </c>
      <c r="L166" s="346">
        <f>'ANA-PATH 2'!I161</f>
        <v>20</v>
      </c>
      <c r="M166" s="88">
        <f>CLINIQUE!J163</f>
        <v>41.5</v>
      </c>
      <c r="N166" s="88">
        <f t="shared" si="28"/>
        <v>336.25</v>
      </c>
      <c r="O166" s="88">
        <f t="shared" si="29"/>
        <v>12.008928571428571</v>
      </c>
      <c r="P166" s="89" t="str">
        <f t="shared" si="30"/>
        <v>Admis</v>
      </c>
      <c r="Q166" s="89" t="str">
        <f t="shared" si="31"/>
        <v>juin</v>
      </c>
      <c r="R166" s="72">
        <f t="shared" si="32"/>
        <v>0</v>
      </c>
      <c r="S166" s="72">
        <f t="shared" si="33"/>
        <v>0</v>
      </c>
      <c r="T166" s="72">
        <f t="shared" si="34"/>
        <v>0</v>
      </c>
      <c r="U166" s="72">
        <f t="shared" si="35"/>
        <v>0</v>
      </c>
      <c r="V166" s="72">
        <f t="shared" si="36"/>
        <v>0</v>
      </c>
      <c r="W166" s="72">
        <f t="shared" si="37"/>
        <v>0</v>
      </c>
      <c r="X166" s="72">
        <f t="shared" si="38"/>
        <v>0</v>
      </c>
      <c r="Y166" s="72">
        <f t="shared" si="39"/>
        <v>0</v>
      </c>
      <c r="Z166" s="72">
        <f t="shared" si="40"/>
        <v>0</v>
      </c>
      <c r="AA166" s="72">
        <f t="shared" si="41"/>
        <v>0</v>
      </c>
      <c r="AB166" s="71" t="str">
        <f>'REPRODUCTION 3'!M161</f>
        <v>Juin</v>
      </c>
      <c r="AC166" s="71" t="str">
        <f>'RUMINANTS 3'!M161</f>
        <v>Juin</v>
      </c>
      <c r="AD166" s="71" t="str">
        <f>'PARASITOLOGIE 3'!M161</f>
        <v>Juin</v>
      </c>
      <c r="AE166" s="71" t="str">
        <f>'INFECTIEUX 3'!M161</f>
        <v>Juin</v>
      </c>
      <c r="AF166" s="71" t="str">
        <f>'CARNIVORES 3'!M161</f>
        <v>Juin</v>
      </c>
      <c r="AG166" s="71" t="str">
        <f>'CHIRURGIE 3'!M161</f>
        <v>Juin</v>
      </c>
      <c r="AH166" s="71" t="str">
        <f>'BIOCHIMIE 2'!M161</f>
        <v>Juin</v>
      </c>
      <c r="AI166" s="71" t="str">
        <f>'HIDAOA 3'!M161</f>
        <v>Juin</v>
      </c>
      <c r="AJ166" s="71" t="str">
        <f>'ANA-PATH 2'!M161</f>
        <v>Juin</v>
      </c>
      <c r="AK166" s="73" t="str">
        <f>CLINIQUE!N163</f>
        <v>Juin</v>
      </c>
    </row>
    <row r="167" spans="1:37" ht="18.95" customHeight="1">
      <c r="A167" s="115">
        <v>164</v>
      </c>
      <c r="B167" s="136" t="s">
        <v>389</v>
      </c>
      <c r="C167" s="136" t="s">
        <v>390</v>
      </c>
      <c r="D167" s="346">
        <f>'REPRODUCTION 3'!I162</f>
        <v>21</v>
      </c>
      <c r="E167" s="346">
        <f>'RUMINANTS 3'!I162</f>
        <v>44.25</v>
      </c>
      <c r="F167" s="346">
        <f>'PARASITOLOGIE 3'!I162</f>
        <v>40.5</v>
      </c>
      <c r="G167" s="346">
        <f>'INFECTIEUX 3'!I162</f>
        <v>4.125</v>
      </c>
      <c r="H167" s="346">
        <f>'CARNIVORES 3'!I162</f>
        <v>15.375</v>
      </c>
      <c r="I167" s="346">
        <f>'CHIRURGIE 3'!I162</f>
        <v>16.875</v>
      </c>
      <c r="J167" s="346">
        <f>'BIOCHIMIE 2'!I162</f>
        <v>13</v>
      </c>
      <c r="K167" s="346">
        <f>'HIDAOA 3'!I162</f>
        <v>33.75</v>
      </c>
      <c r="L167" s="346">
        <f>'ANA-PATH 2'!I162</f>
        <v>13</v>
      </c>
      <c r="M167" s="346">
        <f>CLINIQUE!J164</f>
        <v>42.5</v>
      </c>
      <c r="N167" s="346">
        <f t="shared" si="28"/>
        <v>244.375</v>
      </c>
      <c r="O167" s="346">
        <f t="shared" si="29"/>
        <v>8.7276785714285712</v>
      </c>
      <c r="P167" s="347" t="str">
        <f t="shared" si="30"/>
        <v>Ajournee</v>
      </c>
      <c r="Q167" s="347" t="str">
        <f t="shared" si="31"/>
        <v>Synthèse</v>
      </c>
      <c r="R167" s="348">
        <f t="shared" si="32"/>
        <v>0</v>
      </c>
      <c r="S167" s="348">
        <f t="shared" si="33"/>
        <v>0</v>
      </c>
      <c r="T167" s="348">
        <f t="shared" si="34"/>
        <v>0</v>
      </c>
      <c r="U167" s="348">
        <f t="shared" si="35"/>
        <v>1</v>
      </c>
      <c r="V167" s="348">
        <f t="shared" si="36"/>
        <v>0</v>
      </c>
      <c r="W167" s="348">
        <f t="shared" si="37"/>
        <v>0</v>
      </c>
      <c r="X167" s="348">
        <f t="shared" si="38"/>
        <v>0</v>
      </c>
      <c r="Y167" s="348">
        <f t="shared" si="39"/>
        <v>0</v>
      </c>
      <c r="Z167" s="348">
        <f t="shared" si="40"/>
        <v>0</v>
      </c>
      <c r="AA167" s="348">
        <f t="shared" si="41"/>
        <v>0</v>
      </c>
      <c r="AB167" s="71" t="str">
        <f>'REPRODUCTION 3'!M162</f>
        <v>Synthèse</v>
      </c>
      <c r="AC167" s="71" t="str">
        <f>'RUMINANTS 3'!M162</f>
        <v>Juin</v>
      </c>
      <c r="AD167" s="71" t="str">
        <f>'PARASITOLOGIE 3'!M162</f>
        <v>Synthèse</v>
      </c>
      <c r="AE167" s="71" t="str">
        <f>'INFECTIEUX 3'!M162</f>
        <v>Synthèse</v>
      </c>
      <c r="AF167" s="71" t="str">
        <f>'CARNIVORES 3'!M162</f>
        <v>Synthèse</v>
      </c>
      <c r="AG167" s="71" t="str">
        <f>'CHIRURGIE 3'!M162</f>
        <v>Synthèse</v>
      </c>
      <c r="AH167" s="71" t="str">
        <f>'BIOCHIMIE 2'!M162</f>
        <v>Synthèse</v>
      </c>
      <c r="AI167" s="71" t="str">
        <f>'HIDAOA 3'!M162</f>
        <v>Juin</v>
      </c>
      <c r="AJ167" s="71" t="str">
        <f>'ANA-PATH 2'!M162</f>
        <v>Synthèse</v>
      </c>
      <c r="AK167" s="73" t="str">
        <f>CLINIQUE!N164</f>
        <v>Juin</v>
      </c>
    </row>
    <row r="168" spans="1:37" ht="18.95" customHeight="1">
      <c r="A168" s="115">
        <v>169</v>
      </c>
      <c r="B168" s="136" t="s">
        <v>389</v>
      </c>
      <c r="C168" s="136" t="s">
        <v>48</v>
      </c>
      <c r="D168" s="346">
        <f>'REPRODUCTION 3'!I163</f>
        <v>21</v>
      </c>
      <c r="E168" s="346">
        <f>'RUMINANTS 3'!I163</f>
        <v>36</v>
      </c>
      <c r="F168" s="346">
        <f>'PARASITOLOGIE 3'!I163</f>
        <v>40.5</v>
      </c>
      <c r="G168" s="346">
        <f>'INFECTIEUX 3'!I163</f>
        <v>10.5</v>
      </c>
      <c r="H168" s="346">
        <f>'CARNIVORES 3'!I163</f>
        <v>21</v>
      </c>
      <c r="I168" s="346">
        <f>'CHIRURGIE 3'!I163</f>
        <v>11.25</v>
      </c>
      <c r="J168" s="346">
        <f>'BIOCHIMIE 2'!I163</f>
        <v>12</v>
      </c>
      <c r="K168" s="346">
        <f>'HIDAOA 3'!I163</f>
        <v>29.25</v>
      </c>
      <c r="L168" s="346">
        <f>'ANA-PATH 2'!I163</f>
        <v>14</v>
      </c>
      <c r="M168" s="346">
        <f>CLINIQUE!J165</f>
        <v>39</v>
      </c>
      <c r="N168" s="346">
        <f t="shared" si="28"/>
        <v>234.5</v>
      </c>
      <c r="O168" s="346">
        <f t="shared" si="29"/>
        <v>8.375</v>
      </c>
      <c r="P168" s="347" t="str">
        <f t="shared" si="30"/>
        <v>Ajournee</v>
      </c>
      <c r="Q168" s="347" t="str">
        <f t="shared" si="31"/>
        <v>Synthèse</v>
      </c>
      <c r="R168" s="348">
        <f t="shared" si="32"/>
        <v>0</v>
      </c>
      <c r="S168" s="348">
        <f t="shared" si="33"/>
        <v>0</v>
      </c>
      <c r="T168" s="348">
        <f t="shared" si="34"/>
        <v>0</v>
      </c>
      <c r="U168" s="348">
        <f t="shared" si="35"/>
        <v>1</v>
      </c>
      <c r="V168" s="348">
        <f t="shared" si="36"/>
        <v>0</v>
      </c>
      <c r="W168" s="348">
        <f t="shared" si="37"/>
        <v>1</v>
      </c>
      <c r="X168" s="348">
        <f t="shared" si="38"/>
        <v>0</v>
      </c>
      <c r="Y168" s="348">
        <f t="shared" si="39"/>
        <v>0</v>
      </c>
      <c r="Z168" s="348">
        <f t="shared" si="40"/>
        <v>0</v>
      </c>
      <c r="AA168" s="348">
        <f t="shared" si="41"/>
        <v>0</v>
      </c>
      <c r="AB168" s="71" t="str">
        <f>'REPRODUCTION 3'!M163</f>
        <v>Synthèse</v>
      </c>
      <c r="AC168" s="71" t="str">
        <f>'RUMINANTS 3'!M163</f>
        <v>Juin</v>
      </c>
      <c r="AD168" s="71" t="str">
        <f>'PARASITOLOGIE 3'!M163</f>
        <v>Synthèse</v>
      </c>
      <c r="AE168" s="71" t="str">
        <f>'INFECTIEUX 3'!M163</f>
        <v>Synthèse</v>
      </c>
      <c r="AF168" s="71" t="str">
        <f>'CARNIVORES 3'!M163</f>
        <v>Synthèse</v>
      </c>
      <c r="AG168" s="71" t="str">
        <f>'CHIRURGIE 3'!M163</f>
        <v>Synthèse</v>
      </c>
      <c r="AH168" s="71" t="str">
        <f>'BIOCHIMIE 2'!M163</f>
        <v>Synthèse</v>
      </c>
      <c r="AI168" s="71" t="str">
        <f>'HIDAOA 3'!M163</f>
        <v>Synthèse</v>
      </c>
      <c r="AJ168" s="71" t="str">
        <f>'ANA-PATH 2'!M163</f>
        <v>Synthèse</v>
      </c>
      <c r="AK168" s="73" t="str">
        <f>CLINIQUE!N165</f>
        <v>Juin</v>
      </c>
    </row>
    <row r="169" spans="1:37" ht="18.95" customHeight="1">
      <c r="A169" s="115">
        <v>199</v>
      </c>
      <c r="B169" s="136" t="s">
        <v>391</v>
      </c>
      <c r="C169" s="136" t="s">
        <v>41</v>
      </c>
      <c r="D169" s="346">
        <f>'REPRODUCTION 3'!I164</f>
        <v>12</v>
      </c>
      <c r="E169" s="346">
        <f>'RUMINANTS 3'!I164</f>
        <v>31.5</v>
      </c>
      <c r="F169" s="346">
        <f>'PARASITOLOGIE 3'!I164</f>
        <v>40.5</v>
      </c>
      <c r="G169" s="346">
        <f>'INFECTIEUX 3'!I164</f>
        <v>16.5</v>
      </c>
      <c r="H169" s="346">
        <f>'CARNIVORES 3'!I164</f>
        <v>23.625</v>
      </c>
      <c r="I169" s="346">
        <f>'CHIRURGIE 3'!I164</f>
        <v>12.75</v>
      </c>
      <c r="J169" s="346">
        <f>'BIOCHIMIE 2'!I164</f>
        <v>16</v>
      </c>
      <c r="K169" s="346">
        <f>'HIDAOA 3'!I164</f>
        <v>30</v>
      </c>
      <c r="L169" s="346">
        <f>'ANA-PATH 2'!I164</f>
        <v>17</v>
      </c>
      <c r="M169" s="346">
        <f>CLINIQUE!J166</f>
        <v>40</v>
      </c>
      <c r="N169" s="346">
        <f t="shared" si="28"/>
        <v>239.875</v>
      </c>
      <c r="O169" s="346">
        <f t="shared" si="29"/>
        <v>8.5669642857142865</v>
      </c>
      <c r="P169" s="347" t="str">
        <f t="shared" si="30"/>
        <v>Ajournee</v>
      </c>
      <c r="Q169" s="347" t="str">
        <f t="shared" si="31"/>
        <v>Synthèse</v>
      </c>
      <c r="R169" s="348">
        <f t="shared" si="32"/>
        <v>1</v>
      </c>
      <c r="S169" s="348">
        <f t="shared" si="33"/>
        <v>0</v>
      </c>
      <c r="T169" s="348">
        <f t="shared" si="34"/>
        <v>0</v>
      </c>
      <c r="U169" s="348">
        <f t="shared" si="35"/>
        <v>0</v>
      </c>
      <c r="V169" s="348">
        <f t="shared" si="36"/>
        <v>0</v>
      </c>
      <c r="W169" s="348">
        <f t="shared" si="37"/>
        <v>1</v>
      </c>
      <c r="X169" s="348">
        <f t="shared" si="38"/>
        <v>0</v>
      </c>
      <c r="Y169" s="348">
        <f t="shared" si="39"/>
        <v>0</v>
      </c>
      <c r="Z169" s="348">
        <f t="shared" si="40"/>
        <v>0</v>
      </c>
      <c r="AA169" s="348">
        <f t="shared" si="41"/>
        <v>0</v>
      </c>
      <c r="AB169" s="71" t="str">
        <f>'REPRODUCTION 3'!M164</f>
        <v>Synthèse</v>
      </c>
      <c r="AC169" s="71" t="str">
        <f>'RUMINANTS 3'!M164</f>
        <v>Juin</v>
      </c>
      <c r="AD169" s="71" t="str">
        <f>'PARASITOLOGIE 3'!M164</f>
        <v>Synthèse</v>
      </c>
      <c r="AE169" s="71" t="str">
        <f>'INFECTIEUX 3'!M164</f>
        <v>Synthèse</v>
      </c>
      <c r="AF169" s="71" t="str">
        <f>'CARNIVORES 3'!M164</f>
        <v>Synthèse</v>
      </c>
      <c r="AG169" s="71" t="str">
        <f>'CHIRURGIE 3'!M164</f>
        <v>Synthèse</v>
      </c>
      <c r="AH169" s="71" t="str">
        <f>'BIOCHIMIE 2'!M164</f>
        <v>Synthèse</v>
      </c>
      <c r="AI169" s="71" t="str">
        <f>'HIDAOA 3'!M164</f>
        <v>Juin</v>
      </c>
      <c r="AJ169" s="71" t="str">
        <f>'ANA-PATH 2'!M164</f>
        <v>Synthèse</v>
      </c>
      <c r="AK169" s="73" t="str">
        <f>CLINIQUE!N166</f>
        <v>Juin</v>
      </c>
    </row>
    <row r="170" spans="1:37" ht="15.75">
      <c r="A170" s="35">
        <v>160</v>
      </c>
      <c r="B170" s="123" t="s">
        <v>392</v>
      </c>
      <c r="C170" s="123" t="s">
        <v>393</v>
      </c>
      <c r="D170" s="346">
        <f>'REPRODUCTION 3'!I165</f>
        <v>36</v>
      </c>
      <c r="E170" s="346">
        <f>'RUMINANTS 3'!I165</f>
        <v>48.75</v>
      </c>
      <c r="F170" s="346">
        <f>'PARASITOLOGIE 3'!I165</f>
        <v>36.75</v>
      </c>
      <c r="G170" s="346">
        <f>'INFECTIEUX 3'!I165</f>
        <v>18</v>
      </c>
      <c r="H170" s="346">
        <f>'CARNIVORES 3'!I165</f>
        <v>31.5</v>
      </c>
      <c r="I170" s="346">
        <f>'CHIRURGIE 3'!I165</f>
        <v>25.5</v>
      </c>
      <c r="J170" s="346">
        <f>'BIOCHIMIE 2'!I165</f>
        <v>19.5</v>
      </c>
      <c r="K170" s="346">
        <f>'HIDAOA 3'!I165</f>
        <v>41.625</v>
      </c>
      <c r="L170" s="346">
        <f>'ANA-PATH 2'!I165</f>
        <v>14.5</v>
      </c>
      <c r="M170" s="339">
        <f>CLINIQUE!J167</f>
        <v>43</v>
      </c>
      <c r="N170" s="339">
        <f t="shared" si="28"/>
        <v>315.125</v>
      </c>
      <c r="O170" s="339">
        <f t="shared" si="29"/>
        <v>11.254464285714286</v>
      </c>
      <c r="P170" s="89" t="str">
        <f t="shared" si="30"/>
        <v>Admis</v>
      </c>
      <c r="Q170" s="89" t="str">
        <f t="shared" si="31"/>
        <v>Synthèse</v>
      </c>
      <c r="R170" s="72">
        <f t="shared" si="32"/>
        <v>0</v>
      </c>
      <c r="S170" s="72">
        <f t="shared" si="33"/>
        <v>0</v>
      </c>
      <c r="T170" s="72">
        <f t="shared" si="34"/>
        <v>0</v>
      </c>
      <c r="U170" s="72">
        <f t="shared" si="35"/>
        <v>0</v>
      </c>
      <c r="V170" s="72">
        <f t="shared" si="36"/>
        <v>0</v>
      </c>
      <c r="W170" s="72">
        <f t="shared" si="37"/>
        <v>0</v>
      </c>
      <c r="X170" s="72">
        <f t="shared" si="38"/>
        <v>0</v>
      </c>
      <c r="Y170" s="72">
        <f t="shared" si="39"/>
        <v>0</v>
      </c>
      <c r="Z170" s="72">
        <f t="shared" si="40"/>
        <v>0</v>
      </c>
      <c r="AA170" s="72">
        <f t="shared" si="41"/>
        <v>0</v>
      </c>
      <c r="AB170" s="71" t="str">
        <f>'REPRODUCTION 3'!M165</f>
        <v>Synthèse</v>
      </c>
      <c r="AC170" s="71" t="str">
        <f>'RUMINANTS 3'!M165</f>
        <v>Juin</v>
      </c>
      <c r="AD170" s="71" t="str">
        <f>'PARASITOLOGIE 3'!M165</f>
        <v>Juin</v>
      </c>
      <c r="AE170" s="71" t="str">
        <f>'INFECTIEUX 3'!M165</f>
        <v>Synthèse</v>
      </c>
      <c r="AF170" s="71" t="str">
        <f>'CARNIVORES 3'!M165</f>
        <v>Juin</v>
      </c>
      <c r="AG170" s="71" t="str">
        <f>'CHIRURGIE 3'!M165</f>
        <v>Juin</v>
      </c>
      <c r="AH170" s="71" t="str">
        <f>'BIOCHIMIE 2'!M165</f>
        <v>Juin</v>
      </c>
      <c r="AI170" s="71" t="str">
        <f>'HIDAOA 3'!M165</f>
        <v>Juin</v>
      </c>
      <c r="AJ170" s="71" t="str">
        <f>'ANA-PATH 2'!M165</f>
        <v>Juin</v>
      </c>
      <c r="AK170" s="73" t="str">
        <f>CLINIQUE!N167</f>
        <v>Juin</v>
      </c>
    </row>
    <row r="171" spans="1:37" ht="15.75">
      <c r="A171" s="35">
        <v>161</v>
      </c>
      <c r="B171" s="123" t="s">
        <v>394</v>
      </c>
      <c r="C171" s="123" t="s">
        <v>395</v>
      </c>
      <c r="D171" s="346">
        <f>'REPRODUCTION 3'!I166</f>
        <v>21.375</v>
      </c>
      <c r="E171" s="346">
        <f>'RUMINANTS 3'!I166</f>
        <v>39.75</v>
      </c>
      <c r="F171" s="346">
        <f>'PARASITOLOGIE 3'!I166</f>
        <v>33.375</v>
      </c>
      <c r="G171" s="346">
        <f>'INFECTIEUX 3'!I166</f>
        <v>16.5</v>
      </c>
      <c r="H171" s="346">
        <f>'CARNIVORES 3'!I166</f>
        <v>43.125</v>
      </c>
      <c r="I171" s="346">
        <f>'CHIRURGIE 3'!I166</f>
        <v>34.5</v>
      </c>
      <c r="J171" s="346">
        <f>'BIOCHIMIE 2'!I166</f>
        <v>22</v>
      </c>
      <c r="K171" s="346">
        <f>'HIDAOA 3'!I166</f>
        <v>21</v>
      </c>
      <c r="L171" s="346">
        <f>'ANA-PATH 2'!I166</f>
        <v>20</v>
      </c>
      <c r="M171" s="339">
        <f>CLINIQUE!J168</f>
        <v>43</v>
      </c>
      <c r="N171" s="339">
        <f t="shared" si="28"/>
        <v>294.625</v>
      </c>
      <c r="O171" s="339">
        <f t="shared" si="29"/>
        <v>10.522321428571429</v>
      </c>
      <c r="P171" s="89" t="str">
        <f t="shared" si="30"/>
        <v>Admis</v>
      </c>
      <c r="Q171" s="89" t="str">
        <f t="shared" si="31"/>
        <v>Synthèse</v>
      </c>
      <c r="R171" s="72">
        <f t="shared" si="32"/>
        <v>0</v>
      </c>
      <c r="S171" s="72">
        <f t="shared" si="33"/>
        <v>0</v>
      </c>
      <c r="T171" s="72">
        <f t="shared" si="34"/>
        <v>0</v>
      </c>
      <c r="U171" s="72">
        <f t="shared" si="35"/>
        <v>0</v>
      </c>
      <c r="V171" s="72">
        <f t="shared" si="36"/>
        <v>0</v>
      </c>
      <c r="W171" s="72">
        <f t="shared" si="37"/>
        <v>0</v>
      </c>
      <c r="X171" s="72">
        <f t="shared" si="38"/>
        <v>0</v>
      </c>
      <c r="Y171" s="72">
        <f t="shared" si="39"/>
        <v>0</v>
      </c>
      <c r="Z171" s="72">
        <f t="shared" si="40"/>
        <v>0</v>
      </c>
      <c r="AA171" s="72">
        <f t="shared" si="41"/>
        <v>0</v>
      </c>
      <c r="AB171" s="71" t="str">
        <f>'REPRODUCTION 3'!M166</f>
        <v>Juin</v>
      </c>
      <c r="AC171" s="71" t="str">
        <f>'RUMINANTS 3'!M166</f>
        <v>Juin</v>
      </c>
      <c r="AD171" s="71" t="str">
        <f>'PARASITOLOGIE 3'!M166</f>
        <v>Juin</v>
      </c>
      <c r="AE171" s="71" t="str">
        <f>'INFECTIEUX 3'!M166</f>
        <v>Juin</v>
      </c>
      <c r="AF171" s="71" t="str">
        <f>'CARNIVORES 3'!M166</f>
        <v>Juin</v>
      </c>
      <c r="AG171" s="71" t="str">
        <f>'CHIRURGIE 3'!M166</f>
        <v>Juin</v>
      </c>
      <c r="AH171" s="71" t="str">
        <f>'BIOCHIMIE 2'!M166</f>
        <v>Juin</v>
      </c>
      <c r="AI171" s="71" t="str">
        <f>'HIDAOA 3'!M166</f>
        <v>Juin</v>
      </c>
      <c r="AJ171" s="71" t="str">
        <f>'ANA-PATH 2'!M166</f>
        <v>Synthèse</v>
      </c>
      <c r="AK171" s="73" t="str">
        <f>CLINIQUE!N168</f>
        <v>Juin</v>
      </c>
    </row>
    <row r="172" spans="1:37" ht="15.75" hidden="1">
      <c r="A172" s="35">
        <v>162</v>
      </c>
      <c r="B172" s="123" t="s">
        <v>396</v>
      </c>
      <c r="C172" s="123" t="s">
        <v>397</v>
      </c>
      <c r="D172" s="346">
        <f>'REPRODUCTION 3'!I167</f>
        <v>27.375</v>
      </c>
      <c r="E172" s="346">
        <f>'RUMINANTS 3'!I167</f>
        <v>51.75</v>
      </c>
      <c r="F172" s="346">
        <f>'PARASITOLOGIE 3'!I167</f>
        <v>44.25</v>
      </c>
      <c r="G172" s="346">
        <f>'INFECTIEUX 3'!I167</f>
        <v>32.25</v>
      </c>
      <c r="H172" s="346">
        <f>'CARNIVORES 3'!I167</f>
        <v>54.375</v>
      </c>
      <c r="I172" s="346">
        <f>'CHIRURGIE 3'!I167</f>
        <v>36.75</v>
      </c>
      <c r="J172" s="346">
        <f>'BIOCHIMIE 2'!I167</f>
        <v>24.25</v>
      </c>
      <c r="K172" s="346">
        <f>'HIDAOA 3'!I167</f>
        <v>40.5</v>
      </c>
      <c r="L172" s="346">
        <f>'ANA-PATH 2'!I167</f>
        <v>13</v>
      </c>
      <c r="M172" s="88">
        <f>CLINIQUE!J169</f>
        <v>45</v>
      </c>
      <c r="N172" s="88">
        <f t="shared" si="28"/>
        <v>369.5</v>
      </c>
      <c r="O172" s="88">
        <f t="shared" si="29"/>
        <v>13.196428571428571</v>
      </c>
      <c r="P172" s="89" t="str">
        <f t="shared" si="30"/>
        <v>Admis</v>
      </c>
      <c r="Q172" s="89" t="str">
        <f t="shared" si="31"/>
        <v>juin</v>
      </c>
      <c r="R172" s="72">
        <f t="shared" si="32"/>
        <v>0</v>
      </c>
      <c r="S172" s="72">
        <f t="shared" si="33"/>
        <v>0</v>
      </c>
      <c r="T172" s="72">
        <f t="shared" si="34"/>
        <v>0</v>
      </c>
      <c r="U172" s="72">
        <f t="shared" si="35"/>
        <v>0</v>
      </c>
      <c r="V172" s="72">
        <f t="shared" si="36"/>
        <v>0</v>
      </c>
      <c r="W172" s="72">
        <f t="shared" si="37"/>
        <v>0</v>
      </c>
      <c r="X172" s="72">
        <f t="shared" si="38"/>
        <v>0</v>
      </c>
      <c r="Y172" s="72">
        <f t="shared" si="39"/>
        <v>0</v>
      </c>
      <c r="Z172" s="72">
        <f t="shared" si="40"/>
        <v>0</v>
      </c>
      <c r="AA172" s="72">
        <f t="shared" si="41"/>
        <v>0</v>
      </c>
      <c r="AB172" s="71" t="str">
        <f>'REPRODUCTION 3'!M167</f>
        <v>Juin</v>
      </c>
      <c r="AC172" s="71" t="str">
        <f>'RUMINANTS 3'!M167</f>
        <v>Juin</v>
      </c>
      <c r="AD172" s="71" t="str">
        <f>'PARASITOLOGIE 3'!M167</f>
        <v>Juin</v>
      </c>
      <c r="AE172" s="71" t="str">
        <f>'INFECTIEUX 3'!M167</f>
        <v>Juin</v>
      </c>
      <c r="AF172" s="71" t="str">
        <f>'CARNIVORES 3'!M167</f>
        <v>Juin</v>
      </c>
      <c r="AG172" s="71" t="str">
        <f>'CHIRURGIE 3'!M167</f>
        <v>Juin</v>
      </c>
      <c r="AH172" s="71" t="str">
        <f>'BIOCHIMIE 2'!M167</f>
        <v>Juin</v>
      </c>
      <c r="AI172" s="71" t="str">
        <f>'HIDAOA 3'!M167</f>
        <v>Juin</v>
      </c>
      <c r="AJ172" s="71" t="str">
        <f>'ANA-PATH 2'!M167</f>
        <v>Juin</v>
      </c>
      <c r="AK172" s="73" t="str">
        <f>CLINIQUE!N169</f>
        <v>Juin</v>
      </c>
    </row>
    <row r="173" spans="1:37" ht="15.75">
      <c r="A173" s="115">
        <v>163</v>
      </c>
      <c r="B173" s="123" t="s">
        <v>398</v>
      </c>
      <c r="C173" s="123" t="s">
        <v>399</v>
      </c>
      <c r="D173" s="346">
        <f>'REPRODUCTION 3'!I168</f>
        <v>18</v>
      </c>
      <c r="E173" s="346">
        <f>'RUMINANTS 3'!I168</f>
        <v>36.75</v>
      </c>
      <c r="F173" s="346">
        <f>'PARASITOLOGIE 3'!I168</f>
        <v>30</v>
      </c>
      <c r="G173" s="346">
        <f>'INFECTIEUX 3'!I168</f>
        <v>25.5</v>
      </c>
      <c r="H173" s="346">
        <f>'CARNIVORES 3'!I168</f>
        <v>21.75</v>
      </c>
      <c r="I173" s="346">
        <f>'CHIRURGIE 3'!I168</f>
        <v>36</v>
      </c>
      <c r="J173" s="346">
        <f>'BIOCHIMIE 2'!I168</f>
        <v>20</v>
      </c>
      <c r="K173" s="346">
        <f>'HIDAOA 3'!I168</f>
        <v>42</v>
      </c>
      <c r="L173" s="346">
        <f>'ANA-PATH 2'!I168</f>
        <v>10</v>
      </c>
      <c r="M173" s="339">
        <f>CLINIQUE!J170</f>
        <v>42.5</v>
      </c>
      <c r="N173" s="339">
        <f t="shared" si="28"/>
        <v>282.5</v>
      </c>
      <c r="O173" s="339">
        <f t="shared" si="29"/>
        <v>10.089285714285714</v>
      </c>
      <c r="P173" s="89" t="str">
        <f t="shared" si="30"/>
        <v>Admis</v>
      </c>
      <c r="Q173" s="89" t="str">
        <f t="shared" si="31"/>
        <v>Synthèse</v>
      </c>
      <c r="R173" s="72">
        <f t="shared" si="32"/>
        <v>0</v>
      </c>
      <c r="S173" s="72">
        <f t="shared" si="33"/>
        <v>0</v>
      </c>
      <c r="T173" s="72">
        <f t="shared" si="34"/>
        <v>0</v>
      </c>
      <c r="U173" s="72">
        <f t="shared" si="35"/>
        <v>0</v>
      </c>
      <c r="V173" s="72">
        <f t="shared" si="36"/>
        <v>0</v>
      </c>
      <c r="W173" s="72">
        <f t="shared" si="37"/>
        <v>0</v>
      </c>
      <c r="X173" s="72">
        <f t="shared" si="38"/>
        <v>0</v>
      </c>
      <c r="Y173" s="72">
        <f t="shared" si="39"/>
        <v>0</v>
      </c>
      <c r="Z173" s="72">
        <f t="shared" si="40"/>
        <v>0</v>
      </c>
      <c r="AA173" s="72">
        <f t="shared" si="41"/>
        <v>0</v>
      </c>
      <c r="AB173" s="71" t="str">
        <f>'REPRODUCTION 3'!M168</f>
        <v>Synthèse</v>
      </c>
      <c r="AC173" s="71" t="str">
        <f>'RUMINANTS 3'!M168</f>
        <v>Juin</v>
      </c>
      <c r="AD173" s="71" t="str">
        <f>'PARASITOLOGIE 3'!M168</f>
        <v>Synthèse</v>
      </c>
      <c r="AE173" s="71" t="str">
        <f>'INFECTIEUX 3'!M168</f>
        <v>Synthèse</v>
      </c>
      <c r="AF173" s="71" t="str">
        <f>'CARNIVORES 3'!M168</f>
        <v>Synthèse</v>
      </c>
      <c r="AG173" s="71" t="str">
        <f>'CHIRURGIE 3'!M168</f>
        <v>Synthèse</v>
      </c>
      <c r="AH173" s="71" t="str">
        <f>'BIOCHIMIE 2'!M168</f>
        <v>Synthèse</v>
      </c>
      <c r="AI173" s="71" t="str">
        <f>'HIDAOA 3'!M168</f>
        <v>Synthèse</v>
      </c>
      <c r="AJ173" s="71" t="str">
        <f>'ANA-PATH 2'!M168</f>
        <v>Synthèse</v>
      </c>
      <c r="AK173" s="73" t="str">
        <f>CLINIQUE!N170</f>
        <v>Juin</v>
      </c>
    </row>
    <row r="174" spans="1:37" ht="18.95" customHeight="1">
      <c r="A174" s="115">
        <v>157</v>
      </c>
      <c r="B174" s="136" t="s">
        <v>400</v>
      </c>
      <c r="C174" s="136" t="s">
        <v>401</v>
      </c>
      <c r="D174" s="346">
        <f>'REPRODUCTION 3'!I169</f>
        <v>22.5</v>
      </c>
      <c r="E174" s="346">
        <f>'RUMINANTS 3'!I169</f>
        <v>30</v>
      </c>
      <c r="F174" s="346">
        <f>'PARASITOLOGIE 3'!I169</f>
        <v>48</v>
      </c>
      <c r="G174" s="346">
        <f>'INFECTIEUX 3'!I169</f>
        <v>4.125</v>
      </c>
      <c r="H174" s="346">
        <f>'CARNIVORES 3'!I169</f>
        <v>25.5</v>
      </c>
      <c r="I174" s="346">
        <f>'CHIRURGIE 3'!I169</f>
        <v>24</v>
      </c>
      <c r="J174" s="346">
        <f>'BIOCHIMIE 2'!I169</f>
        <v>10</v>
      </c>
      <c r="K174" s="346">
        <f>'HIDAOA 3'!I169</f>
        <v>21</v>
      </c>
      <c r="L174" s="346">
        <f>'ANA-PATH 2'!I169</f>
        <v>15</v>
      </c>
      <c r="M174" s="346">
        <f>CLINIQUE!J171</f>
        <v>41</v>
      </c>
      <c r="N174" s="346">
        <f t="shared" si="28"/>
        <v>241.125</v>
      </c>
      <c r="O174" s="346">
        <f t="shared" si="29"/>
        <v>8.6116071428571423</v>
      </c>
      <c r="P174" s="347" t="str">
        <f t="shared" si="30"/>
        <v>Ajournee</v>
      </c>
      <c r="Q174" s="347" t="str">
        <f t="shared" si="31"/>
        <v>Synthèse</v>
      </c>
      <c r="R174" s="348">
        <f t="shared" si="32"/>
        <v>0</v>
      </c>
      <c r="S174" s="348">
        <f t="shared" si="33"/>
        <v>0</v>
      </c>
      <c r="T174" s="348">
        <f t="shared" si="34"/>
        <v>0</v>
      </c>
      <c r="U174" s="348">
        <f t="shared" si="35"/>
        <v>1</v>
      </c>
      <c r="V174" s="348">
        <f t="shared" si="36"/>
        <v>0</v>
      </c>
      <c r="W174" s="348">
        <f t="shared" si="37"/>
        <v>0</v>
      </c>
      <c r="X174" s="348">
        <f t="shared" si="38"/>
        <v>0</v>
      </c>
      <c r="Y174" s="348">
        <f t="shared" si="39"/>
        <v>0</v>
      </c>
      <c r="Z174" s="348">
        <f t="shared" si="40"/>
        <v>0</v>
      </c>
      <c r="AA174" s="348">
        <f t="shared" si="41"/>
        <v>0</v>
      </c>
      <c r="AB174" s="71" t="str">
        <f>'REPRODUCTION 3'!M169</f>
        <v>Synthèse</v>
      </c>
      <c r="AC174" s="71" t="str">
        <f>'RUMINANTS 3'!M169</f>
        <v>Synthèse</v>
      </c>
      <c r="AD174" s="71" t="str">
        <f>'PARASITOLOGIE 3'!M169</f>
        <v>Synthèse</v>
      </c>
      <c r="AE174" s="71" t="str">
        <f>'INFECTIEUX 3'!M169</f>
        <v>Synthèse</v>
      </c>
      <c r="AF174" s="71" t="str">
        <f>'CARNIVORES 3'!M169</f>
        <v>Synthèse</v>
      </c>
      <c r="AG174" s="71" t="str">
        <f>'CHIRURGIE 3'!M169</f>
        <v>Synthèse</v>
      </c>
      <c r="AH174" s="71" t="str">
        <f>'BIOCHIMIE 2'!M169</f>
        <v>Synthèse</v>
      </c>
      <c r="AI174" s="71" t="str">
        <f>'HIDAOA 3'!M169</f>
        <v>Synthèse</v>
      </c>
      <c r="AJ174" s="71" t="str">
        <f>'ANA-PATH 2'!M169</f>
        <v>Synthèse</v>
      </c>
      <c r="AK174" s="73" t="str">
        <f>CLINIQUE!N171</f>
        <v>Juin</v>
      </c>
    </row>
    <row r="175" spans="1:37" ht="15.75">
      <c r="A175" s="35">
        <v>165</v>
      </c>
      <c r="B175" s="123" t="s">
        <v>107</v>
      </c>
      <c r="C175" s="123" t="s">
        <v>402</v>
      </c>
      <c r="D175" s="346">
        <f>'REPRODUCTION 3'!I170</f>
        <v>25.5</v>
      </c>
      <c r="E175" s="346">
        <f>'RUMINANTS 3'!I170</f>
        <v>36.75</v>
      </c>
      <c r="F175" s="346">
        <f>'PARASITOLOGIE 3'!I170</f>
        <v>49.5</v>
      </c>
      <c r="G175" s="346">
        <f>'INFECTIEUX 3'!I170</f>
        <v>15.75</v>
      </c>
      <c r="H175" s="346">
        <f>'CARNIVORES 3'!I170</f>
        <v>37.5</v>
      </c>
      <c r="I175" s="346">
        <f>'CHIRURGIE 3'!I170</f>
        <v>30</v>
      </c>
      <c r="J175" s="346">
        <f>'BIOCHIMIE 2'!I170</f>
        <v>13.25</v>
      </c>
      <c r="K175" s="346">
        <f>'HIDAOA 3'!I170</f>
        <v>40.5</v>
      </c>
      <c r="L175" s="346">
        <f>'ANA-PATH 2'!I170</f>
        <v>19</v>
      </c>
      <c r="M175" s="339">
        <f>CLINIQUE!J172</f>
        <v>42.5</v>
      </c>
      <c r="N175" s="339">
        <f t="shared" si="28"/>
        <v>310.25</v>
      </c>
      <c r="O175" s="339">
        <f t="shared" si="29"/>
        <v>11.080357142857142</v>
      </c>
      <c r="P175" s="89" t="str">
        <f t="shared" si="30"/>
        <v>Admis</v>
      </c>
      <c r="Q175" s="89" t="str">
        <f t="shared" si="31"/>
        <v>Synthèse</v>
      </c>
      <c r="R175" s="72">
        <f t="shared" si="32"/>
        <v>0</v>
      </c>
      <c r="S175" s="72">
        <f t="shared" si="33"/>
        <v>0</v>
      </c>
      <c r="T175" s="72">
        <f t="shared" si="34"/>
        <v>0</v>
      </c>
      <c r="U175" s="72">
        <f t="shared" si="35"/>
        <v>0</v>
      </c>
      <c r="V175" s="72">
        <f t="shared" si="36"/>
        <v>0</v>
      </c>
      <c r="W175" s="72">
        <f t="shared" si="37"/>
        <v>0</v>
      </c>
      <c r="X175" s="72">
        <f t="shared" si="38"/>
        <v>0</v>
      </c>
      <c r="Y175" s="72">
        <f t="shared" si="39"/>
        <v>0</v>
      </c>
      <c r="Z175" s="72">
        <f t="shared" si="40"/>
        <v>0</v>
      </c>
      <c r="AA175" s="72">
        <f t="shared" si="41"/>
        <v>0</v>
      </c>
      <c r="AB175" s="71" t="str">
        <f>'REPRODUCTION 3'!M170</f>
        <v>Synthèse</v>
      </c>
      <c r="AC175" s="71" t="str">
        <f>'RUMINANTS 3'!M170</f>
        <v>Juin</v>
      </c>
      <c r="AD175" s="71" t="str">
        <f>'PARASITOLOGIE 3'!M170</f>
        <v>Synthèse</v>
      </c>
      <c r="AE175" s="71" t="str">
        <f>'INFECTIEUX 3'!M170</f>
        <v>Synthèse</v>
      </c>
      <c r="AF175" s="71" t="str">
        <f>'CARNIVORES 3'!M170</f>
        <v>Juin</v>
      </c>
      <c r="AG175" s="71" t="str">
        <f>'CHIRURGIE 3'!M170</f>
        <v>Synthèse</v>
      </c>
      <c r="AH175" s="71" t="str">
        <f>'BIOCHIMIE 2'!M170</f>
        <v>Synthèse</v>
      </c>
      <c r="AI175" s="71" t="str">
        <f>'HIDAOA 3'!M170</f>
        <v>Synthèse</v>
      </c>
      <c r="AJ175" s="71" t="str">
        <f>'ANA-PATH 2'!M170</f>
        <v>Synthèse</v>
      </c>
      <c r="AK175" s="73" t="str">
        <f>CLINIQUE!N172</f>
        <v>Juin</v>
      </c>
    </row>
    <row r="176" spans="1:37" ht="18.95" customHeight="1">
      <c r="A176" s="35">
        <v>166</v>
      </c>
      <c r="B176" s="123" t="s">
        <v>403</v>
      </c>
      <c r="C176" s="123" t="s">
        <v>77</v>
      </c>
      <c r="D176" s="346">
        <f>'REPRODUCTION 3'!I171</f>
        <v>21</v>
      </c>
      <c r="E176" s="346">
        <f>'RUMINANTS 3'!I171</f>
        <v>30</v>
      </c>
      <c r="F176" s="346">
        <f>'PARASITOLOGIE 3'!I171</f>
        <v>30</v>
      </c>
      <c r="G176" s="346">
        <f>'INFECTIEUX 3'!I171</f>
        <v>24</v>
      </c>
      <c r="H176" s="346">
        <f>'CARNIVORES 3'!I171</f>
        <v>34.125</v>
      </c>
      <c r="I176" s="346">
        <f>'CHIRURGIE 3'!I171</f>
        <v>21</v>
      </c>
      <c r="J176" s="346">
        <f>'BIOCHIMIE 2'!I171</f>
        <v>13</v>
      </c>
      <c r="K176" s="346">
        <f>'HIDAOA 3'!I171</f>
        <v>42</v>
      </c>
      <c r="L176" s="346">
        <f>'ANA-PATH 2'!I171</f>
        <v>21</v>
      </c>
      <c r="M176" s="339">
        <f>CLINIQUE!J173</f>
        <v>40</v>
      </c>
      <c r="N176" s="339">
        <f t="shared" si="28"/>
        <v>276.125</v>
      </c>
      <c r="O176" s="339">
        <f t="shared" si="29"/>
        <v>9.8616071428571423</v>
      </c>
      <c r="P176" s="89" t="str">
        <f t="shared" si="30"/>
        <v>Ajournee</v>
      </c>
      <c r="Q176" s="89" t="str">
        <f t="shared" si="31"/>
        <v>Synthèse</v>
      </c>
      <c r="R176" s="72">
        <f t="shared" si="32"/>
        <v>0</v>
      </c>
      <c r="S176" s="72">
        <f t="shared" si="33"/>
        <v>0</v>
      </c>
      <c r="T176" s="72">
        <f t="shared" si="34"/>
        <v>0</v>
      </c>
      <c r="U176" s="72">
        <f t="shared" si="35"/>
        <v>0</v>
      </c>
      <c r="V176" s="72">
        <f t="shared" si="36"/>
        <v>0</v>
      </c>
      <c r="W176" s="72">
        <f t="shared" si="37"/>
        <v>0</v>
      </c>
      <c r="X176" s="72">
        <f t="shared" si="38"/>
        <v>0</v>
      </c>
      <c r="Y176" s="72">
        <f t="shared" si="39"/>
        <v>0</v>
      </c>
      <c r="Z176" s="72">
        <f t="shared" si="40"/>
        <v>0</v>
      </c>
      <c r="AA176" s="72">
        <f t="shared" si="41"/>
        <v>0</v>
      </c>
      <c r="AB176" s="71" t="str">
        <f>'REPRODUCTION 3'!M171</f>
        <v>Synthèse</v>
      </c>
      <c r="AC176" s="71" t="str">
        <f>'RUMINANTS 3'!M171</f>
        <v>Juin</v>
      </c>
      <c r="AD176" s="71" t="str">
        <f>'PARASITOLOGIE 3'!M171</f>
        <v>Synthèse</v>
      </c>
      <c r="AE176" s="71" t="str">
        <f>'INFECTIEUX 3'!M171</f>
        <v>Synthèse</v>
      </c>
      <c r="AF176" s="71" t="str">
        <f>'CARNIVORES 3'!M171</f>
        <v>Juin</v>
      </c>
      <c r="AG176" s="71" t="str">
        <f>'CHIRURGIE 3'!M171</f>
        <v>Synthèse</v>
      </c>
      <c r="AH176" s="71" t="str">
        <f>'BIOCHIMIE 2'!M171</f>
        <v>Synthèse</v>
      </c>
      <c r="AI176" s="71" t="str">
        <f>'HIDAOA 3'!M171</f>
        <v>Synthèse</v>
      </c>
      <c r="AJ176" s="71" t="str">
        <f>'ANA-PATH 2'!M171</f>
        <v>Juin</v>
      </c>
      <c r="AK176" s="73" t="str">
        <f>CLINIQUE!N173</f>
        <v>Juin</v>
      </c>
    </row>
    <row r="177" spans="1:37" ht="15.75">
      <c r="A177" s="115">
        <v>167</v>
      </c>
      <c r="B177" s="123" t="s">
        <v>404</v>
      </c>
      <c r="C177" s="123" t="s">
        <v>405</v>
      </c>
      <c r="D177" s="346">
        <f>'REPRODUCTION 3'!I172</f>
        <v>19.5</v>
      </c>
      <c r="E177" s="346">
        <f>'RUMINANTS 3'!I172</f>
        <v>35.25</v>
      </c>
      <c r="F177" s="346">
        <f>'PARASITOLOGIE 3'!I172</f>
        <v>31.125</v>
      </c>
      <c r="G177" s="346">
        <f>'INFECTIEUX 3'!I172</f>
        <v>22.5</v>
      </c>
      <c r="H177" s="346">
        <f>'CARNIVORES 3'!I172</f>
        <v>31.125</v>
      </c>
      <c r="I177" s="346">
        <f>'CHIRURGIE 3'!I172</f>
        <v>30</v>
      </c>
      <c r="J177" s="346">
        <f>'BIOCHIMIE 2'!I172</f>
        <v>18</v>
      </c>
      <c r="K177" s="346">
        <f>'HIDAOA 3'!I172</f>
        <v>50.25</v>
      </c>
      <c r="L177" s="346">
        <f>'ANA-PATH 2'!I172</f>
        <v>21</v>
      </c>
      <c r="M177" s="339">
        <f>CLINIQUE!J174</f>
        <v>40.5</v>
      </c>
      <c r="N177" s="339">
        <f t="shared" si="28"/>
        <v>299.25</v>
      </c>
      <c r="O177" s="339">
        <f t="shared" si="29"/>
        <v>10.6875</v>
      </c>
      <c r="P177" s="89" t="str">
        <f t="shared" si="30"/>
        <v>Admis</v>
      </c>
      <c r="Q177" s="89" t="str">
        <f t="shared" si="31"/>
        <v>Synthèse</v>
      </c>
      <c r="R177" s="72">
        <f t="shared" si="32"/>
        <v>0</v>
      </c>
      <c r="S177" s="72">
        <f t="shared" si="33"/>
        <v>0</v>
      </c>
      <c r="T177" s="72">
        <f t="shared" si="34"/>
        <v>0</v>
      </c>
      <c r="U177" s="72">
        <f t="shared" si="35"/>
        <v>0</v>
      </c>
      <c r="V177" s="72">
        <f t="shared" si="36"/>
        <v>0</v>
      </c>
      <c r="W177" s="72">
        <f t="shared" si="37"/>
        <v>0</v>
      </c>
      <c r="X177" s="72">
        <f t="shared" si="38"/>
        <v>0</v>
      </c>
      <c r="Y177" s="72">
        <f t="shared" si="39"/>
        <v>0</v>
      </c>
      <c r="Z177" s="72">
        <f t="shared" si="40"/>
        <v>0</v>
      </c>
      <c r="AA177" s="72">
        <f t="shared" si="41"/>
        <v>0</v>
      </c>
      <c r="AB177" s="71" t="str">
        <f>'REPRODUCTION 3'!M172</f>
        <v>Synthèse</v>
      </c>
      <c r="AC177" s="71" t="str">
        <f>'RUMINANTS 3'!M172</f>
        <v>Juin</v>
      </c>
      <c r="AD177" s="71" t="str">
        <f>'PARASITOLOGIE 3'!M172</f>
        <v>Juin</v>
      </c>
      <c r="AE177" s="71" t="str">
        <f>'INFECTIEUX 3'!M172</f>
        <v>Synthèse</v>
      </c>
      <c r="AF177" s="71" t="str">
        <f>'CARNIVORES 3'!M172</f>
        <v>Juin</v>
      </c>
      <c r="AG177" s="71" t="str">
        <f>'CHIRURGIE 3'!M172</f>
        <v>Synthèse</v>
      </c>
      <c r="AH177" s="71" t="str">
        <f>'BIOCHIMIE 2'!M172</f>
        <v>Synthèse</v>
      </c>
      <c r="AI177" s="71" t="str">
        <f>'HIDAOA 3'!M172</f>
        <v>Synthèse</v>
      </c>
      <c r="AJ177" s="71" t="str">
        <f>'ANA-PATH 2'!M172</f>
        <v>Juin</v>
      </c>
      <c r="AK177" s="73" t="str">
        <f>CLINIQUE!N174</f>
        <v>Juin</v>
      </c>
    </row>
    <row r="178" spans="1:37" ht="18.95" customHeight="1">
      <c r="A178" s="115">
        <v>119</v>
      </c>
      <c r="B178" s="136" t="s">
        <v>108</v>
      </c>
      <c r="C178" s="136" t="s">
        <v>406</v>
      </c>
      <c r="D178" s="346">
        <f>'REPRODUCTION 3'!I173</f>
        <v>21</v>
      </c>
      <c r="E178" s="346">
        <f>'RUMINANTS 3'!I173</f>
        <v>30</v>
      </c>
      <c r="F178" s="346">
        <f>'PARASITOLOGIE 3'!I173</f>
        <v>31.5</v>
      </c>
      <c r="G178" s="346">
        <f>'INFECTIEUX 3'!I173</f>
        <v>12</v>
      </c>
      <c r="H178" s="346">
        <f>'CARNIVORES 3'!I173</f>
        <v>20.625</v>
      </c>
      <c r="I178" s="346">
        <f>'CHIRURGIE 3'!I173</f>
        <v>21</v>
      </c>
      <c r="J178" s="346">
        <f>'BIOCHIMIE 2'!I173</f>
        <v>15</v>
      </c>
      <c r="K178" s="346">
        <f>'HIDAOA 3'!I173</f>
        <v>46.5</v>
      </c>
      <c r="L178" s="346">
        <f>'ANA-PATH 2'!I173</f>
        <v>13</v>
      </c>
      <c r="M178" s="346">
        <f>CLINIQUE!J175</f>
        <v>44</v>
      </c>
      <c r="N178" s="346">
        <f t="shared" si="28"/>
        <v>254.625</v>
      </c>
      <c r="O178" s="346">
        <f t="shared" si="29"/>
        <v>9.09375</v>
      </c>
      <c r="P178" s="347" t="str">
        <f t="shared" si="30"/>
        <v>Ajournee</v>
      </c>
      <c r="Q178" s="347" t="str">
        <f t="shared" si="31"/>
        <v>Synthèse</v>
      </c>
      <c r="R178" s="348">
        <f t="shared" si="32"/>
        <v>0</v>
      </c>
      <c r="S178" s="348">
        <f t="shared" si="33"/>
        <v>0</v>
      </c>
      <c r="T178" s="348">
        <f t="shared" si="34"/>
        <v>0</v>
      </c>
      <c r="U178" s="348">
        <f t="shared" si="35"/>
        <v>1</v>
      </c>
      <c r="V178" s="348">
        <f t="shared" si="36"/>
        <v>0</v>
      </c>
      <c r="W178" s="348">
        <f t="shared" si="37"/>
        <v>0</v>
      </c>
      <c r="X178" s="348">
        <f t="shared" si="38"/>
        <v>0</v>
      </c>
      <c r="Y178" s="348">
        <f t="shared" si="39"/>
        <v>0</v>
      </c>
      <c r="Z178" s="348">
        <f t="shared" si="40"/>
        <v>0</v>
      </c>
      <c r="AA178" s="348">
        <f t="shared" si="41"/>
        <v>0</v>
      </c>
      <c r="AB178" s="71" t="str">
        <f>'REPRODUCTION 3'!M173</f>
        <v>Synthèse</v>
      </c>
      <c r="AC178" s="71" t="str">
        <f>'RUMINANTS 3'!M173</f>
        <v>Synthèse</v>
      </c>
      <c r="AD178" s="71" t="str">
        <f>'PARASITOLOGIE 3'!M173</f>
        <v>Synthèse</v>
      </c>
      <c r="AE178" s="71" t="str">
        <f>'INFECTIEUX 3'!M173</f>
        <v>Synthèse</v>
      </c>
      <c r="AF178" s="71" t="str">
        <f>'CARNIVORES 3'!M173</f>
        <v>Synthèse</v>
      </c>
      <c r="AG178" s="71" t="str">
        <f>'CHIRURGIE 3'!M173</f>
        <v>Synthèse</v>
      </c>
      <c r="AH178" s="71" t="str">
        <f>'BIOCHIMIE 2'!M173</f>
        <v>Synthèse</v>
      </c>
      <c r="AI178" s="71" t="str">
        <f>'HIDAOA 3'!M173</f>
        <v>Synthèse</v>
      </c>
      <c r="AJ178" s="71" t="str">
        <f>'ANA-PATH 2'!M173</f>
        <v>Synthèse</v>
      </c>
      <c r="AK178" s="73" t="str">
        <f>CLINIQUE!N175</f>
        <v>Juin</v>
      </c>
    </row>
    <row r="179" spans="1:37" ht="18.95" customHeight="1">
      <c r="A179" s="115">
        <v>25</v>
      </c>
      <c r="B179" s="136" t="s">
        <v>109</v>
      </c>
      <c r="C179" s="136" t="s">
        <v>773</v>
      </c>
      <c r="D179" s="346">
        <f>'REPRODUCTION 3'!I174</f>
        <v>39</v>
      </c>
      <c r="E179" s="346">
        <f>'RUMINANTS 3'!I174</f>
        <v>21.75</v>
      </c>
      <c r="F179" s="346">
        <f>'PARASITOLOGIE 3'!I174</f>
        <v>42</v>
      </c>
      <c r="G179" s="346">
        <f>'INFECTIEUX 3'!I174</f>
        <v>15</v>
      </c>
      <c r="H179" s="346">
        <f>'CARNIVORES 3'!I174</f>
        <v>42</v>
      </c>
      <c r="I179" s="346">
        <f>'CHIRURGIE 3'!I174</f>
        <v>24.75</v>
      </c>
      <c r="J179" s="346">
        <f>'BIOCHIMIE 2'!I174</f>
        <v>13.5</v>
      </c>
      <c r="K179" s="346">
        <f>'HIDAOA 3'!I174</f>
        <v>30.375</v>
      </c>
      <c r="L179" s="346">
        <f>'ANA-PATH 2'!I174</f>
        <v>18.5</v>
      </c>
      <c r="M179" s="346">
        <f>CLINIQUE!J176</f>
        <v>38</v>
      </c>
      <c r="N179" s="346">
        <f t="shared" si="28"/>
        <v>284.875</v>
      </c>
      <c r="O179" s="346">
        <f t="shared" si="29"/>
        <v>10.174107142857142</v>
      </c>
      <c r="P179" s="347" t="str">
        <f t="shared" si="30"/>
        <v>Admis</v>
      </c>
      <c r="Q179" s="347" t="str">
        <f t="shared" si="31"/>
        <v>Synthèse</v>
      </c>
      <c r="R179" s="348">
        <f t="shared" si="32"/>
        <v>0</v>
      </c>
      <c r="S179" s="348">
        <f t="shared" si="33"/>
        <v>0</v>
      </c>
      <c r="T179" s="348">
        <f t="shared" si="34"/>
        <v>0</v>
      </c>
      <c r="U179" s="348">
        <f t="shared" si="35"/>
        <v>0</v>
      </c>
      <c r="V179" s="348">
        <f t="shared" si="36"/>
        <v>0</v>
      </c>
      <c r="W179" s="348">
        <f t="shared" si="37"/>
        <v>0</v>
      </c>
      <c r="X179" s="348">
        <f t="shared" si="38"/>
        <v>0</v>
      </c>
      <c r="Y179" s="348">
        <f t="shared" si="39"/>
        <v>0</v>
      </c>
      <c r="Z179" s="348">
        <f t="shared" si="40"/>
        <v>0</v>
      </c>
      <c r="AA179" s="348">
        <f t="shared" si="41"/>
        <v>0</v>
      </c>
      <c r="AB179" s="71" t="str">
        <f>'REPRODUCTION 3'!M174</f>
        <v>Juin</v>
      </c>
      <c r="AC179" s="71" t="str">
        <f>'RUMINANTS 3'!M174</f>
        <v>Synthèse</v>
      </c>
      <c r="AD179" s="71" t="str">
        <f>'PARASITOLOGIE 3'!M174</f>
        <v>Juin</v>
      </c>
      <c r="AE179" s="71" t="str">
        <f>'INFECTIEUX 3'!M174</f>
        <v>Synthèse</v>
      </c>
      <c r="AF179" s="71" t="str">
        <f>'CARNIVORES 3'!M174</f>
        <v>Juin</v>
      </c>
      <c r="AG179" s="71" t="str">
        <f>'CHIRURGIE 3'!M174</f>
        <v>Synthèse</v>
      </c>
      <c r="AH179" s="71" t="str">
        <f>'BIOCHIMIE 2'!M174</f>
        <v>Synthèse</v>
      </c>
      <c r="AI179" s="71" t="str">
        <f>'HIDAOA 3'!M174</f>
        <v>Juin</v>
      </c>
      <c r="AJ179" s="71" t="str">
        <f>'ANA-PATH 2'!M174</f>
        <v>Synthèse</v>
      </c>
      <c r="AK179" s="73" t="str">
        <f>CLINIQUE!N176</f>
        <v>Juin</v>
      </c>
    </row>
    <row r="180" spans="1:37" ht="15.75">
      <c r="A180" s="115">
        <v>170</v>
      </c>
      <c r="B180" s="123" t="s">
        <v>407</v>
      </c>
      <c r="C180" s="123" t="s">
        <v>408</v>
      </c>
      <c r="D180" s="346">
        <f>'REPRODUCTION 3'!I175</f>
        <v>25.5</v>
      </c>
      <c r="E180" s="346">
        <f>'RUMINANTS 3'!I175</f>
        <v>32.25</v>
      </c>
      <c r="F180" s="346">
        <f>'PARASITOLOGIE 3'!I175</f>
        <v>45</v>
      </c>
      <c r="G180" s="346">
        <f>'INFECTIEUX 3'!I175</f>
        <v>16.5</v>
      </c>
      <c r="H180" s="346">
        <f>'CARNIVORES 3'!I175</f>
        <v>38.25</v>
      </c>
      <c r="I180" s="346">
        <f>'CHIRURGIE 3'!I175</f>
        <v>27</v>
      </c>
      <c r="J180" s="346">
        <f>'BIOCHIMIE 2'!I175</f>
        <v>13</v>
      </c>
      <c r="K180" s="346">
        <f>'HIDAOA 3'!I175</f>
        <v>37.5</v>
      </c>
      <c r="L180" s="346">
        <f>'ANA-PATH 2'!I175</f>
        <v>20.5</v>
      </c>
      <c r="M180" s="339">
        <f>CLINIQUE!J177</f>
        <v>44</v>
      </c>
      <c r="N180" s="339">
        <f t="shared" si="28"/>
        <v>299.5</v>
      </c>
      <c r="O180" s="339">
        <f t="shared" si="29"/>
        <v>10.696428571428571</v>
      </c>
      <c r="P180" s="89" t="str">
        <f t="shared" si="30"/>
        <v>Admis</v>
      </c>
      <c r="Q180" s="89" t="str">
        <f t="shared" si="31"/>
        <v>Synthèse</v>
      </c>
      <c r="R180" s="72">
        <f t="shared" si="32"/>
        <v>0</v>
      </c>
      <c r="S180" s="72">
        <f t="shared" si="33"/>
        <v>0</v>
      </c>
      <c r="T180" s="72">
        <f t="shared" si="34"/>
        <v>0</v>
      </c>
      <c r="U180" s="72">
        <f t="shared" si="35"/>
        <v>0</v>
      </c>
      <c r="V180" s="72">
        <f t="shared" si="36"/>
        <v>0</v>
      </c>
      <c r="W180" s="72">
        <f t="shared" si="37"/>
        <v>0</v>
      </c>
      <c r="X180" s="72">
        <f t="shared" si="38"/>
        <v>0</v>
      </c>
      <c r="Y180" s="72">
        <f t="shared" si="39"/>
        <v>0</v>
      </c>
      <c r="Z180" s="72">
        <f t="shared" si="40"/>
        <v>0</v>
      </c>
      <c r="AA180" s="72">
        <f t="shared" si="41"/>
        <v>0</v>
      </c>
      <c r="AB180" s="71" t="str">
        <f>'REPRODUCTION 3'!M175</f>
        <v>Synthèse</v>
      </c>
      <c r="AC180" s="71" t="str">
        <f>'RUMINANTS 3'!M175</f>
        <v>Juin</v>
      </c>
      <c r="AD180" s="71" t="str">
        <f>'PARASITOLOGIE 3'!M175</f>
        <v>Synthèse</v>
      </c>
      <c r="AE180" s="71" t="str">
        <f>'INFECTIEUX 3'!M175</f>
        <v>Synthèse</v>
      </c>
      <c r="AF180" s="71" t="str">
        <f>'CARNIVORES 3'!M175</f>
        <v>Juin</v>
      </c>
      <c r="AG180" s="71" t="str">
        <f>'CHIRURGIE 3'!M175</f>
        <v>Synthèse</v>
      </c>
      <c r="AH180" s="71" t="str">
        <f>'BIOCHIMIE 2'!M175</f>
        <v>Synthèse</v>
      </c>
      <c r="AI180" s="71" t="str">
        <f>'HIDAOA 3'!M175</f>
        <v>Synthèse</v>
      </c>
      <c r="AJ180" s="71" t="str">
        <f>'ANA-PATH 2'!M175</f>
        <v>Juin</v>
      </c>
      <c r="AK180" s="73" t="str">
        <f>CLINIQUE!N177</f>
        <v>Juin</v>
      </c>
    </row>
    <row r="181" spans="1:37" ht="15.75">
      <c r="A181" s="115">
        <v>171</v>
      </c>
      <c r="B181" s="123" t="s">
        <v>409</v>
      </c>
      <c r="C181" s="123" t="s">
        <v>410</v>
      </c>
      <c r="D181" s="346">
        <f>'REPRODUCTION 3'!I176</f>
        <v>30</v>
      </c>
      <c r="E181" s="346">
        <f>'RUMINANTS 3'!I176</f>
        <v>28.5</v>
      </c>
      <c r="F181" s="346">
        <f>'PARASITOLOGIE 3'!I176</f>
        <v>52.5</v>
      </c>
      <c r="G181" s="346">
        <f>'INFECTIEUX 3'!I176</f>
        <v>27</v>
      </c>
      <c r="H181" s="346">
        <f>'CARNIVORES 3'!I176</f>
        <v>34.875</v>
      </c>
      <c r="I181" s="346">
        <f>'CHIRURGIE 3'!I176</f>
        <v>18</v>
      </c>
      <c r="J181" s="346">
        <f>'BIOCHIMIE 2'!I176</f>
        <v>18</v>
      </c>
      <c r="K181" s="346">
        <f>'HIDAOA 3'!I176</f>
        <v>33</v>
      </c>
      <c r="L181" s="346">
        <f>'ANA-PATH 2'!I176</f>
        <v>12</v>
      </c>
      <c r="M181" s="339">
        <f>CLINIQUE!J178</f>
        <v>39</v>
      </c>
      <c r="N181" s="339">
        <f t="shared" si="28"/>
        <v>292.875</v>
      </c>
      <c r="O181" s="339">
        <f t="shared" si="29"/>
        <v>10.459821428571429</v>
      </c>
      <c r="P181" s="89" t="str">
        <f t="shared" si="30"/>
        <v>Admis</v>
      </c>
      <c r="Q181" s="89" t="str">
        <f t="shared" si="31"/>
        <v>Synthèse</v>
      </c>
      <c r="R181" s="72">
        <f t="shared" si="32"/>
        <v>0</v>
      </c>
      <c r="S181" s="72">
        <f t="shared" si="33"/>
        <v>0</v>
      </c>
      <c r="T181" s="72">
        <f t="shared" si="34"/>
        <v>0</v>
      </c>
      <c r="U181" s="72">
        <f t="shared" si="35"/>
        <v>0</v>
      </c>
      <c r="V181" s="72">
        <f t="shared" si="36"/>
        <v>0</v>
      </c>
      <c r="W181" s="72">
        <f t="shared" si="37"/>
        <v>0</v>
      </c>
      <c r="X181" s="72">
        <f t="shared" si="38"/>
        <v>0</v>
      </c>
      <c r="Y181" s="72">
        <f t="shared" si="39"/>
        <v>0</v>
      </c>
      <c r="Z181" s="72">
        <f t="shared" si="40"/>
        <v>0</v>
      </c>
      <c r="AA181" s="72">
        <f t="shared" si="41"/>
        <v>0</v>
      </c>
      <c r="AB181" s="71" t="str">
        <f>'REPRODUCTION 3'!M176</f>
        <v>Synthèse</v>
      </c>
      <c r="AC181" s="71" t="str">
        <f>'RUMINANTS 3'!M176</f>
        <v>Synthèse</v>
      </c>
      <c r="AD181" s="71" t="str">
        <f>'PARASITOLOGIE 3'!M176</f>
        <v>Synthèse</v>
      </c>
      <c r="AE181" s="71" t="str">
        <f>'INFECTIEUX 3'!M176</f>
        <v>Synthèse</v>
      </c>
      <c r="AF181" s="71" t="str">
        <f>'CARNIVORES 3'!M176</f>
        <v>Juin</v>
      </c>
      <c r="AG181" s="71" t="str">
        <f>'CHIRURGIE 3'!M176</f>
        <v>Synthèse</v>
      </c>
      <c r="AH181" s="71" t="str">
        <f>'BIOCHIMIE 2'!M176</f>
        <v>Synthèse</v>
      </c>
      <c r="AI181" s="71" t="str">
        <f>'HIDAOA 3'!M176</f>
        <v>Synthèse</v>
      </c>
      <c r="AJ181" s="71" t="str">
        <f>'ANA-PATH 2'!M176</f>
        <v>Synthèse</v>
      </c>
      <c r="AK181" s="73" t="str">
        <f>CLINIQUE!N178</f>
        <v>Juin</v>
      </c>
    </row>
    <row r="182" spans="1:37" ht="15.75">
      <c r="A182" s="115">
        <v>32</v>
      </c>
      <c r="B182" s="136" t="s">
        <v>411</v>
      </c>
      <c r="C182" s="136" t="s">
        <v>267</v>
      </c>
      <c r="D182" s="346">
        <f>'REPRODUCTION 3'!I177</f>
        <v>20.25</v>
      </c>
      <c r="E182" s="346">
        <f>'RUMINANTS 3'!I177</f>
        <v>42.75</v>
      </c>
      <c r="F182" s="346">
        <f>'PARASITOLOGIE 3'!I177</f>
        <v>33.75</v>
      </c>
      <c r="G182" s="346">
        <f>'INFECTIEUX 3'!I177</f>
        <v>15</v>
      </c>
      <c r="H182" s="346">
        <f>'CARNIVORES 3'!I177</f>
        <v>36</v>
      </c>
      <c r="I182" s="346">
        <f>'CHIRURGIE 3'!I177</f>
        <v>27</v>
      </c>
      <c r="J182" s="346">
        <f>'BIOCHIMIE 2'!I177</f>
        <v>16.25</v>
      </c>
      <c r="K182" s="346">
        <f>'HIDAOA 3'!I177</f>
        <v>32.625</v>
      </c>
      <c r="L182" s="346">
        <f>'ANA-PATH 2'!I177</f>
        <v>20.75</v>
      </c>
      <c r="M182" s="346">
        <f>CLINIQUE!J179</f>
        <v>40</v>
      </c>
      <c r="N182" s="346">
        <f t="shared" si="28"/>
        <v>284.375</v>
      </c>
      <c r="O182" s="346">
        <f t="shared" si="29"/>
        <v>10.15625</v>
      </c>
      <c r="P182" s="347" t="str">
        <f t="shared" si="30"/>
        <v>Admis</v>
      </c>
      <c r="Q182" s="347" t="str">
        <f t="shared" si="31"/>
        <v>Synthèse</v>
      </c>
      <c r="R182" s="348">
        <f t="shared" si="32"/>
        <v>0</v>
      </c>
      <c r="S182" s="348">
        <f t="shared" si="33"/>
        <v>0</v>
      </c>
      <c r="T182" s="348">
        <f t="shared" si="34"/>
        <v>0</v>
      </c>
      <c r="U182" s="348">
        <f t="shared" si="35"/>
        <v>0</v>
      </c>
      <c r="V182" s="348">
        <f t="shared" si="36"/>
        <v>0</v>
      </c>
      <c r="W182" s="348">
        <f t="shared" si="37"/>
        <v>0</v>
      </c>
      <c r="X182" s="348">
        <f t="shared" si="38"/>
        <v>0</v>
      </c>
      <c r="Y182" s="348">
        <f t="shared" si="39"/>
        <v>0</v>
      </c>
      <c r="Z182" s="348">
        <f t="shared" si="40"/>
        <v>0</v>
      </c>
      <c r="AA182" s="348">
        <f t="shared" si="41"/>
        <v>0</v>
      </c>
      <c r="AB182" s="71" t="str">
        <f>'REPRODUCTION 3'!M177</f>
        <v>Juin</v>
      </c>
      <c r="AC182" s="71" t="str">
        <f>'RUMINANTS 3'!M177</f>
        <v>Juin</v>
      </c>
      <c r="AD182" s="71" t="str">
        <f>'PARASITOLOGIE 3'!M177</f>
        <v>Juin</v>
      </c>
      <c r="AE182" s="71" t="str">
        <f>'INFECTIEUX 3'!M177</f>
        <v>Synthèse</v>
      </c>
      <c r="AF182" s="71" t="str">
        <f>'CARNIVORES 3'!M177</f>
        <v>Juin</v>
      </c>
      <c r="AG182" s="71" t="str">
        <f>'CHIRURGIE 3'!M177</f>
        <v>Juin</v>
      </c>
      <c r="AH182" s="71" t="str">
        <f>'BIOCHIMIE 2'!M177</f>
        <v>Juin</v>
      </c>
      <c r="AI182" s="71" t="str">
        <f>'HIDAOA 3'!M177</f>
        <v>Juin</v>
      </c>
      <c r="AJ182" s="71" t="str">
        <f>'ANA-PATH 2'!M177</f>
        <v>Juin</v>
      </c>
      <c r="AK182" s="73" t="str">
        <f>CLINIQUE!N179</f>
        <v>Juin</v>
      </c>
    </row>
    <row r="183" spans="1:37" ht="15.75">
      <c r="A183" s="35">
        <v>173</v>
      </c>
      <c r="B183" s="123" t="s">
        <v>774</v>
      </c>
      <c r="C183" s="123" t="s">
        <v>81</v>
      </c>
      <c r="D183" s="346">
        <f>'REPRODUCTION 3'!I178</f>
        <v>30</v>
      </c>
      <c r="E183" s="346">
        <f>'RUMINANTS 3'!I178</f>
        <v>46.5</v>
      </c>
      <c r="F183" s="346">
        <f>'PARASITOLOGIE 3'!I178</f>
        <v>37.5</v>
      </c>
      <c r="G183" s="346">
        <f>'INFECTIEUX 3'!I178</f>
        <v>16.125</v>
      </c>
      <c r="H183" s="346">
        <f>'CARNIVORES 3'!I178</f>
        <v>25.5</v>
      </c>
      <c r="I183" s="346">
        <f>'CHIRURGIE 3'!I178</f>
        <v>30</v>
      </c>
      <c r="J183" s="346">
        <f>'BIOCHIMIE 2'!I178</f>
        <v>14</v>
      </c>
      <c r="K183" s="346">
        <f>'HIDAOA 3'!I178</f>
        <v>32.625</v>
      </c>
      <c r="L183" s="346">
        <f>'ANA-PATH 2'!I178</f>
        <v>23</v>
      </c>
      <c r="M183" s="339">
        <f>CLINIQUE!J180</f>
        <v>38.5</v>
      </c>
      <c r="N183" s="339">
        <f t="shared" si="28"/>
        <v>293.75</v>
      </c>
      <c r="O183" s="339">
        <f t="shared" si="29"/>
        <v>10.491071428571429</v>
      </c>
      <c r="P183" s="89" t="str">
        <f t="shared" si="30"/>
        <v>Admis</v>
      </c>
      <c r="Q183" s="89" t="str">
        <f t="shared" si="31"/>
        <v>Synthèse</v>
      </c>
      <c r="R183" s="72">
        <f t="shared" si="32"/>
        <v>0</v>
      </c>
      <c r="S183" s="72">
        <f t="shared" si="33"/>
        <v>0</v>
      </c>
      <c r="T183" s="72">
        <f t="shared" si="34"/>
        <v>0</v>
      </c>
      <c r="U183" s="72">
        <f t="shared" si="35"/>
        <v>0</v>
      </c>
      <c r="V183" s="72">
        <f t="shared" si="36"/>
        <v>0</v>
      </c>
      <c r="W183" s="72">
        <f t="shared" si="37"/>
        <v>0</v>
      </c>
      <c r="X183" s="72">
        <f t="shared" si="38"/>
        <v>0</v>
      </c>
      <c r="Y183" s="72">
        <f t="shared" si="39"/>
        <v>0</v>
      </c>
      <c r="Z183" s="72">
        <f t="shared" si="40"/>
        <v>0</v>
      </c>
      <c r="AA183" s="72">
        <f t="shared" si="41"/>
        <v>0</v>
      </c>
      <c r="AB183" s="71" t="str">
        <f>'REPRODUCTION 3'!M178</f>
        <v>Synthèse</v>
      </c>
      <c r="AC183" s="71" t="str">
        <f>'RUMINANTS 3'!M178</f>
        <v>Juin</v>
      </c>
      <c r="AD183" s="71" t="str">
        <f>'PARASITOLOGIE 3'!M178</f>
        <v>Synthèse</v>
      </c>
      <c r="AE183" s="71" t="str">
        <f>'INFECTIEUX 3'!M178</f>
        <v>Synthèse</v>
      </c>
      <c r="AF183" s="71" t="str">
        <f>'CARNIVORES 3'!M178</f>
        <v>Synthèse</v>
      </c>
      <c r="AG183" s="71" t="str">
        <f>'CHIRURGIE 3'!M178</f>
        <v>Synthèse</v>
      </c>
      <c r="AH183" s="71" t="str">
        <f>'BIOCHIMIE 2'!M178</f>
        <v>Synthèse</v>
      </c>
      <c r="AI183" s="71" t="str">
        <f>'HIDAOA 3'!M178</f>
        <v>Juin</v>
      </c>
      <c r="AJ183" s="71" t="str">
        <f>'ANA-PATH 2'!M178</f>
        <v>Synthèse</v>
      </c>
      <c r="AK183" s="73" t="str">
        <f>CLINIQUE!N180</f>
        <v>Juin</v>
      </c>
    </row>
    <row r="184" spans="1:37" ht="15.75" hidden="1">
      <c r="A184" s="35">
        <v>174</v>
      </c>
      <c r="B184" s="123" t="s">
        <v>412</v>
      </c>
      <c r="C184" s="123" t="s">
        <v>228</v>
      </c>
      <c r="D184" s="346">
        <f>'REPRODUCTION 3'!I179</f>
        <v>23.25</v>
      </c>
      <c r="E184" s="346">
        <f>'RUMINANTS 3'!I179</f>
        <v>45.75</v>
      </c>
      <c r="F184" s="346">
        <f>'PARASITOLOGIE 3'!I179</f>
        <v>37.875</v>
      </c>
      <c r="G184" s="346">
        <f>'INFECTIEUX 3'!I179</f>
        <v>22.5</v>
      </c>
      <c r="H184" s="346">
        <f>'CARNIVORES 3'!I179</f>
        <v>43.125</v>
      </c>
      <c r="I184" s="346">
        <f>'CHIRURGIE 3'!I179</f>
        <v>28.5</v>
      </c>
      <c r="J184" s="346">
        <f>'BIOCHIMIE 2'!I179</f>
        <v>21.5</v>
      </c>
      <c r="K184" s="346">
        <f>'HIDAOA 3'!I179</f>
        <v>37.125</v>
      </c>
      <c r="L184" s="346">
        <f>'ANA-PATH 2'!I179</f>
        <v>18</v>
      </c>
      <c r="M184" s="88">
        <f>CLINIQUE!J181</f>
        <v>43</v>
      </c>
      <c r="N184" s="88">
        <f t="shared" si="28"/>
        <v>320.625</v>
      </c>
      <c r="O184" s="88">
        <f t="shared" si="29"/>
        <v>11.450892857142858</v>
      </c>
      <c r="P184" s="89" t="str">
        <f t="shared" si="30"/>
        <v>Admis</v>
      </c>
      <c r="Q184" s="89" t="str">
        <f t="shared" si="31"/>
        <v>juin</v>
      </c>
      <c r="R184" s="72">
        <f t="shared" si="32"/>
        <v>0</v>
      </c>
      <c r="S184" s="72">
        <f t="shared" si="33"/>
        <v>0</v>
      </c>
      <c r="T184" s="72">
        <f t="shared" si="34"/>
        <v>0</v>
      </c>
      <c r="U184" s="72">
        <f t="shared" si="35"/>
        <v>0</v>
      </c>
      <c r="V184" s="72">
        <f t="shared" si="36"/>
        <v>0</v>
      </c>
      <c r="W184" s="72">
        <f t="shared" si="37"/>
        <v>0</v>
      </c>
      <c r="X184" s="72">
        <f t="shared" si="38"/>
        <v>0</v>
      </c>
      <c r="Y184" s="72">
        <f t="shared" si="39"/>
        <v>0</v>
      </c>
      <c r="Z184" s="72">
        <f t="shared" si="40"/>
        <v>0</v>
      </c>
      <c r="AA184" s="72">
        <f t="shared" si="41"/>
        <v>0</v>
      </c>
      <c r="AB184" s="71" t="str">
        <f>'REPRODUCTION 3'!M179</f>
        <v>Juin</v>
      </c>
      <c r="AC184" s="71" t="str">
        <f>'RUMINANTS 3'!M179</f>
        <v>Juin</v>
      </c>
      <c r="AD184" s="71" t="str">
        <f>'PARASITOLOGIE 3'!M179</f>
        <v>Juin</v>
      </c>
      <c r="AE184" s="71" t="str">
        <f>'INFECTIEUX 3'!M179</f>
        <v>Juin</v>
      </c>
      <c r="AF184" s="71" t="str">
        <f>'CARNIVORES 3'!M179</f>
        <v>Juin</v>
      </c>
      <c r="AG184" s="71" t="str">
        <f>'CHIRURGIE 3'!M179</f>
        <v>Juin</v>
      </c>
      <c r="AH184" s="71" t="str">
        <f>'BIOCHIMIE 2'!M179</f>
        <v>Juin</v>
      </c>
      <c r="AI184" s="71" t="str">
        <f>'HIDAOA 3'!M179</f>
        <v>Juin</v>
      </c>
      <c r="AJ184" s="71" t="str">
        <f>'ANA-PATH 2'!M179</f>
        <v>Juin</v>
      </c>
      <c r="AK184" s="73" t="str">
        <f>CLINIQUE!N181</f>
        <v>Juin</v>
      </c>
    </row>
    <row r="185" spans="1:37" ht="15.75" hidden="1">
      <c r="A185" s="115">
        <v>175</v>
      </c>
      <c r="B185" s="123" t="s">
        <v>775</v>
      </c>
      <c r="C185" s="123" t="s">
        <v>776</v>
      </c>
      <c r="D185" s="346">
        <f>'REPRODUCTION 3'!I180</f>
        <v>30.375</v>
      </c>
      <c r="E185" s="346">
        <f>'RUMINANTS 3'!I180</f>
        <v>46.5</v>
      </c>
      <c r="F185" s="346">
        <f>'PARASITOLOGIE 3'!I180</f>
        <v>35.625</v>
      </c>
      <c r="G185" s="346">
        <f>'INFECTIEUX 3'!I180</f>
        <v>21.75</v>
      </c>
      <c r="H185" s="346">
        <f>'CARNIVORES 3'!I180</f>
        <v>39.375</v>
      </c>
      <c r="I185" s="346">
        <f>'CHIRURGIE 3'!I180</f>
        <v>31.5</v>
      </c>
      <c r="J185" s="346">
        <f>'BIOCHIMIE 2'!I180</f>
        <v>21.5</v>
      </c>
      <c r="K185" s="346">
        <f>'HIDAOA 3'!I180</f>
        <v>40.875</v>
      </c>
      <c r="L185" s="346">
        <f>'ANA-PATH 2'!I180</f>
        <v>26</v>
      </c>
      <c r="M185" s="88">
        <f>CLINIQUE!J182</f>
        <v>40.5</v>
      </c>
      <c r="N185" s="88">
        <f t="shared" si="28"/>
        <v>334</v>
      </c>
      <c r="O185" s="88">
        <f t="shared" si="29"/>
        <v>11.928571428571429</v>
      </c>
      <c r="P185" s="89" t="str">
        <f t="shared" si="30"/>
        <v>Admis</v>
      </c>
      <c r="Q185" s="89" t="str">
        <f t="shared" si="31"/>
        <v>juin</v>
      </c>
      <c r="R185" s="72">
        <f t="shared" si="32"/>
        <v>0</v>
      </c>
      <c r="S185" s="72">
        <f t="shared" si="33"/>
        <v>0</v>
      </c>
      <c r="T185" s="72">
        <f t="shared" si="34"/>
        <v>0</v>
      </c>
      <c r="U185" s="72">
        <f t="shared" si="35"/>
        <v>0</v>
      </c>
      <c r="V185" s="72">
        <f t="shared" si="36"/>
        <v>0</v>
      </c>
      <c r="W185" s="72">
        <f t="shared" si="37"/>
        <v>0</v>
      </c>
      <c r="X185" s="72">
        <f t="shared" si="38"/>
        <v>0</v>
      </c>
      <c r="Y185" s="72">
        <f t="shared" si="39"/>
        <v>0</v>
      </c>
      <c r="Z185" s="72">
        <f t="shared" si="40"/>
        <v>0</v>
      </c>
      <c r="AA185" s="72">
        <f t="shared" si="41"/>
        <v>0</v>
      </c>
      <c r="AB185" s="71" t="str">
        <f>'REPRODUCTION 3'!M180</f>
        <v>Juin</v>
      </c>
      <c r="AC185" s="71" t="str">
        <f>'RUMINANTS 3'!M180</f>
        <v>Juin</v>
      </c>
      <c r="AD185" s="71" t="str">
        <f>'PARASITOLOGIE 3'!M180</f>
        <v>Juin</v>
      </c>
      <c r="AE185" s="71" t="str">
        <f>'INFECTIEUX 3'!M180</f>
        <v>Juin</v>
      </c>
      <c r="AF185" s="71" t="str">
        <f>'CARNIVORES 3'!M180</f>
        <v>Juin</v>
      </c>
      <c r="AG185" s="71" t="str">
        <f>'CHIRURGIE 3'!M180</f>
        <v>Juin</v>
      </c>
      <c r="AH185" s="71" t="str">
        <f>'BIOCHIMIE 2'!M180</f>
        <v>Juin</v>
      </c>
      <c r="AI185" s="71" t="str">
        <f>'HIDAOA 3'!M180</f>
        <v>Juin</v>
      </c>
      <c r="AJ185" s="71" t="str">
        <f>'ANA-PATH 2'!M180</f>
        <v>Juin</v>
      </c>
      <c r="AK185" s="73" t="str">
        <f>CLINIQUE!N182</f>
        <v>Juin</v>
      </c>
    </row>
    <row r="186" spans="1:37" ht="18.95" customHeight="1">
      <c r="A186" s="115">
        <v>263</v>
      </c>
      <c r="B186" s="136" t="s">
        <v>110</v>
      </c>
      <c r="C186" s="136" t="s">
        <v>413</v>
      </c>
      <c r="D186" s="346">
        <f>'REPRODUCTION 3'!I181</f>
        <v>13.5</v>
      </c>
      <c r="E186" s="346">
        <f>'RUMINANTS 3'!I181</f>
        <v>35.25</v>
      </c>
      <c r="F186" s="346">
        <f>'PARASITOLOGIE 3'!I181</f>
        <v>37.5</v>
      </c>
      <c r="G186" s="346">
        <f>'INFECTIEUX 3'!I181</f>
        <v>6</v>
      </c>
      <c r="H186" s="346">
        <f>'CARNIVORES 3'!I181</f>
        <v>16.5</v>
      </c>
      <c r="I186" s="346">
        <f>'CHIRURGIE 3'!I181</f>
        <v>11.25</v>
      </c>
      <c r="J186" s="346">
        <f>'BIOCHIMIE 2'!I181</f>
        <v>11</v>
      </c>
      <c r="K186" s="346">
        <f>'HIDAOA 3'!I181</f>
        <v>30.75</v>
      </c>
      <c r="L186" s="346">
        <f>'ANA-PATH 2'!I181</f>
        <v>17</v>
      </c>
      <c r="M186" s="346">
        <f>CLINIQUE!J183</f>
        <v>37.5</v>
      </c>
      <c r="N186" s="346">
        <f t="shared" si="28"/>
        <v>216.25</v>
      </c>
      <c r="O186" s="346">
        <f t="shared" si="29"/>
        <v>7.7232142857142856</v>
      </c>
      <c r="P186" s="347" t="str">
        <f t="shared" si="30"/>
        <v>Ajournee</v>
      </c>
      <c r="Q186" s="347" t="str">
        <f t="shared" si="31"/>
        <v>Synthèse</v>
      </c>
      <c r="R186" s="348">
        <f t="shared" si="32"/>
        <v>1</v>
      </c>
      <c r="S186" s="348">
        <f t="shared" si="33"/>
        <v>0</v>
      </c>
      <c r="T186" s="348">
        <f t="shared" si="34"/>
        <v>0</v>
      </c>
      <c r="U186" s="348">
        <f t="shared" si="35"/>
        <v>1</v>
      </c>
      <c r="V186" s="348">
        <f t="shared" si="36"/>
        <v>0</v>
      </c>
      <c r="W186" s="348">
        <f t="shared" si="37"/>
        <v>1</v>
      </c>
      <c r="X186" s="348">
        <f t="shared" si="38"/>
        <v>0</v>
      </c>
      <c r="Y186" s="348">
        <f t="shared" si="39"/>
        <v>0</v>
      </c>
      <c r="Z186" s="348">
        <f t="shared" si="40"/>
        <v>0</v>
      </c>
      <c r="AA186" s="348">
        <f t="shared" si="41"/>
        <v>0</v>
      </c>
      <c r="AB186" s="71" t="str">
        <f>'REPRODUCTION 3'!M181</f>
        <v>Synthèse</v>
      </c>
      <c r="AC186" s="71" t="str">
        <f>'RUMINANTS 3'!M181</f>
        <v>Juin</v>
      </c>
      <c r="AD186" s="71" t="str">
        <f>'PARASITOLOGIE 3'!M181</f>
        <v>Synthèse</v>
      </c>
      <c r="AE186" s="71" t="str">
        <f>'INFECTIEUX 3'!M181</f>
        <v>Synthèse</v>
      </c>
      <c r="AF186" s="71" t="str">
        <f>'CARNIVORES 3'!M181</f>
        <v>Synthèse</v>
      </c>
      <c r="AG186" s="71" t="str">
        <f>'CHIRURGIE 3'!M181</f>
        <v>Synthèse</v>
      </c>
      <c r="AH186" s="71" t="str">
        <f>'BIOCHIMIE 2'!M181</f>
        <v>Synthèse</v>
      </c>
      <c r="AI186" s="71" t="str">
        <f>'HIDAOA 3'!M181</f>
        <v>Synthèse</v>
      </c>
      <c r="AJ186" s="71" t="str">
        <f>'ANA-PATH 2'!M181</f>
        <v>Synthèse</v>
      </c>
      <c r="AK186" s="73" t="str">
        <f>CLINIQUE!N183</f>
        <v>Juin</v>
      </c>
    </row>
    <row r="187" spans="1:37" ht="15.75" hidden="1">
      <c r="A187" s="115">
        <v>109</v>
      </c>
      <c r="B187" s="123" t="s">
        <v>414</v>
      </c>
      <c r="C187" s="123" t="s">
        <v>86</v>
      </c>
      <c r="D187" s="346">
        <f>'REPRODUCTION 3'!I182</f>
        <v>24</v>
      </c>
      <c r="E187" s="346">
        <f>'RUMINANTS 3'!I182</f>
        <v>42</v>
      </c>
      <c r="F187" s="346">
        <f>'PARASITOLOGIE 3'!I182</f>
        <v>40.125</v>
      </c>
      <c r="G187" s="346">
        <f>'INFECTIEUX 3'!I182</f>
        <v>25.5</v>
      </c>
      <c r="H187" s="346">
        <f>'CARNIVORES 3'!I182</f>
        <v>42</v>
      </c>
      <c r="I187" s="346">
        <f>'CHIRURGIE 3'!I182</f>
        <v>30.75</v>
      </c>
      <c r="J187" s="346">
        <f>'BIOCHIMIE 2'!I182</f>
        <v>25.5</v>
      </c>
      <c r="K187" s="346">
        <f>'HIDAOA 3'!I182</f>
        <v>39</v>
      </c>
      <c r="L187" s="346">
        <f>'ANA-PATH 2'!I182</f>
        <v>26</v>
      </c>
      <c r="M187" s="88">
        <f>CLINIQUE!J184</f>
        <v>43</v>
      </c>
      <c r="N187" s="88">
        <f t="shared" si="28"/>
        <v>337.875</v>
      </c>
      <c r="O187" s="88">
        <f t="shared" si="29"/>
        <v>12.066964285714286</v>
      </c>
      <c r="P187" s="89" t="str">
        <f t="shared" si="30"/>
        <v>Admis</v>
      </c>
      <c r="Q187" s="89" t="str">
        <f t="shared" si="31"/>
        <v>juin</v>
      </c>
      <c r="R187" s="72">
        <f t="shared" si="32"/>
        <v>0</v>
      </c>
      <c r="S187" s="72">
        <f t="shared" si="33"/>
        <v>0</v>
      </c>
      <c r="T187" s="72">
        <f t="shared" si="34"/>
        <v>0</v>
      </c>
      <c r="U187" s="72">
        <f t="shared" si="35"/>
        <v>0</v>
      </c>
      <c r="V187" s="72">
        <f t="shared" si="36"/>
        <v>0</v>
      </c>
      <c r="W187" s="72">
        <f t="shared" si="37"/>
        <v>0</v>
      </c>
      <c r="X187" s="72">
        <f t="shared" si="38"/>
        <v>0</v>
      </c>
      <c r="Y187" s="72">
        <f t="shared" si="39"/>
        <v>0</v>
      </c>
      <c r="Z187" s="72">
        <f t="shared" si="40"/>
        <v>0</v>
      </c>
      <c r="AA187" s="72">
        <f t="shared" si="41"/>
        <v>0</v>
      </c>
      <c r="AB187" s="71" t="str">
        <f>'REPRODUCTION 3'!M182</f>
        <v>Juin</v>
      </c>
      <c r="AC187" s="71" t="str">
        <f>'RUMINANTS 3'!M182</f>
        <v>Juin</v>
      </c>
      <c r="AD187" s="71" t="str">
        <f>'PARASITOLOGIE 3'!M182</f>
        <v>Juin</v>
      </c>
      <c r="AE187" s="71" t="str">
        <f>'INFECTIEUX 3'!M182</f>
        <v>Juin</v>
      </c>
      <c r="AF187" s="71" t="str">
        <f>'CARNIVORES 3'!M182</f>
        <v>Juin</v>
      </c>
      <c r="AG187" s="71" t="str">
        <f>'CHIRURGIE 3'!M182</f>
        <v>Juin</v>
      </c>
      <c r="AH187" s="71" t="str">
        <f>'BIOCHIMIE 2'!M182</f>
        <v>Juin</v>
      </c>
      <c r="AI187" s="71" t="str">
        <f>'HIDAOA 3'!M182</f>
        <v>Juin</v>
      </c>
      <c r="AJ187" s="71" t="str">
        <f>'ANA-PATH 2'!M182</f>
        <v>Juin</v>
      </c>
      <c r="AK187" s="73" t="str">
        <f>CLINIQUE!N184</f>
        <v>Juin</v>
      </c>
    </row>
    <row r="188" spans="1:37" ht="15.75">
      <c r="A188" s="115">
        <v>178</v>
      </c>
      <c r="B188" s="123" t="s">
        <v>415</v>
      </c>
      <c r="C188" s="123" t="s">
        <v>42</v>
      </c>
      <c r="D188" s="346">
        <f>'REPRODUCTION 3'!I183</f>
        <v>18.375</v>
      </c>
      <c r="E188" s="346">
        <f>'RUMINANTS 3'!I183</f>
        <v>54</v>
      </c>
      <c r="F188" s="346">
        <f>'PARASITOLOGIE 3'!I183</f>
        <v>41.625</v>
      </c>
      <c r="G188" s="346">
        <f>'INFECTIEUX 3'!I183</f>
        <v>24</v>
      </c>
      <c r="H188" s="346">
        <f>'CARNIVORES 3'!I183</f>
        <v>37.125</v>
      </c>
      <c r="I188" s="346">
        <f>'CHIRURGIE 3'!I183</f>
        <v>30.75</v>
      </c>
      <c r="J188" s="346">
        <f>'BIOCHIMIE 2'!I183</f>
        <v>17.25</v>
      </c>
      <c r="K188" s="346">
        <f>'HIDAOA 3'!I183</f>
        <v>39.375</v>
      </c>
      <c r="L188" s="346">
        <f>'ANA-PATH 2'!I183</f>
        <v>22.5</v>
      </c>
      <c r="M188" s="339">
        <f>CLINIQUE!J185</f>
        <v>42.5</v>
      </c>
      <c r="N188" s="339">
        <f t="shared" si="28"/>
        <v>327.5</v>
      </c>
      <c r="O188" s="339">
        <f t="shared" si="29"/>
        <v>11.696428571428571</v>
      </c>
      <c r="P188" s="89" t="str">
        <f t="shared" si="30"/>
        <v>Admis</v>
      </c>
      <c r="Q188" s="89" t="str">
        <f t="shared" si="31"/>
        <v>Synthèse</v>
      </c>
      <c r="R188" s="72">
        <f t="shared" si="32"/>
        <v>0</v>
      </c>
      <c r="S188" s="72">
        <f t="shared" si="33"/>
        <v>0</v>
      </c>
      <c r="T188" s="72">
        <f t="shared" si="34"/>
        <v>0</v>
      </c>
      <c r="U188" s="72">
        <f t="shared" si="35"/>
        <v>0</v>
      </c>
      <c r="V188" s="72">
        <f t="shared" si="36"/>
        <v>0</v>
      </c>
      <c r="W188" s="72">
        <f t="shared" si="37"/>
        <v>0</v>
      </c>
      <c r="X188" s="72">
        <f t="shared" si="38"/>
        <v>0</v>
      </c>
      <c r="Y188" s="72">
        <f t="shared" si="39"/>
        <v>0</v>
      </c>
      <c r="Z188" s="72">
        <f t="shared" si="40"/>
        <v>0</v>
      </c>
      <c r="AA188" s="72">
        <f t="shared" si="41"/>
        <v>0</v>
      </c>
      <c r="AB188" s="71" t="str">
        <f>'REPRODUCTION 3'!M183</f>
        <v>Juin</v>
      </c>
      <c r="AC188" s="71" t="str">
        <f>'RUMINANTS 3'!M183</f>
        <v>Juin</v>
      </c>
      <c r="AD188" s="71" t="str">
        <f>'PARASITOLOGIE 3'!M183</f>
        <v>Juin</v>
      </c>
      <c r="AE188" s="71" t="str">
        <f>'INFECTIEUX 3'!M183</f>
        <v>Synthèse</v>
      </c>
      <c r="AF188" s="71" t="str">
        <f>'CARNIVORES 3'!M183</f>
        <v>Juin</v>
      </c>
      <c r="AG188" s="71" t="str">
        <f>'CHIRURGIE 3'!M183</f>
        <v>Juin</v>
      </c>
      <c r="AH188" s="71" t="str">
        <f>'BIOCHIMIE 2'!M183</f>
        <v>Juin</v>
      </c>
      <c r="AI188" s="71" t="str">
        <f>'HIDAOA 3'!M183</f>
        <v>Juin</v>
      </c>
      <c r="AJ188" s="71" t="str">
        <f>'ANA-PATH 2'!M183</f>
        <v>Juin</v>
      </c>
      <c r="AK188" s="73" t="str">
        <f>CLINIQUE!N185</f>
        <v>Juin</v>
      </c>
    </row>
    <row r="189" spans="1:37" ht="18.95" customHeight="1">
      <c r="A189" s="115">
        <v>128</v>
      </c>
      <c r="B189" s="136" t="s">
        <v>416</v>
      </c>
      <c r="C189" s="136" t="s">
        <v>417</v>
      </c>
      <c r="D189" s="346">
        <f>'REPRODUCTION 3'!I184</f>
        <v>7.5</v>
      </c>
      <c r="E189" s="346">
        <f>'RUMINANTS 3'!I184</f>
        <v>36</v>
      </c>
      <c r="F189" s="346">
        <f>'PARASITOLOGIE 3'!I184</f>
        <v>28.5</v>
      </c>
      <c r="G189" s="346">
        <f>'INFECTIEUX 3'!I184</f>
        <v>25.5</v>
      </c>
      <c r="H189" s="346">
        <f>'CARNIVORES 3'!I184</f>
        <v>35.25</v>
      </c>
      <c r="I189" s="346">
        <f>'CHIRURGIE 3'!I184</f>
        <v>17.25</v>
      </c>
      <c r="J189" s="346">
        <f>'BIOCHIMIE 2'!I184</f>
        <v>13</v>
      </c>
      <c r="K189" s="346">
        <f>'HIDAOA 3'!I184</f>
        <v>30.375</v>
      </c>
      <c r="L189" s="346">
        <f>'ANA-PATH 2'!I184</f>
        <v>10</v>
      </c>
      <c r="M189" s="346">
        <f>CLINIQUE!J186</f>
        <v>42.5</v>
      </c>
      <c r="N189" s="346">
        <f t="shared" si="28"/>
        <v>245.875</v>
      </c>
      <c r="O189" s="346">
        <f t="shared" si="29"/>
        <v>8.78125</v>
      </c>
      <c r="P189" s="347" t="str">
        <f t="shared" si="30"/>
        <v>Ajournee</v>
      </c>
      <c r="Q189" s="347" t="str">
        <f t="shared" si="31"/>
        <v>Synthèse</v>
      </c>
      <c r="R189" s="348">
        <f t="shared" si="32"/>
        <v>1</v>
      </c>
      <c r="S189" s="348">
        <f t="shared" si="33"/>
        <v>0</v>
      </c>
      <c r="T189" s="348">
        <f t="shared" si="34"/>
        <v>0</v>
      </c>
      <c r="U189" s="348">
        <f t="shared" si="35"/>
        <v>0</v>
      </c>
      <c r="V189" s="348">
        <f t="shared" si="36"/>
        <v>0</v>
      </c>
      <c r="W189" s="348">
        <f t="shared" si="37"/>
        <v>0</v>
      </c>
      <c r="X189" s="348">
        <f t="shared" si="38"/>
        <v>0</v>
      </c>
      <c r="Y189" s="348">
        <f t="shared" si="39"/>
        <v>0</v>
      </c>
      <c r="Z189" s="348">
        <f t="shared" si="40"/>
        <v>0</v>
      </c>
      <c r="AA189" s="348">
        <f t="shared" si="41"/>
        <v>0</v>
      </c>
      <c r="AB189" s="71" t="str">
        <f>'REPRODUCTION 3'!M184</f>
        <v>Synthèse</v>
      </c>
      <c r="AC189" s="71" t="str">
        <f>'RUMINANTS 3'!M184</f>
        <v>Synthèse</v>
      </c>
      <c r="AD189" s="71" t="str">
        <f>'PARASITOLOGIE 3'!M184</f>
        <v>Synthèse</v>
      </c>
      <c r="AE189" s="71" t="str">
        <f>'INFECTIEUX 3'!M184</f>
        <v>Synthèse</v>
      </c>
      <c r="AF189" s="71" t="str">
        <f>'CARNIVORES 3'!M184</f>
        <v>Juin</v>
      </c>
      <c r="AG189" s="71" t="str">
        <f>'CHIRURGIE 3'!M184</f>
        <v>Synthèse</v>
      </c>
      <c r="AH189" s="71" t="str">
        <f>'BIOCHIMIE 2'!M184</f>
        <v>Synthèse</v>
      </c>
      <c r="AI189" s="71" t="str">
        <f>'HIDAOA 3'!M184</f>
        <v>Juin</v>
      </c>
      <c r="AJ189" s="71" t="str">
        <f>'ANA-PATH 2'!M184</f>
        <v>Synthèse</v>
      </c>
      <c r="AK189" s="73" t="str">
        <f>CLINIQUE!N186</f>
        <v>Juin</v>
      </c>
    </row>
    <row r="190" spans="1:37" ht="15.75">
      <c r="A190" s="115">
        <v>180</v>
      </c>
      <c r="B190" s="123" t="s">
        <v>418</v>
      </c>
      <c r="C190" s="123" t="s">
        <v>419</v>
      </c>
      <c r="D190" s="346">
        <f>'REPRODUCTION 3'!I185</f>
        <v>15</v>
      </c>
      <c r="E190" s="346">
        <f>'RUMINANTS 3'!I185</f>
        <v>42</v>
      </c>
      <c r="F190" s="346">
        <f>'PARASITOLOGIE 3'!I185</f>
        <v>40.5</v>
      </c>
      <c r="G190" s="346">
        <f>'INFECTIEUX 3'!I185</f>
        <v>30</v>
      </c>
      <c r="H190" s="346">
        <f>'CARNIVORES 3'!I185</f>
        <v>37.125</v>
      </c>
      <c r="I190" s="346">
        <f>'CHIRURGIE 3'!I185</f>
        <v>30</v>
      </c>
      <c r="J190" s="346">
        <f>'BIOCHIMIE 2'!I185</f>
        <v>25</v>
      </c>
      <c r="K190" s="346">
        <f>'HIDAOA 3'!I185</f>
        <v>30.375</v>
      </c>
      <c r="L190" s="346">
        <f>'ANA-PATH 2'!I185</f>
        <v>14</v>
      </c>
      <c r="M190" s="339">
        <f>CLINIQUE!J187</f>
        <v>40</v>
      </c>
      <c r="N190" s="339">
        <f t="shared" si="28"/>
        <v>304</v>
      </c>
      <c r="O190" s="339">
        <f t="shared" si="29"/>
        <v>10.857142857142858</v>
      </c>
      <c r="P190" s="89" t="str">
        <f t="shared" si="30"/>
        <v>Admis</v>
      </c>
      <c r="Q190" s="89" t="str">
        <f t="shared" si="31"/>
        <v>Synthèse</v>
      </c>
      <c r="R190" s="72">
        <f t="shared" si="32"/>
        <v>0</v>
      </c>
      <c r="S190" s="72">
        <f t="shared" si="33"/>
        <v>0</v>
      </c>
      <c r="T190" s="72">
        <f t="shared" si="34"/>
        <v>0</v>
      </c>
      <c r="U190" s="72">
        <f t="shared" si="35"/>
        <v>0</v>
      </c>
      <c r="V190" s="72">
        <f t="shared" si="36"/>
        <v>0</v>
      </c>
      <c r="W190" s="72">
        <f t="shared" si="37"/>
        <v>0</v>
      </c>
      <c r="X190" s="72">
        <f t="shared" si="38"/>
        <v>0</v>
      </c>
      <c r="Y190" s="72">
        <f t="shared" si="39"/>
        <v>0</v>
      </c>
      <c r="Z190" s="72">
        <f t="shared" si="40"/>
        <v>0</v>
      </c>
      <c r="AA190" s="72">
        <f t="shared" si="41"/>
        <v>0</v>
      </c>
      <c r="AB190" s="71" t="str">
        <f>'REPRODUCTION 3'!M185</f>
        <v>Synthèse</v>
      </c>
      <c r="AC190" s="71" t="str">
        <f>'RUMINANTS 3'!M185</f>
        <v>Juin</v>
      </c>
      <c r="AD190" s="71" t="str">
        <f>'PARASITOLOGIE 3'!M185</f>
        <v>Synthèse</v>
      </c>
      <c r="AE190" s="71" t="str">
        <f>'INFECTIEUX 3'!M185</f>
        <v>Synthèse</v>
      </c>
      <c r="AF190" s="71" t="str">
        <f>'CARNIVORES 3'!M185</f>
        <v>Juin</v>
      </c>
      <c r="AG190" s="71" t="str">
        <f>'CHIRURGIE 3'!M185</f>
        <v>Synthèse</v>
      </c>
      <c r="AH190" s="71" t="str">
        <f>'BIOCHIMIE 2'!M185</f>
        <v>Synthèse</v>
      </c>
      <c r="AI190" s="71" t="str">
        <f>'HIDAOA 3'!M185</f>
        <v>Juin</v>
      </c>
      <c r="AJ190" s="71" t="str">
        <f>'ANA-PATH 2'!M185</f>
        <v>Synthèse</v>
      </c>
      <c r="AK190" s="73" t="str">
        <f>CLINIQUE!N187</f>
        <v>Juin</v>
      </c>
    </row>
    <row r="191" spans="1:37" ht="15.75">
      <c r="A191" s="115">
        <v>3</v>
      </c>
      <c r="B191" s="136" t="s">
        <v>420</v>
      </c>
      <c r="C191" s="136" t="s">
        <v>421</v>
      </c>
      <c r="D191" s="346">
        <f>'REPRODUCTION 3'!I186</f>
        <v>30</v>
      </c>
      <c r="E191" s="346">
        <f>'RUMINANTS 3'!I186</f>
        <v>38.25</v>
      </c>
      <c r="F191" s="346">
        <f>'PARASITOLOGIE 3'!I186</f>
        <v>43.5</v>
      </c>
      <c r="G191" s="346">
        <f>'INFECTIEUX 3'!I186</f>
        <v>39</v>
      </c>
      <c r="H191" s="346">
        <f>'CARNIVORES 3'!I186</f>
        <v>28.125</v>
      </c>
      <c r="I191" s="346">
        <f>'CHIRURGIE 3'!I186</f>
        <v>30</v>
      </c>
      <c r="J191" s="346">
        <f>'BIOCHIMIE 2'!I186</f>
        <v>18.25</v>
      </c>
      <c r="K191" s="346">
        <f>'HIDAOA 3'!I186</f>
        <v>32.625</v>
      </c>
      <c r="L191" s="346">
        <f>'ANA-PATH 2'!I186</f>
        <v>16</v>
      </c>
      <c r="M191" s="346">
        <f>CLINIQUE!J188</f>
        <v>39.25</v>
      </c>
      <c r="N191" s="346">
        <f t="shared" si="28"/>
        <v>315</v>
      </c>
      <c r="O191" s="346">
        <f t="shared" si="29"/>
        <v>11.25</v>
      </c>
      <c r="P191" s="347" t="str">
        <f t="shared" si="30"/>
        <v>Admis</v>
      </c>
      <c r="Q191" s="347" t="str">
        <f t="shared" si="31"/>
        <v>Synthèse</v>
      </c>
      <c r="R191" s="348">
        <f t="shared" si="32"/>
        <v>0</v>
      </c>
      <c r="S191" s="348">
        <f t="shared" si="33"/>
        <v>0</v>
      </c>
      <c r="T191" s="348">
        <f t="shared" si="34"/>
        <v>0</v>
      </c>
      <c r="U191" s="348">
        <f t="shared" si="35"/>
        <v>0</v>
      </c>
      <c r="V191" s="348">
        <f t="shared" si="36"/>
        <v>0</v>
      </c>
      <c r="W191" s="348">
        <f t="shared" si="37"/>
        <v>0</v>
      </c>
      <c r="X191" s="348">
        <f t="shared" si="38"/>
        <v>0</v>
      </c>
      <c r="Y191" s="348">
        <f t="shared" si="39"/>
        <v>0</v>
      </c>
      <c r="Z191" s="348">
        <f t="shared" si="40"/>
        <v>0</v>
      </c>
      <c r="AA191" s="348">
        <f t="shared" si="41"/>
        <v>0</v>
      </c>
      <c r="AB191" s="71" t="str">
        <f>'REPRODUCTION 3'!M186</f>
        <v>Synthèse</v>
      </c>
      <c r="AC191" s="71" t="str">
        <f>'RUMINANTS 3'!M186</f>
        <v>Juin</v>
      </c>
      <c r="AD191" s="71" t="str">
        <f>'PARASITOLOGIE 3'!M186</f>
        <v>Synthèse</v>
      </c>
      <c r="AE191" s="71" t="str">
        <f>'INFECTIEUX 3'!M186</f>
        <v>Synthèse</v>
      </c>
      <c r="AF191" s="71" t="str">
        <f>'CARNIVORES 3'!M186</f>
        <v>Synthèse</v>
      </c>
      <c r="AG191" s="71" t="str">
        <f>'CHIRURGIE 3'!M186</f>
        <v>Synthèse</v>
      </c>
      <c r="AH191" s="71" t="str">
        <f>'BIOCHIMIE 2'!M186</f>
        <v>Synthèse</v>
      </c>
      <c r="AI191" s="71" t="str">
        <f>'HIDAOA 3'!M186</f>
        <v>Juin</v>
      </c>
      <c r="AJ191" s="71" t="str">
        <f>'ANA-PATH 2'!M186</f>
        <v>Synthèse</v>
      </c>
      <c r="AK191" s="73" t="str">
        <f>CLINIQUE!N188</f>
        <v>Juin</v>
      </c>
    </row>
    <row r="192" spans="1:37" ht="15.75" hidden="1">
      <c r="A192" s="35">
        <v>182</v>
      </c>
      <c r="B192" s="123" t="s">
        <v>422</v>
      </c>
      <c r="C192" s="123" t="s">
        <v>57</v>
      </c>
      <c r="D192" s="346">
        <f>'REPRODUCTION 3'!I187</f>
        <v>24.75</v>
      </c>
      <c r="E192" s="346">
        <f>'RUMINANTS 3'!I187</f>
        <v>50.25</v>
      </c>
      <c r="F192" s="346">
        <f>'PARASITOLOGIE 3'!I187</f>
        <v>42.75</v>
      </c>
      <c r="G192" s="346">
        <f>'INFECTIEUX 3'!I187</f>
        <v>32.625</v>
      </c>
      <c r="H192" s="346">
        <f>'CARNIVORES 3'!I187</f>
        <v>47.625</v>
      </c>
      <c r="I192" s="346">
        <f>'CHIRURGIE 3'!I187</f>
        <v>48</v>
      </c>
      <c r="J192" s="346">
        <f>'BIOCHIMIE 2'!I187</f>
        <v>21</v>
      </c>
      <c r="K192" s="346">
        <f>'HIDAOA 3'!I187</f>
        <v>38.25</v>
      </c>
      <c r="L192" s="346">
        <f>'ANA-PATH 2'!I187</f>
        <v>29.5</v>
      </c>
      <c r="M192" s="88">
        <f>CLINIQUE!J189</f>
        <v>41.75</v>
      </c>
      <c r="N192" s="88">
        <f t="shared" si="28"/>
        <v>376.5</v>
      </c>
      <c r="O192" s="88">
        <f t="shared" si="29"/>
        <v>13.446428571428571</v>
      </c>
      <c r="P192" s="89" t="str">
        <f t="shared" si="30"/>
        <v>Admis</v>
      </c>
      <c r="Q192" s="89" t="str">
        <f t="shared" si="31"/>
        <v>juin</v>
      </c>
      <c r="R192" s="72">
        <f t="shared" si="32"/>
        <v>0</v>
      </c>
      <c r="S192" s="72">
        <f t="shared" si="33"/>
        <v>0</v>
      </c>
      <c r="T192" s="72">
        <f t="shared" si="34"/>
        <v>0</v>
      </c>
      <c r="U192" s="72">
        <f t="shared" si="35"/>
        <v>0</v>
      </c>
      <c r="V192" s="72">
        <f t="shared" si="36"/>
        <v>0</v>
      </c>
      <c r="W192" s="72">
        <f t="shared" si="37"/>
        <v>0</v>
      </c>
      <c r="X192" s="72">
        <f t="shared" si="38"/>
        <v>0</v>
      </c>
      <c r="Y192" s="72">
        <f t="shared" si="39"/>
        <v>0</v>
      </c>
      <c r="Z192" s="72">
        <f t="shared" si="40"/>
        <v>0</v>
      </c>
      <c r="AA192" s="72">
        <f t="shared" si="41"/>
        <v>0</v>
      </c>
      <c r="AB192" s="71" t="str">
        <f>'REPRODUCTION 3'!M187</f>
        <v>Juin</v>
      </c>
      <c r="AC192" s="71" t="str">
        <f>'RUMINANTS 3'!M187</f>
        <v>Juin</v>
      </c>
      <c r="AD192" s="71" t="str">
        <f>'PARASITOLOGIE 3'!M187</f>
        <v>Juin</v>
      </c>
      <c r="AE192" s="71" t="str">
        <f>'INFECTIEUX 3'!M187</f>
        <v>Juin</v>
      </c>
      <c r="AF192" s="71" t="str">
        <f>'CARNIVORES 3'!M187</f>
        <v>Juin</v>
      </c>
      <c r="AG192" s="71" t="str">
        <f>'CHIRURGIE 3'!M187</f>
        <v>Juin</v>
      </c>
      <c r="AH192" s="71" t="str">
        <f>'BIOCHIMIE 2'!M187</f>
        <v>Juin</v>
      </c>
      <c r="AI192" s="71" t="str">
        <f>'HIDAOA 3'!M187</f>
        <v>Juin</v>
      </c>
      <c r="AJ192" s="71" t="str">
        <f>'ANA-PATH 2'!M187</f>
        <v>Juin</v>
      </c>
      <c r="AK192" s="73" t="str">
        <f>CLINIQUE!N189</f>
        <v>Juin</v>
      </c>
    </row>
    <row r="193" spans="1:37" s="42" customFormat="1" ht="15.75" hidden="1">
      <c r="A193" s="115">
        <v>183</v>
      </c>
      <c r="B193" s="123" t="s">
        <v>422</v>
      </c>
      <c r="C193" s="123" t="s">
        <v>423</v>
      </c>
      <c r="D193" s="346">
        <f>'REPRODUCTION 3'!I188</f>
        <v>15.75</v>
      </c>
      <c r="E193" s="346">
        <f>'RUMINANTS 3'!I188</f>
        <v>48</v>
      </c>
      <c r="F193" s="346">
        <f>'PARASITOLOGIE 3'!I188</f>
        <v>41.25</v>
      </c>
      <c r="G193" s="346">
        <f>'INFECTIEUX 3'!I188</f>
        <v>30.375</v>
      </c>
      <c r="H193" s="346">
        <f>'CARNIVORES 3'!I188</f>
        <v>48.375</v>
      </c>
      <c r="I193" s="346">
        <f>'CHIRURGIE 3'!I188</f>
        <v>42</v>
      </c>
      <c r="J193" s="346">
        <f>'BIOCHIMIE 2'!I188</f>
        <v>17</v>
      </c>
      <c r="K193" s="346">
        <f>'HIDAOA 3'!I188</f>
        <v>32.625</v>
      </c>
      <c r="L193" s="346">
        <f>'ANA-PATH 2'!I188</f>
        <v>15</v>
      </c>
      <c r="M193" s="88">
        <f>CLINIQUE!J190</f>
        <v>41.5</v>
      </c>
      <c r="N193" s="88">
        <f t="shared" si="28"/>
        <v>331.875</v>
      </c>
      <c r="O193" s="88">
        <f t="shared" si="29"/>
        <v>11.852678571428571</v>
      </c>
      <c r="P193" s="89" t="str">
        <f t="shared" si="30"/>
        <v>Admis</v>
      </c>
      <c r="Q193" s="89" t="str">
        <f t="shared" si="31"/>
        <v>juin</v>
      </c>
      <c r="R193" s="72">
        <f t="shared" si="32"/>
        <v>0</v>
      </c>
      <c r="S193" s="72">
        <f t="shared" si="33"/>
        <v>0</v>
      </c>
      <c r="T193" s="72">
        <f t="shared" si="34"/>
        <v>0</v>
      </c>
      <c r="U193" s="72">
        <f t="shared" si="35"/>
        <v>0</v>
      </c>
      <c r="V193" s="72">
        <f t="shared" si="36"/>
        <v>0</v>
      </c>
      <c r="W193" s="72">
        <f t="shared" si="37"/>
        <v>0</v>
      </c>
      <c r="X193" s="72">
        <f t="shared" si="38"/>
        <v>0</v>
      </c>
      <c r="Y193" s="72">
        <f t="shared" si="39"/>
        <v>0</v>
      </c>
      <c r="Z193" s="72">
        <f t="shared" si="40"/>
        <v>0</v>
      </c>
      <c r="AA193" s="72">
        <f t="shared" si="41"/>
        <v>0</v>
      </c>
      <c r="AB193" s="71" t="str">
        <f>'REPRODUCTION 3'!M188</f>
        <v>Juin</v>
      </c>
      <c r="AC193" s="71" t="str">
        <f>'RUMINANTS 3'!M188</f>
        <v>Juin</v>
      </c>
      <c r="AD193" s="71" t="str">
        <f>'PARASITOLOGIE 3'!M188</f>
        <v>Juin</v>
      </c>
      <c r="AE193" s="71" t="str">
        <f>'INFECTIEUX 3'!M188</f>
        <v>Juin</v>
      </c>
      <c r="AF193" s="71" t="str">
        <f>'CARNIVORES 3'!M188</f>
        <v>Juin</v>
      </c>
      <c r="AG193" s="71" t="str">
        <f>'CHIRURGIE 3'!M188</f>
        <v>Juin</v>
      </c>
      <c r="AH193" s="71" t="str">
        <f>'BIOCHIMIE 2'!M188</f>
        <v>Juin</v>
      </c>
      <c r="AI193" s="71" t="str">
        <f>'HIDAOA 3'!M188</f>
        <v>Juin</v>
      </c>
      <c r="AJ193" s="71" t="str">
        <f>'ANA-PATH 2'!M188</f>
        <v>Juin</v>
      </c>
      <c r="AK193" s="73" t="str">
        <f>CLINIQUE!N190</f>
        <v>Juin</v>
      </c>
    </row>
    <row r="194" spans="1:37" ht="18.95" customHeight="1">
      <c r="A194" s="115">
        <v>154</v>
      </c>
      <c r="B194" s="136" t="s">
        <v>424</v>
      </c>
      <c r="C194" s="136" t="s">
        <v>425</v>
      </c>
      <c r="D194" s="346">
        <f>'REPRODUCTION 3'!I189</f>
        <v>12</v>
      </c>
      <c r="E194" s="346">
        <f>'RUMINANTS 3'!I189</f>
        <v>27.75</v>
      </c>
      <c r="F194" s="346">
        <f>'PARASITOLOGIE 3'!I189</f>
        <v>39</v>
      </c>
      <c r="G194" s="346">
        <f>'INFECTIEUX 3'!I189</f>
        <v>24</v>
      </c>
      <c r="H194" s="346">
        <f>'CARNIVORES 3'!I189</f>
        <v>25.5</v>
      </c>
      <c r="I194" s="346">
        <f>'CHIRURGIE 3'!I189</f>
        <v>19.5</v>
      </c>
      <c r="J194" s="346">
        <f>'BIOCHIMIE 2'!I189</f>
        <v>15</v>
      </c>
      <c r="K194" s="346">
        <f>'HIDAOA 3'!I189</f>
        <v>30.75</v>
      </c>
      <c r="L194" s="346">
        <f>'ANA-PATH 2'!I189</f>
        <v>12.75</v>
      </c>
      <c r="M194" s="346">
        <f>CLINIQUE!J191</f>
        <v>40</v>
      </c>
      <c r="N194" s="346">
        <f t="shared" si="28"/>
        <v>246.25</v>
      </c>
      <c r="O194" s="346">
        <f t="shared" si="29"/>
        <v>8.7946428571428577</v>
      </c>
      <c r="P194" s="347" t="str">
        <f t="shared" si="30"/>
        <v>Ajournee</v>
      </c>
      <c r="Q194" s="347" t="str">
        <f t="shared" si="31"/>
        <v>Synthèse</v>
      </c>
      <c r="R194" s="348">
        <f t="shared" si="32"/>
        <v>1</v>
      </c>
      <c r="S194" s="348">
        <f t="shared" si="33"/>
        <v>0</v>
      </c>
      <c r="T194" s="348">
        <f t="shared" si="34"/>
        <v>0</v>
      </c>
      <c r="U194" s="348">
        <f t="shared" si="35"/>
        <v>0</v>
      </c>
      <c r="V194" s="348">
        <f t="shared" si="36"/>
        <v>0</v>
      </c>
      <c r="W194" s="348">
        <f t="shared" si="37"/>
        <v>0</v>
      </c>
      <c r="X194" s="348">
        <f t="shared" si="38"/>
        <v>0</v>
      </c>
      <c r="Y194" s="348">
        <f t="shared" si="39"/>
        <v>0</v>
      </c>
      <c r="Z194" s="348">
        <f t="shared" si="40"/>
        <v>0</v>
      </c>
      <c r="AA194" s="348">
        <f t="shared" si="41"/>
        <v>0</v>
      </c>
      <c r="AB194" s="71" t="str">
        <f>'REPRODUCTION 3'!M189</f>
        <v>Synthèse</v>
      </c>
      <c r="AC194" s="71" t="str">
        <f>'RUMINANTS 3'!M189</f>
        <v>Synthèse</v>
      </c>
      <c r="AD194" s="71" t="str">
        <f>'PARASITOLOGIE 3'!M189</f>
        <v>Synthèse</v>
      </c>
      <c r="AE194" s="71" t="str">
        <f>'INFECTIEUX 3'!M189</f>
        <v>Synthèse</v>
      </c>
      <c r="AF194" s="71" t="str">
        <f>'CARNIVORES 3'!M189</f>
        <v>Synthèse</v>
      </c>
      <c r="AG194" s="71" t="str">
        <f>'CHIRURGIE 3'!M189</f>
        <v>Synthèse</v>
      </c>
      <c r="AH194" s="71" t="str">
        <f>'BIOCHIMIE 2'!M189</f>
        <v>Synthèse</v>
      </c>
      <c r="AI194" s="71" t="str">
        <f>'HIDAOA 3'!M189</f>
        <v>Synthèse</v>
      </c>
      <c r="AJ194" s="71" t="str">
        <f>'ANA-PATH 2'!M189</f>
        <v>Synthèse</v>
      </c>
      <c r="AK194" s="73" t="str">
        <f>CLINIQUE!N191</f>
        <v>Juin</v>
      </c>
    </row>
    <row r="195" spans="1:37" ht="15.75">
      <c r="A195" s="35">
        <v>185</v>
      </c>
      <c r="B195" s="123" t="s">
        <v>426</v>
      </c>
      <c r="C195" s="123" t="s">
        <v>427</v>
      </c>
      <c r="D195" s="346">
        <f>'REPRODUCTION 3'!I190</f>
        <v>30</v>
      </c>
      <c r="E195" s="346">
        <f>'RUMINANTS 3'!I190</f>
        <v>42</v>
      </c>
      <c r="F195" s="346">
        <f>'PARASITOLOGIE 3'!I190</f>
        <v>36.375</v>
      </c>
      <c r="G195" s="346">
        <f>'INFECTIEUX 3'!I190</f>
        <v>27</v>
      </c>
      <c r="H195" s="346">
        <f>'CARNIVORES 3'!I190</f>
        <v>32.25</v>
      </c>
      <c r="I195" s="346">
        <f>'CHIRURGIE 3'!I190</f>
        <v>30</v>
      </c>
      <c r="J195" s="346">
        <f>'BIOCHIMIE 2'!I190</f>
        <v>21</v>
      </c>
      <c r="K195" s="346">
        <f>'HIDAOA 3'!I190</f>
        <v>35.25</v>
      </c>
      <c r="L195" s="346">
        <f>'ANA-PATH 2'!I190</f>
        <v>20</v>
      </c>
      <c r="M195" s="339">
        <f>CLINIQUE!J192</f>
        <v>41</v>
      </c>
      <c r="N195" s="339">
        <f t="shared" si="28"/>
        <v>314.875</v>
      </c>
      <c r="O195" s="339">
        <f t="shared" si="29"/>
        <v>11.245535714285714</v>
      </c>
      <c r="P195" s="89" t="str">
        <f t="shared" si="30"/>
        <v>Admis</v>
      </c>
      <c r="Q195" s="89" t="str">
        <f t="shared" si="31"/>
        <v>Synthèse</v>
      </c>
      <c r="R195" s="72">
        <f t="shared" si="32"/>
        <v>0</v>
      </c>
      <c r="S195" s="72">
        <f t="shared" si="33"/>
        <v>0</v>
      </c>
      <c r="T195" s="72">
        <f t="shared" si="34"/>
        <v>0</v>
      </c>
      <c r="U195" s="72">
        <f t="shared" si="35"/>
        <v>0</v>
      </c>
      <c r="V195" s="72">
        <f t="shared" si="36"/>
        <v>0</v>
      </c>
      <c r="W195" s="72">
        <f t="shared" si="37"/>
        <v>0</v>
      </c>
      <c r="X195" s="72">
        <f t="shared" si="38"/>
        <v>0</v>
      </c>
      <c r="Y195" s="72">
        <f t="shared" si="39"/>
        <v>0</v>
      </c>
      <c r="Z195" s="72">
        <f t="shared" si="40"/>
        <v>0</v>
      </c>
      <c r="AA195" s="72">
        <f t="shared" si="41"/>
        <v>0</v>
      </c>
      <c r="AB195" s="71" t="str">
        <f>'REPRODUCTION 3'!M190</f>
        <v>Synthèse</v>
      </c>
      <c r="AC195" s="71" t="str">
        <f>'RUMINANTS 3'!M190</f>
        <v>Juin</v>
      </c>
      <c r="AD195" s="71" t="str">
        <f>'PARASITOLOGIE 3'!M190</f>
        <v>Juin</v>
      </c>
      <c r="AE195" s="71" t="str">
        <f>'INFECTIEUX 3'!M190</f>
        <v>Synthèse</v>
      </c>
      <c r="AF195" s="71" t="str">
        <f>'CARNIVORES 3'!M190</f>
        <v>Juin</v>
      </c>
      <c r="AG195" s="71" t="str">
        <f>'CHIRURGIE 3'!M190</f>
        <v>Synthèse</v>
      </c>
      <c r="AH195" s="71" t="str">
        <f>'BIOCHIMIE 2'!M190</f>
        <v>Juin</v>
      </c>
      <c r="AI195" s="71" t="str">
        <f>'HIDAOA 3'!M190</f>
        <v>Synthèse</v>
      </c>
      <c r="AJ195" s="71" t="str">
        <f>'ANA-PATH 2'!M190</f>
        <v>Juin</v>
      </c>
      <c r="AK195" s="73" t="str">
        <f>CLINIQUE!N192</f>
        <v>Juin</v>
      </c>
    </row>
    <row r="196" spans="1:37" ht="15.75" hidden="1">
      <c r="A196" s="115">
        <v>186</v>
      </c>
      <c r="B196" s="123" t="s">
        <v>428</v>
      </c>
      <c r="C196" s="123" t="s">
        <v>429</v>
      </c>
      <c r="D196" s="346">
        <f>'REPRODUCTION 3'!I191</f>
        <v>25.5</v>
      </c>
      <c r="E196" s="346">
        <f>'RUMINANTS 3'!I191</f>
        <v>45.75</v>
      </c>
      <c r="F196" s="346">
        <f>'PARASITOLOGIE 3'!I191</f>
        <v>41.25</v>
      </c>
      <c r="G196" s="346">
        <f>'INFECTIEUX 3'!I191</f>
        <v>21</v>
      </c>
      <c r="H196" s="346">
        <f>'CARNIVORES 3'!I191</f>
        <v>40.125</v>
      </c>
      <c r="I196" s="346">
        <f>'CHIRURGIE 3'!I191</f>
        <v>36.75</v>
      </c>
      <c r="J196" s="346">
        <f>'BIOCHIMIE 2'!I191</f>
        <v>23.75</v>
      </c>
      <c r="K196" s="346">
        <f>'HIDAOA 3'!I191</f>
        <v>40.875</v>
      </c>
      <c r="L196" s="346">
        <f>'ANA-PATH 2'!I191</f>
        <v>20</v>
      </c>
      <c r="M196" s="339">
        <f>CLINIQUE!J193</f>
        <v>40.75</v>
      </c>
      <c r="N196" s="339">
        <f t="shared" si="28"/>
        <v>335.75</v>
      </c>
      <c r="O196" s="339">
        <f t="shared" si="29"/>
        <v>11.991071428571429</v>
      </c>
      <c r="P196" s="89" t="str">
        <f t="shared" si="30"/>
        <v>Admis</v>
      </c>
      <c r="Q196" s="89" t="str">
        <f t="shared" si="31"/>
        <v>juin</v>
      </c>
      <c r="R196" s="72">
        <f t="shared" si="32"/>
        <v>0</v>
      </c>
      <c r="S196" s="72">
        <f t="shared" si="33"/>
        <v>0</v>
      </c>
      <c r="T196" s="72">
        <f t="shared" si="34"/>
        <v>0</v>
      </c>
      <c r="U196" s="72">
        <f t="shared" si="35"/>
        <v>0</v>
      </c>
      <c r="V196" s="72">
        <f t="shared" si="36"/>
        <v>0</v>
      </c>
      <c r="W196" s="72">
        <f t="shared" si="37"/>
        <v>0</v>
      </c>
      <c r="X196" s="72">
        <f t="shared" si="38"/>
        <v>0</v>
      </c>
      <c r="Y196" s="72">
        <f t="shared" si="39"/>
        <v>0</v>
      </c>
      <c r="Z196" s="72">
        <f t="shared" si="40"/>
        <v>0</v>
      </c>
      <c r="AA196" s="72">
        <f t="shared" si="41"/>
        <v>0</v>
      </c>
      <c r="AB196" s="71" t="str">
        <f>'REPRODUCTION 3'!M191</f>
        <v>Juin</v>
      </c>
      <c r="AC196" s="71" t="str">
        <f>'RUMINANTS 3'!M191</f>
        <v>Juin</v>
      </c>
      <c r="AD196" s="71" t="str">
        <f>'PARASITOLOGIE 3'!M191</f>
        <v>Juin</v>
      </c>
      <c r="AE196" s="71" t="str">
        <f>'INFECTIEUX 3'!M191</f>
        <v>Juin</v>
      </c>
      <c r="AF196" s="71" t="str">
        <f>'CARNIVORES 3'!M191</f>
        <v>Juin</v>
      </c>
      <c r="AG196" s="71" t="str">
        <f>'CHIRURGIE 3'!M191</f>
        <v>Juin</v>
      </c>
      <c r="AH196" s="71" t="str">
        <f>'BIOCHIMIE 2'!M191</f>
        <v>Juin</v>
      </c>
      <c r="AI196" s="71" t="str">
        <f>'HIDAOA 3'!M191</f>
        <v>Juin</v>
      </c>
      <c r="AJ196" s="71" t="str">
        <f>'ANA-PATH 2'!M191</f>
        <v>Juin</v>
      </c>
      <c r="AK196" s="73" t="str">
        <f>CLINIQUE!N193</f>
        <v>Juin</v>
      </c>
    </row>
    <row r="197" spans="1:37" ht="15.75" hidden="1">
      <c r="A197" s="115">
        <v>187</v>
      </c>
      <c r="B197" s="123" t="s">
        <v>430</v>
      </c>
      <c r="C197" s="123" t="s">
        <v>431</v>
      </c>
      <c r="D197" s="346">
        <f>'REPRODUCTION 3'!I192</f>
        <v>18.75</v>
      </c>
      <c r="E197" s="346">
        <f>'RUMINANTS 3'!I192</f>
        <v>54</v>
      </c>
      <c r="F197" s="346">
        <f>'PARASITOLOGIE 3'!I192</f>
        <v>30.75</v>
      </c>
      <c r="G197" s="346">
        <f>'INFECTIEUX 3'!I192</f>
        <v>35.25</v>
      </c>
      <c r="H197" s="346">
        <f>'CARNIVORES 3'!I192</f>
        <v>48.75</v>
      </c>
      <c r="I197" s="346">
        <f>'CHIRURGIE 3'!I192</f>
        <v>29.25</v>
      </c>
      <c r="J197" s="346">
        <f>'BIOCHIMIE 2'!I192</f>
        <v>22.25</v>
      </c>
      <c r="K197" s="346">
        <f>'HIDAOA 3'!I192</f>
        <v>55.125</v>
      </c>
      <c r="L197" s="346">
        <f>'ANA-PATH 2'!I192</f>
        <v>19</v>
      </c>
      <c r="M197" s="88">
        <f>CLINIQUE!J194</f>
        <v>39</v>
      </c>
      <c r="N197" s="88">
        <f t="shared" si="28"/>
        <v>352.125</v>
      </c>
      <c r="O197" s="88">
        <f t="shared" si="29"/>
        <v>12.575892857142858</v>
      </c>
      <c r="P197" s="89" t="str">
        <f t="shared" si="30"/>
        <v>Admis</v>
      </c>
      <c r="Q197" s="89" t="str">
        <f t="shared" si="31"/>
        <v>juin</v>
      </c>
      <c r="R197" s="72">
        <f t="shared" si="32"/>
        <v>0</v>
      </c>
      <c r="S197" s="72">
        <f t="shared" si="33"/>
        <v>0</v>
      </c>
      <c r="T197" s="72">
        <f t="shared" si="34"/>
        <v>0</v>
      </c>
      <c r="U197" s="72">
        <f t="shared" si="35"/>
        <v>0</v>
      </c>
      <c r="V197" s="72">
        <f t="shared" si="36"/>
        <v>0</v>
      </c>
      <c r="W197" s="72">
        <f t="shared" si="37"/>
        <v>0</v>
      </c>
      <c r="X197" s="72">
        <f t="shared" si="38"/>
        <v>0</v>
      </c>
      <c r="Y197" s="72">
        <f t="shared" si="39"/>
        <v>0</v>
      </c>
      <c r="Z197" s="72">
        <f t="shared" si="40"/>
        <v>0</v>
      </c>
      <c r="AA197" s="72">
        <f t="shared" si="41"/>
        <v>0</v>
      </c>
      <c r="AB197" s="71" t="str">
        <f>'REPRODUCTION 3'!M192</f>
        <v>Juin</v>
      </c>
      <c r="AC197" s="71" t="str">
        <f>'RUMINANTS 3'!M192</f>
        <v>Juin</v>
      </c>
      <c r="AD197" s="71" t="str">
        <f>'PARASITOLOGIE 3'!M192</f>
        <v>Juin</v>
      </c>
      <c r="AE197" s="71" t="str">
        <f>'INFECTIEUX 3'!M192</f>
        <v>Juin</v>
      </c>
      <c r="AF197" s="71" t="str">
        <f>'CARNIVORES 3'!M192</f>
        <v>Juin</v>
      </c>
      <c r="AG197" s="71" t="str">
        <f>'CHIRURGIE 3'!M192</f>
        <v>Juin</v>
      </c>
      <c r="AH197" s="71" t="str">
        <f>'BIOCHIMIE 2'!M192</f>
        <v>Juin</v>
      </c>
      <c r="AI197" s="71" t="str">
        <f>'HIDAOA 3'!M192</f>
        <v>Juin</v>
      </c>
      <c r="AJ197" s="71" t="str">
        <f>'ANA-PATH 2'!M192</f>
        <v>Juin</v>
      </c>
      <c r="AK197" s="73" t="str">
        <f>CLINIQUE!N194</f>
        <v>Juin</v>
      </c>
    </row>
    <row r="198" spans="1:37" ht="15.75">
      <c r="A198" s="35">
        <v>188</v>
      </c>
      <c r="B198" s="123" t="s">
        <v>432</v>
      </c>
      <c r="C198" s="123" t="s">
        <v>433</v>
      </c>
      <c r="D198" s="346">
        <f>'REPRODUCTION 3'!I193</f>
        <v>24</v>
      </c>
      <c r="E198" s="346">
        <f>'RUMINANTS 3'!I193</f>
        <v>43.515000000000001</v>
      </c>
      <c r="F198" s="346">
        <f>'PARASITOLOGIE 3'!I193</f>
        <v>43.5</v>
      </c>
      <c r="G198" s="346">
        <f>'INFECTIEUX 3'!I193</f>
        <v>30</v>
      </c>
      <c r="H198" s="346">
        <f>'CARNIVORES 3'!I193</f>
        <v>30.75</v>
      </c>
      <c r="I198" s="346">
        <f>'CHIRURGIE 3'!I193</f>
        <v>21</v>
      </c>
      <c r="J198" s="346">
        <f>'BIOCHIMIE 2'!I193</f>
        <v>20</v>
      </c>
      <c r="K198" s="346">
        <f>'HIDAOA 3'!I193</f>
        <v>35.25</v>
      </c>
      <c r="L198" s="346">
        <f>'ANA-PATH 2'!I193</f>
        <v>21.5</v>
      </c>
      <c r="M198" s="339">
        <f>CLINIQUE!J195</f>
        <v>39</v>
      </c>
      <c r="N198" s="339">
        <f t="shared" si="28"/>
        <v>308.51499999999999</v>
      </c>
      <c r="O198" s="339">
        <f t="shared" si="29"/>
        <v>11.018392857142857</v>
      </c>
      <c r="P198" s="89" t="str">
        <f t="shared" si="30"/>
        <v>Admis</v>
      </c>
      <c r="Q198" s="89" t="str">
        <f t="shared" si="31"/>
        <v>Synthèse</v>
      </c>
      <c r="R198" s="72">
        <f t="shared" si="32"/>
        <v>0</v>
      </c>
      <c r="S198" s="72">
        <f t="shared" si="33"/>
        <v>0</v>
      </c>
      <c r="T198" s="72">
        <f t="shared" si="34"/>
        <v>0</v>
      </c>
      <c r="U198" s="72">
        <f t="shared" si="35"/>
        <v>0</v>
      </c>
      <c r="V198" s="72">
        <f t="shared" si="36"/>
        <v>0</v>
      </c>
      <c r="W198" s="72">
        <f t="shared" si="37"/>
        <v>0</v>
      </c>
      <c r="X198" s="72">
        <f t="shared" si="38"/>
        <v>0</v>
      </c>
      <c r="Y198" s="72">
        <f t="shared" si="39"/>
        <v>0</v>
      </c>
      <c r="Z198" s="72">
        <f t="shared" si="40"/>
        <v>0</v>
      </c>
      <c r="AA198" s="72">
        <f t="shared" si="41"/>
        <v>0</v>
      </c>
      <c r="AB198" s="71" t="str">
        <f>'REPRODUCTION 3'!M193</f>
        <v>Synthèse</v>
      </c>
      <c r="AC198" s="71" t="str">
        <f>'RUMINANTS 3'!M193</f>
        <v>Juin</v>
      </c>
      <c r="AD198" s="71" t="str">
        <f>'PARASITOLOGIE 3'!M193</f>
        <v>Synthèse</v>
      </c>
      <c r="AE198" s="71" t="str">
        <f>'INFECTIEUX 3'!M193</f>
        <v>Synthèse</v>
      </c>
      <c r="AF198" s="71" t="str">
        <f>'CARNIVORES 3'!M193</f>
        <v>Juin</v>
      </c>
      <c r="AG198" s="71" t="str">
        <f>'CHIRURGIE 3'!M193</f>
        <v>Synthèse</v>
      </c>
      <c r="AH198" s="71" t="str">
        <f>'BIOCHIMIE 2'!M193</f>
        <v>Synthèse</v>
      </c>
      <c r="AI198" s="71" t="str">
        <f>'HIDAOA 3'!M193</f>
        <v>Juin</v>
      </c>
      <c r="AJ198" s="71" t="str">
        <f>'ANA-PATH 2'!M193</f>
        <v>Juin</v>
      </c>
      <c r="AK198" s="73" t="str">
        <f>CLINIQUE!N195</f>
        <v>Juin</v>
      </c>
    </row>
    <row r="199" spans="1:37" ht="15.75">
      <c r="A199" s="115">
        <v>18</v>
      </c>
      <c r="B199" s="136" t="s">
        <v>434</v>
      </c>
      <c r="C199" s="136" t="s">
        <v>435</v>
      </c>
      <c r="D199" s="346">
        <f>'REPRODUCTION 3'!I194</f>
        <v>16.125</v>
      </c>
      <c r="E199" s="346">
        <f>'RUMINANTS 3'!I194</f>
        <v>41.25</v>
      </c>
      <c r="F199" s="346">
        <f>'PARASITOLOGIE 3'!I194</f>
        <v>33.375</v>
      </c>
      <c r="G199" s="346">
        <f>'INFECTIEUX 3'!I194</f>
        <v>15</v>
      </c>
      <c r="H199" s="346">
        <f>'CARNIVORES 3'!I194</f>
        <v>39.75</v>
      </c>
      <c r="I199" s="346">
        <f>'CHIRURGIE 3'!I194</f>
        <v>31.5</v>
      </c>
      <c r="J199" s="346">
        <f>'BIOCHIMIE 2'!I194</f>
        <v>15.75</v>
      </c>
      <c r="K199" s="346">
        <f>'HIDAOA 3'!I194</f>
        <v>34.5</v>
      </c>
      <c r="L199" s="346">
        <f>'ANA-PATH 2'!I194</f>
        <v>20</v>
      </c>
      <c r="M199" s="346">
        <f>CLINIQUE!J196</f>
        <v>42</v>
      </c>
      <c r="N199" s="346">
        <f t="shared" si="28"/>
        <v>289.25</v>
      </c>
      <c r="O199" s="346">
        <f t="shared" si="29"/>
        <v>10.330357142857142</v>
      </c>
      <c r="P199" s="347" t="str">
        <f t="shared" si="30"/>
        <v>Admis</v>
      </c>
      <c r="Q199" s="347" t="str">
        <f t="shared" si="31"/>
        <v>Synthèse</v>
      </c>
      <c r="R199" s="348">
        <f t="shared" si="32"/>
        <v>0</v>
      </c>
      <c r="S199" s="348">
        <f t="shared" si="33"/>
        <v>0</v>
      </c>
      <c r="T199" s="348">
        <f t="shared" si="34"/>
        <v>0</v>
      </c>
      <c r="U199" s="348">
        <f t="shared" si="35"/>
        <v>0</v>
      </c>
      <c r="V199" s="348">
        <f t="shared" si="36"/>
        <v>0</v>
      </c>
      <c r="W199" s="348">
        <f t="shared" si="37"/>
        <v>0</v>
      </c>
      <c r="X199" s="348">
        <f t="shared" si="38"/>
        <v>0</v>
      </c>
      <c r="Y199" s="348">
        <f t="shared" si="39"/>
        <v>0</v>
      </c>
      <c r="Z199" s="348">
        <f t="shared" si="40"/>
        <v>0</v>
      </c>
      <c r="AA199" s="348">
        <f t="shared" si="41"/>
        <v>0</v>
      </c>
      <c r="AB199" s="71" t="str">
        <f>'REPRODUCTION 3'!M194</f>
        <v>Juin</v>
      </c>
      <c r="AC199" s="71" t="str">
        <f>'RUMINANTS 3'!M194</f>
        <v>Juin</v>
      </c>
      <c r="AD199" s="71" t="str">
        <f>'PARASITOLOGIE 3'!M194</f>
        <v>Juin</v>
      </c>
      <c r="AE199" s="71" t="str">
        <f>'INFECTIEUX 3'!M194</f>
        <v>Synthèse</v>
      </c>
      <c r="AF199" s="71" t="str">
        <f>'CARNIVORES 3'!M194</f>
        <v>Juin</v>
      </c>
      <c r="AG199" s="71" t="str">
        <f>'CHIRURGIE 3'!M194</f>
        <v>Juin</v>
      </c>
      <c r="AH199" s="71" t="str">
        <f>'BIOCHIMIE 2'!M194</f>
        <v>Juin</v>
      </c>
      <c r="AI199" s="71" t="str">
        <f>'HIDAOA 3'!M194</f>
        <v>Juin</v>
      </c>
      <c r="AJ199" s="71" t="str">
        <f>'ANA-PATH 2'!M194</f>
        <v>Juin</v>
      </c>
      <c r="AK199" s="73" t="str">
        <f>CLINIQUE!N196</f>
        <v>Juin</v>
      </c>
    </row>
    <row r="200" spans="1:37" s="43" customFormat="1" ht="18.95" customHeight="1">
      <c r="A200" s="115">
        <v>158</v>
      </c>
      <c r="B200" s="136" t="s">
        <v>436</v>
      </c>
      <c r="C200" s="136" t="s">
        <v>206</v>
      </c>
      <c r="D200" s="346">
        <f>'REPRODUCTION 3'!I195</f>
        <v>12.75</v>
      </c>
      <c r="E200" s="346">
        <f>'RUMINANTS 3'!I195</f>
        <v>39</v>
      </c>
      <c r="F200" s="346">
        <f>'PARASITOLOGIE 3'!I195</f>
        <v>32.625</v>
      </c>
      <c r="G200" s="346">
        <f>'INFECTIEUX 3'!I195</f>
        <v>6.75</v>
      </c>
      <c r="H200" s="346">
        <f>'CARNIVORES 3'!I195</f>
        <v>26.625</v>
      </c>
      <c r="I200" s="346">
        <f>'CHIRURGIE 3'!I195</f>
        <v>15</v>
      </c>
      <c r="J200" s="346">
        <f>'BIOCHIMIE 2'!I195</f>
        <v>18.5</v>
      </c>
      <c r="K200" s="346">
        <f>'HIDAOA 3'!I195</f>
        <v>31.5</v>
      </c>
      <c r="L200" s="346">
        <f>'ANA-PATH 2'!I195</f>
        <v>14</v>
      </c>
      <c r="M200" s="346">
        <f>CLINIQUE!J198</f>
        <v>38.5</v>
      </c>
      <c r="N200" s="346">
        <f t="shared" si="28"/>
        <v>235.25</v>
      </c>
      <c r="O200" s="346">
        <f t="shared" si="29"/>
        <v>8.4017857142857135</v>
      </c>
      <c r="P200" s="347" t="str">
        <f t="shared" si="30"/>
        <v>Ajournee</v>
      </c>
      <c r="Q200" s="347" t="str">
        <f t="shared" si="31"/>
        <v>Synthèse</v>
      </c>
      <c r="R200" s="348">
        <f t="shared" si="32"/>
        <v>1</v>
      </c>
      <c r="S200" s="348">
        <f t="shared" si="33"/>
        <v>0</v>
      </c>
      <c r="T200" s="348">
        <f t="shared" si="34"/>
        <v>0</v>
      </c>
      <c r="U200" s="348">
        <f t="shared" si="35"/>
        <v>1</v>
      </c>
      <c r="V200" s="348">
        <f t="shared" si="36"/>
        <v>0</v>
      </c>
      <c r="W200" s="348">
        <f t="shared" si="37"/>
        <v>0</v>
      </c>
      <c r="X200" s="348">
        <f t="shared" si="38"/>
        <v>0</v>
      </c>
      <c r="Y200" s="348">
        <f t="shared" si="39"/>
        <v>0</v>
      </c>
      <c r="Z200" s="348">
        <f t="shared" si="40"/>
        <v>0</v>
      </c>
      <c r="AA200" s="348">
        <f t="shared" si="41"/>
        <v>0</v>
      </c>
      <c r="AB200" s="71" t="str">
        <f>'REPRODUCTION 3'!M196</f>
        <v>Synthèse</v>
      </c>
      <c r="AC200" s="71" t="str">
        <f>'RUMINANTS 3'!M196</f>
        <v>Juin</v>
      </c>
      <c r="AD200" s="71" t="str">
        <f>'PARASITOLOGIE 3'!M196</f>
        <v>Synthèse</v>
      </c>
      <c r="AE200" s="71" t="str">
        <f>'INFECTIEUX 3'!M196</f>
        <v>Synthèse</v>
      </c>
      <c r="AF200" s="71" t="str">
        <f>'CARNIVORES 3'!M196</f>
        <v>Synthèse</v>
      </c>
      <c r="AG200" s="71" t="str">
        <f>'CHIRURGIE 3'!M196</f>
        <v>Synthèse</v>
      </c>
      <c r="AH200" s="71" t="str">
        <f>'BIOCHIMIE 2'!M196</f>
        <v>Synthèse</v>
      </c>
      <c r="AI200" s="71" t="str">
        <f>'HIDAOA 3'!M196</f>
        <v>Synthèse</v>
      </c>
      <c r="AJ200" s="71" t="str">
        <f>'ANA-PATH 2'!M196</f>
        <v>Synthèse</v>
      </c>
      <c r="AK200" s="73" t="str">
        <f>CLINIQUE!N198</f>
        <v>Juin</v>
      </c>
    </row>
    <row r="201" spans="1:37" ht="18.95" customHeight="1">
      <c r="A201" s="115">
        <v>297</v>
      </c>
      <c r="B201" s="136" t="s">
        <v>777</v>
      </c>
      <c r="C201" s="136" t="s">
        <v>65</v>
      </c>
      <c r="D201" s="346">
        <f>'REPRODUCTION 3'!I196</f>
        <v>10.125</v>
      </c>
      <c r="E201" s="346">
        <f>'RUMINANTS 3'!I196</f>
        <v>38.25</v>
      </c>
      <c r="F201" s="346">
        <f>'PARASITOLOGIE 3'!I196</f>
        <v>31.5</v>
      </c>
      <c r="G201" s="346">
        <f>'INFECTIEUX 3'!I196</f>
        <v>18</v>
      </c>
      <c r="H201" s="346">
        <f>'CARNIVORES 3'!I196</f>
        <v>26.625</v>
      </c>
      <c r="I201" s="346">
        <f>'CHIRURGIE 3'!I196</f>
        <v>18</v>
      </c>
      <c r="J201" s="346">
        <f>'BIOCHIMIE 2'!I196</f>
        <v>16</v>
      </c>
      <c r="K201" s="346">
        <f>'HIDAOA 3'!I196</f>
        <v>28.875</v>
      </c>
      <c r="L201" s="346">
        <f>'ANA-PATH 2'!I196</f>
        <v>20</v>
      </c>
      <c r="M201" s="346">
        <f>CLINIQUE!J197</f>
        <v>39.75</v>
      </c>
      <c r="N201" s="346">
        <f t="shared" si="28"/>
        <v>247.125</v>
      </c>
      <c r="O201" s="346">
        <f t="shared" si="29"/>
        <v>8.8258928571428577</v>
      </c>
      <c r="P201" s="347" t="str">
        <f t="shared" si="30"/>
        <v>Ajournee</v>
      </c>
      <c r="Q201" s="347" t="str">
        <f t="shared" si="31"/>
        <v>Synthèse</v>
      </c>
      <c r="R201" s="348">
        <f t="shared" si="32"/>
        <v>1</v>
      </c>
      <c r="S201" s="348">
        <f t="shared" si="33"/>
        <v>0</v>
      </c>
      <c r="T201" s="348">
        <f t="shared" si="34"/>
        <v>0</v>
      </c>
      <c r="U201" s="348">
        <f t="shared" si="35"/>
        <v>0</v>
      </c>
      <c r="V201" s="348">
        <f t="shared" si="36"/>
        <v>0</v>
      </c>
      <c r="W201" s="348">
        <f t="shared" si="37"/>
        <v>0</v>
      </c>
      <c r="X201" s="348">
        <f t="shared" si="38"/>
        <v>0</v>
      </c>
      <c r="Y201" s="348">
        <f t="shared" si="39"/>
        <v>0</v>
      </c>
      <c r="Z201" s="348">
        <f t="shared" si="40"/>
        <v>0</v>
      </c>
      <c r="AA201" s="348">
        <f t="shared" si="41"/>
        <v>0</v>
      </c>
      <c r="AB201" s="71" t="str">
        <f>'REPRODUCTION 3'!M195</f>
        <v>Juin</v>
      </c>
      <c r="AC201" s="71" t="str">
        <f>'RUMINANTS 3'!M195</f>
        <v>Synthèse</v>
      </c>
      <c r="AD201" s="71" t="str">
        <f>'PARASITOLOGIE 3'!M195</f>
        <v>Juin</v>
      </c>
      <c r="AE201" s="71" t="str">
        <f>'INFECTIEUX 3'!M195</f>
        <v>Juin</v>
      </c>
      <c r="AF201" s="71" t="str">
        <f>'CARNIVORES 3'!M195</f>
        <v>Synthèse</v>
      </c>
      <c r="AG201" s="71" t="str">
        <f>'CHIRURGIE 3'!M195</f>
        <v>Juin</v>
      </c>
      <c r="AH201" s="71" t="str">
        <f>'BIOCHIMIE 2'!M195</f>
        <v>Juin</v>
      </c>
      <c r="AI201" s="71" t="str">
        <f>'HIDAOA 3'!M195</f>
        <v>Synthèse</v>
      </c>
      <c r="AJ201" s="71" t="str">
        <f>'ANA-PATH 2'!M195</f>
        <v>Synthèse</v>
      </c>
      <c r="AK201" s="73" t="str">
        <f>CLINIQUE!N197</f>
        <v>Juin</v>
      </c>
    </row>
    <row r="202" spans="1:37" ht="15.75" hidden="1">
      <c r="A202" s="115">
        <v>192</v>
      </c>
      <c r="B202" s="123" t="s">
        <v>437</v>
      </c>
      <c r="C202" s="123" t="s">
        <v>438</v>
      </c>
      <c r="D202" s="346">
        <f>'REPRODUCTION 3'!I197</f>
        <v>15</v>
      </c>
      <c r="E202" s="346">
        <f>'RUMINANTS 3'!I197</f>
        <v>49.5</v>
      </c>
      <c r="F202" s="346">
        <f>'PARASITOLOGIE 3'!I197</f>
        <v>36.75</v>
      </c>
      <c r="G202" s="346">
        <f>'INFECTIEUX 3'!I197</f>
        <v>18</v>
      </c>
      <c r="H202" s="346">
        <f>'CARNIVORES 3'!I197</f>
        <v>33.75</v>
      </c>
      <c r="I202" s="346">
        <f>'CHIRURGIE 3'!I197</f>
        <v>36.75</v>
      </c>
      <c r="J202" s="346">
        <f>'BIOCHIMIE 2'!I197</f>
        <v>17.25</v>
      </c>
      <c r="K202" s="346">
        <f>'HIDAOA 3'!I197</f>
        <v>33.75</v>
      </c>
      <c r="L202" s="346">
        <f>'ANA-PATH 2'!I197</f>
        <v>10</v>
      </c>
      <c r="M202" s="88">
        <f>CLINIQUE!J199</f>
        <v>41</v>
      </c>
      <c r="N202" s="88">
        <f t="shared" si="28"/>
        <v>291.75</v>
      </c>
      <c r="O202" s="88">
        <f t="shared" si="29"/>
        <v>10.419642857142858</v>
      </c>
      <c r="P202" s="89" t="str">
        <f t="shared" si="30"/>
        <v>Admis</v>
      </c>
      <c r="Q202" s="89" t="str">
        <f t="shared" si="31"/>
        <v>juin</v>
      </c>
      <c r="R202" s="72">
        <f t="shared" si="32"/>
        <v>0</v>
      </c>
      <c r="S202" s="72">
        <f t="shared" si="33"/>
        <v>0</v>
      </c>
      <c r="T202" s="72">
        <f t="shared" si="34"/>
        <v>0</v>
      </c>
      <c r="U202" s="72">
        <f t="shared" si="35"/>
        <v>0</v>
      </c>
      <c r="V202" s="72">
        <f t="shared" si="36"/>
        <v>0</v>
      </c>
      <c r="W202" s="72">
        <f t="shared" si="37"/>
        <v>0</v>
      </c>
      <c r="X202" s="72">
        <f t="shared" si="38"/>
        <v>0</v>
      </c>
      <c r="Y202" s="72">
        <f t="shared" si="39"/>
        <v>0</v>
      </c>
      <c r="Z202" s="72">
        <f t="shared" si="40"/>
        <v>0</v>
      </c>
      <c r="AA202" s="72">
        <f t="shared" si="41"/>
        <v>0</v>
      </c>
      <c r="AB202" s="71" t="str">
        <f>'REPRODUCTION 3'!M197</f>
        <v>Juin</v>
      </c>
      <c r="AC202" s="71" t="str">
        <f>'RUMINANTS 3'!M197</f>
        <v>Juin</v>
      </c>
      <c r="AD202" s="71" t="str">
        <f>'PARASITOLOGIE 3'!M197</f>
        <v>Juin</v>
      </c>
      <c r="AE202" s="71" t="str">
        <f>'INFECTIEUX 3'!M197</f>
        <v>Juin</v>
      </c>
      <c r="AF202" s="71" t="str">
        <f>'CARNIVORES 3'!M197</f>
        <v>Juin</v>
      </c>
      <c r="AG202" s="71" t="str">
        <f>'CHIRURGIE 3'!M197</f>
        <v>Juin</v>
      </c>
      <c r="AH202" s="71" t="str">
        <f>'BIOCHIMIE 2'!M197</f>
        <v>Juin</v>
      </c>
      <c r="AI202" s="71" t="str">
        <f>'HIDAOA 3'!M197</f>
        <v>Juin</v>
      </c>
      <c r="AJ202" s="71" t="str">
        <f>'ANA-PATH 2'!M197</f>
        <v>Juin</v>
      </c>
      <c r="AK202" s="73" t="str">
        <f>CLINIQUE!N199</f>
        <v>Juin</v>
      </c>
    </row>
    <row r="203" spans="1:37" ht="15.75">
      <c r="A203" s="35">
        <v>193</v>
      </c>
      <c r="B203" s="123" t="s">
        <v>439</v>
      </c>
      <c r="C203" s="123" t="s">
        <v>440</v>
      </c>
      <c r="D203" s="346">
        <f>'REPRODUCTION 3'!I198</f>
        <v>21</v>
      </c>
      <c r="E203" s="346">
        <f>'RUMINANTS 3'!I198</f>
        <v>39</v>
      </c>
      <c r="F203" s="346">
        <f>'PARASITOLOGIE 3'!I198</f>
        <v>58.5</v>
      </c>
      <c r="G203" s="346">
        <f>'INFECTIEUX 3'!I198</f>
        <v>22.5</v>
      </c>
      <c r="H203" s="346">
        <f>'CARNIVORES 3'!I198</f>
        <v>28.875</v>
      </c>
      <c r="I203" s="346">
        <f>'CHIRURGIE 3'!I198</f>
        <v>24.75</v>
      </c>
      <c r="J203" s="346">
        <f>'BIOCHIMIE 2'!I198</f>
        <v>20</v>
      </c>
      <c r="K203" s="346">
        <f>'HIDAOA 3'!I198</f>
        <v>33.375</v>
      </c>
      <c r="L203" s="346">
        <f>'ANA-PATH 2'!I198</f>
        <v>22</v>
      </c>
      <c r="M203" s="339">
        <f>CLINIQUE!J200</f>
        <v>41.25</v>
      </c>
      <c r="N203" s="339">
        <f t="shared" si="28"/>
        <v>311.25</v>
      </c>
      <c r="O203" s="339">
        <f t="shared" si="29"/>
        <v>11.116071428571429</v>
      </c>
      <c r="P203" s="89" t="str">
        <f t="shared" si="30"/>
        <v>Admis</v>
      </c>
      <c r="Q203" s="89" t="str">
        <f t="shared" si="31"/>
        <v>Synthèse</v>
      </c>
      <c r="R203" s="72">
        <f t="shared" si="32"/>
        <v>0</v>
      </c>
      <c r="S203" s="72">
        <f t="shared" si="33"/>
        <v>0</v>
      </c>
      <c r="T203" s="72">
        <f t="shared" si="34"/>
        <v>0</v>
      </c>
      <c r="U203" s="72">
        <f t="shared" si="35"/>
        <v>0</v>
      </c>
      <c r="V203" s="72">
        <f t="shared" si="36"/>
        <v>0</v>
      </c>
      <c r="W203" s="72">
        <f t="shared" si="37"/>
        <v>0</v>
      </c>
      <c r="X203" s="72">
        <f t="shared" si="38"/>
        <v>0</v>
      </c>
      <c r="Y203" s="72">
        <f t="shared" si="39"/>
        <v>0</v>
      </c>
      <c r="Z203" s="72">
        <f t="shared" si="40"/>
        <v>0</v>
      </c>
      <c r="AA203" s="72">
        <f t="shared" si="41"/>
        <v>0</v>
      </c>
      <c r="AB203" s="71" t="str">
        <f>'REPRODUCTION 3'!M198</f>
        <v>Synthèse</v>
      </c>
      <c r="AC203" s="71" t="str">
        <f>'RUMINANTS 3'!M198</f>
        <v>Juin</v>
      </c>
      <c r="AD203" s="71" t="str">
        <f>'PARASITOLOGIE 3'!M198</f>
        <v>Synthèse</v>
      </c>
      <c r="AE203" s="71" t="str">
        <f>'INFECTIEUX 3'!M198</f>
        <v>Synthèse</v>
      </c>
      <c r="AF203" s="71" t="str">
        <f>'CARNIVORES 3'!M198</f>
        <v>Synthèse</v>
      </c>
      <c r="AG203" s="71" t="str">
        <f>'CHIRURGIE 3'!M198</f>
        <v>Synthèse</v>
      </c>
      <c r="AH203" s="71" t="str">
        <f>'BIOCHIMIE 2'!M198</f>
        <v>Synthèse</v>
      </c>
      <c r="AI203" s="71" t="str">
        <f>'HIDAOA 3'!M198</f>
        <v>Juin</v>
      </c>
      <c r="AJ203" s="71" t="str">
        <f>'ANA-PATH 2'!M198</f>
        <v>Juin</v>
      </c>
      <c r="AK203" s="73" t="str">
        <f>CLINIQUE!N200</f>
        <v>Juin</v>
      </c>
    </row>
    <row r="204" spans="1:37" ht="15.75">
      <c r="A204" s="115">
        <v>194</v>
      </c>
      <c r="B204" s="123" t="s">
        <v>441</v>
      </c>
      <c r="C204" s="123" t="s">
        <v>50</v>
      </c>
      <c r="D204" s="346">
        <f>'REPRODUCTION 3'!I199</f>
        <v>21</v>
      </c>
      <c r="E204" s="346">
        <f>'RUMINANTS 3'!I199</f>
        <v>45.75</v>
      </c>
      <c r="F204" s="346">
        <f>'PARASITOLOGIE 3'!I199</f>
        <v>49.5</v>
      </c>
      <c r="G204" s="346">
        <f>'INFECTIEUX 3'!I199</f>
        <v>31.5</v>
      </c>
      <c r="H204" s="346">
        <f>'CARNIVORES 3'!I199</f>
        <v>38.625</v>
      </c>
      <c r="I204" s="346">
        <f>'CHIRURGIE 3'!I199</f>
        <v>24</v>
      </c>
      <c r="J204" s="346">
        <f>'BIOCHIMIE 2'!I199</f>
        <v>16</v>
      </c>
      <c r="K204" s="346">
        <f>'HIDAOA 3'!I199</f>
        <v>36.75</v>
      </c>
      <c r="L204" s="346">
        <f>'ANA-PATH 2'!I199</f>
        <v>19.5</v>
      </c>
      <c r="M204" s="339">
        <f>CLINIQUE!J201</f>
        <v>37.25</v>
      </c>
      <c r="N204" s="339">
        <f t="shared" si="28"/>
        <v>319.875</v>
      </c>
      <c r="O204" s="339">
        <f t="shared" si="29"/>
        <v>11.424107142857142</v>
      </c>
      <c r="P204" s="89" t="str">
        <f t="shared" si="30"/>
        <v>Admis</v>
      </c>
      <c r="Q204" s="89" t="str">
        <f t="shared" si="31"/>
        <v>Synthèse</v>
      </c>
      <c r="R204" s="72">
        <f t="shared" si="32"/>
        <v>0</v>
      </c>
      <c r="S204" s="72">
        <f t="shared" si="33"/>
        <v>0</v>
      </c>
      <c r="T204" s="72">
        <f t="shared" si="34"/>
        <v>0</v>
      </c>
      <c r="U204" s="72">
        <f t="shared" si="35"/>
        <v>0</v>
      </c>
      <c r="V204" s="72">
        <f t="shared" si="36"/>
        <v>0</v>
      </c>
      <c r="W204" s="72">
        <f t="shared" si="37"/>
        <v>0</v>
      </c>
      <c r="X204" s="72">
        <f t="shared" si="38"/>
        <v>0</v>
      </c>
      <c r="Y204" s="72">
        <f t="shared" si="39"/>
        <v>0</v>
      </c>
      <c r="Z204" s="72">
        <f t="shared" si="40"/>
        <v>0</v>
      </c>
      <c r="AA204" s="72">
        <f t="shared" si="41"/>
        <v>0</v>
      </c>
      <c r="AB204" s="71" t="str">
        <f>'REPRODUCTION 3'!M199</f>
        <v>Synthèse</v>
      </c>
      <c r="AC204" s="71" t="str">
        <f>'RUMINANTS 3'!M199</f>
        <v>Juin</v>
      </c>
      <c r="AD204" s="71" t="str">
        <f>'PARASITOLOGIE 3'!M199</f>
        <v>Synthèse</v>
      </c>
      <c r="AE204" s="71" t="str">
        <f>'INFECTIEUX 3'!M199</f>
        <v>Synthèse</v>
      </c>
      <c r="AF204" s="71" t="str">
        <f>'CARNIVORES 3'!M199</f>
        <v>Juin</v>
      </c>
      <c r="AG204" s="71" t="str">
        <f>'CHIRURGIE 3'!M199</f>
        <v>Synthèse</v>
      </c>
      <c r="AH204" s="71" t="str">
        <f>'BIOCHIMIE 2'!M199</f>
        <v>Juin</v>
      </c>
      <c r="AI204" s="71" t="str">
        <f>'HIDAOA 3'!M199</f>
        <v>Juin</v>
      </c>
      <c r="AJ204" s="71" t="str">
        <f>'ANA-PATH 2'!M199</f>
        <v>Juin</v>
      </c>
      <c r="AK204" s="73" t="str">
        <f>CLINIQUE!N201</f>
        <v>Juin</v>
      </c>
    </row>
    <row r="205" spans="1:37" ht="15.75">
      <c r="A205" s="35">
        <v>195</v>
      </c>
      <c r="B205" s="123" t="s">
        <v>442</v>
      </c>
      <c r="C205" s="123" t="s">
        <v>443</v>
      </c>
      <c r="D205" s="346">
        <f>'REPRODUCTION 3'!I200</f>
        <v>25.5</v>
      </c>
      <c r="E205" s="346">
        <f>'RUMINANTS 3'!I200</f>
        <v>43.5</v>
      </c>
      <c r="F205" s="346">
        <f>'PARASITOLOGIE 3'!I200</f>
        <v>43.5</v>
      </c>
      <c r="G205" s="346">
        <f>'INFECTIEUX 3'!I200</f>
        <v>34.5</v>
      </c>
      <c r="H205" s="346">
        <f>'CARNIVORES 3'!I200</f>
        <v>40.125</v>
      </c>
      <c r="I205" s="346">
        <f>'CHIRURGIE 3'!I200</f>
        <v>17.25</v>
      </c>
      <c r="J205" s="346">
        <f>'BIOCHIMIE 2'!I200</f>
        <v>21</v>
      </c>
      <c r="K205" s="346">
        <f>'HIDAOA 3'!I200</f>
        <v>30</v>
      </c>
      <c r="L205" s="346">
        <f>'ANA-PATH 2'!I200</f>
        <v>24</v>
      </c>
      <c r="M205" s="339">
        <f>CLINIQUE!J202</f>
        <v>41</v>
      </c>
      <c r="N205" s="339">
        <f t="shared" ref="N205:N268" si="42">SUM(D205:M205)</f>
        <v>320.375</v>
      </c>
      <c r="O205" s="339">
        <f t="shared" ref="O205:O268" si="43">N205/28</f>
        <v>11.441964285714286</v>
      </c>
      <c r="P205" s="89" t="str">
        <f t="shared" ref="P205:P268" si="44">IF(OR(D205="exclus",E205="exclus",F205="exclus",G205="exclus",H205="exclus",I205="exclus",J205="exclus",K205="exclus",L205="exclus",M205="exclus"),"exclus",IF(AND(SUM(R205:AA205)=0,ROUND(O205,3)&gt;=10),"Admis","Ajournee"))</f>
        <v>Admis</v>
      </c>
      <c r="Q205" s="89" t="str">
        <f t="shared" ref="Q205:Q268" si="45">IF(COUNTIF(AB205:AK205,"=Rattrapage")&gt;0,"Rattrapage",IF(COUNTIF(AB205:AK205,"=Synthèse")&gt;0,"Synthèse","juin"))</f>
        <v>Synthèse</v>
      </c>
      <c r="R205" s="72">
        <f t="shared" ref="R205:R268" si="46">IF(D205&lt;15,1,0)</f>
        <v>0</v>
      </c>
      <c r="S205" s="72">
        <f t="shared" ref="S205:S268" si="47">IF(E205&lt;15,1,0)</f>
        <v>0</v>
      </c>
      <c r="T205" s="72">
        <f t="shared" ref="T205:T268" si="48">IF(F205&lt;15,1,0)</f>
        <v>0</v>
      </c>
      <c r="U205" s="72">
        <f t="shared" ref="U205:U268" si="49">IF(G205&lt;15,1,0)</f>
        <v>0</v>
      </c>
      <c r="V205" s="72">
        <f t="shared" ref="V205:V268" si="50">IF(H205&lt;15,1,0)</f>
        <v>0</v>
      </c>
      <c r="W205" s="72">
        <f t="shared" ref="W205:W268" si="51">IF(I205&lt;15,1,0)</f>
        <v>0</v>
      </c>
      <c r="X205" s="72">
        <f t="shared" ref="X205:X268" si="52">IF(J205&lt;10,1,0)</f>
        <v>0</v>
      </c>
      <c r="Y205" s="72">
        <f t="shared" ref="Y205:Y268" si="53">IF(K205&lt;15,1,0)</f>
        <v>0</v>
      </c>
      <c r="Z205" s="72">
        <f t="shared" ref="Z205:Z268" si="54">IF(L205&lt;10,1,0)</f>
        <v>0</v>
      </c>
      <c r="AA205" s="72">
        <f t="shared" ref="AA205:AA268" si="55">IF(M205&lt;15,1,0)</f>
        <v>0</v>
      </c>
      <c r="AB205" s="71" t="str">
        <f>'REPRODUCTION 3'!M200</f>
        <v>Synthèse</v>
      </c>
      <c r="AC205" s="71" t="str">
        <f>'RUMINANTS 3'!M200</f>
        <v>Juin</v>
      </c>
      <c r="AD205" s="71" t="str">
        <f>'PARASITOLOGIE 3'!M200</f>
        <v>Synthèse</v>
      </c>
      <c r="AE205" s="71" t="str">
        <f>'INFECTIEUX 3'!M200</f>
        <v>Synthèse</v>
      </c>
      <c r="AF205" s="71" t="str">
        <f>'CARNIVORES 3'!M200</f>
        <v>Juin</v>
      </c>
      <c r="AG205" s="71" t="str">
        <f>'CHIRURGIE 3'!M200</f>
        <v>Synthèse</v>
      </c>
      <c r="AH205" s="71" t="str">
        <f>'BIOCHIMIE 2'!M200</f>
        <v>Synthèse</v>
      </c>
      <c r="AI205" s="71" t="str">
        <f>'HIDAOA 3'!M200</f>
        <v>Juin</v>
      </c>
      <c r="AJ205" s="71" t="str">
        <f>'ANA-PATH 2'!M200</f>
        <v>Juin</v>
      </c>
      <c r="AK205" s="73" t="str">
        <f>CLINIQUE!N202</f>
        <v>Juin</v>
      </c>
    </row>
    <row r="206" spans="1:37" ht="15.75" hidden="1">
      <c r="A206" s="35">
        <v>196</v>
      </c>
      <c r="B206" s="123" t="s">
        <v>444</v>
      </c>
      <c r="C206" s="123" t="s">
        <v>445</v>
      </c>
      <c r="D206" s="346">
        <f>'REPRODUCTION 3'!I201</f>
        <v>20.25</v>
      </c>
      <c r="E206" s="346">
        <f>'RUMINANTS 3'!I201</f>
        <v>43.5</v>
      </c>
      <c r="F206" s="346">
        <f>'PARASITOLOGIE 3'!I201</f>
        <v>30.75</v>
      </c>
      <c r="G206" s="346">
        <f>'INFECTIEUX 3'!I201</f>
        <v>19.5</v>
      </c>
      <c r="H206" s="346">
        <f>'CARNIVORES 3'!I201</f>
        <v>39.375</v>
      </c>
      <c r="I206" s="346">
        <f>'CHIRURGIE 3'!I201</f>
        <v>32.25</v>
      </c>
      <c r="J206" s="346">
        <f>'BIOCHIMIE 2'!I201</f>
        <v>16.75</v>
      </c>
      <c r="K206" s="346">
        <f>'HIDAOA 3'!I201</f>
        <v>40.125</v>
      </c>
      <c r="L206" s="346">
        <f>'ANA-PATH 2'!I201</f>
        <v>14</v>
      </c>
      <c r="M206" s="88">
        <f>CLINIQUE!J203</f>
        <v>41</v>
      </c>
      <c r="N206" s="88">
        <f t="shared" si="42"/>
        <v>297.5</v>
      </c>
      <c r="O206" s="88">
        <f t="shared" si="43"/>
        <v>10.625</v>
      </c>
      <c r="P206" s="89" t="str">
        <f t="shared" si="44"/>
        <v>Admis</v>
      </c>
      <c r="Q206" s="89" t="str">
        <f t="shared" si="45"/>
        <v>juin</v>
      </c>
      <c r="R206" s="72">
        <f t="shared" si="46"/>
        <v>0</v>
      </c>
      <c r="S206" s="72">
        <f t="shared" si="47"/>
        <v>0</v>
      </c>
      <c r="T206" s="72">
        <f t="shared" si="48"/>
        <v>0</v>
      </c>
      <c r="U206" s="72">
        <f t="shared" si="49"/>
        <v>0</v>
      </c>
      <c r="V206" s="72">
        <f t="shared" si="50"/>
        <v>0</v>
      </c>
      <c r="W206" s="72">
        <f t="shared" si="51"/>
        <v>0</v>
      </c>
      <c r="X206" s="72">
        <f t="shared" si="52"/>
        <v>0</v>
      </c>
      <c r="Y206" s="72">
        <f t="shared" si="53"/>
        <v>0</v>
      </c>
      <c r="Z206" s="72">
        <f t="shared" si="54"/>
        <v>0</v>
      </c>
      <c r="AA206" s="72">
        <f t="shared" si="55"/>
        <v>0</v>
      </c>
      <c r="AB206" s="71" t="str">
        <f>'REPRODUCTION 3'!M201</f>
        <v>Juin</v>
      </c>
      <c r="AC206" s="71" t="str">
        <f>'RUMINANTS 3'!M201</f>
        <v>Juin</v>
      </c>
      <c r="AD206" s="71" t="str">
        <f>'PARASITOLOGIE 3'!M201</f>
        <v>Juin</v>
      </c>
      <c r="AE206" s="71" t="str">
        <f>'INFECTIEUX 3'!M201</f>
        <v>Juin</v>
      </c>
      <c r="AF206" s="71" t="str">
        <f>'CARNIVORES 3'!M201</f>
        <v>Juin</v>
      </c>
      <c r="AG206" s="71" t="str">
        <f>'CHIRURGIE 3'!M201</f>
        <v>Juin</v>
      </c>
      <c r="AH206" s="71" t="str">
        <f>'BIOCHIMIE 2'!M201</f>
        <v>Juin</v>
      </c>
      <c r="AI206" s="71" t="str">
        <f>'HIDAOA 3'!M201</f>
        <v>Juin</v>
      </c>
      <c r="AJ206" s="71" t="str">
        <f>'ANA-PATH 2'!M201</f>
        <v>Juin</v>
      </c>
      <c r="AK206" s="73" t="str">
        <f>CLINIQUE!N203</f>
        <v>Juin</v>
      </c>
    </row>
    <row r="207" spans="1:37" ht="15.75" hidden="1">
      <c r="A207" s="35">
        <v>197</v>
      </c>
      <c r="B207" s="123" t="s">
        <v>446</v>
      </c>
      <c r="C207" s="123" t="s">
        <v>228</v>
      </c>
      <c r="D207" s="346">
        <f>'REPRODUCTION 3'!I202</f>
        <v>16.5</v>
      </c>
      <c r="E207" s="346">
        <f>'RUMINANTS 3'!I202</f>
        <v>42</v>
      </c>
      <c r="F207" s="346">
        <f>'PARASITOLOGIE 3'!I202</f>
        <v>32.625</v>
      </c>
      <c r="G207" s="346">
        <f>'INFECTIEUX 3'!I202</f>
        <v>18.375</v>
      </c>
      <c r="H207" s="346">
        <f>'CARNIVORES 3'!I202</f>
        <v>40.5</v>
      </c>
      <c r="I207" s="346">
        <f>'CHIRURGIE 3'!I202</f>
        <v>37.5</v>
      </c>
      <c r="J207" s="346">
        <f>'BIOCHIMIE 2'!I202</f>
        <v>19.25</v>
      </c>
      <c r="K207" s="346">
        <f>'HIDAOA 3'!I202</f>
        <v>39.375</v>
      </c>
      <c r="L207" s="346">
        <f>'ANA-PATH 2'!I202</f>
        <v>21.5</v>
      </c>
      <c r="M207" s="88">
        <f>CLINIQUE!J204</f>
        <v>43</v>
      </c>
      <c r="N207" s="88">
        <f t="shared" si="42"/>
        <v>310.625</v>
      </c>
      <c r="O207" s="88">
        <f t="shared" si="43"/>
        <v>11.09375</v>
      </c>
      <c r="P207" s="89" t="str">
        <f t="shared" si="44"/>
        <v>Admis</v>
      </c>
      <c r="Q207" s="89" t="str">
        <f t="shared" si="45"/>
        <v>juin</v>
      </c>
      <c r="R207" s="72">
        <f t="shared" si="46"/>
        <v>0</v>
      </c>
      <c r="S207" s="72">
        <f t="shared" si="47"/>
        <v>0</v>
      </c>
      <c r="T207" s="72">
        <f t="shared" si="48"/>
        <v>0</v>
      </c>
      <c r="U207" s="72">
        <f t="shared" si="49"/>
        <v>0</v>
      </c>
      <c r="V207" s="72">
        <f t="shared" si="50"/>
        <v>0</v>
      </c>
      <c r="W207" s="72">
        <f t="shared" si="51"/>
        <v>0</v>
      </c>
      <c r="X207" s="72">
        <f t="shared" si="52"/>
        <v>0</v>
      </c>
      <c r="Y207" s="72">
        <f t="shared" si="53"/>
        <v>0</v>
      </c>
      <c r="Z207" s="72">
        <f t="shared" si="54"/>
        <v>0</v>
      </c>
      <c r="AA207" s="72">
        <f t="shared" si="55"/>
        <v>0</v>
      </c>
      <c r="AB207" s="71" t="str">
        <f>'REPRODUCTION 3'!M202</f>
        <v>Juin</v>
      </c>
      <c r="AC207" s="71" t="str">
        <f>'RUMINANTS 3'!M202</f>
        <v>Juin</v>
      </c>
      <c r="AD207" s="71" t="str">
        <f>'PARASITOLOGIE 3'!M202</f>
        <v>Juin</v>
      </c>
      <c r="AE207" s="71" t="str">
        <f>'INFECTIEUX 3'!M202</f>
        <v>Juin</v>
      </c>
      <c r="AF207" s="71" t="str">
        <f>'CARNIVORES 3'!M202</f>
        <v>Juin</v>
      </c>
      <c r="AG207" s="71" t="str">
        <f>'CHIRURGIE 3'!M202</f>
        <v>Juin</v>
      </c>
      <c r="AH207" s="71" t="str">
        <f>'BIOCHIMIE 2'!M202</f>
        <v>Juin</v>
      </c>
      <c r="AI207" s="71" t="str">
        <f>'HIDAOA 3'!M202</f>
        <v>Juin</v>
      </c>
      <c r="AJ207" s="71" t="str">
        <f>'ANA-PATH 2'!M202</f>
        <v>Juin</v>
      </c>
      <c r="AK207" s="73" t="str">
        <f>CLINIQUE!N204</f>
        <v>Juin</v>
      </c>
    </row>
    <row r="208" spans="1:37" ht="15.75">
      <c r="A208" s="115">
        <v>198</v>
      </c>
      <c r="B208" s="123" t="s">
        <v>447</v>
      </c>
      <c r="C208" s="123" t="s">
        <v>448</v>
      </c>
      <c r="D208" s="346">
        <f>'REPRODUCTION 3'!I203</f>
        <v>24</v>
      </c>
      <c r="E208" s="346">
        <f>'RUMINANTS 3'!I203</f>
        <v>32.25</v>
      </c>
      <c r="F208" s="346">
        <f>'PARASITOLOGIE 3'!I203</f>
        <v>28.5</v>
      </c>
      <c r="G208" s="346">
        <f>'INFECTIEUX 3'!I203</f>
        <v>31.5</v>
      </c>
      <c r="H208" s="346">
        <f>'CARNIVORES 3'!I203</f>
        <v>28.5</v>
      </c>
      <c r="I208" s="346">
        <f>'CHIRURGIE 3'!I203</f>
        <v>30</v>
      </c>
      <c r="J208" s="346">
        <f>'BIOCHIMIE 2'!I203</f>
        <v>20</v>
      </c>
      <c r="K208" s="346">
        <f>'HIDAOA 3'!I203</f>
        <v>33</v>
      </c>
      <c r="L208" s="346">
        <f>'ANA-PATH 2'!I203</f>
        <v>15</v>
      </c>
      <c r="M208" s="339">
        <f>CLINIQUE!J205</f>
        <v>40</v>
      </c>
      <c r="N208" s="339">
        <f t="shared" si="42"/>
        <v>282.75</v>
      </c>
      <c r="O208" s="339">
        <f t="shared" si="43"/>
        <v>10.098214285714286</v>
      </c>
      <c r="P208" s="89" t="str">
        <f t="shared" si="44"/>
        <v>Admis</v>
      </c>
      <c r="Q208" s="89" t="str">
        <f t="shared" si="45"/>
        <v>Synthèse</v>
      </c>
      <c r="R208" s="72">
        <f t="shared" si="46"/>
        <v>0</v>
      </c>
      <c r="S208" s="72">
        <f t="shared" si="47"/>
        <v>0</v>
      </c>
      <c r="T208" s="72">
        <f t="shared" si="48"/>
        <v>0</v>
      </c>
      <c r="U208" s="72">
        <f t="shared" si="49"/>
        <v>0</v>
      </c>
      <c r="V208" s="72">
        <f t="shared" si="50"/>
        <v>0</v>
      </c>
      <c r="W208" s="72">
        <f t="shared" si="51"/>
        <v>0</v>
      </c>
      <c r="X208" s="72">
        <f t="shared" si="52"/>
        <v>0</v>
      </c>
      <c r="Y208" s="72">
        <f t="shared" si="53"/>
        <v>0</v>
      </c>
      <c r="Z208" s="72">
        <f t="shared" si="54"/>
        <v>0</v>
      </c>
      <c r="AA208" s="72">
        <f t="shared" si="55"/>
        <v>0</v>
      </c>
      <c r="AB208" s="71" t="str">
        <f>'REPRODUCTION 3'!M203</f>
        <v>Synthèse</v>
      </c>
      <c r="AC208" s="71" t="str">
        <f>'RUMINANTS 3'!M203</f>
        <v>Juin</v>
      </c>
      <c r="AD208" s="71" t="str">
        <f>'PARASITOLOGIE 3'!M203</f>
        <v>Synthèse</v>
      </c>
      <c r="AE208" s="71" t="str">
        <f>'INFECTIEUX 3'!M203</f>
        <v>Synthèse</v>
      </c>
      <c r="AF208" s="71" t="str">
        <f>'CARNIVORES 3'!M203</f>
        <v>Synthèse</v>
      </c>
      <c r="AG208" s="71" t="str">
        <f>'CHIRURGIE 3'!M203</f>
        <v>Synthèse</v>
      </c>
      <c r="AH208" s="71" t="str">
        <f>'BIOCHIMIE 2'!M203</f>
        <v>Synthèse</v>
      </c>
      <c r="AI208" s="71" t="str">
        <f>'HIDAOA 3'!M203</f>
        <v>Synthèse</v>
      </c>
      <c r="AJ208" s="71" t="str">
        <f>'ANA-PATH 2'!M203</f>
        <v>Synthèse</v>
      </c>
      <c r="AK208" s="73" t="str">
        <f>CLINIQUE!N205</f>
        <v>Juin</v>
      </c>
    </row>
    <row r="209" spans="1:37" ht="18.95" customHeight="1">
      <c r="A209" s="115">
        <v>224</v>
      </c>
      <c r="B209" s="136" t="s">
        <v>447</v>
      </c>
      <c r="C209" s="136" t="s">
        <v>449</v>
      </c>
      <c r="D209" s="346">
        <f>'REPRODUCTION 3'!I204</f>
        <v>12</v>
      </c>
      <c r="E209" s="346">
        <f>'RUMINANTS 3'!I204</f>
        <v>33</v>
      </c>
      <c r="F209" s="346">
        <f>'PARASITOLOGIE 3'!I204</f>
        <v>37.5</v>
      </c>
      <c r="G209" s="346">
        <f>'INFECTIEUX 3'!I204</f>
        <v>5.625</v>
      </c>
      <c r="H209" s="346">
        <f>'CARNIVORES 3'!I204</f>
        <v>25.875</v>
      </c>
      <c r="I209" s="346">
        <f>'CHIRURGIE 3'!I204</f>
        <v>15.75</v>
      </c>
      <c r="J209" s="346">
        <f>'BIOCHIMIE 2'!I204</f>
        <v>18</v>
      </c>
      <c r="K209" s="346">
        <f>'HIDAOA 3'!I204</f>
        <v>37.5</v>
      </c>
      <c r="L209" s="346">
        <f>'ANA-PATH 2'!I204</f>
        <v>16.5</v>
      </c>
      <c r="M209" s="346">
        <f>CLINIQUE!J206</f>
        <v>39.25</v>
      </c>
      <c r="N209" s="346">
        <f t="shared" si="42"/>
        <v>241</v>
      </c>
      <c r="O209" s="346">
        <f t="shared" si="43"/>
        <v>8.6071428571428577</v>
      </c>
      <c r="P209" s="347" t="str">
        <f t="shared" si="44"/>
        <v>Ajournee</v>
      </c>
      <c r="Q209" s="347" t="str">
        <f t="shared" si="45"/>
        <v>Synthèse</v>
      </c>
      <c r="R209" s="348">
        <f t="shared" si="46"/>
        <v>1</v>
      </c>
      <c r="S209" s="348">
        <f t="shared" si="47"/>
        <v>0</v>
      </c>
      <c r="T209" s="348">
        <f t="shared" si="48"/>
        <v>0</v>
      </c>
      <c r="U209" s="348">
        <f t="shared" si="49"/>
        <v>1</v>
      </c>
      <c r="V209" s="348">
        <f t="shared" si="50"/>
        <v>0</v>
      </c>
      <c r="W209" s="348">
        <f t="shared" si="51"/>
        <v>0</v>
      </c>
      <c r="X209" s="348">
        <f t="shared" si="52"/>
        <v>0</v>
      </c>
      <c r="Y209" s="348">
        <f t="shared" si="53"/>
        <v>0</v>
      </c>
      <c r="Z209" s="348">
        <f t="shared" si="54"/>
        <v>0</v>
      </c>
      <c r="AA209" s="348">
        <f t="shared" si="55"/>
        <v>0</v>
      </c>
      <c r="AB209" s="71" t="str">
        <f>'REPRODUCTION 3'!M204</f>
        <v>Synthèse</v>
      </c>
      <c r="AC209" s="71" t="str">
        <f>'RUMINANTS 3'!M204</f>
        <v>Juin</v>
      </c>
      <c r="AD209" s="71" t="str">
        <f>'PARASITOLOGIE 3'!M204</f>
        <v>Synthèse</v>
      </c>
      <c r="AE209" s="71" t="str">
        <f>'INFECTIEUX 3'!M204</f>
        <v>Synthèse</v>
      </c>
      <c r="AF209" s="71" t="str">
        <f>'CARNIVORES 3'!M204</f>
        <v>Synthèse</v>
      </c>
      <c r="AG209" s="71" t="str">
        <f>'CHIRURGIE 3'!M204</f>
        <v>Synthèse</v>
      </c>
      <c r="AH209" s="71" t="str">
        <f>'BIOCHIMIE 2'!M204</f>
        <v>Synthèse</v>
      </c>
      <c r="AI209" s="71" t="str">
        <f>'HIDAOA 3'!M204</f>
        <v>Synthèse</v>
      </c>
      <c r="AJ209" s="71" t="str">
        <f>'ANA-PATH 2'!M204</f>
        <v>Synthèse</v>
      </c>
      <c r="AK209" s="73" t="str">
        <f>CLINIQUE!N206</f>
        <v>Juin</v>
      </c>
    </row>
    <row r="210" spans="1:37" ht="18.95" customHeight="1">
      <c r="A210" s="115">
        <v>302</v>
      </c>
      <c r="B210" s="136" t="s">
        <v>111</v>
      </c>
      <c r="C210" s="136" t="s">
        <v>337</v>
      </c>
      <c r="D210" s="346">
        <f>'REPRODUCTION 3'!I205</f>
        <v>10.5</v>
      </c>
      <c r="E210" s="346">
        <f>'RUMINANTS 3'!I205</f>
        <v>33</v>
      </c>
      <c r="F210" s="346">
        <f>'PARASITOLOGIE 3'!I205</f>
        <v>33</v>
      </c>
      <c r="G210" s="346">
        <f>'INFECTIEUX 3'!I205</f>
        <v>19.5</v>
      </c>
      <c r="H210" s="346">
        <f>'CARNIVORES 3'!I205</f>
        <v>22.5</v>
      </c>
      <c r="I210" s="346">
        <f>'CHIRURGIE 3'!I205</f>
        <v>12</v>
      </c>
      <c r="J210" s="346">
        <f>'BIOCHIMIE 2'!I205</f>
        <v>14</v>
      </c>
      <c r="K210" s="346">
        <f>'HIDAOA 3'!I205</f>
        <v>27</v>
      </c>
      <c r="L210" s="346">
        <f>'ANA-PATH 2'!I205</f>
        <v>9</v>
      </c>
      <c r="M210" s="346">
        <f>CLINIQUE!J207</f>
        <v>38.25</v>
      </c>
      <c r="N210" s="346">
        <f t="shared" si="42"/>
        <v>218.75</v>
      </c>
      <c r="O210" s="346">
        <f t="shared" si="43"/>
        <v>7.8125</v>
      </c>
      <c r="P210" s="347" t="str">
        <f t="shared" si="44"/>
        <v>Ajournee</v>
      </c>
      <c r="Q210" s="347" t="str">
        <f t="shared" si="45"/>
        <v>Synthèse</v>
      </c>
      <c r="R210" s="348">
        <f t="shared" si="46"/>
        <v>1</v>
      </c>
      <c r="S210" s="348">
        <f t="shared" si="47"/>
        <v>0</v>
      </c>
      <c r="T210" s="348">
        <f t="shared" si="48"/>
        <v>0</v>
      </c>
      <c r="U210" s="348">
        <f t="shared" si="49"/>
        <v>0</v>
      </c>
      <c r="V210" s="348">
        <f t="shared" si="50"/>
        <v>0</v>
      </c>
      <c r="W210" s="348">
        <f t="shared" si="51"/>
        <v>1</v>
      </c>
      <c r="X210" s="348">
        <f t="shared" si="52"/>
        <v>0</v>
      </c>
      <c r="Y210" s="348">
        <f t="shared" si="53"/>
        <v>0</v>
      </c>
      <c r="Z210" s="348">
        <f t="shared" si="54"/>
        <v>1</v>
      </c>
      <c r="AA210" s="348">
        <f t="shared" si="55"/>
        <v>0</v>
      </c>
      <c r="AB210" s="71" t="str">
        <f>'REPRODUCTION 3'!M205</f>
        <v>Synthèse</v>
      </c>
      <c r="AC210" s="71" t="str">
        <f>'RUMINANTS 3'!M205</f>
        <v>Juin</v>
      </c>
      <c r="AD210" s="71" t="str">
        <f>'PARASITOLOGIE 3'!M205</f>
        <v>Synthèse</v>
      </c>
      <c r="AE210" s="71" t="str">
        <f>'INFECTIEUX 3'!M205</f>
        <v>Synthèse</v>
      </c>
      <c r="AF210" s="71" t="str">
        <f>'CARNIVORES 3'!M205</f>
        <v>Synthèse</v>
      </c>
      <c r="AG210" s="71" t="str">
        <f>'CHIRURGIE 3'!M205</f>
        <v>Synthèse</v>
      </c>
      <c r="AH210" s="71" t="str">
        <f>'BIOCHIMIE 2'!M205</f>
        <v>Synthèse</v>
      </c>
      <c r="AI210" s="71" t="str">
        <f>'HIDAOA 3'!M205</f>
        <v>Synthèse</v>
      </c>
      <c r="AJ210" s="71" t="str">
        <f>'ANA-PATH 2'!M205</f>
        <v>Synthèse</v>
      </c>
      <c r="AK210" s="73" t="str">
        <f>CLINIQUE!N207</f>
        <v>Juin</v>
      </c>
    </row>
    <row r="211" spans="1:37" ht="15.75" hidden="1">
      <c r="A211" s="115">
        <v>201</v>
      </c>
      <c r="B211" s="123" t="s">
        <v>450</v>
      </c>
      <c r="C211" s="123" t="s">
        <v>451</v>
      </c>
      <c r="D211" s="346">
        <f>'REPRODUCTION 3'!I206</f>
        <v>19.5</v>
      </c>
      <c r="E211" s="346">
        <f>'RUMINANTS 3'!I206</f>
        <v>51</v>
      </c>
      <c r="F211" s="346">
        <f>'PARASITOLOGIE 3'!I206</f>
        <v>31.125</v>
      </c>
      <c r="G211" s="346">
        <f>'INFECTIEUX 3'!I206</f>
        <v>15.75</v>
      </c>
      <c r="H211" s="346">
        <f>'CARNIVORES 3'!I206</f>
        <v>48</v>
      </c>
      <c r="I211" s="346">
        <f>'CHIRURGIE 3'!I206</f>
        <v>34.5</v>
      </c>
      <c r="J211" s="346">
        <f>'BIOCHIMIE 2'!I206</f>
        <v>22.75</v>
      </c>
      <c r="K211" s="346">
        <f>'HIDAOA 3'!I206</f>
        <v>37.125</v>
      </c>
      <c r="L211" s="346">
        <f>'ANA-PATH 2'!I206</f>
        <v>15.5</v>
      </c>
      <c r="M211" s="88">
        <f>CLINIQUE!J208</f>
        <v>40.5</v>
      </c>
      <c r="N211" s="88">
        <f t="shared" si="42"/>
        <v>315.75</v>
      </c>
      <c r="O211" s="88">
        <f t="shared" si="43"/>
        <v>11.276785714285714</v>
      </c>
      <c r="P211" s="89" t="str">
        <f t="shared" si="44"/>
        <v>Admis</v>
      </c>
      <c r="Q211" s="89" t="str">
        <f t="shared" si="45"/>
        <v>juin</v>
      </c>
      <c r="R211" s="72">
        <f t="shared" si="46"/>
        <v>0</v>
      </c>
      <c r="S211" s="72">
        <f t="shared" si="47"/>
        <v>0</v>
      </c>
      <c r="T211" s="72">
        <f t="shared" si="48"/>
        <v>0</v>
      </c>
      <c r="U211" s="72">
        <f t="shared" si="49"/>
        <v>0</v>
      </c>
      <c r="V211" s="72">
        <f t="shared" si="50"/>
        <v>0</v>
      </c>
      <c r="W211" s="72">
        <f t="shared" si="51"/>
        <v>0</v>
      </c>
      <c r="X211" s="72">
        <f t="shared" si="52"/>
        <v>0</v>
      </c>
      <c r="Y211" s="72">
        <f t="shared" si="53"/>
        <v>0</v>
      </c>
      <c r="Z211" s="72">
        <f t="shared" si="54"/>
        <v>0</v>
      </c>
      <c r="AA211" s="72">
        <f t="shared" si="55"/>
        <v>0</v>
      </c>
      <c r="AB211" s="71" t="str">
        <f>'REPRODUCTION 3'!M206</f>
        <v>Juin</v>
      </c>
      <c r="AC211" s="71" t="str">
        <f>'RUMINANTS 3'!M206</f>
        <v>Juin</v>
      </c>
      <c r="AD211" s="71" t="str">
        <f>'PARASITOLOGIE 3'!M206</f>
        <v>Juin</v>
      </c>
      <c r="AE211" s="71" t="str">
        <f>'INFECTIEUX 3'!M206</f>
        <v>Juin</v>
      </c>
      <c r="AF211" s="71" t="str">
        <f>'CARNIVORES 3'!M206</f>
        <v>Juin</v>
      </c>
      <c r="AG211" s="71" t="str">
        <f>'CHIRURGIE 3'!M206</f>
        <v>Juin</v>
      </c>
      <c r="AH211" s="71" t="str">
        <f>'BIOCHIMIE 2'!M206</f>
        <v>Juin</v>
      </c>
      <c r="AI211" s="71" t="str">
        <f>'HIDAOA 3'!M206</f>
        <v>Juin</v>
      </c>
      <c r="AJ211" s="71" t="str">
        <f>'ANA-PATH 2'!M206</f>
        <v>Juin</v>
      </c>
      <c r="AK211" s="73" t="str">
        <f>CLINIQUE!N208</f>
        <v>Juin</v>
      </c>
    </row>
    <row r="212" spans="1:37" ht="15.75">
      <c r="A212" s="115">
        <v>202</v>
      </c>
      <c r="B212" s="123" t="s">
        <v>452</v>
      </c>
      <c r="C212" s="123" t="s">
        <v>453</v>
      </c>
      <c r="D212" s="346">
        <f>'REPRODUCTION 3'!I207</f>
        <v>15</v>
      </c>
      <c r="E212" s="346">
        <f>'RUMINANTS 3'!I207</f>
        <v>39.75</v>
      </c>
      <c r="F212" s="346">
        <f>'PARASITOLOGIE 3'!I207</f>
        <v>33</v>
      </c>
      <c r="G212" s="346">
        <f>'INFECTIEUX 3'!I207</f>
        <v>18</v>
      </c>
      <c r="H212" s="346">
        <f>'CARNIVORES 3'!I207</f>
        <v>35.625</v>
      </c>
      <c r="I212" s="346">
        <f>'CHIRURGIE 3'!I207</f>
        <v>27</v>
      </c>
      <c r="J212" s="346">
        <f>'BIOCHIMIE 2'!I207</f>
        <v>22</v>
      </c>
      <c r="K212" s="346">
        <f>'HIDAOA 3'!I207</f>
        <v>30.375</v>
      </c>
      <c r="L212" s="346">
        <f>'ANA-PATH 2'!I207</f>
        <v>24</v>
      </c>
      <c r="M212" s="339">
        <f>CLINIQUE!J209</f>
        <v>40</v>
      </c>
      <c r="N212" s="339">
        <f t="shared" si="42"/>
        <v>284.75</v>
      </c>
      <c r="O212" s="339">
        <f t="shared" si="43"/>
        <v>10.169642857142858</v>
      </c>
      <c r="P212" s="89" t="str">
        <f t="shared" si="44"/>
        <v>Admis</v>
      </c>
      <c r="Q212" s="89" t="str">
        <f t="shared" si="45"/>
        <v>Synthèse</v>
      </c>
      <c r="R212" s="72">
        <f t="shared" si="46"/>
        <v>0</v>
      </c>
      <c r="S212" s="72">
        <f t="shared" si="47"/>
        <v>0</v>
      </c>
      <c r="T212" s="72">
        <f t="shared" si="48"/>
        <v>0</v>
      </c>
      <c r="U212" s="72">
        <f t="shared" si="49"/>
        <v>0</v>
      </c>
      <c r="V212" s="72">
        <f t="shared" si="50"/>
        <v>0</v>
      </c>
      <c r="W212" s="72">
        <f t="shared" si="51"/>
        <v>0</v>
      </c>
      <c r="X212" s="72">
        <f t="shared" si="52"/>
        <v>0</v>
      </c>
      <c r="Y212" s="72">
        <f t="shared" si="53"/>
        <v>0</v>
      </c>
      <c r="Z212" s="72">
        <f t="shared" si="54"/>
        <v>0</v>
      </c>
      <c r="AA212" s="72">
        <f t="shared" si="55"/>
        <v>0</v>
      </c>
      <c r="AB212" s="71" t="str">
        <f>'REPRODUCTION 3'!M207</f>
        <v>Synthèse</v>
      </c>
      <c r="AC212" s="71" t="str">
        <f>'RUMINANTS 3'!M207</f>
        <v>Juin</v>
      </c>
      <c r="AD212" s="71" t="str">
        <f>'PARASITOLOGIE 3'!M207</f>
        <v>Juin</v>
      </c>
      <c r="AE212" s="71" t="str">
        <f>'INFECTIEUX 3'!M207</f>
        <v>Synthèse</v>
      </c>
      <c r="AF212" s="71" t="str">
        <f>'CARNIVORES 3'!M207</f>
        <v>Juin</v>
      </c>
      <c r="AG212" s="71" t="str">
        <f>'CHIRURGIE 3'!M207</f>
        <v>Synthèse</v>
      </c>
      <c r="AH212" s="71" t="str">
        <f>'BIOCHIMIE 2'!M207</f>
        <v>Synthèse</v>
      </c>
      <c r="AI212" s="71" t="str">
        <f>'HIDAOA 3'!M207</f>
        <v>Juin</v>
      </c>
      <c r="AJ212" s="71" t="str">
        <f>'ANA-PATH 2'!M207</f>
        <v>Synthèse</v>
      </c>
      <c r="AK212" s="73" t="str">
        <f>CLINIQUE!N209</f>
        <v>Juin</v>
      </c>
    </row>
    <row r="213" spans="1:37" ht="15.75">
      <c r="A213" s="35">
        <v>203</v>
      </c>
      <c r="B213" s="123" t="s">
        <v>454</v>
      </c>
      <c r="C213" s="123" t="s">
        <v>455</v>
      </c>
      <c r="D213" s="346">
        <f>'REPRODUCTION 3'!I208</f>
        <v>30</v>
      </c>
      <c r="E213" s="346">
        <f>'RUMINANTS 3'!I208</f>
        <v>45</v>
      </c>
      <c r="F213" s="346">
        <f>'PARASITOLOGIE 3'!I208</f>
        <v>29.625</v>
      </c>
      <c r="G213" s="346">
        <f>'INFECTIEUX 3'!I208</f>
        <v>17.25</v>
      </c>
      <c r="H213" s="346">
        <f>'CARNIVORES 3'!I208</f>
        <v>31.125</v>
      </c>
      <c r="I213" s="346">
        <f>'CHIRURGIE 3'!I208</f>
        <v>28.5</v>
      </c>
      <c r="J213" s="346">
        <f>'BIOCHIMIE 2'!I208</f>
        <v>20</v>
      </c>
      <c r="K213" s="346">
        <f>'HIDAOA 3'!I208</f>
        <v>31.875</v>
      </c>
      <c r="L213" s="346">
        <f>'ANA-PATH 2'!I208</f>
        <v>19.5</v>
      </c>
      <c r="M213" s="339">
        <f>CLINIQUE!J210</f>
        <v>39.25</v>
      </c>
      <c r="N213" s="339">
        <f t="shared" si="42"/>
        <v>292.125</v>
      </c>
      <c r="O213" s="339">
        <f t="shared" si="43"/>
        <v>10.433035714285714</v>
      </c>
      <c r="P213" s="89" t="str">
        <f t="shared" si="44"/>
        <v>Admis</v>
      </c>
      <c r="Q213" s="89" t="str">
        <f t="shared" si="45"/>
        <v>Synthèse</v>
      </c>
      <c r="R213" s="72">
        <f t="shared" si="46"/>
        <v>0</v>
      </c>
      <c r="S213" s="72">
        <f t="shared" si="47"/>
        <v>0</v>
      </c>
      <c r="T213" s="72">
        <f t="shared" si="48"/>
        <v>0</v>
      </c>
      <c r="U213" s="72">
        <f t="shared" si="49"/>
        <v>0</v>
      </c>
      <c r="V213" s="72">
        <f t="shared" si="50"/>
        <v>0</v>
      </c>
      <c r="W213" s="72">
        <f t="shared" si="51"/>
        <v>0</v>
      </c>
      <c r="X213" s="72">
        <f t="shared" si="52"/>
        <v>0</v>
      </c>
      <c r="Y213" s="72">
        <f t="shared" si="53"/>
        <v>0</v>
      </c>
      <c r="Z213" s="72">
        <f t="shared" si="54"/>
        <v>0</v>
      </c>
      <c r="AA213" s="72">
        <f t="shared" si="55"/>
        <v>0</v>
      </c>
      <c r="AB213" s="71" t="str">
        <f>'REPRODUCTION 3'!M208</f>
        <v>Synthèse</v>
      </c>
      <c r="AC213" s="71" t="str">
        <f>'RUMINANTS 3'!M208</f>
        <v>Juin</v>
      </c>
      <c r="AD213" s="71" t="str">
        <f>'PARASITOLOGIE 3'!M208</f>
        <v>Juin</v>
      </c>
      <c r="AE213" s="71" t="str">
        <f>'INFECTIEUX 3'!M208</f>
        <v>Synthèse</v>
      </c>
      <c r="AF213" s="71" t="str">
        <f>'CARNIVORES 3'!M208</f>
        <v>Juin</v>
      </c>
      <c r="AG213" s="71" t="str">
        <f>'CHIRURGIE 3'!M208</f>
        <v>Juin</v>
      </c>
      <c r="AH213" s="71" t="str">
        <f>'BIOCHIMIE 2'!M208</f>
        <v>Synthèse</v>
      </c>
      <c r="AI213" s="71" t="str">
        <f>'HIDAOA 3'!M208</f>
        <v>Juin</v>
      </c>
      <c r="AJ213" s="71" t="str">
        <f>'ANA-PATH 2'!M208</f>
        <v>Juin</v>
      </c>
      <c r="AK213" s="73" t="str">
        <f>CLINIQUE!N210</f>
        <v>Juin</v>
      </c>
    </row>
    <row r="214" spans="1:37" ht="15.75">
      <c r="A214" s="115">
        <v>204</v>
      </c>
      <c r="B214" s="123" t="s">
        <v>456</v>
      </c>
      <c r="C214" s="123" t="s">
        <v>457</v>
      </c>
      <c r="D214" s="346">
        <f>'REPRODUCTION 3'!I209</f>
        <v>30</v>
      </c>
      <c r="E214" s="346">
        <f>'RUMINANTS 3'!I209</f>
        <v>50.25</v>
      </c>
      <c r="F214" s="346">
        <f>'PARASITOLOGIE 3'!I209</f>
        <v>34.5</v>
      </c>
      <c r="G214" s="346">
        <f>'INFECTIEUX 3'!I209</f>
        <v>15</v>
      </c>
      <c r="H214" s="346">
        <f>'CARNIVORES 3'!I209</f>
        <v>22.5</v>
      </c>
      <c r="I214" s="346">
        <f>'CHIRURGIE 3'!I209</f>
        <v>24</v>
      </c>
      <c r="J214" s="346">
        <f>'BIOCHIMIE 2'!I209</f>
        <v>29</v>
      </c>
      <c r="K214" s="346">
        <f>'HIDAOA 3'!I209</f>
        <v>34.5</v>
      </c>
      <c r="L214" s="346">
        <f>'ANA-PATH 2'!I209</f>
        <v>17</v>
      </c>
      <c r="M214" s="339">
        <f>CLINIQUE!J211</f>
        <v>38</v>
      </c>
      <c r="N214" s="339">
        <f t="shared" si="42"/>
        <v>294.75</v>
      </c>
      <c r="O214" s="339">
        <f t="shared" si="43"/>
        <v>10.526785714285714</v>
      </c>
      <c r="P214" s="89" t="str">
        <f t="shared" si="44"/>
        <v>Admis</v>
      </c>
      <c r="Q214" s="89" t="str">
        <f t="shared" si="45"/>
        <v>Synthèse</v>
      </c>
      <c r="R214" s="72">
        <f t="shared" si="46"/>
        <v>0</v>
      </c>
      <c r="S214" s="72">
        <f t="shared" si="47"/>
        <v>0</v>
      </c>
      <c r="T214" s="72">
        <f t="shared" si="48"/>
        <v>0</v>
      </c>
      <c r="U214" s="72">
        <f t="shared" si="49"/>
        <v>0</v>
      </c>
      <c r="V214" s="72">
        <f t="shared" si="50"/>
        <v>0</v>
      </c>
      <c r="W214" s="72">
        <f t="shared" si="51"/>
        <v>0</v>
      </c>
      <c r="X214" s="72">
        <f t="shared" si="52"/>
        <v>0</v>
      </c>
      <c r="Y214" s="72">
        <f t="shared" si="53"/>
        <v>0</v>
      </c>
      <c r="Z214" s="72">
        <f t="shared" si="54"/>
        <v>0</v>
      </c>
      <c r="AA214" s="72">
        <f t="shared" si="55"/>
        <v>0</v>
      </c>
      <c r="AB214" s="71" t="str">
        <f>'REPRODUCTION 3'!M209</f>
        <v>Synthèse</v>
      </c>
      <c r="AC214" s="71" t="str">
        <f>'RUMINANTS 3'!M209</f>
        <v>Juin</v>
      </c>
      <c r="AD214" s="71" t="str">
        <f>'PARASITOLOGIE 3'!M209</f>
        <v>Synthèse</v>
      </c>
      <c r="AE214" s="71" t="str">
        <f>'INFECTIEUX 3'!M209</f>
        <v>Synthèse</v>
      </c>
      <c r="AF214" s="71" t="str">
        <f>'CARNIVORES 3'!M209</f>
        <v>Synthèse</v>
      </c>
      <c r="AG214" s="71" t="str">
        <f>'CHIRURGIE 3'!M209</f>
        <v>Synthèse</v>
      </c>
      <c r="AH214" s="71" t="str">
        <f>'BIOCHIMIE 2'!M209</f>
        <v>Synthèse</v>
      </c>
      <c r="AI214" s="71" t="str">
        <f>'HIDAOA 3'!M209</f>
        <v>Juin</v>
      </c>
      <c r="AJ214" s="71" t="str">
        <f>'ANA-PATH 2'!M209</f>
        <v>Synthèse</v>
      </c>
      <c r="AK214" s="73" t="str">
        <f>CLINIQUE!N211</f>
        <v>Juin</v>
      </c>
    </row>
    <row r="215" spans="1:37" ht="18.95" customHeight="1">
      <c r="A215" s="115">
        <v>145</v>
      </c>
      <c r="B215" s="136" t="s">
        <v>80</v>
      </c>
      <c r="C215" s="136" t="s">
        <v>458</v>
      </c>
      <c r="D215" s="346">
        <f>'REPRODUCTION 3'!I210</f>
        <v>22.5</v>
      </c>
      <c r="E215" s="346">
        <f>'RUMINANTS 3'!I210</f>
        <v>33</v>
      </c>
      <c r="F215" s="346">
        <f>'PARASITOLOGIE 3'!I210</f>
        <v>43.5</v>
      </c>
      <c r="G215" s="346">
        <f>'INFECTIEUX 3'!I210</f>
        <v>9</v>
      </c>
      <c r="H215" s="346">
        <f>'CARNIVORES 3'!I210</f>
        <v>36</v>
      </c>
      <c r="I215" s="346">
        <f>'CHIRURGIE 3'!I210</f>
        <v>12</v>
      </c>
      <c r="J215" s="346">
        <f>'BIOCHIMIE 2'!I210</f>
        <v>13</v>
      </c>
      <c r="K215" s="346">
        <f>'HIDAOA 3'!I210</f>
        <v>33</v>
      </c>
      <c r="L215" s="346">
        <f>'ANA-PATH 2'!I210</f>
        <v>6</v>
      </c>
      <c r="M215" s="346">
        <f>CLINIQUE!J212</f>
        <v>35</v>
      </c>
      <c r="N215" s="346">
        <f t="shared" si="42"/>
        <v>243</v>
      </c>
      <c r="O215" s="346">
        <f t="shared" si="43"/>
        <v>8.6785714285714288</v>
      </c>
      <c r="P215" s="347" t="str">
        <f t="shared" si="44"/>
        <v>Ajournee</v>
      </c>
      <c r="Q215" s="347" t="str">
        <f t="shared" si="45"/>
        <v>Synthèse</v>
      </c>
      <c r="R215" s="348">
        <f t="shared" si="46"/>
        <v>0</v>
      </c>
      <c r="S215" s="348">
        <f t="shared" si="47"/>
        <v>0</v>
      </c>
      <c r="T215" s="348">
        <f t="shared" si="48"/>
        <v>0</v>
      </c>
      <c r="U215" s="348">
        <f t="shared" si="49"/>
        <v>1</v>
      </c>
      <c r="V215" s="348">
        <f t="shared" si="50"/>
        <v>0</v>
      </c>
      <c r="W215" s="348">
        <f t="shared" si="51"/>
        <v>1</v>
      </c>
      <c r="X215" s="348">
        <f t="shared" si="52"/>
        <v>0</v>
      </c>
      <c r="Y215" s="348">
        <f t="shared" si="53"/>
        <v>0</v>
      </c>
      <c r="Z215" s="348">
        <f t="shared" si="54"/>
        <v>1</v>
      </c>
      <c r="AA215" s="348">
        <f t="shared" si="55"/>
        <v>0</v>
      </c>
      <c r="AB215" s="71" t="str">
        <f>'REPRODUCTION 3'!M210</f>
        <v>Synthèse</v>
      </c>
      <c r="AC215" s="71" t="str">
        <f>'RUMINANTS 3'!M210</f>
        <v>Juin</v>
      </c>
      <c r="AD215" s="71" t="str">
        <f>'PARASITOLOGIE 3'!M210</f>
        <v>Synthèse</v>
      </c>
      <c r="AE215" s="71" t="str">
        <f>'INFECTIEUX 3'!M210</f>
        <v>Synthèse</v>
      </c>
      <c r="AF215" s="71" t="str">
        <f>'CARNIVORES 3'!M210</f>
        <v>Juin</v>
      </c>
      <c r="AG215" s="71" t="str">
        <f>'CHIRURGIE 3'!M210</f>
        <v>Synthèse</v>
      </c>
      <c r="AH215" s="71" t="str">
        <f>'BIOCHIMIE 2'!M210</f>
        <v>Synthèse</v>
      </c>
      <c r="AI215" s="71" t="str">
        <f>'HIDAOA 3'!M210</f>
        <v>Synthèse</v>
      </c>
      <c r="AJ215" s="71" t="str">
        <f>'ANA-PATH 2'!M210</f>
        <v>Synthèse</v>
      </c>
      <c r="AK215" s="73" t="str">
        <f>CLINIQUE!N212</f>
        <v>Juin</v>
      </c>
    </row>
    <row r="216" spans="1:37" ht="15.75">
      <c r="A216" s="35">
        <v>206</v>
      </c>
      <c r="B216" s="123" t="s">
        <v>459</v>
      </c>
      <c r="C216" s="123" t="s">
        <v>460</v>
      </c>
      <c r="D216" s="346">
        <f>'REPRODUCTION 3'!I211</f>
        <v>15</v>
      </c>
      <c r="E216" s="346">
        <f>'RUMINANTS 3'!I211</f>
        <v>43.5</v>
      </c>
      <c r="F216" s="346">
        <f>'PARASITOLOGIE 3'!I211</f>
        <v>28.5</v>
      </c>
      <c r="G216" s="346">
        <f>'INFECTIEUX 3'!I211</f>
        <v>27</v>
      </c>
      <c r="H216" s="346">
        <f>'CARNIVORES 3'!I211</f>
        <v>28.875</v>
      </c>
      <c r="I216" s="346">
        <f>'CHIRURGIE 3'!I211</f>
        <v>24</v>
      </c>
      <c r="J216" s="346">
        <f>'BIOCHIMIE 2'!I211</f>
        <v>16</v>
      </c>
      <c r="K216" s="346">
        <f>'HIDAOA 3'!I211</f>
        <v>42</v>
      </c>
      <c r="L216" s="346">
        <f>'ANA-PATH 2'!I211</f>
        <v>16</v>
      </c>
      <c r="M216" s="339">
        <f>CLINIQUE!J213</f>
        <v>42</v>
      </c>
      <c r="N216" s="339">
        <f t="shared" si="42"/>
        <v>282.875</v>
      </c>
      <c r="O216" s="339">
        <f t="shared" si="43"/>
        <v>10.102678571428571</v>
      </c>
      <c r="P216" s="89" t="str">
        <f t="shared" si="44"/>
        <v>Admis</v>
      </c>
      <c r="Q216" s="89" t="str">
        <f t="shared" si="45"/>
        <v>Synthèse</v>
      </c>
      <c r="R216" s="72">
        <f t="shared" si="46"/>
        <v>0</v>
      </c>
      <c r="S216" s="72">
        <f t="shared" si="47"/>
        <v>0</v>
      </c>
      <c r="T216" s="72">
        <f t="shared" si="48"/>
        <v>0</v>
      </c>
      <c r="U216" s="72">
        <f t="shared" si="49"/>
        <v>0</v>
      </c>
      <c r="V216" s="72">
        <f t="shared" si="50"/>
        <v>0</v>
      </c>
      <c r="W216" s="72">
        <f t="shared" si="51"/>
        <v>0</v>
      </c>
      <c r="X216" s="72">
        <f t="shared" si="52"/>
        <v>0</v>
      </c>
      <c r="Y216" s="72">
        <f t="shared" si="53"/>
        <v>0</v>
      </c>
      <c r="Z216" s="72">
        <f t="shared" si="54"/>
        <v>0</v>
      </c>
      <c r="AA216" s="72">
        <f t="shared" si="55"/>
        <v>0</v>
      </c>
      <c r="AB216" s="71" t="str">
        <f>'REPRODUCTION 3'!M211</f>
        <v>Synthèse</v>
      </c>
      <c r="AC216" s="71" t="str">
        <f>'RUMINANTS 3'!M211</f>
        <v>Synthèse</v>
      </c>
      <c r="AD216" s="71" t="str">
        <f>'PARASITOLOGIE 3'!M211</f>
        <v>Synthèse</v>
      </c>
      <c r="AE216" s="71" t="str">
        <f>'INFECTIEUX 3'!M211</f>
        <v>Synthèse</v>
      </c>
      <c r="AF216" s="71" t="str">
        <f>'CARNIVORES 3'!M211</f>
        <v>Synthèse</v>
      </c>
      <c r="AG216" s="71" t="str">
        <f>'CHIRURGIE 3'!M211</f>
        <v>Synthèse</v>
      </c>
      <c r="AH216" s="71" t="str">
        <f>'BIOCHIMIE 2'!M211</f>
        <v>Synthèse</v>
      </c>
      <c r="AI216" s="71" t="str">
        <f>'HIDAOA 3'!M211</f>
        <v>Synthèse</v>
      </c>
      <c r="AJ216" s="71" t="str">
        <f>'ANA-PATH 2'!M211</f>
        <v>Synthèse</v>
      </c>
      <c r="AK216" s="73" t="str">
        <f>CLINIQUE!N213</f>
        <v>Juin</v>
      </c>
    </row>
    <row r="217" spans="1:37" ht="18.95" customHeight="1">
      <c r="A217" s="115">
        <v>181</v>
      </c>
      <c r="B217" s="136" t="s">
        <v>461</v>
      </c>
      <c r="C217" s="136" t="s">
        <v>52</v>
      </c>
      <c r="D217" s="346">
        <f>'REPRODUCTION 3'!I212</f>
        <v>12</v>
      </c>
      <c r="E217" s="346">
        <f>'RUMINANTS 3'!I212</f>
        <v>30</v>
      </c>
      <c r="F217" s="346">
        <f>'PARASITOLOGIE 3'!I212</f>
        <v>25.5</v>
      </c>
      <c r="G217" s="346">
        <f>'INFECTIEUX 3'!I212</f>
        <v>27</v>
      </c>
      <c r="H217" s="346">
        <f>'CARNIVORES 3'!I212</f>
        <v>27.75</v>
      </c>
      <c r="I217" s="346">
        <f>'CHIRURGIE 3'!I212</f>
        <v>21</v>
      </c>
      <c r="J217" s="346">
        <f>'BIOCHIMIE 2'!I212</f>
        <v>15</v>
      </c>
      <c r="K217" s="346">
        <f>'HIDAOA 3'!I212</f>
        <v>33</v>
      </c>
      <c r="L217" s="346">
        <f>'ANA-PATH 2'!I212</f>
        <v>10</v>
      </c>
      <c r="M217" s="346">
        <f>CLINIQUE!J214</f>
        <v>37.25</v>
      </c>
      <c r="N217" s="346">
        <f t="shared" si="42"/>
        <v>238.5</v>
      </c>
      <c r="O217" s="346">
        <f t="shared" si="43"/>
        <v>8.5178571428571423</v>
      </c>
      <c r="P217" s="347" t="str">
        <f t="shared" si="44"/>
        <v>Ajournee</v>
      </c>
      <c r="Q217" s="347" t="str">
        <f t="shared" si="45"/>
        <v>Synthèse</v>
      </c>
      <c r="R217" s="348">
        <f t="shared" si="46"/>
        <v>1</v>
      </c>
      <c r="S217" s="348">
        <f t="shared" si="47"/>
        <v>0</v>
      </c>
      <c r="T217" s="348">
        <f t="shared" si="48"/>
        <v>0</v>
      </c>
      <c r="U217" s="348">
        <f t="shared" si="49"/>
        <v>0</v>
      </c>
      <c r="V217" s="348">
        <f t="shared" si="50"/>
        <v>0</v>
      </c>
      <c r="W217" s="348">
        <f t="shared" si="51"/>
        <v>0</v>
      </c>
      <c r="X217" s="348">
        <f t="shared" si="52"/>
        <v>0</v>
      </c>
      <c r="Y217" s="348">
        <f t="shared" si="53"/>
        <v>0</v>
      </c>
      <c r="Z217" s="348">
        <f t="shared" si="54"/>
        <v>0</v>
      </c>
      <c r="AA217" s="348">
        <f t="shared" si="55"/>
        <v>0</v>
      </c>
      <c r="AB217" s="71" t="str">
        <f>'REPRODUCTION 3'!M212</f>
        <v>Synthèse</v>
      </c>
      <c r="AC217" s="71" t="str">
        <f>'RUMINANTS 3'!M212</f>
        <v>Juin</v>
      </c>
      <c r="AD217" s="71" t="str">
        <f>'PARASITOLOGIE 3'!M212</f>
        <v>Synthèse</v>
      </c>
      <c r="AE217" s="71" t="str">
        <f>'INFECTIEUX 3'!M212</f>
        <v>Synthèse</v>
      </c>
      <c r="AF217" s="71" t="str">
        <f>'CARNIVORES 3'!M212</f>
        <v>Synthèse</v>
      </c>
      <c r="AG217" s="71" t="str">
        <f>'CHIRURGIE 3'!M212</f>
        <v>Synthèse</v>
      </c>
      <c r="AH217" s="71" t="str">
        <f>'BIOCHIMIE 2'!M212</f>
        <v>Synthèse</v>
      </c>
      <c r="AI217" s="71" t="str">
        <f>'HIDAOA 3'!M212</f>
        <v>Synthèse</v>
      </c>
      <c r="AJ217" s="71" t="str">
        <f>'ANA-PATH 2'!M212</f>
        <v>Synthèse</v>
      </c>
      <c r="AK217" s="73" t="str">
        <f>CLINIQUE!N214</f>
        <v>Juin</v>
      </c>
    </row>
    <row r="218" spans="1:37" s="43" customFormat="1" ht="18.75" customHeight="1">
      <c r="A218" s="35">
        <v>208</v>
      </c>
      <c r="B218" s="123" t="s">
        <v>462</v>
      </c>
      <c r="C218" s="123" t="s">
        <v>778</v>
      </c>
      <c r="D218" s="346">
        <f>'REPRODUCTION 3'!I213</f>
        <v>30</v>
      </c>
      <c r="E218" s="346">
        <f>'RUMINANTS 3'!I213</f>
        <v>39.75</v>
      </c>
      <c r="F218" s="346">
        <f>'PARASITOLOGIE 3'!I213</f>
        <v>43.5</v>
      </c>
      <c r="G218" s="346">
        <f>'INFECTIEUX 3'!I213</f>
        <v>28.5</v>
      </c>
      <c r="H218" s="346">
        <f>'CARNIVORES 3'!I213</f>
        <v>30.75</v>
      </c>
      <c r="I218" s="346">
        <f>'CHIRURGIE 3'!I213</f>
        <v>35.625</v>
      </c>
      <c r="J218" s="346">
        <f>'BIOCHIMIE 2'!I213</f>
        <v>25</v>
      </c>
      <c r="K218" s="346">
        <f>'HIDAOA 3'!I213</f>
        <v>42.75</v>
      </c>
      <c r="L218" s="346">
        <f>'ANA-PATH 2'!I213</f>
        <v>20</v>
      </c>
      <c r="M218" s="339">
        <f>CLINIQUE!J215</f>
        <v>42</v>
      </c>
      <c r="N218" s="339">
        <f t="shared" si="42"/>
        <v>337.875</v>
      </c>
      <c r="O218" s="339">
        <f t="shared" si="43"/>
        <v>12.066964285714286</v>
      </c>
      <c r="P218" s="89" t="str">
        <f t="shared" si="44"/>
        <v>Admis</v>
      </c>
      <c r="Q218" s="89" t="str">
        <f t="shared" si="45"/>
        <v>Synthèse</v>
      </c>
      <c r="R218" s="72">
        <f t="shared" si="46"/>
        <v>0</v>
      </c>
      <c r="S218" s="72">
        <f t="shared" si="47"/>
        <v>0</v>
      </c>
      <c r="T218" s="72">
        <f t="shared" si="48"/>
        <v>0</v>
      </c>
      <c r="U218" s="72">
        <f t="shared" si="49"/>
        <v>0</v>
      </c>
      <c r="V218" s="72">
        <f t="shared" si="50"/>
        <v>0</v>
      </c>
      <c r="W218" s="72">
        <f t="shared" si="51"/>
        <v>0</v>
      </c>
      <c r="X218" s="72">
        <f t="shared" si="52"/>
        <v>0</v>
      </c>
      <c r="Y218" s="72">
        <f t="shared" si="53"/>
        <v>0</v>
      </c>
      <c r="Z218" s="72">
        <f t="shared" si="54"/>
        <v>0</v>
      </c>
      <c r="AA218" s="72">
        <f t="shared" si="55"/>
        <v>0</v>
      </c>
      <c r="AB218" s="71" t="str">
        <f>'REPRODUCTION 3'!M213</f>
        <v>Synthèse</v>
      </c>
      <c r="AC218" s="71" t="str">
        <f>'RUMINANTS 3'!M213</f>
        <v>Juin</v>
      </c>
      <c r="AD218" s="71" t="str">
        <f>'PARASITOLOGIE 3'!M213</f>
        <v>Synthèse</v>
      </c>
      <c r="AE218" s="71" t="str">
        <f>'INFECTIEUX 3'!M213</f>
        <v>Synthèse</v>
      </c>
      <c r="AF218" s="71" t="str">
        <f>'CARNIVORES 3'!M213</f>
        <v>Juin</v>
      </c>
      <c r="AG218" s="71" t="str">
        <f>'CHIRURGIE 3'!M213</f>
        <v>Juin</v>
      </c>
      <c r="AH218" s="71" t="str">
        <f>'BIOCHIMIE 2'!M213</f>
        <v>Synthèse</v>
      </c>
      <c r="AI218" s="71" t="str">
        <f>'HIDAOA 3'!M213</f>
        <v>Synthèse</v>
      </c>
      <c r="AJ218" s="71" t="str">
        <f>'ANA-PATH 2'!M213</f>
        <v>Synthèse</v>
      </c>
      <c r="AK218" s="73" t="str">
        <f>CLINIQUE!N215</f>
        <v>Juin</v>
      </c>
    </row>
    <row r="219" spans="1:37" ht="15.75" hidden="1">
      <c r="A219" s="35">
        <v>209</v>
      </c>
      <c r="B219" s="123" t="s">
        <v>463</v>
      </c>
      <c r="C219" s="123" t="s">
        <v>68</v>
      </c>
      <c r="D219" s="346">
        <f>'REPRODUCTION 3'!I214</f>
        <v>28.5</v>
      </c>
      <c r="E219" s="346">
        <f>'RUMINANTS 3'!I214</f>
        <v>57</v>
      </c>
      <c r="F219" s="346">
        <f>'PARASITOLOGIE 3'!I214</f>
        <v>36</v>
      </c>
      <c r="G219" s="346">
        <f>'INFECTIEUX 3'!I214</f>
        <v>18.75</v>
      </c>
      <c r="H219" s="346">
        <f>'CARNIVORES 3'!I214</f>
        <v>42.375</v>
      </c>
      <c r="I219" s="346">
        <f>'CHIRURGIE 3'!I214</f>
        <v>36.75</v>
      </c>
      <c r="J219" s="346">
        <f>'BIOCHIMIE 2'!I214</f>
        <v>22</v>
      </c>
      <c r="K219" s="346">
        <f>'HIDAOA 3'!I214</f>
        <v>48</v>
      </c>
      <c r="L219" s="346">
        <f>'ANA-PATH 2'!I214</f>
        <v>25.5</v>
      </c>
      <c r="M219" s="88">
        <f>CLINIQUE!J216</f>
        <v>42</v>
      </c>
      <c r="N219" s="88">
        <f t="shared" si="42"/>
        <v>356.875</v>
      </c>
      <c r="O219" s="88">
        <f t="shared" si="43"/>
        <v>12.745535714285714</v>
      </c>
      <c r="P219" s="89" t="str">
        <f t="shared" si="44"/>
        <v>Admis</v>
      </c>
      <c r="Q219" s="89" t="str">
        <f t="shared" si="45"/>
        <v>juin</v>
      </c>
      <c r="R219" s="72">
        <f t="shared" si="46"/>
        <v>0</v>
      </c>
      <c r="S219" s="72">
        <f t="shared" si="47"/>
        <v>0</v>
      </c>
      <c r="T219" s="72">
        <f t="shared" si="48"/>
        <v>0</v>
      </c>
      <c r="U219" s="72">
        <f t="shared" si="49"/>
        <v>0</v>
      </c>
      <c r="V219" s="72">
        <f t="shared" si="50"/>
        <v>0</v>
      </c>
      <c r="W219" s="72">
        <f t="shared" si="51"/>
        <v>0</v>
      </c>
      <c r="X219" s="72">
        <f t="shared" si="52"/>
        <v>0</v>
      </c>
      <c r="Y219" s="72">
        <f t="shared" si="53"/>
        <v>0</v>
      </c>
      <c r="Z219" s="72">
        <f t="shared" si="54"/>
        <v>0</v>
      </c>
      <c r="AA219" s="72">
        <f t="shared" si="55"/>
        <v>0</v>
      </c>
      <c r="AB219" s="71" t="str">
        <f>'REPRODUCTION 3'!M214</f>
        <v>Juin</v>
      </c>
      <c r="AC219" s="71" t="str">
        <f>'RUMINANTS 3'!M214</f>
        <v>Juin</v>
      </c>
      <c r="AD219" s="71" t="str">
        <f>'PARASITOLOGIE 3'!M214</f>
        <v>Juin</v>
      </c>
      <c r="AE219" s="71" t="str">
        <f>'INFECTIEUX 3'!M214</f>
        <v>Juin</v>
      </c>
      <c r="AF219" s="71" t="str">
        <f>'CARNIVORES 3'!M214</f>
        <v>Juin</v>
      </c>
      <c r="AG219" s="71" t="str">
        <f>'CHIRURGIE 3'!M214</f>
        <v>Juin</v>
      </c>
      <c r="AH219" s="71" t="str">
        <f>'BIOCHIMIE 2'!M214</f>
        <v>Juin</v>
      </c>
      <c r="AI219" s="71" t="str">
        <f>'HIDAOA 3'!M214</f>
        <v>Juin</v>
      </c>
      <c r="AJ219" s="71" t="str">
        <f>'ANA-PATH 2'!M214</f>
        <v>Juin</v>
      </c>
      <c r="AK219" s="73" t="str">
        <f>CLINIQUE!N216</f>
        <v>Juin</v>
      </c>
    </row>
    <row r="220" spans="1:37" ht="15.75">
      <c r="A220" s="35">
        <v>210</v>
      </c>
      <c r="B220" s="123" t="s">
        <v>112</v>
      </c>
      <c r="C220" s="123" t="s">
        <v>287</v>
      </c>
      <c r="D220" s="346">
        <f>'REPRODUCTION 3'!I215</f>
        <v>15</v>
      </c>
      <c r="E220" s="346">
        <f>'RUMINANTS 3'!I215</f>
        <v>35.25</v>
      </c>
      <c r="F220" s="346">
        <f>'PARASITOLOGIE 3'!I215</f>
        <v>37.5</v>
      </c>
      <c r="G220" s="346">
        <f>'INFECTIEUX 3'!I215</f>
        <v>34.5</v>
      </c>
      <c r="H220" s="346">
        <f>'CARNIVORES 3'!I215</f>
        <v>31.125</v>
      </c>
      <c r="I220" s="346">
        <f>'CHIRURGIE 3'!I215</f>
        <v>15</v>
      </c>
      <c r="J220" s="346">
        <f>'BIOCHIMIE 2'!I215</f>
        <v>22</v>
      </c>
      <c r="K220" s="346">
        <f>'HIDAOA 3'!I215</f>
        <v>39.75</v>
      </c>
      <c r="L220" s="346">
        <f>'ANA-PATH 2'!I215</f>
        <v>20</v>
      </c>
      <c r="M220" s="339">
        <f>CLINIQUE!J217</f>
        <v>43</v>
      </c>
      <c r="N220" s="339">
        <f t="shared" si="42"/>
        <v>293.125</v>
      </c>
      <c r="O220" s="339">
        <f t="shared" si="43"/>
        <v>10.46875</v>
      </c>
      <c r="P220" s="89" t="str">
        <f t="shared" si="44"/>
        <v>Admis</v>
      </c>
      <c r="Q220" s="89" t="str">
        <f t="shared" si="45"/>
        <v>Synthèse</v>
      </c>
      <c r="R220" s="72">
        <f t="shared" si="46"/>
        <v>0</v>
      </c>
      <c r="S220" s="72">
        <f t="shared" si="47"/>
        <v>0</v>
      </c>
      <c r="T220" s="72">
        <f t="shared" si="48"/>
        <v>0</v>
      </c>
      <c r="U220" s="72">
        <f t="shared" si="49"/>
        <v>0</v>
      </c>
      <c r="V220" s="72">
        <f t="shared" si="50"/>
        <v>0</v>
      </c>
      <c r="W220" s="72">
        <f t="shared" si="51"/>
        <v>0</v>
      </c>
      <c r="X220" s="72">
        <f t="shared" si="52"/>
        <v>0</v>
      </c>
      <c r="Y220" s="72">
        <f t="shared" si="53"/>
        <v>0</v>
      </c>
      <c r="Z220" s="72">
        <f t="shared" si="54"/>
        <v>0</v>
      </c>
      <c r="AA220" s="72">
        <f t="shared" si="55"/>
        <v>0</v>
      </c>
      <c r="AB220" s="71" t="str">
        <f>'REPRODUCTION 3'!M215</f>
        <v>Synthèse</v>
      </c>
      <c r="AC220" s="71" t="str">
        <f>'RUMINANTS 3'!M215</f>
        <v>Juin</v>
      </c>
      <c r="AD220" s="71" t="str">
        <f>'PARASITOLOGIE 3'!M215</f>
        <v>Synthèse</v>
      </c>
      <c r="AE220" s="71" t="str">
        <f>'INFECTIEUX 3'!M215</f>
        <v>Synthèse</v>
      </c>
      <c r="AF220" s="71" t="str">
        <f>'CARNIVORES 3'!M215</f>
        <v>Juin</v>
      </c>
      <c r="AG220" s="71" t="str">
        <f>'CHIRURGIE 3'!M215</f>
        <v>Synthèse</v>
      </c>
      <c r="AH220" s="71" t="str">
        <f>'BIOCHIMIE 2'!M215</f>
        <v>Synthèse</v>
      </c>
      <c r="AI220" s="71" t="str">
        <f>'HIDAOA 3'!M215</f>
        <v>Synthèse</v>
      </c>
      <c r="AJ220" s="71" t="str">
        <f>'ANA-PATH 2'!M215</f>
        <v>Synthèse</v>
      </c>
      <c r="AK220" s="73" t="str">
        <f>CLINIQUE!N217</f>
        <v>Juin</v>
      </c>
    </row>
    <row r="221" spans="1:37" ht="15.75" hidden="1">
      <c r="A221" s="35">
        <v>211</v>
      </c>
      <c r="B221" s="123" t="s">
        <v>464</v>
      </c>
      <c r="C221" s="123" t="s">
        <v>71</v>
      </c>
      <c r="D221" s="346">
        <f>'REPRODUCTION 3'!I216</f>
        <v>21</v>
      </c>
      <c r="E221" s="346">
        <f>'RUMINANTS 3'!I216</f>
        <v>45</v>
      </c>
      <c r="F221" s="346">
        <f>'PARASITOLOGIE 3'!I216</f>
        <v>43.875</v>
      </c>
      <c r="G221" s="346">
        <f>'INFECTIEUX 3'!I216</f>
        <v>18.75</v>
      </c>
      <c r="H221" s="346">
        <f>'CARNIVORES 3'!I216</f>
        <v>42</v>
      </c>
      <c r="I221" s="346">
        <f>'CHIRURGIE 3'!I216</f>
        <v>32.25</v>
      </c>
      <c r="J221" s="346">
        <f>'BIOCHIMIE 2'!I216</f>
        <v>17.25</v>
      </c>
      <c r="K221" s="346">
        <f>'HIDAOA 3'!I216</f>
        <v>44.25</v>
      </c>
      <c r="L221" s="346">
        <f>'ANA-PATH 2'!I216</f>
        <v>15.5</v>
      </c>
      <c r="M221" s="88">
        <f>CLINIQUE!J218</f>
        <v>40</v>
      </c>
      <c r="N221" s="88">
        <f t="shared" si="42"/>
        <v>319.875</v>
      </c>
      <c r="O221" s="88">
        <f t="shared" si="43"/>
        <v>11.424107142857142</v>
      </c>
      <c r="P221" s="89" t="str">
        <f t="shared" si="44"/>
        <v>Admis</v>
      </c>
      <c r="Q221" s="89" t="str">
        <f t="shared" si="45"/>
        <v>juin</v>
      </c>
      <c r="R221" s="72">
        <f t="shared" si="46"/>
        <v>0</v>
      </c>
      <c r="S221" s="72">
        <f t="shared" si="47"/>
        <v>0</v>
      </c>
      <c r="T221" s="72">
        <f t="shared" si="48"/>
        <v>0</v>
      </c>
      <c r="U221" s="72">
        <f t="shared" si="49"/>
        <v>0</v>
      </c>
      <c r="V221" s="72">
        <f t="shared" si="50"/>
        <v>0</v>
      </c>
      <c r="W221" s="72">
        <f t="shared" si="51"/>
        <v>0</v>
      </c>
      <c r="X221" s="72">
        <f t="shared" si="52"/>
        <v>0</v>
      </c>
      <c r="Y221" s="72">
        <f t="shared" si="53"/>
        <v>0</v>
      </c>
      <c r="Z221" s="72">
        <f t="shared" si="54"/>
        <v>0</v>
      </c>
      <c r="AA221" s="72">
        <f t="shared" si="55"/>
        <v>0</v>
      </c>
      <c r="AB221" s="71" t="str">
        <f>'REPRODUCTION 3'!M216</f>
        <v>Juin</v>
      </c>
      <c r="AC221" s="71" t="str">
        <f>'RUMINANTS 3'!M216</f>
        <v>Juin</v>
      </c>
      <c r="AD221" s="71" t="str">
        <f>'PARASITOLOGIE 3'!M216</f>
        <v>Juin</v>
      </c>
      <c r="AE221" s="71" t="str">
        <f>'INFECTIEUX 3'!M216</f>
        <v>Juin</v>
      </c>
      <c r="AF221" s="71" t="str">
        <f>'CARNIVORES 3'!M216</f>
        <v>Juin</v>
      </c>
      <c r="AG221" s="71" t="str">
        <f>'CHIRURGIE 3'!M216</f>
        <v>Juin</v>
      </c>
      <c r="AH221" s="71" t="str">
        <f>'BIOCHIMIE 2'!M216</f>
        <v>Juin</v>
      </c>
      <c r="AI221" s="71" t="str">
        <f>'HIDAOA 3'!M216</f>
        <v>Juin</v>
      </c>
      <c r="AJ221" s="71" t="str">
        <f>'ANA-PATH 2'!M216</f>
        <v>Juin</v>
      </c>
      <c r="AK221" s="73" t="str">
        <f>CLINIQUE!N218</f>
        <v>Juin</v>
      </c>
    </row>
    <row r="222" spans="1:37" ht="15.75">
      <c r="A222" s="35">
        <v>212</v>
      </c>
      <c r="B222" s="123" t="s">
        <v>465</v>
      </c>
      <c r="C222" s="123" t="s">
        <v>47</v>
      </c>
      <c r="D222" s="346">
        <f>'REPRODUCTION 3'!I217</f>
        <v>30</v>
      </c>
      <c r="E222" s="346">
        <f>'RUMINANTS 3'!I217</f>
        <v>39.75</v>
      </c>
      <c r="F222" s="346">
        <f>'PARASITOLOGIE 3'!I217</f>
        <v>31.125</v>
      </c>
      <c r="G222" s="346">
        <f>'INFECTIEUX 3'!I217</f>
        <v>43.5</v>
      </c>
      <c r="H222" s="346">
        <f>'CARNIVORES 3'!I217</f>
        <v>39</v>
      </c>
      <c r="I222" s="346">
        <f>'CHIRURGIE 3'!I217</f>
        <v>36</v>
      </c>
      <c r="J222" s="346">
        <f>'BIOCHIMIE 2'!I217</f>
        <v>18.75</v>
      </c>
      <c r="K222" s="346">
        <f>'HIDAOA 3'!I217</f>
        <v>33</v>
      </c>
      <c r="L222" s="346">
        <f>'ANA-PATH 2'!I217</f>
        <v>19</v>
      </c>
      <c r="M222" s="339">
        <f>CLINIQUE!J219</f>
        <v>44.5</v>
      </c>
      <c r="N222" s="339">
        <f t="shared" si="42"/>
        <v>334.625</v>
      </c>
      <c r="O222" s="339">
        <f t="shared" si="43"/>
        <v>11.950892857142858</v>
      </c>
      <c r="P222" s="89" t="str">
        <f t="shared" si="44"/>
        <v>Admis</v>
      </c>
      <c r="Q222" s="89" t="str">
        <f t="shared" si="45"/>
        <v>Synthèse</v>
      </c>
      <c r="R222" s="72">
        <f t="shared" si="46"/>
        <v>0</v>
      </c>
      <c r="S222" s="72">
        <f t="shared" si="47"/>
        <v>0</v>
      </c>
      <c r="T222" s="72">
        <f t="shared" si="48"/>
        <v>0</v>
      </c>
      <c r="U222" s="72">
        <f t="shared" si="49"/>
        <v>0</v>
      </c>
      <c r="V222" s="72">
        <f t="shared" si="50"/>
        <v>0</v>
      </c>
      <c r="W222" s="72">
        <f t="shared" si="51"/>
        <v>0</v>
      </c>
      <c r="X222" s="72">
        <f t="shared" si="52"/>
        <v>0</v>
      </c>
      <c r="Y222" s="72">
        <f t="shared" si="53"/>
        <v>0</v>
      </c>
      <c r="Z222" s="72">
        <f t="shared" si="54"/>
        <v>0</v>
      </c>
      <c r="AA222" s="72">
        <f t="shared" si="55"/>
        <v>0</v>
      </c>
      <c r="AB222" s="71" t="str">
        <f>'REPRODUCTION 3'!M217</f>
        <v>Synthèse</v>
      </c>
      <c r="AC222" s="71" t="str">
        <f>'RUMINANTS 3'!M217</f>
        <v>Juin</v>
      </c>
      <c r="AD222" s="71" t="str">
        <f>'PARASITOLOGIE 3'!M217</f>
        <v>Juin</v>
      </c>
      <c r="AE222" s="71" t="str">
        <f>'INFECTIEUX 3'!M217</f>
        <v>Synthèse</v>
      </c>
      <c r="AF222" s="71" t="str">
        <f>'CARNIVORES 3'!M217</f>
        <v>Juin</v>
      </c>
      <c r="AG222" s="71" t="str">
        <f>'CHIRURGIE 3'!M217</f>
        <v>Synthèse</v>
      </c>
      <c r="AH222" s="71" t="str">
        <f>'BIOCHIMIE 2'!M217</f>
        <v>Synthèse</v>
      </c>
      <c r="AI222" s="71" t="str">
        <f>'HIDAOA 3'!M217</f>
        <v>Synthèse</v>
      </c>
      <c r="AJ222" s="71" t="str">
        <f>'ANA-PATH 2'!M217</f>
        <v>Synthèse</v>
      </c>
      <c r="AK222" s="73" t="str">
        <f>CLINIQUE!N219</f>
        <v>Juin</v>
      </c>
    </row>
    <row r="223" spans="1:37" ht="15.75">
      <c r="A223" s="115">
        <v>213</v>
      </c>
      <c r="B223" s="123" t="s">
        <v>466</v>
      </c>
      <c r="C223" s="123" t="s">
        <v>152</v>
      </c>
      <c r="D223" s="346">
        <f>'REPRODUCTION 3'!I218</f>
        <v>30</v>
      </c>
      <c r="E223" s="346">
        <f>'RUMINANTS 3'!I218</f>
        <v>45.75</v>
      </c>
      <c r="F223" s="346">
        <f>'PARASITOLOGIE 3'!I218</f>
        <v>39</v>
      </c>
      <c r="G223" s="346">
        <f>'INFECTIEUX 3'!I218</f>
        <v>33</v>
      </c>
      <c r="H223" s="346">
        <f>'CARNIVORES 3'!I218</f>
        <v>31.5</v>
      </c>
      <c r="I223" s="346">
        <f>'CHIRURGIE 3'!I218</f>
        <v>22.5</v>
      </c>
      <c r="J223" s="346">
        <f>'BIOCHIMIE 2'!I218</f>
        <v>16</v>
      </c>
      <c r="K223" s="346">
        <f>'HIDAOA 3'!I218</f>
        <v>38.25</v>
      </c>
      <c r="L223" s="346">
        <f>'ANA-PATH 2'!I218</f>
        <v>20</v>
      </c>
      <c r="M223" s="339">
        <f>CLINIQUE!J220</f>
        <v>43.5</v>
      </c>
      <c r="N223" s="339">
        <f t="shared" si="42"/>
        <v>319.5</v>
      </c>
      <c r="O223" s="339">
        <f t="shared" si="43"/>
        <v>11.410714285714286</v>
      </c>
      <c r="P223" s="89" t="str">
        <f t="shared" si="44"/>
        <v>Admis</v>
      </c>
      <c r="Q223" s="89" t="str">
        <f t="shared" si="45"/>
        <v>Synthèse</v>
      </c>
      <c r="R223" s="72">
        <f t="shared" si="46"/>
        <v>0</v>
      </c>
      <c r="S223" s="72">
        <f t="shared" si="47"/>
        <v>0</v>
      </c>
      <c r="T223" s="72">
        <f t="shared" si="48"/>
        <v>0</v>
      </c>
      <c r="U223" s="72">
        <f t="shared" si="49"/>
        <v>0</v>
      </c>
      <c r="V223" s="72">
        <f t="shared" si="50"/>
        <v>0</v>
      </c>
      <c r="W223" s="72">
        <f t="shared" si="51"/>
        <v>0</v>
      </c>
      <c r="X223" s="72">
        <f t="shared" si="52"/>
        <v>0</v>
      </c>
      <c r="Y223" s="72">
        <f t="shared" si="53"/>
        <v>0</v>
      </c>
      <c r="Z223" s="72">
        <f t="shared" si="54"/>
        <v>0</v>
      </c>
      <c r="AA223" s="72">
        <f t="shared" si="55"/>
        <v>0</v>
      </c>
      <c r="AB223" s="71" t="str">
        <f>'REPRODUCTION 3'!M218</f>
        <v>Synthèse</v>
      </c>
      <c r="AC223" s="71" t="str">
        <f>'RUMINANTS 3'!M218</f>
        <v>Juin</v>
      </c>
      <c r="AD223" s="71" t="str">
        <f>'PARASITOLOGIE 3'!M218</f>
        <v>Synthèse</v>
      </c>
      <c r="AE223" s="71" t="str">
        <f>'INFECTIEUX 3'!M218</f>
        <v>Synthèse</v>
      </c>
      <c r="AF223" s="71" t="str">
        <f>'CARNIVORES 3'!M218</f>
        <v>Juin</v>
      </c>
      <c r="AG223" s="71" t="str">
        <f>'CHIRURGIE 3'!M218</f>
        <v>Synthèse</v>
      </c>
      <c r="AH223" s="71" t="str">
        <f>'BIOCHIMIE 2'!M218</f>
        <v>Synthèse</v>
      </c>
      <c r="AI223" s="71" t="str">
        <f>'HIDAOA 3'!M218</f>
        <v>Juin</v>
      </c>
      <c r="AJ223" s="71" t="str">
        <f>'ANA-PATH 2'!M218</f>
        <v>Synthèse</v>
      </c>
      <c r="AK223" s="73" t="str">
        <f>CLINIQUE!N220</f>
        <v>Juin</v>
      </c>
    </row>
    <row r="224" spans="1:37" ht="15.75">
      <c r="A224" s="115">
        <v>62</v>
      </c>
      <c r="B224" s="136" t="s">
        <v>467</v>
      </c>
      <c r="C224" s="136" t="s">
        <v>468</v>
      </c>
      <c r="D224" s="346">
        <f>'REPRODUCTION 3'!I219</f>
        <v>25.5</v>
      </c>
      <c r="E224" s="346">
        <f>'RUMINANTS 3'!I219</f>
        <v>36</v>
      </c>
      <c r="F224" s="346">
        <f>'PARASITOLOGIE 3'!I219</f>
        <v>43.5</v>
      </c>
      <c r="G224" s="346">
        <f>'INFECTIEUX 3'!I219</f>
        <v>15</v>
      </c>
      <c r="H224" s="346">
        <f>'CARNIVORES 3'!I219</f>
        <v>29.25</v>
      </c>
      <c r="I224" s="346">
        <f>'CHIRURGIE 3'!I219</f>
        <v>33</v>
      </c>
      <c r="J224" s="346">
        <f>'BIOCHIMIE 2'!I219</f>
        <v>11</v>
      </c>
      <c r="K224" s="346">
        <f>'HIDAOA 3'!I219</f>
        <v>36</v>
      </c>
      <c r="L224" s="346">
        <f>'ANA-PATH 2'!I219</f>
        <v>10</v>
      </c>
      <c r="M224" s="346">
        <f>CLINIQUE!J221</f>
        <v>42</v>
      </c>
      <c r="N224" s="346">
        <f t="shared" si="42"/>
        <v>281.25</v>
      </c>
      <c r="O224" s="346">
        <f t="shared" si="43"/>
        <v>10.044642857142858</v>
      </c>
      <c r="P224" s="347" t="str">
        <f t="shared" si="44"/>
        <v>Admis</v>
      </c>
      <c r="Q224" s="347" t="str">
        <f t="shared" si="45"/>
        <v>Synthèse</v>
      </c>
      <c r="R224" s="348">
        <f t="shared" si="46"/>
        <v>0</v>
      </c>
      <c r="S224" s="348">
        <f t="shared" si="47"/>
        <v>0</v>
      </c>
      <c r="T224" s="348">
        <f t="shared" si="48"/>
        <v>0</v>
      </c>
      <c r="U224" s="348">
        <f t="shared" si="49"/>
        <v>0</v>
      </c>
      <c r="V224" s="348">
        <f t="shared" si="50"/>
        <v>0</v>
      </c>
      <c r="W224" s="348">
        <f t="shared" si="51"/>
        <v>0</v>
      </c>
      <c r="X224" s="348">
        <f t="shared" si="52"/>
        <v>0</v>
      </c>
      <c r="Y224" s="348">
        <f t="shared" si="53"/>
        <v>0</v>
      </c>
      <c r="Z224" s="348">
        <f t="shared" si="54"/>
        <v>0</v>
      </c>
      <c r="AA224" s="348">
        <f t="shared" si="55"/>
        <v>0</v>
      </c>
      <c r="AB224" s="71" t="str">
        <f>'REPRODUCTION 3'!M219</f>
        <v>Synthèse</v>
      </c>
      <c r="AC224" s="71" t="str">
        <f>'RUMINANTS 3'!M219</f>
        <v>Synthèse</v>
      </c>
      <c r="AD224" s="71" t="str">
        <f>'PARASITOLOGIE 3'!M219</f>
        <v>Synthèse</v>
      </c>
      <c r="AE224" s="71" t="str">
        <f>'INFECTIEUX 3'!M219</f>
        <v>Synthèse</v>
      </c>
      <c r="AF224" s="71" t="str">
        <f>'CARNIVORES 3'!M219</f>
        <v>Synthèse</v>
      </c>
      <c r="AG224" s="71" t="str">
        <f>'CHIRURGIE 3'!M219</f>
        <v>Synthèse</v>
      </c>
      <c r="AH224" s="71" t="str">
        <f>'BIOCHIMIE 2'!M219</f>
        <v>Synthèse</v>
      </c>
      <c r="AI224" s="71" t="str">
        <f>'HIDAOA 3'!M219</f>
        <v>Synthèse</v>
      </c>
      <c r="AJ224" s="71" t="str">
        <f>'ANA-PATH 2'!M219</f>
        <v>Synthèse</v>
      </c>
      <c r="AK224" s="73" t="str">
        <f>CLINIQUE!N221</f>
        <v>Juin</v>
      </c>
    </row>
    <row r="225" spans="1:37" ht="15.75">
      <c r="A225" s="35">
        <v>215</v>
      </c>
      <c r="B225" s="123" t="s">
        <v>469</v>
      </c>
      <c r="C225" s="123" t="s">
        <v>470</v>
      </c>
      <c r="D225" s="346">
        <f>'REPRODUCTION 3'!I220</f>
        <v>21</v>
      </c>
      <c r="E225" s="346">
        <f>'RUMINANTS 3'!I220</f>
        <v>36</v>
      </c>
      <c r="F225" s="346">
        <f>'PARASITOLOGIE 3'!I220</f>
        <v>40.5</v>
      </c>
      <c r="G225" s="346">
        <f>'INFECTIEUX 3'!I220</f>
        <v>28.5</v>
      </c>
      <c r="H225" s="346">
        <f>'CARNIVORES 3'!I220</f>
        <v>42</v>
      </c>
      <c r="I225" s="346">
        <f>'CHIRURGIE 3'!I220</f>
        <v>33</v>
      </c>
      <c r="J225" s="346">
        <f>'BIOCHIMIE 2'!I220</f>
        <v>22</v>
      </c>
      <c r="K225" s="346">
        <f>'HIDAOA 3'!I220</f>
        <v>33</v>
      </c>
      <c r="L225" s="346">
        <f>'ANA-PATH 2'!I220</f>
        <v>16</v>
      </c>
      <c r="M225" s="339">
        <f>CLINIQUE!J222</f>
        <v>41.5</v>
      </c>
      <c r="N225" s="339">
        <f t="shared" si="42"/>
        <v>313.5</v>
      </c>
      <c r="O225" s="339">
        <f t="shared" si="43"/>
        <v>11.196428571428571</v>
      </c>
      <c r="P225" s="89" t="str">
        <f t="shared" si="44"/>
        <v>Admis</v>
      </c>
      <c r="Q225" s="89" t="str">
        <f t="shared" si="45"/>
        <v>Synthèse</v>
      </c>
      <c r="R225" s="72">
        <f t="shared" si="46"/>
        <v>0</v>
      </c>
      <c r="S225" s="72">
        <f t="shared" si="47"/>
        <v>0</v>
      </c>
      <c r="T225" s="72">
        <f t="shared" si="48"/>
        <v>0</v>
      </c>
      <c r="U225" s="72">
        <f t="shared" si="49"/>
        <v>0</v>
      </c>
      <c r="V225" s="72">
        <f t="shared" si="50"/>
        <v>0</v>
      </c>
      <c r="W225" s="72">
        <f t="shared" si="51"/>
        <v>0</v>
      </c>
      <c r="X225" s="72">
        <f t="shared" si="52"/>
        <v>0</v>
      </c>
      <c r="Y225" s="72">
        <f t="shared" si="53"/>
        <v>0</v>
      </c>
      <c r="Z225" s="72">
        <f t="shared" si="54"/>
        <v>0</v>
      </c>
      <c r="AA225" s="72">
        <f t="shared" si="55"/>
        <v>0</v>
      </c>
      <c r="AB225" s="71" t="str">
        <f>'REPRODUCTION 3'!M220</f>
        <v>Synthèse</v>
      </c>
      <c r="AC225" s="71" t="str">
        <f>'RUMINANTS 3'!M220</f>
        <v>Juin</v>
      </c>
      <c r="AD225" s="71" t="str">
        <f>'PARASITOLOGIE 3'!M220</f>
        <v>Synthèse</v>
      </c>
      <c r="AE225" s="71" t="str">
        <f>'INFECTIEUX 3'!M220</f>
        <v>Synthèse</v>
      </c>
      <c r="AF225" s="71" t="str">
        <f>'CARNIVORES 3'!M220</f>
        <v>Juin</v>
      </c>
      <c r="AG225" s="71" t="str">
        <f>'CHIRURGIE 3'!M220</f>
        <v>Synthèse</v>
      </c>
      <c r="AH225" s="71" t="str">
        <f>'BIOCHIMIE 2'!M220</f>
        <v>Synthèse</v>
      </c>
      <c r="AI225" s="71" t="str">
        <f>'HIDAOA 3'!M220</f>
        <v>Synthèse</v>
      </c>
      <c r="AJ225" s="71" t="str">
        <f>'ANA-PATH 2'!M220</f>
        <v>Synthèse</v>
      </c>
      <c r="AK225" s="73" t="str">
        <f>CLINIQUE!N222</f>
        <v>Juin</v>
      </c>
    </row>
    <row r="226" spans="1:37" ht="18.95" customHeight="1">
      <c r="A226" s="115">
        <v>332</v>
      </c>
      <c r="B226" s="136" t="s">
        <v>471</v>
      </c>
      <c r="C226" s="136" t="s">
        <v>472</v>
      </c>
      <c r="D226" s="346">
        <f>'REPRODUCTION 3'!I221</f>
        <v>21</v>
      </c>
      <c r="E226" s="346">
        <f>'RUMINANTS 3'!I221</f>
        <v>21</v>
      </c>
      <c r="F226" s="346">
        <f>'PARASITOLOGIE 3'!I221</f>
        <v>30</v>
      </c>
      <c r="G226" s="346">
        <f>'INFECTIEUX 3'!I221</f>
        <v>6.75</v>
      </c>
      <c r="H226" s="346">
        <f>'CARNIVORES 3'!I221</f>
        <v>20.25</v>
      </c>
      <c r="I226" s="346">
        <f>'CHIRURGIE 3'!I221</f>
        <v>12</v>
      </c>
      <c r="J226" s="346">
        <f>'BIOCHIMIE 2'!I221</f>
        <v>15</v>
      </c>
      <c r="K226" s="346">
        <f>'HIDAOA 3'!I221</f>
        <v>33.75</v>
      </c>
      <c r="L226" s="346">
        <f>'ANA-PATH 2'!I221</f>
        <v>10</v>
      </c>
      <c r="M226" s="346">
        <f>CLINIQUE!J223</f>
        <v>40</v>
      </c>
      <c r="N226" s="346">
        <f t="shared" si="42"/>
        <v>209.75</v>
      </c>
      <c r="O226" s="346">
        <f t="shared" si="43"/>
        <v>7.4910714285714288</v>
      </c>
      <c r="P226" s="347" t="str">
        <f t="shared" si="44"/>
        <v>Ajournee</v>
      </c>
      <c r="Q226" s="347" t="str">
        <f t="shared" si="45"/>
        <v>Synthèse</v>
      </c>
      <c r="R226" s="348">
        <f t="shared" si="46"/>
        <v>0</v>
      </c>
      <c r="S226" s="348">
        <f t="shared" si="47"/>
        <v>0</v>
      </c>
      <c r="T226" s="348">
        <f t="shared" si="48"/>
        <v>0</v>
      </c>
      <c r="U226" s="348">
        <f t="shared" si="49"/>
        <v>1</v>
      </c>
      <c r="V226" s="348">
        <f t="shared" si="50"/>
        <v>0</v>
      </c>
      <c r="W226" s="348">
        <f t="shared" si="51"/>
        <v>1</v>
      </c>
      <c r="X226" s="348">
        <f t="shared" si="52"/>
        <v>0</v>
      </c>
      <c r="Y226" s="348">
        <f t="shared" si="53"/>
        <v>0</v>
      </c>
      <c r="Z226" s="348">
        <f t="shared" si="54"/>
        <v>0</v>
      </c>
      <c r="AA226" s="348">
        <f t="shared" si="55"/>
        <v>0</v>
      </c>
      <c r="AB226" s="71" t="str">
        <f>'REPRODUCTION 3'!M221</f>
        <v>Synthèse</v>
      </c>
      <c r="AC226" s="71" t="str">
        <f>'RUMINANTS 3'!M221</f>
        <v>Juin</v>
      </c>
      <c r="AD226" s="71" t="str">
        <f>'PARASITOLOGIE 3'!M221</f>
        <v>Synthèse</v>
      </c>
      <c r="AE226" s="71" t="str">
        <f>'INFECTIEUX 3'!M221</f>
        <v>Synthèse</v>
      </c>
      <c r="AF226" s="71" t="str">
        <f>'CARNIVORES 3'!M221</f>
        <v>Synthèse</v>
      </c>
      <c r="AG226" s="71" t="str">
        <f>'CHIRURGIE 3'!M221</f>
        <v>Synthèse</v>
      </c>
      <c r="AH226" s="71" t="str">
        <f>'BIOCHIMIE 2'!M221</f>
        <v>Synthèse</v>
      </c>
      <c r="AI226" s="71" t="str">
        <f>'HIDAOA 3'!M221</f>
        <v>Synthèse</v>
      </c>
      <c r="AJ226" s="71" t="str">
        <f>'ANA-PATH 2'!M221</f>
        <v>Synthèse</v>
      </c>
      <c r="AK226" s="73" t="str">
        <f>CLINIQUE!N223</f>
        <v>Juin</v>
      </c>
    </row>
    <row r="227" spans="1:37" ht="15.75">
      <c r="A227" s="35">
        <v>217</v>
      </c>
      <c r="B227" s="123" t="s">
        <v>473</v>
      </c>
      <c r="C227" s="123" t="s">
        <v>474</v>
      </c>
      <c r="D227" s="346">
        <f>'REPRODUCTION 3'!I222</f>
        <v>27.375</v>
      </c>
      <c r="E227" s="346">
        <f>'RUMINANTS 3'!I222</f>
        <v>48.75</v>
      </c>
      <c r="F227" s="346">
        <f>'PARASITOLOGIE 3'!I222</f>
        <v>31.5</v>
      </c>
      <c r="G227" s="346">
        <f>'INFECTIEUX 3'!I222</f>
        <v>22.5</v>
      </c>
      <c r="H227" s="346">
        <f>'CARNIVORES 3'!I222</f>
        <v>33</v>
      </c>
      <c r="I227" s="346">
        <f>'CHIRURGIE 3'!I222</f>
        <v>28.875</v>
      </c>
      <c r="J227" s="346">
        <f>'BIOCHIMIE 2'!I222</f>
        <v>20.75</v>
      </c>
      <c r="K227" s="346">
        <f>'HIDAOA 3'!I222</f>
        <v>40.5</v>
      </c>
      <c r="L227" s="346">
        <f>'ANA-PATH 2'!I222</f>
        <v>27.5</v>
      </c>
      <c r="M227" s="339">
        <f>CLINIQUE!J224</f>
        <v>43.25</v>
      </c>
      <c r="N227" s="339">
        <f t="shared" si="42"/>
        <v>324</v>
      </c>
      <c r="O227" s="339">
        <f t="shared" si="43"/>
        <v>11.571428571428571</v>
      </c>
      <c r="P227" s="89" t="str">
        <f t="shared" si="44"/>
        <v>Admis</v>
      </c>
      <c r="Q227" s="89" t="str">
        <f t="shared" si="45"/>
        <v>Synthèse</v>
      </c>
      <c r="R227" s="72">
        <f t="shared" si="46"/>
        <v>0</v>
      </c>
      <c r="S227" s="72">
        <f t="shared" si="47"/>
        <v>0</v>
      </c>
      <c r="T227" s="72">
        <f t="shared" si="48"/>
        <v>0</v>
      </c>
      <c r="U227" s="72">
        <f t="shared" si="49"/>
        <v>0</v>
      </c>
      <c r="V227" s="72">
        <f t="shared" si="50"/>
        <v>0</v>
      </c>
      <c r="W227" s="72">
        <f t="shared" si="51"/>
        <v>0</v>
      </c>
      <c r="X227" s="72">
        <f t="shared" si="52"/>
        <v>0</v>
      </c>
      <c r="Y227" s="72">
        <f t="shared" si="53"/>
        <v>0</v>
      </c>
      <c r="Z227" s="72">
        <f t="shared" si="54"/>
        <v>0</v>
      </c>
      <c r="AA227" s="72">
        <f t="shared" si="55"/>
        <v>0</v>
      </c>
      <c r="AB227" s="71" t="str">
        <f>'REPRODUCTION 3'!M222</f>
        <v>Juin</v>
      </c>
      <c r="AC227" s="71" t="str">
        <f>'RUMINANTS 3'!M222</f>
        <v>Synthèse</v>
      </c>
      <c r="AD227" s="71" t="str">
        <f>'PARASITOLOGIE 3'!M222</f>
        <v>Juin</v>
      </c>
      <c r="AE227" s="71" t="str">
        <f>'INFECTIEUX 3'!M222</f>
        <v>Juin</v>
      </c>
      <c r="AF227" s="71" t="str">
        <f>'CARNIVORES 3'!M222</f>
        <v>Juin</v>
      </c>
      <c r="AG227" s="71" t="str">
        <f>'CHIRURGIE 3'!M222</f>
        <v>Juin</v>
      </c>
      <c r="AH227" s="71" t="str">
        <f>'BIOCHIMIE 2'!M222</f>
        <v>Juin</v>
      </c>
      <c r="AI227" s="71" t="str">
        <f>'HIDAOA 3'!M222</f>
        <v>Juin</v>
      </c>
      <c r="AJ227" s="71" t="str">
        <f>'ANA-PATH 2'!M222</f>
        <v>Juin</v>
      </c>
      <c r="AK227" s="73" t="str">
        <f>CLINIQUE!N224</f>
        <v>Juin</v>
      </c>
    </row>
    <row r="228" spans="1:37" ht="15.75" hidden="1">
      <c r="A228" s="35">
        <v>218</v>
      </c>
      <c r="B228" s="123" t="s">
        <v>475</v>
      </c>
      <c r="C228" s="123" t="s">
        <v>476</v>
      </c>
      <c r="D228" s="346">
        <f>'REPRODUCTION 3'!I223</f>
        <v>15</v>
      </c>
      <c r="E228" s="346">
        <f>'RUMINANTS 3'!I223</f>
        <v>50.25</v>
      </c>
      <c r="F228" s="346">
        <f>'PARASITOLOGIE 3'!I223</f>
        <v>36.375</v>
      </c>
      <c r="G228" s="346">
        <f>'INFECTIEUX 3'!I223</f>
        <v>24</v>
      </c>
      <c r="H228" s="346">
        <f>'CARNIVORES 3'!I223</f>
        <v>34.125</v>
      </c>
      <c r="I228" s="346">
        <f>'CHIRURGIE 3'!I223</f>
        <v>33</v>
      </c>
      <c r="J228" s="346">
        <f>'BIOCHIMIE 2'!I223</f>
        <v>15.75</v>
      </c>
      <c r="K228" s="346">
        <f>'HIDAOA 3'!I223</f>
        <v>32.625</v>
      </c>
      <c r="L228" s="346">
        <f>'ANA-PATH 2'!I223</f>
        <v>24.25</v>
      </c>
      <c r="M228" s="88">
        <f>CLINIQUE!J225</f>
        <v>43</v>
      </c>
      <c r="N228" s="88">
        <f t="shared" si="42"/>
        <v>308.375</v>
      </c>
      <c r="O228" s="88">
        <f t="shared" si="43"/>
        <v>11.013392857142858</v>
      </c>
      <c r="P228" s="89" t="str">
        <f t="shared" si="44"/>
        <v>Admis</v>
      </c>
      <c r="Q228" s="89" t="str">
        <f t="shared" si="45"/>
        <v>juin</v>
      </c>
      <c r="R228" s="72">
        <f t="shared" si="46"/>
        <v>0</v>
      </c>
      <c r="S228" s="72">
        <f t="shared" si="47"/>
        <v>0</v>
      </c>
      <c r="T228" s="72">
        <f t="shared" si="48"/>
        <v>0</v>
      </c>
      <c r="U228" s="72">
        <f t="shared" si="49"/>
        <v>0</v>
      </c>
      <c r="V228" s="72">
        <f t="shared" si="50"/>
        <v>0</v>
      </c>
      <c r="W228" s="72">
        <f t="shared" si="51"/>
        <v>0</v>
      </c>
      <c r="X228" s="72">
        <f t="shared" si="52"/>
        <v>0</v>
      </c>
      <c r="Y228" s="72">
        <f t="shared" si="53"/>
        <v>0</v>
      </c>
      <c r="Z228" s="72">
        <f t="shared" si="54"/>
        <v>0</v>
      </c>
      <c r="AA228" s="72">
        <f t="shared" si="55"/>
        <v>0</v>
      </c>
      <c r="AB228" s="71" t="str">
        <f>'REPRODUCTION 3'!M223</f>
        <v>Juin</v>
      </c>
      <c r="AC228" s="71" t="str">
        <f>'RUMINANTS 3'!M223</f>
        <v>Juin</v>
      </c>
      <c r="AD228" s="71" t="str">
        <f>'PARASITOLOGIE 3'!M223</f>
        <v>Juin</v>
      </c>
      <c r="AE228" s="71" t="str">
        <f>'INFECTIEUX 3'!M223</f>
        <v>Juin</v>
      </c>
      <c r="AF228" s="71" t="str">
        <f>'CARNIVORES 3'!M223</f>
        <v>Juin</v>
      </c>
      <c r="AG228" s="71" t="str">
        <f>'CHIRURGIE 3'!M223</f>
        <v>Juin</v>
      </c>
      <c r="AH228" s="71" t="str">
        <f>'BIOCHIMIE 2'!M223</f>
        <v>Juin</v>
      </c>
      <c r="AI228" s="71" t="str">
        <f>'HIDAOA 3'!M223</f>
        <v>Juin</v>
      </c>
      <c r="AJ228" s="71" t="str">
        <f>'ANA-PATH 2'!M223</f>
        <v>Juin</v>
      </c>
      <c r="AK228" s="73" t="str">
        <f>CLINIQUE!N225</f>
        <v>Juin</v>
      </c>
    </row>
    <row r="229" spans="1:37" ht="15.75" hidden="1">
      <c r="A229" s="35">
        <v>219</v>
      </c>
      <c r="B229" s="123" t="s">
        <v>475</v>
      </c>
      <c r="C229" s="123" t="s">
        <v>477</v>
      </c>
      <c r="D229" s="346">
        <f>'REPRODUCTION 3'!I224</f>
        <v>21</v>
      </c>
      <c r="E229" s="346">
        <f>'RUMINANTS 3'!I224</f>
        <v>41.25</v>
      </c>
      <c r="F229" s="346">
        <f>'PARASITOLOGIE 3'!I224</f>
        <v>34.875</v>
      </c>
      <c r="G229" s="346">
        <f>'INFECTIEUX 3'!I224</f>
        <v>22.5</v>
      </c>
      <c r="H229" s="346">
        <f>'CARNIVORES 3'!I224</f>
        <v>31.5</v>
      </c>
      <c r="I229" s="346">
        <f>'CHIRURGIE 3'!I224</f>
        <v>33</v>
      </c>
      <c r="J229" s="346">
        <f>'BIOCHIMIE 2'!I224</f>
        <v>19</v>
      </c>
      <c r="K229" s="346">
        <f>'HIDAOA 3'!I224</f>
        <v>35.25</v>
      </c>
      <c r="L229" s="346">
        <f>'ANA-PATH 2'!I224</f>
        <v>28.25</v>
      </c>
      <c r="M229" s="88">
        <f>CLINIQUE!J226</f>
        <v>40</v>
      </c>
      <c r="N229" s="88">
        <f t="shared" si="42"/>
        <v>306.625</v>
      </c>
      <c r="O229" s="88">
        <f t="shared" si="43"/>
        <v>10.950892857142858</v>
      </c>
      <c r="P229" s="89" t="str">
        <f t="shared" si="44"/>
        <v>Admis</v>
      </c>
      <c r="Q229" s="89" t="str">
        <f t="shared" si="45"/>
        <v>juin</v>
      </c>
      <c r="R229" s="72">
        <f t="shared" si="46"/>
        <v>0</v>
      </c>
      <c r="S229" s="72">
        <f t="shared" si="47"/>
        <v>0</v>
      </c>
      <c r="T229" s="72">
        <f t="shared" si="48"/>
        <v>0</v>
      </c>
      <c r="U229" s="72">
        <f t="shared" si="49"/>
        <v>0</v>
      </c>
      <c r="V229" s="72">
        <f t="shared" si="50"/>
        <v>0</v>
      </c>
      <c r="W229" s="72">
        <f t="shared" si="51"/>
        <v>0</v>
      </c>
      <c r="X229" s="72">
        <f t="shared" si="52"/>
        <v>0</v>
      </c>
      <c r="Y229" s="72">
        <f t="shared" si="53"/>
        <v>0</v>
      </c>
      <c r="Z229" s="72">
        <f t="shared" si="54"/>
        <v>0</v>
      </c>
      <c r="AA229" s="72">
        <f t="shared" si="55"/>
        <v>0</v>
      </c>
      <c r="AB229" s="71" t="str">
        <f>'REPRODUCTION 3'!M224</f>
        <v>Juin</v>
      </c>
      <c r="AC229" s="71" t="str">
        <f>'RUMINANTS 3'!M224</f>
        <v>Juin</v>
      </c>
      <c r="AD229" s="71" t="str">
        <f>'PARASITOLOGIE 3'!M224</f>
        <v>Juin</v>
      </c>
      <c r="AE229" s="71" t="str">
        <f>'INFECTIEUX 3'!M224</f>
        <v>Juin</v>
      </c>
      <c r="AF229" s="71" t="str">
        <f>'CARNIVORES 3'!M224</f>
        <v>Juin</v>
      </c>
      <c r="AG229" s="71" t="str">
        <f>'CHIRURGIE 3'!M224</f>
        <v>Juin</v>
      </c>
      <c r="AH229" s="71" t="str">
        <f>'BIOCHIMIE 2'!M224</f>
        <v>Juin</v>
      </c>
      <c r="AI229" s="71" t="str">
        <f>'HIDAOA 3'!M224</f>
        <v>Juin</v>
      </c>
      <c r="AJ229" s="71" t="str">
        <f>'ANA-PATH 2'!M224</f>
        <v>Juin</v>
      </c>
      <c r="AK229" s="73" t="str">
        <f>CLINIQUE!N226</f>
        <v>Juin</v>
      </c>
    </row>
    <row r="230" spans="1:37" ht="15.75" hidden="1">
      <c r="A230" s="115">
        <v>33</v>
      </c>
      <c r="B230" s="123" t="s">
        <v>478</v>
      </c>
      <c r="C230" s="123" t="s">
        <v>479</v>
      </c>
      <c r="D230" s="346">
        <f>'REPRODUCTION 3'!I225</f>
        <v>15</v>
      </c>
      <c r="E230" s="346">
        <f>'RUMINANTS 3'!I225</f>
        <v>43.5</v>
      </c>
      <c r="F230" s="346">
        <f>'PARASITOLOGIE 3'!I225</f>
        <v>36.75</v>
      </c>
      <c r="G230" s="346">
        <f>'INFECTIEUX 3'!I225</f>
        <v>22.5</v>
      </c>
      <c r="H230" s="346">
        <f>'CARNIVORES 3'!I225</f>
        <v>35.625</v>
      </c>
      <c r="I230" s="346">
        <f>'CHIRURGIE 3'!I225</f>
        <v>27</v>
      </c>
      <c r="J230" s="346">
        <f>'BIOCHIMIE 2'!I225</f>
        <v>21.5</v>
      </c>
      <c r="K230" s="346">
        <f>'HIDAOA 3'!I225</f>
        <v>44.625</v>
      </c>
      <c r="L230" s="346">
        <f>'ANA-PATH 2'!I225</f>
        <v>18</v>
      </c>
      <c r="M230" s="88">
        <f>CLINIQUE!J227</f>
        <v>43</v>
      </c>
      <c r="N230" s="88">
        <f t="shared" si="42"/>
        <v>307.5</v>
      </c>
      <c r="O230" s="88">
        <f t="shared" si="43"/>
        <v>10.982142857142858</v>
      </c>
      <c r="P230" s="89" t="str">
        <f t="shared" si="44"/>
        <v>Admis</v>
      </c>
      <c r="Q230" s="89" t="str">
        <f t="shared" si="45"/>
        <v>juin</v>
      </c>
      <c r="R230" s="72">
        <f t="shared" si="46"/>
        <v>0</v>
      </c>
      <c r="S230" s="72">
        <f t="shared" si="47"/>
        <v>0</v>
      </c>
      <c r="T230" s="72">
        <f t="shared" si="48"/>
        <v>0</v>
      </c>
      <c r="U230" s="72">
        <f t="shared" si="49"/>
        <v>0</v>
      </c>
      <c r="V230" s="72">
        <f t="shared" si="50"/>
        <v>0</v>
      </c>
      <c r="W230" s="72">
        <f t="shared" si="51"/>
        <v>0</v>
      </c>
      <c r="X230" s="72">
        <f t="shared" si="52"/>
        <v>0</v>
      </c>
      <c r="Y230" s="72">
        <f t="shared" si="53"/>
        <v>0</v>
      </c>
      <c r="Z230" s="72">
        <f t="shared" si="54"/>
        <v>0</v>
      </c>
      <c r="AA230" s="72">
        <f t="shared" si="55"/>
        <v>0</v>
      </c>
      <c r="AB230" s="71" t="str">
        <f>'REPRODUCTION 3'!M225</f>
        <v>Juin</v>
      </c>
      <c r="AC230" s="71" t="str">
        <f>'RUMINANTS 3'!M225</f>
        <v>Juin</v>
      </c>
      <c r="AD230" s="71" t="str">
        <f>'PARASITOLOGIE 3'!M225</f>
        <v>Juin</v>
      </c>
      <c r="AE230" s="71" t="str">
        <f>'INFECTIEUX 3'!M225</f>
        <v>Juin</v>
      </c>
      <c r="AF230" s="71" t="str">
        <f>'CARNIVORES 3'!M225</f>
        <v>Juin</v>
      </c>
      <c r="AG230" s="71" t="str">
        <f>'CHIRURGIE 3'!M225</f>
        <v>Juin</v>
      </c>
      <c r="AH230" s="71" t="str">
        <f>'BIOCHIMIE 2'!M225</f>
        <v>Juin</v>
      </c>
      <c r="AI230" s="71" t="str">
        <f>'HIDAOA 3'!M225</f>
        <v>Juin</v>
      </c>
      <c r="AJ230" s="71" t="str">
        <f>'ANA-PATH 2'!M225</f>
        <v>Juin</v>
      </c>
      <c r="AK230" s="73" t="str">
        <f>CLINIQUE!N227</f>
        <v>Juin</v>
      </c>
    </row>
    <row r="231" spans="1:37" ht="18.95" customHeight="1">
      <c r="A231" s="115">
        <v>231</v>
      </c>
      <c r="B231" s="136" t="s">
        <v>480</v>
      </c>
      <c r="C231" s="136" t="s">
        <v>481</v>
      </c>
      <c r="D231" s="346">
        <f>'REPRODUCTION 3'!I226</f>
        <v>13.5</v>
      </c>
      <c r="E231" s="346">
        <f>'RUMINANTS 3'!I226</f>
        <v>33</v>
      </c>
      <c r="F231" s="346">
        <f>'PARASITOLOGIE 3'!I226</f>
        <v>30</v>
      </c>
      <c r="G231" s="346">
        <f>'INFECTIEUX 3'!I226</f>
        <v>9</v>
      </c>
      <c r="H231" s="346">
        <f>'CARNIVORES 3'!I226</f>
        <v>27</v>
      </c>
      <c r="I231" s="346">
        <f>'CHIRURGIE 3'!I226</f>
        <v>18</v>
      </c>
      <c r="J231" s="346">
        <f>'BIOCHIMIE 2'!I226</f>
        <v>19</v>
      </c>
      <c r="K231" s="346">
        <f>'HIDAOA 3'!I226</f>
        <v>33.75</v>
      </c>
      <c r="L231" s="346">
        <f>'ANA-PATH 2'!I226</f>
        <v>9</v>
      </c>
      <c r="M231" s="346">
        <f>CLINIQUE!J228</f>
        <v>38.25</v>
      </c>
      <c r="N231" s="346">
        <f t="shared" si="42"/>
        <v>230.5</v>
      </c>
      <c r="O231" s="346">
        <f t="shared" si="43"/>
        <v>8.2321428571428577</v>
      </c>
      <c r="P231" s="347" t="str">
        <f t="shared" si="44"/>
        <v>Ajournee</v>
      </c>
      <c r="Q231" s="347" t="str">
        <f t="shared" si="45"/>
        <v>Synthèse</v>
      </c>
      <c r="R231" s="348">
        <f t="shared" si="46"/>
        <v>1</v>
      </c>
      <c r="S231" s="348">
        <f t="shared" si="47"/>
        <v>0</v>
      </c>
      <c r="T231" s="348">
        <f t="shared" si="48"/>
        <v>0</v>
      </c>
      <c r="U231" s="348">
        <f t="shared" si="49"/>
        <v>1</v>
      </c>
      <c r="V231" s="348">
        <f t="shared" si="50"/>
        <v>0</v>
      </c>
      <c r="W231" s="348">
        <f t="shared" si="51"/>
        <v>0</v>
      </c>
      <c r="X231" s="348">
        <f t="shared" si="52"/>
        <v>0</v>
      </c>
      <c r="Y231" s="348">
        <f t="shared" si="53"/>
        <v>0</v>
      </c>
      <c r="Z231" s="348">
        <f t="shared" si="54"/>
        <v>1</v>
      </c>
      <c r="AA231" s="348">
        <f t="shared" si="55"/>
        <v>0</v>
      </c>
      <c r="AB231" s="71" t="str">
        <f>'REPRODUCTION 3'!M226</f>
        <v>Synthèse</v>
      </c>
      <c r="AC231" s="71" t="str">
        <f>'RUMINANTS 3'!M226</f>
        <v>Synthèse</v>
      </c>
      <c r="AD231" s="71" t="str">
        <f>'PARASITOLOGIE 3'!M226</f>
        <v>Synthèse</v>
      </c>
      <c r="AE231" s="71" t="str">
        <f>'INFECTIEUX 3'!M226</f>
        <v>Synthèse</v>
      </c>
      <c r="AF231" s="71" t="str">
        <f>'CARNIVORES 3'!M226</f>
        <v>Synthèse</v>
      </c>
      <c r="AG231" s="71" t="str">
        <f>'CHIRURGIE 3'!M226</f>
        <v>Synthèse</v>
      </c>
      <c r="AH231" s="71" t="str">
        <f>'BIOCHIMIE 2'!M226</f>
        <v>Synthèse</v>
      </c>
      <c r="AI231" s="71" t="str">
        <f>'HIDAOA 3'!M226</f>
        <v>Synthèse</v>
      </c>
      <c r="AJ231" s="71" t="str">
        <f>'ANA-PATH 2'!M226</f>
        <v>Synthèse</v>
      </c>
      <c r="AK231" s="73" t="str">
        <f>CLINIQUE!N228</f>
        <v>Juin</v>
      </c>
    </row>
    <row r="232" spans="1:37" ht="15.75" hidden="1">
      <c r="A232" s="115">
        <v>222</v>
      </c>
      <c r="B232" s="123" t="s">
        <v>482</v>
      </c>
      <c r="C232" s="123" t="s">
        <v>206</v>
      </c>
      <c r="D232" s="346">
        <f>'REPRODUCTION 3'!I227</f>
        <v>19.875</v>
      </c>
      <c r="E232" s="346">
        <f>'RUMINANTS 3'!I227</f>
        <v>51.75</v>
      </c>
      <c r="F232" s="346">
        <f>'PARASITOLOGIE 3'!I227</f>
        <v>39</v>
      </c>
      <c r="G232" s="346">
        <f>'INFECTIEUX 3'!I227</f>
        <v>26.25</v>
      </c>
      <c r="H232" s="346">
        <f>'CARNIVORES 3'!I227</f>
        <v>34.125</v>
      </c>
      <c r="I232" s="346">
        <f>'CHIRURGIE 3'!I227</f>
        <v>40.5</v>
      </c>
      <c r="J232" s="346">
        <f>'BIOCHIMIE 2'!I227</f>
        <v>25.5</v>
      </c>
      <c r="K232" s="346">
        <f>'HIDAOA 3'!I227</f>
        <v>37.125</v>
      </c>
      <c r="L232" s="346">
        <f>'ANA-PATH 2'!I227</f>
        <v>20.5</v>
      </c>
      <c r="M232" s="88">
        <f>CLINIQUE!J229</f>
        <v>44.25</v>
      </c>
      <c r="N232" s="88">
        <f t="shared" si="42"/>
        <v>338.875</v>
      </c>
      <c r="O232" s="88">
        <f t="shared" si="43"/>
        <v>12.102678571428571</v>
      </c>
      <c r="P232" s="89" t="str">
        <f t="shared" si="44"/>
        <v>Admis</v>
      </c>
      <c r="Q232" s="89" t="str">
        <f t="shared" si="45"/>
        <v>juin</v>
      </c>
      <c r="R232" s="72">
        <f t="shared" si="46"/>
        <v>0</v>
      </c>
      <c r="S232" s="72">
        <f t="shared" si="47"/>
        <v>0</v>
      </c>
      <c r="T232" s="72">
        <f t="shared" si="48"/>
        <v>0</v>
      </c>
      <c r="U232" s="72">
        <f t="shared" si="49"/>
        <v>0</v>
      </c>
      <c r="V232" s="72">
        <f t="shared" si="50"/>
        <v>0</v>
      </c>
      <c r="W232" s="72">
        <f t="shared" si="51"/>
        <v>0</v>
      </c>
      <c r="X232" s="72">
        <f t="shared" si="52"/>
        <v>0</v>
      </c>
      <c r="Y232" s="72">
        <f t="shared" si="53"/>
        <v>0</v>
      </c>
      <c r="Z232" s="72">
        <f t="shared" si="54"/>
        <v>0</v>
      </c>
      <c r="AA232" s="72">
        <f t="shared" si="55"/>
        <v>0</v>
      </c>
      <c r="AB232" s="71" t="str">
        <f>'REPRODUCTION 3'!M227</f>
        <v>Juin</v>
      </c>
      <c r="AC232" s="71" t="str">
        <f>'RUMINANTS 3'!M227</f>
        <v>Juin</v>
      </c>
      <c r="AD232" s="71" t="str">
        <f>'PARASITOLOGIE 3'!M227</f>
        <v>Juin</v>
      </c>
      <c r="AE232" s="71" t="str">
        <f>'INFECTIEUX 3'!M227</f>
        <v>Juin</v>
      </c>
      <c r="AF232" s="71" t="str">
        <f>'CARNIVORES 3'!M227</f>
        <v>Juin</v>
      </c>
      <c r="AG232" s="71" t="str">
        <f>'CHIRURGIE 3'!M227</f>
        <v>Juin</v>
      </c>
      <c r="AH232" s="71" t="str">
        <f>'BIOCHIMIE 2'!M227</f>
        <v>Juin</v>
      </c>
      <c r="AI232" s="71" t="str">
        <f>'HIDAOA 3'!M227</f>
        <v>Juin</v>
      </c>
      <c r="AJ232" s="71" t="str">
        <f>'ANA-PATH 2'!M227</f>
        <v>Juin</v>
      </c>
      <c r="AK232" s="73" t="str">
        <f>CLINIQUE!N229</f>
        <v>Juin</v>
      </c>
    </row>
    <row r="233" spans="1:37" ht="15.75">
      <c r="A233" s="115">
        <v>233</v>
      </c>
      <c r="B233" s="123" t="s">
        <v>483</v>
      </c>
      <c r="C233" s="123" t="s">
        <v>484</v>
      </c>
      <c r="D233" s="346">
        <f>'REPRODUCTION 3'!I228</f>
        <v>21</v>
      </c>
      <c r="E233" s="346">
        <f>'RUMINANTS 3'!I228</f>
        <v>33</v>
      </c>
      <c r="F233" s="346">
        <f>'PARASITOLOGIE 3'!I228</f>
        <v>37.5</v>
      </c>
      <c r="G233" s="346">
        <f>'INFECTIEUX 3'!I228</f>
        <v>19.5</v>
      </c>
      <c r="H233" s="346">
        <f>'CARNIVORES 3'!I228</f>
        <v>28.125</v>
      </c>
      <c r="I233" s="346">
        <f>'CHIRURGIE 3'!I228</f>
        <v>33</v>
      </c>
      <c r="J233" s="346">
        <f>'BIOCHIMIE 2'!I228</f>
        <v>16</v>
      </c>
      <c r="K233" s="346">
        <f>'HIDAOA 3'!I228</f>
        <v>37.5</v>
      </c>
      <c r="L233" s="346">
        <f>'ANA-PATH 2'!I228</f>
        <v>14</v>
      </c>
      <c r="M233" s="339">
        <f>CLINIQUE!J230</f>
        <v>41</v>
      </c>
      <c r="N233" s="339">
        <f t="shared" si="42"/>
        <v>280.625</v>
      </c>
      <c r="O233" s="339">
        <f t="shared" si="43"/>
        <v>10.022321428571429</v>
      </c>
      <c r="P233" s="89" t="str">
        <f t="shared" si="44"/>
        <v>Admis</v>
      </c>
      <c r="Q233" s="89" t="str">
        <f t="shared" si="45"/>
        <v>Synthèse</v>
      </c>
      <c r="R233" s="72">
        <f t="shared" si="46"/>
        <v>0</v>
      </c>
      <c r="S233" s="72">
        <f t="shared" si="47"/>
        <v>0</v>
      </c>
      <c r="T233" s="72">
        <f t="shared" si="48"/>
        <v>0</v>
      </c>
      <c r="U233" s="72">
        <f t="shared" si="49"/>
        <v>0</v>
      </c>
      <c r="V233" s="72">
        <f t="shared" si="50"/>
        <v>0</v>
      </c>
      <c r="W233" s="72">
        <f t="shared" si="51"/>
        <v>0</v>
      </c>
      <c r="X233" s="72">
        <f t="shared" si="52"/>
        <v>0</v>
      </c>
      <c r="Y233" s="72">
        <f t="shared" si="53"/>
        <v>0</v>
      </c>
      <c r="Z233" s="72">
        <f t="shared" si="54"/>
        <v>0</v>
      </c>
      <c r="AA233" s="72">
        <f t="shared" si="55"/>
        <v>0</v>
      </c>
      <c r="AB233" s="71" t="str">
        <f>'REPRODUCTION 3'!M228</f>
        <v>Synthèse</v>
      </c>
      <c r="AC233" s="71" t="str">
        <f>'RUMINANTS 3'!M228</f>
        <v>Synthèse</v>
      </c>
      <c r="AD233" s="71" t="str">
        <f>'PARASITOLOGIE 3'!M228</f>
        <v>Synthèse</v>
      </c>
      <c r="AE233" s="71" t="str">
        <f>'INFECTIEUX 3'!M228</f>
        <v>Synthèse</v>
      </c>
      <c r="AF233" s="71" t="str">
        <f>'CARNIVORES 3'!M228</f>
        <v>Synthèse</v>
      </c>
      <c r="AG233" s="71" t="str">
        <f>'CHIRURGIE 3'!M228</f>
        <v>Synthèse</v>
      </c>
      <c r="AH233" s="71" t="str">
        <f>'BIOCHIMIE 2'!M228</f>
        <v>Synthèse</v>
      </c>
      <c r="AI233" s="71" t="str">
        <f>'HIDAOA 3'!M228</f>
        <v>Synthèse</v>
      </c>
      <c r="AJ233" s="71" t="str">
        <f>'ANA-PATH 2'!M228</f>
        <v>Synthèse</v>
      </c>
      <c r="AK233" s="73" t="str">
        <f>CLINIQUE!N230</f>
        <v>Juin</v>
      </c>
    </row>
    <row r="234" spans="1:37" ht="15.75">
      <c r="A234" s="115">
        <v>100</v>
      </c>
      <c r="B234" s="136" t="s">
        <v>485</v>
      </c>
      <c r="C234" s="136" t="s">
        <v>291</v>
      </c>
      <c r="D234" s="346">
        <f>'REPRODUCTION 3'!I229</f>
        <v>25.5</v>
      </c>
      <c r="E234" s="346">
        <f>'RUMINANTS 3'!I229</f>
        <v>45</v>
      </c>
      <c r="F234" s="346">
        <f>'PARASITOLOGIE 3'!I229</f>
        <v>39</v>
      </c>
      <c r="G234" s="346">
        <f>'INFECTIEUX 3'!I229</f>
        <v>15</v>
      </c>
      <c r="H234" s="346">
        <f>'CARNIVORES 3'!I229</f>
        <v>21.75</v>
      </c>
      <c r="I234" s="346">
        <f>'CHIRURGIE 3'!I229</f>
        <v>33</v>
      </c>
      <c r="J234" s="346">
        <f>'BIOCHIMIE 2'!I229</f>
        <v>16</v>
      </c>
      <c r="K234" s="346">
        <f>'HIDAOA 3'!I229</f>
        <v>36</v>
      </c>
      <c r="L234" s="346">
        <f>'ANA-PATH 2'!I229</f>
        <v>17.5</v>
      </c>
      <c r="M234" s="346">
        <f>CLINIQUE!J231</f>
        <v>37.75</v>
      </c>
      <c r="N234" s="346">
        <f t="shared" si="42"/>
        <v>286.5</v>
      </c>
      <c r="O234" s="346">
        <f t="shared" si="43"/>
        <v>10.232142857142858</v>
      </c>
      <c r="P234" s="347" t="str">
        <f t="shared" si="44"/>
        <v>Admis</v>
      </c>
      <c r="Q234" s="347" t="str">
        <f t="shared" si="45"/>
        <v>Synthèse</v>
      </c>
      <c r="R234" s="348">
        <f t="shared" si="46"/>
        <v>0</v>
      </c>
      <c r="S234" s="348">
        <f t="shared" si="47"/>
        <v>0</v>
      </c>
      <c r="T234" s="348">
        <f t="shared" si="48"/>
        <v>0</v>
      </c>
      <c r="U234" s="348">
        <f t="shared" si="49"/>
        <v>0</v>
      </c>
      <c r="V234" s="348">
        <f t="shared" si="50"/>
        <v>0</v>
      </c>
      <c r="W234" s="348">
        <f t="shared" si="51"/>
        <v>0</v>
      </c>
      <c r="X234" s="348">
        <f t="shared" si="52"/>
        <v>0</v>
      </c>
      <c r="Y234" s="348">
        <f t="shared" si="53"/>
        <v>0</v>
      </c>
      <c r="Z234" s="348">
        <f t="shared" si="54"/>
        <v>0</v>
      </c>
      <c r="AA234" s="348">
        <f t="shared" si="55"/>
        <v>0</v>
      </c>
      <c r="AB234" s="71" t="str">
        <f>'REPRODUCTION 3'!M229</f>
        <v>Synthèse</v>
      </c>
      <c r="AC234" s="71" t="str">
        <f>'RUMINANTS 3'!M229</f>
        <v>Juin</v>
      </c>
      <c r="AD234" s="71" t="str">
        <f>'PARASITOLOGIE 3'!M229</f>
        <v>Synthèse</v>
      </c>
      <c r="AE234" s="71" t="str">
        <f>'INFECTIEUX 3'!M229</f>
        <v>Synthèse</v>
      </c>
      <c r="AF234" s="71" t="str">
        <f>'CARNIVORES 3'!M229</f>
        <v>Synthèse</v>
      </c>
      <c r="AG234" s="71" t="str">
        <f>'CHIRURGIE 3'!M229</f>
        <v>Synthèse</v>
      </c>
      <c r="AH234" s="71" t="str">
        <f>'BIOCHIMIE 2'!M229</f>
        <v>Synthèse</v>
      </c>
      <c r="AI234" s="71" t="str">
        <f>'HIDAOA 3'!M229</f>
        <v>Synthèse</v>
      </c>
      <c r="AJ234" s="71" t="str">
        <f>'ANA-PATH 2'!M229</f>
        <v>Synthèse</v>
      </c>
      <c r="AK234" s="73" t="str">
        <f>CLINIQUE!N231</f>
        <v>Juin</v>
      </c>
    </row>
    <row r="235" spans="1:37" ht="15.75">
      <c r="A235" s="115">
        <v>225</v>
      </c>
      <c r="B235" s="123" t="s">
        <v>486</v>
      </c>
      <c r="C235" s="123" t="s">
        <v>487</v>
      </c>
      <c r="D235" s="346">
        <f>'REPRODUCTION 3'!I230</f>
        <v>33</v>
      </c>
      <c r="E235" s="346">
        <f>'RUMINANTS 3'!I230</f>
        <v>42</v>
      </c>
      <c r="F235" s="346">
        <f>'PARASITOLOGIE 3'!I230</f>
        <v>43.5</v>
      </c>
      <c r="G235" s="346">
        <f>'INFECTIEUX 3'!I230</f>
        <v>18</v>
      </c>
      <c r="H235" s="346">
        <f>'CARNIVORES 3'!I230</f>
        <v>32.625</v>
      </c>
      <c r="I235" s="346">
        <f>'CHIRURGIE 3'!I230</f>
        <v>27.75</v>
      </c>
      <c r="J235" s="346">
        <f>'BIOCHIMIE 2'!I230</f>
        <v>18.5</v>
      </c>
      <c r="K235" s="346">
        <f>'HIDAOA 3'!I230</f>
        <v>37.5</v>
      </c>
      <c r="L235" s="346">
        <f>'ANA-PATH 2'!I230</f>
        <v>20</v>
      </c>
      <c r="M235" s="339">
        <f>CLINIQUE!J232</f>
        <v>45</v>
      </c>
      <c r="N235" s="339">
        <f t="shared" si="42"/>
        <v>317.875</v>
      </c>
      <c r="O235" s="339">
        <f t="shared" si="43"/>
        <v>11.352678571428571</v>
      </c>
      <c r="P235" s="89" t="str">
        <f t="shared" si="44"/>
        <v>Admis</v>
      </c>
      <c r="Q235" s="89" t="str">
        <f t="shared" si="45"/>
        <v>Synthèse</v>
      </c>
      <c r="R235" s="72">
        <f t="shared" si="46"/>
        <v>0</v>
      </c>
      <c r="S235" s="72">
        <f t="shared" si="47"/>
        <v>0</v>
      </c>
      <c r="T235" s="72">
        <f t="shared" si="48"/>
        <v>0</v>
      </c>
      <c r="U235" s="72">
        <f t="shared" si="49"/>
        <v>0</v>
      </c>
      <c r="V235" s="72">
        <f t="shared" si="50"/>
        <v>0</v>
      </c>
      <c r="W235" s="72">
        <f t="shared" si="51"/>
        <v>0</v>
      </c>
      <c r="X235" s="72">
        <f t="shared" si="52"/>
        <v>0</v>
      </c>
      <c r="Y235" s="72">
        <f t="shared" si="53"/>
        <v>0</v>
      </c>
      <c r="Z235" s="72">
        <f t="shared" si="54"/>
        <v>0</v>
      </c>
      <c r="AA235" s="72">
        <f t="shared" si="55"/>
        <v>0</v>
      </c>
      <c r="AB235" s="71" t="str">
        <f>'REPRODUCTION 3'!M230</f>
        <v>Synthèse</v>
      </c>
      <c r="AC235" s="71" t="str">
        <f>'RUMINANTS 3'!M230</f>
        <v>Juin</v>
      </c>
      <c r="AD235" s="71" t="str">
        <f>'PARASITOLOGIE 3'!M230</f>
        <v>Synthèse</v>
      </c>
      <c r="AE235" s="71" t="str">
        <f>'INFECTIEUX 3'!M230</f>
        <v>Synthèse</v>
      </c>
      <c r="AF235" s="71" t="str">
        <f>'CARNIVORES 3'!M230</f>
        <v>Juin</v>
      </c>
      <c r="AG235" s="71" t="str">
        <f>'CHIRURGIE 3'!M230</f>
        <v>Synthèse</v>
      </c>
      <c r="AH235" s="71" t="str">
        <f>'BIOCHIMIE 2'!M230</f>
        <v>Synthèse</v>
      </c>
      <c r="AI235" s="71" t="str">
        <f>'HIDAOA 3'!M230</f>
        <v>Juin</v>
      </c>
      <c r="AJ235" s="71" t="str">
        <f>'ANA-PATH 2'!M230</f>
        <v>Synthèse</v>
      </c>
      <c r="AK235" s="73" t="str">
        <f>CLINIQUE!N232</f>
        <v>Juin</v>
      </c>
    </row>
    <row r="236" spans="1:37" ht="15.75">
      <c r="A236" s="115">
        <v>226</v>
      </c>
      <c r="B236" s="123" t="s">
        <v>488</v>
      </c>
      <c r="C236" s="123" t="s">
        <v>489</v>
      </c>
      <c r="D236" s="346">
        <f>'REPRODUCTION 3'!I231</f>
        <v>30</v>
      </c>
      <c r="E236" s="346">
        <f>'RUMINANTS 3'!I231</f>
        <v>49.5</v>
      </c>
      <c r="F236" s="346">
        <f>'PARASITOLOGIE 3'!I231</f>
        <v>46.5</v>
      </c>
      <c r="G236" s="346">
        <f>'INFECTIEUX 3'!I231</f>
        <v>19.5</v>
      </c>
      <c r="H236" s="346">
        <f>'CARNIVORES 3'!I231</f>
        <v>37.125</v>
      </c>
      <c r="I236" s="346">
        <f>'CHIRURGIE 3'!I231</f>
        <v>29.25</v>
      </c>
      <c r="J236" s="346">
        <f>'BIOCHIMIE 2'!I231</f>
        <v>13.75</v>
      </c>
      <c r="K236" s="346">
        <f>'HIDAOA 3'!I231</f>
        <v>39.75</v>
      </c>
      <c r="L236" s="346">
        <f>'ANA-PATH 2'!I231</f>
        <v>24</v>
      </c>
      <c r="M236" s="339">
        <f>CLINIQUE!J233</f>
        <v>41.75</v>
      </c>
      <c r="N236" s="339">
        <f t="shared" si="42"/>
        <v>331.125</v>
      </c>
      <c r="O236" s="339">
        <f t="shared" si="43"/>
        <v>11.825892857142858</v>
      </c>
      <c r="P236" s="89" t="str">
        <f t="shared" si="44"/>
        <v>Admis</v>
      </c>
      <c r="Q236" s="89" t="str">
        <f t="shared" si="45"/>
        <v>Synthèse</v>
      </c>
      <c r="R236" s="72">
        <f t="shared" si="46"/>
        <v>0</v>
      </c>
      <c r="S236" s="72">
        <f t="shared" si="47"/>
        <v>0</v>
      </c>
      <c r="T236" s="72">
        <f t="shared" si="48"/>
        <v>0</v>
      </c>
      <c r="U236" s="72">
        <f t="shared" si="49"/>
        <v>0</v>
      </c>
      <c r="V236" s="72">
        <f t="shared" si="50"/>
        <v>0</v>
      </c>
      <c r="W236" s="72">
        <f t="shared" si="51"/>
        <v>0</v>
      </c>
      <c r="X236" s="72">
        <f t="shared" si="52"/>
        <v>0</v>
      </c>
      <c r="Y236" s="72">
        <f t="shared" si="53"/>
        <v>0</v>
      </c>
      <c r="Z236" s="72">
        <f t="shared" si="54"/>
        <v>0</v>
      </c>
      <c r="AA236" s="72">
        <f t="shared" si="55"/>
        <v>0</v>
      </c>
      <c r="AB236" s="71" t="str">
        <f>'REPRODUCTION 3'!M231</f>
        <v>Synthèse</v>
      </c>
      <c r="AC236" s="71" t="str">
        <f>'RUMINANTS 3'!M231</f>
        <v>Juin</v>
      </c>
      <c r="AD236" s="71" t="str">
        <f>'PARASITOLOGIE 3'!M231</f>
        <v>Synthèse</v>
      </c>
      <c r="AE236" s="71" t="str">
        <f>'INFECTIEUX 3'!M231</f>
        <v>Synthèse</v>
      </c>
      <c r="AF236" s="71" t="str">
        <f>'CARNIVORES 3'!M231</f>
        <v>Juin</v>
      </c>
      <c r="AG236" s="71" t="str">
        <f>'CHIRURGIE 3'!M231</f>
        <v>Juin</v>
      </c>
      <c r="AH236" s="71" t="str">
        <f>'BIOCHIMIE 2'!M231</f>
        <v>Juin</v>
      </c>
      <c r="AI236" s="71" t="str">
        <f>'HIDAOA 3'!M231</f>
        <v>Juin</v>
      </c>
      <c r="AJ236" s="71" t="str">
        <f>'ANA-PATH 2'!M231</f>
        <v>Juin</v>
      </c>
      <c r="AK236" s="73" t="str">
        <f>CLINIQUE!N233</f>
        <v>Juin</v>
      </c>
    </row>
    <row r="237" spans="1:37" ht="15.75">
      <c r="A237" s="35">
        <v>227</v>
      </c>
      <c r="B237" s="123" t="s">
        <v>488</v>
      </c>
      <c r="C237" s="123" t="s">
        <v>779</v>
      </c>
      <c r="D237" s="346">
        <f>'REPRODUCTION 3'!I232</f>
        <v>18</v>
      </c>
      <c r="E237" s="346">
        <f>'RUMINANTS 3'!I232</f>
        <v>36.75</v>
      </c>
      <c r="F237" s="346">
        <f>'PARASITOLOGIE 3'!I232</f>
        <v>31.125</v>
      </c>
      <c r="G237" s="346">
        <f>'INFECTIEUX 3'!I232</f>
        <v>24</v>
      </c>
      <c r="H237" s="346">
        <f>'CARNIVORES 3'!I232</f>
        <v>44.625</v>
      </c>
      <c r="I237" s="346">
        <f>'CHIRURGIE 3'!I232</f>
        <v>33</v>
      </c>
      <c r="J237" s="346">
        <f>'BIOCHIMIE 2'!I232</f>
        <v>22</v>
      </c>
      <c r="K237" s="346">
        <f>'HIDAOA 3'!I232</f>
        <v>45.75</v>
      </c>
      <c r="L237" s="346">
        <f>'ANA-PATH 2'!I232</f>
        <v>18</v>
      </c>
      <c r="M237" s="339">
        <f>CLINIQUE!J234</f>
        <v>41</v>
      </c>
      <c r="N237" s="339">
        <f t="shared" si="42"/>
        <v>314.25</v>
      </c>
      <c r="O237" s="339">
        <f t="shared" si="43"/>
        <v>11.223214285714286</v>
      </c>
      <c r="P237" s="89" t="str">
        <f t="shared" si="44"/>
        <v>Admis</v>
      </c>
      <c r="Q237" s="89" t="str">
        <f t="shared" si="45"/>
        <v>Synthèse</v>
      </c>
      <c r="R237" s="72">
        <f t="shared" si="46"/>
        <v>0</v>
      </c>
      <c r="S237" s="72">
        <f t="shared" si="47"/>
        <v>0</v>
      </c>
      <c r="T237" s="72">
        <f t="shared" si="48"/>
        <v>0</v>
      </c>
      <c r="U237" s="72">
        <f t="shared" si="49"/>
        <v>0</v>
      </c>
      <c r="V237" s="72">
        <f t="shared" si="50"/>
        <v>0</v>
      </c>
      <c r="W237" s="72">
        <f t="shared" si="51"/>
        <v>0</v>
      </c>
      <c r="X237" s="72">
        <f t="shared" si="52"/>
        <v>0</v>
      </c>
      <c r="Y237" s="72">
        <f t="shared" si="53"/>
        <v>0</v>
      </c>
      <c r="Z237" s="72">
        <f t="shared" si="54"/>
        <v>0</v>
      </c>
      <c r="AA237" s="72">
        <f t="shared" si="55"/>
        <v>0</v>
      </c>
      <c r="AB237" s="71" t="str">
        <f>'REPRODUCTION 3'!M232</f>
        <v>Synthèse</v>
      </c>
      <c r="AC237" s="71" t="str">
        <f>'RUMINANTS 3'!M232</f>
        <v>Juin</v>
      </c>
      <c r="AD237" s="71" t="str">
        <f>'PARASITOLOGIE 3'!M232</f>
        <v>Juin</v>
      </c>
      <c r="AE237" s="71" t="str">
        <f>'INFECTIEUX 3'!M232</f>
        <v>Synthèse</v>
      </c>
      <c r="AF237" s="71" t="str">
        <f>'CARNIVORES 3'!M232</f>
        <v>Juin</v>
      </c>
      <c r="AG237" s="71" t="str">
        <f>'CHIRURGIE 3'!M232</f>
        <v>Synthèse</v>
      </c>
      <c r="AH237" s="71" t="str">
        <f>'BIOCHIMIE 2'!M232</f>
        <v>Synthèse</v>
      </c>
      <c r="AI237" s="71" t="str">
        <f>'HIDAOA 3'!M232</f>
        <v>Synthèse</v>
      </c>
      <c r="AJ237" s="71" t="str">
        <f>'ANA-PATH 2'!M232</f>
        <v>Synthèse</v>
      </c>
      <c r="AK237" s="73" t="str">
        <f>CLINIQUE!N234</f>
        <v>Juin</v>
      </c>
    </row>
    <row r="238" spans="1:37" ht="15.75" hidden="1">
      <c r="A238" s="35">
        <v>228</v>
      </c>
      <c r="B238" s="123" t="s">
        <v>491</v>
      </c>
      <c r="C238" s="123" t="s">
        <v>492</v>
      </c>
      <c r="D238" s="346">
        <f>'REPRODUCTION 3'!I233</f>
        <v>22.875</v>
      </c>
      <c r="E238" s="346">
        <f>'RUMINANTS 3'!I233</f>
        <v>51</v>
      </c>
      <c r="F238" s="346">
        <f>'PARASITOLOGIE 3'!I233</f>
        <v>39.375</v>
      </c>
      <c r="G238" s="346">
        <f>'INFECTIEUX 3'!I233</f>
        <v>18.75</v>
      </c>
      <c r="H238" s="346">
        <f>'CARNIVORES 3'!I233</f>
        <v>37.875</v>
      </c>
      <c r="I238" s="346">
        <f>'CHIRURGIE 3'!I233</f>
        <v>45</v>
      </c>
      <c r="J238" s="346">
        <f>'BIOCHIMIE 2'!I233</f>
        <v>21</v>
      </c>
      <c r="K238" s="346">
        <f>'HIDAOA 3'!I233</f>
        <v>43.125</v>
      </c>
      <c r="L238" s="346">
        <f>'ANA-PATH 2'!I233</f>
        <v>23.75</v>
      </c>
      <c r="M238" s="88">
        <f>CLINIQUE!J235</f>
        <v>41.75</v>
      </c>
      <c r="N238" s="88">
        <f t="shared" si="42"/>
        <v>344.5</v>
      </c>
      <c r="O238" s="88">
        <f t="shared" si="43"/>
        <v>12.303571428571429</v>
      </c>
      <c r="P238" s="89" t="str">
        <f t="shared" si="44"/>
        <v>Admis</v>
      </c>
      <c r="Q238" s="89" t="str">
        <f t="shared" si="45"/>
        <v>juin</v>
      </c>
      <c r="R238" s="72">
        <f t="shared" si="46"/>
        <v>0</v>
      </c>
      <c r="S238" s="72">
        <f t="shared" si="47"/>
        <v>0</v>
      </c>
      <c r="T238" s="72">
        <f t="shared" si="48"/>
        <v>0</v>
      </c>
      <c r="U238" s="72">
        <f t="shared" si="49"/>
        <v>0</v>
      </c>
      <c r="V238" s="72">
        <f t="shared" si="50"/>
        <v>0</v>
      </c>
      <c r="W238" s="72">
        <f t="shared" si="51"/>
        <v>0</v>
      </c>
      <c r="X238" s="72">
        <f t="shared" si="52"/>
        <v>0</v>
      </c>
      <c r="Y238" s="72">
        <f t="shared" si="53"/>
        <v>0</v>
      </c>
      <c r="Z238" s="72">
        <f t="shared" si="54"/>
        <v>0</v>
      </c>
      <c r="AA238" s="72">
        <f t="shared" si="55"/>
        <v>0</v>
      </c>
      <c r="AB238" s="71" t="str">
        <f>'REPRODUCTION 3'!M233</f>
        <v>Juin</v>
      </c>
      <c r="AC238" s="71" t="str">
        <f>'RUMINANTS 3'!M233</f>
        <v>Juin</v>
      </c>
      <c r="AD238" s="71" t="str">
        <f>'PARASITOLOGIE 3'!M233</f>
        <v>Juin</v>
      </c>
      <c r="AE238" s="71" t="str">
        <f>'INFECTIEUX 3'!M233</f>
        <v>Juin</v>
      </c>
      <c r="AF238" s="71" t="str">
        <f>'CARNIVORES 3'!M233</f>
        <v>Juin</v>
      </c>
      <c r="AG238" s="71" t="str">
        <f>'CHIRURGIE 3'!M233</f>
        <v>Juin</v>
      </c>
      <c r="AH238" s="71" t="str">
        <f>'BIOCHIMIE 2'!M233</f>
        <v>Juin</v>
      </c>
      <c r="AI238" s="71" t="str">
        <f>'HIDAOA 3'!M233</f>
        <v>Juin</v>
      </c>
      <c r="AJ238" s="71" t="str">
        <f>'ANA-PATH 2'!M233</f>
        <v>Juin</v>
      </c>
      <c r="AK238" s="73" t="str">
        <f>CLINIQUE!N235</f>
        <v>Juin</v>
      </c>
    </row>
    <row r="239" spans="1:37" ht="15.75" hidden="1">
      <c r="A239" s="35">
        <v>229</v>
      </c>
      <c r="B239" s="123" t="s">
        <v>493</v>
      </c>
      <c r="C239" s="123" t="s">
        <v>67</v>
      </c>
      <c r="D239" s="346">
        <f>'REPRODUCTION 3'!I234</f>
        <v>18.375</v>
      </c>
      <c r="E239" s="346">
        <f>'RUMINANTS 3'!I234</f>
        <v>53.25</v>
      </c>
      <c r="F239" s="346">
        <f>'PARASITOLOGIE 3'!I234</f>
        <v>37.125</v>
      </c>
      <c r="G239" s="346">
        <f>'INFECTIEUX 3'!I234</f>
        <v>30.75</v>
      </c>
      <c r="H239" s="346">
        <f>'CARNIVORES 3'!I234</f>
        <v>39</v>
      </c>
      <c r="I239" s="346">
        <f>'CHIRURGIE 3'!I234</f>
        <v>36.75</v>
      </c>
      <c r="J239" s="346">
        <f>'BIOCHIMIE 2'!I234</f>
        <v>19.5</v>
      </c>
      <c r="K239" s="346">
        <f>'HIDAOA 3'!I234</f>
        <v>48</v>
      </c>
      <c r="L239" s="346">
        <f>'ANA-PATH 2'!I234</f>
        <v>18.25</v>
      </c>
      <c r="M239" s="88">
        <f>CLINIQUE!J236</f>
        <v>43</v>
      </c>
      <c r="N239" s="88">
        <f t="shared" si="42"/>
        <v>344</v>
      </c>
      <c r="O239" s="88">
        <f t="shared" si="43"/>
        <v>12.285714285714286</v>
      </c>
      <c r="P239" s="89" t="str">
        <f t="shared" si="44"/>
        <v>Admis</v>
      </c>
      <c r="Q239" s="89" t="str">
        <f t="shared" si="45"/>
        <v>juin</v>
      </c>
      <c r="R239" s="72">
        <f t="shared" si="46"/>
        <v>0</v>
      </c>
      <c r="S239" s="72">
        <f t="shared" si="47"/>
        <v>0</v>
      </c>
      <c r="T239" s="72">
        <f t="shared" si="48"/>
        <v>0</v>
      </c>
      <c r="U239" s="72">
        <f t="shared" si="49"/>
        <v>0</v>
      </c>
      <c r="V239" s="72">
        <f t="shared" si="50"/>
        <v>0</v>
      </c>
      <c r="W239" s="72">
        <f t="shared" si="51"/>
        <v>0</v>
      </c>
      <c r="X239" s="72">
        <f t="shared" si="52"/>
        <v>0</v>
      </c>
      <c r="Y239" s="72">
        <f t="shared" si="53"/>
        <v>0</v>
      </c>
      <c r="Z239" s="72">
        <f t="shared" si="54"/>
        <v>0</v>
      </c>
      <c r="AA239" s="72">
        <f t="shared" si="55"/>
        <v>0</v>
      </c>
      <c r="AB239" s="71" t="str">
        <f>'REPRODUCTION 3'!M234</f>
        <v>Juin</v>
      </c>
      <c r="AC239" s="71" t="str">
        <f>'RUMINANTS 3'!M234</f>
        <v>Juin</v>
      </c>
      <c r="AD239" s="71" t="str">
        <f>'PARASITOLOGIE 3'!M234</f>
        <v>Juin</v>
      </c>
      <c r="AE239" s="71" t="str">
        <f>'INFECTIEUX 3'!M234</f>
        <v>Juin</v>
      </c>
      <c r="AF239" s="71" t="str">
        <f>'CARNIVORES 3'!M234</f>
        <v>Juin</v>
      </c>
      <c r="AG239" s="71" t="str">
        <f>'CHIRURGIE 3'!M234</f>
        <v>Juin</v>
      </c>
      <c r="AH239" s="71" t="str">
        <f>'BIOCHIMIE 2'!M234</f>
        <v>Juin</v>
      </c>
      <c r="AI239" s="71" t="str">
        <f>'HIDAOA 3'!M234</f>
        <v>Juin</v>
      </c>
      <c r="AJ239" s="71" t="str">
        <f>'ANA-PATH 2'!M234</f>
        <v>Juin</v>
      </c>
      <c r="AK239" s="73" t="str">
        <f>CLINIQUE!N236</f>
        <v>Juin</v>
      </c>
    </row>
    <row r="240" spans="1:37" ht="15.75">
      <c r="A240" s="35">
        <v>230</v>
      </c>
      <c r="B240" s="123" t="s">
        <v>494</v>
      </c>
      <c r="C240" s="123" t="s">
        <v>495</v>
      </c>
      <c r="D240" s="346">
        <f>'REPRODUCTION 3'!I235</f>
        <v>25.5</v>
      </c>
      <c r="E240" s="346">
        <f>'RUMINANTS 3'!I235</f>
        <v>42.75</v>
      </c>
      <c r="F240" s="346">
        <f>'PARASITOLOGIE 3'!I235</f>
        <v>39</v>
      </c>
      <c r="G240" s="346">
        <f>'INFECTIEUX 3'!I235</f>
        <v>18</v>
      </c>
      <c r="H240" s="346">
        <f>'CARNIVORES 3'!I235</f>
        <v>29.625</v>
      </c>
      <c r="I240" s="346">
        <f>'CHIRURGIE 3'!I235</f>
        <v>24</v>
      </c>
      <c r="J240" s="346">
        <f>'BIOCHIMIE 2'!I235</f>
        <v>15</v>
      </c>
      <c r="K240" s="346">
        <f>'HIDAOA 3'!I235</f>
        <v>36.75</v>
      </c>
      <c r="L240" s="346">
        <f>'ANA-PATH 2'!I235</f>
        <v>19.5</v>
      </c>
      <c r="M240" s="339">
        <f>CLINIQUE!J237</f>
        <v>39</v>
      </c>
      <c r="N240" s="339">
        <f t="shared" si="42"/>
        <v>289.125</v>
      </c>
      <c r="O240" s="339">
        <f t="shared" si="43"/>
        <v>10.325892857142858</v>
      </c>
      <c r="P240" s="89" t="str">
        <f t="shared" si="44"/>
        <v>Admis</v>
      </c>
      <c r="Q240" s="89" t="str">
        <f t="shared" si="45"/>
        <v>Synthèse</v>
      </c>
      <c r="R240" s="72">
        <f t="shared" si="46"/>
        <v>0</v>
      </c>
      <c r="S240" s="72">
        <f t="shared" si="47"/>
        <v>0</v>
      </c>
      <c r="T240" s="72">
        <f t="shared" si="48"/>
        <v>0</v>
      </c>
      <c r="U240" s="72">
        <f t="shared" si="49"/>
        <v>0</v>
      </c>
      <c r="V240" s="72">
        <f t="shared" si="50"/>
        <v>0</v>
      </c>
      <c r="W240" s="72">
        <f t="shared" si="51"/>
        <v>0</v>
      </c>
      <c r="X240" s="72">
        <f t="shared" si="52"/>
        <v>0</v>
      </c>
      <c r="Y240" s="72">
        <f t="shared" si="53"/>
        <v>0</v>
      </c>
      <c r="Z240" s="72">
        <f t="shared" si="54"/>
        <v>0</v>
      </c>
      <c r="AA240" s="72">
        <f t="shared" si="55"/>
        <v>0</v>
      </c>
      <c r="AB240" s="71" t="str">
        <f>'REPRODUCTION 3'!M235</f>
        <v>Synthèse</v>
      </c>
      <c r="AC240" s="71" t="str">
        <f>'RUMINANTS 3'!M235</f>
        <v>Juin</v>
      </c>
      <c r="AD240" s="71" t="str">
        <f>'PARASITOLOGIE 3'!M235</f>
        <v>Synthèse</v>
      </c>
      <c r="AE240" s="71" t="str">
        <f>'INFECTIEUX 3'!M235</f>
        <v>Synthèse</v>
      </c>
      <c r="AF240" s="71" t="str">
        <f>'CARNIVORES 3'!M235</f>
        <v>Synthèse</v>
      </c>
      <c r="AG240" s="71" t="str">
        <f>'CHIRURGIE 3'!M235</f>
        <v>Synthèse</v>
      </c>
      <c r="AH240" s="71" t="str">
        <f>'BIOCHIMIE 2'!M235</f>
        <v>Synthèse</v>
      </c>
      <c r="AI240" s="71" t="str">
        <f>'HIDAOA 3'!M235</f>
        <v>Synthèse</v>
      </c>
      <c r="AJ240" s="71" t="str">
        <f>'ANA-PATH 2'!M235</f>
        <v>Synthèse</v>
      </c>
      <c r="AK240" s="73" t="str">
        <f>CLINIQUE!N237</f>
        <v>Juin</v>
      </c>
    </row>
    <row r="241" spans="1:37" ht="15.75">
      <c r="A241" s="115">
        <v>63</v>
      </c>
      <c r="B241" s="136" t="s">
        <v>496</v>
      </c>
      <c r="C241" s="136" t="s">
        <v>497</v>
      </c>
      <c r="D241" s="346">
        <f>'REPRODUCTION 3'!I236</f>
        <v>15</v>
      </c>
      <c r="E241" s="346">
        <f>'RUMINANTS 3'!I236</f>
        <v>42.75</v>
      </c>
      <c r="F241" s="346">
        <f>'PARASITOLOGIE 3'!I236</f>
        <v>30</v>
      </c>
      <c r="G241" s="346">
        <f>'INFECTIEUX 3'!I236</f>
        <v>15</v>
      </c>
      <c r="H241" s="346">
        <f>'CARNIVORES 3'!I236</f>
        <v>26.625</v>
      </c>
      <c r="I241" s="346">
        <f>'CHIRURGIE 3'!I236</f>
        <v>42</v>
      </c>
      <c r="J241" s="346">
        <f>'BIOCHIMIE 2'!I236</f>
        <v>15.25</v>
      </c>
      <c r="K241" s="346">
        <f>'HIDAOA 3'!I236</f>
        <v>30.375</v>
      </c>
      <c r="L241" s="346">
        <f>'ANA-PATH 2'!I236</f>
        <v>26</v>
      </c>
      <c r="M241" s="346">
        <f>CLINIQUE!J238</f>
        <v>40</v>
      </c>
      <c r="N241" s="346">
        <f t="shared" si="42"/>
        <v>283</v>
      </c>
      <c r="O241" s="346">
        <f t="shared" si="43"/>
        <v>10.107142857142858</v>
      </c>
      <c r="P241" s="347" t="str">
        <f t="shared" si="44"/>
        <v>Admis</v>
      </c>
      <c r="Q241" s="347" t="str">
        <f t="shared" si="45"/>
        <v>Synthèse</v>
      </c>
      <c r="R241" s="348">
        <f t="shared" si="46"/>
        <v>0</v>
      </c>
      <c r="S241" s="348">
        <f t="shared" si="47"/>
        <v>0</v>
      </c>
      <c r="T241" s="348">
        <f t="shared" si="48"/>
        <v>0</v>
      </c>
      <c r="U241" s="348">
        <f t="shared" si="49"/>
        <v>0</v>
      </c>
      <c r="V241" s="348">
        <f t="shared" si="50"/>
        <v>0</v>
      </c>
      <c r="W241" s="348">
        <f t="shared" si="51"/>
        <v>0</v>
      </c>
      <c r="X241" s="348">
        <f t="shared" si="52"/>
        <v>0</v>
      </c>
      <c r="Y241" s="348">
        <f t="shared" si="53"/>
        <v>0</v>
      </c>
      <c r="Z241" s="348">
        <f t="shared" si="54"/>
        <v>0</v>
      </c>
      <c r="AA241" s="348">
        <f t="shared" si="55"/>
        <v>0</v>
      </c>
      <c r="AB241" s="71" t="str">
        <f>'REPRODUCTION 3'!M236</f>
        <v>Synthèse</v>
      </c>
      <c r="AC241" s="71" t="str">
        <f>'RUMINANTS 3'!M236</f>
        <v>Juin</v>
      </c>
      <c r="AD241" s="71" t="str">
        <f>'PARASITOLOGIE 3'!M236</f>
        <v>Juin</v>
      </c>
      <c r="AE241" s="71" t="str">
        <f>'INFECTIEUX 3'!M236</f>
        <v>Synthèse</v>
      </c>
      <c r="AF241" s="71" t="str">
        <f>'CARNIVORES 3'!M236</f>
        <v>Synthèse</v>
      </c>
      <c r="AG241" s="71" t="str">
        <f>'CHIRURGIE 3'!M236</f>
        <v>Synthèse</v>
      </c>
      <c r="AH241" s="71" t="str">
        <f>'BIOCHIMIE 2'!M236</f>
        <v>Synthèse</v>
      </c>
      <c r="AI241" s="71" t="str">
        <f>'HIDAOA 3'!M236</f>
        <v>Juin</v>
      </c>
      <c r="AJ241" s="71" t="str">
        <f>'ANA-PATH 2'!M236</f>
        <v>Synthèse</v>
      </c>
      <c r="AK241" s="73" t="str">
        <f>CLINIQUE!N238</f>
        <v>Juin</v>
      </c>
    </row>
    <row r="242" spans="1:37" ht="15.75">
      <c r="A242" s="115">
        <v>239</v>
      </c>
      <c r="B242" s="123" t="s">
        <v>498</v>
      </c>
      <c r="C242" s="123" t="s">
        <v>397</v>
      </c>
      <c r="D242" s="346">
        <f>'REPRODUCTION 3'!I237</f>
        <v>30</v>
      </c>
      <c r="E242" s="346">
        <f>'RUMINANTS 3'!I237</f>
        <v>38.25</v>
      </c>
      <c r="F242" s="346">
        <f>'PARASITOLOGIE 3'!I237</f>
        <v>43.5</v>
      </c>
      <c r="G242" s="346">
        <f>'INFECTIEUX 3'!I237</f>
        <v>19.125</v>
      </c>
      <c r="H242" s="346">
        <f>'CARNIVORES 3'!I237</f>
        <v>37.875</v>
      </c>
      <c r="I242" s="346">
        <f>'CHIRURGIE 3'!I237</f>
        <v>33</v>
      </c>
      <c r="J242" s="346">
        <f>'BIOCHIMIE 2'!I237</f>
        <v>17</v>
      </c>
      <c r="K242" s="346">
        <f>'HIDAOA 3'!I237</f>
        <v>39.75</v>
      </c>
      <c r="L242" s="346">
        <f>'ANA-PATH 2'!I237</f>
        <v>19.25</v>
      </c>
      <c r="M242" s="339">
        <f>CLINIQUE!J239</f>
        <v>43.5</v>
      </c>
      <c r="N242" s="339">
        <f t="shared" si="42"/>
        <v>321.25</v>
      </c>
      <c r="O242" s="339">
        <f t="shared" si="43"/>
        <v>11.473214285714286</v>
      </c>
      <c r="P242" s="89" t="str">
        <f t="shared" si="44"/>
        <v>Admis</v>
      </c>
      <c r="Q242" s="89" t="str">
        <f t="shared" si="45"/>
        <v>Synthèse</v>
      </c>
      <c r="R242" s="72">
        <f t="shared" si="46"/>
        <v>0</v>
      </c>
      <c r="S242" s="72">
        <f t="shared" si="47"/>
        <v>0</v>
      </c>
      <c r="T242" s="72">
        <f t="shared" si="48"/>
        <v>0</v>
      </c>
      <c r="U242" s="72">
        <f t="shared" si="49"/>
        <v>0</v>
      </c>
      <c r="V242" s="72">
        <f t="shared" si="50"/>
        <v>0</v>
      </c>
      <c r="W242" s="72">
        <f t="shared" si="51"/>
        <v>0</v>
      </c>
      <c r="X242" s="72">
        <f t="shared" si="52"/>
        <v>0</v>
      </c>
      <c r="Y242" s="72">
        <f t="shared" si="53"/>
        <v>0</v>
      </c>
      <c r="Z242" s="72">
        <f t="shared" si="54"/>
        <v>0</v>
      </c>
      <c r="AA242" s="72">
        <f t="shared" si="55"/>
        <v>0</v>
      </c>
      <c r="AB242" s="71" t="str">
        <f>'REPRODUCTION 3'!M237</f>
        <v>Synthèse</v>
      </c>
      <c r="AC242" s="71" t="str">
        <f>'RUMINANTS 3'!M237</f>
        <v>Juin</v>
      </c>
      <c r="AD242" s="71" t="str">
        <f>'PARASITOLOGIE 3'!M237</f>
        <v>Synthèse</v>
      </c>
      <c r="AE242" s="71" t="str">
        <f>'INFECTIEUX 3'!M237</f>
        <v>Synthèse</v>
      </c>
      <c r="AF242" s="71" t="str">
        <f>'CARNIVORES 3'!M237</f>
        <v>Juin</v>
      </c>
      <c r="AG242" s="71" t="str">
        <f>'CHIRURGIE 3'!M237</f>
        <v>Synthèse</v>
      </c>
      <c r="AH242" s="71" t="str">
        <f>'BIOCHIMIE 2'!M237</f>
        <v>Synthèse</v>
      </c>
      <c r="AI242" s="71" t="str">
        <f>'HIDAOA 3'!M237</f>
        <v>Juin</v>
      </c>
      <c r="AJ242" s="71" t="str">
        <f>'ANA-PATH 2'!M237</f>
        <v>Synthèse</v>
      </c>
      <c r="AK242" s="73" t="str">
        <f>CLINIQUE!N239</f>
        <v>Juin</v>
      </c>
    </row>
    <row r="243" spans="1:37" ht="18.95" customHeight="1">
      <c r="A243" s="115">
        <v>125</v>
      </c>
      <c r="B243" s="136" t="s">
        <v>114</v>
      </c>
      <c r="C243" s="136" t="s">
        <v>477</v>
      </c>
      <c r="D243" s="346">
        <f>'REPRODUCTION 3'!I238</f>
        <v>13.5</v>
      </c>
      <c r="E243" s="346">
        <f>'RUMINANTS 3'!I238</f>
        <v>33</v>
      </c>
      <c r="F243" s="346">
        <f>'PARASITOLOGIE 3'!I238</f>
        <v>39</v>
      </c>
      <c r="G243" s="346">
        <f>'INFECTIEUX 3'!I238</f>
        <v>15</v>
      </c>
      <c r="H243" s="346">
        <f>'CARNIVORES 3'!I238</f>
        <v>29.25</v>
      </c>
      <c r="I243" s="346">
        <f>'CHIRURGIE 3'!I238</f>
        <v>18.375</v>
      </c>
      <c r="J243" s="346">
        <f>'BIOCHIMIE 2'!I238</f>
        <v>20</v>
      </c>
      <c r="K243" s="346">
        <f>'HIDAOA 3'!I238</f>
        <v>29.25</v>
      </c>
      <c r="L243" s="346">
        <f>'ANA-PATH 2'!I238</f>
        <v>14</v>
      </c>
      <c r="M243" s="346">
        <f>CLINIQUE!J240</f>
        <v>43.75</v>
      </c>
      <c r="N243" s="346">
        <f t="shared" si="42"/>
        <v>255.125</v>
      </c>
      <c r="O243" s="346">
        <f t="shared" si="43"/>
        <v>9.1116071428571423</v>
      </c>
      <c r="P243" s="347" t="str">
        <f t="shared" si="44"/>
        <v>Ajournee</v>
      </c>
      <c r="Q243" s="347" t="str">
        <f t="shared" si="45"/>
        <v>Synthèse</v>
      </c>
      <c r="R243" s="348">
        <f t="shared" si="46"/>
        <v>1</v>
      </c>
      <c r="S243" s="348">
        <f t="shared" si="47"/>
        <v>0</v>
      </c>
      <c r="T243" s="348">
        <f t="shared" si="48"/>
        <v>0</v>
      </c>
      <c r="U243" s="348">
        <f t="shared" si="49"/>
        <v>0</v>
      </c>
      <c r="V243" s="348">
        <f t="shared" si="50"/>
        <v>0</v>
      </c>
      <c r="W243" s="348">
        <f t="shared" si="51"/>
        <v>0</v>
      </c>
      <c r="X243" s="348">
        <f t="shared" si="52"/>
        <v>0</v>
      </c>
      <c r="Y243" s="348">
        <f t="shared" si="53"/>
        <v>0</v>
      </c>
      <c r="Z243" s="348">
        <f t="shared" si="54"/>
        <v>0</v>
      </c>
      <c r="AA243" s="348">
        <f t="shared" si="55"/>
        <v>0</v>
      </c>
      <c r="AB243" s="71" t="str">
        <f>'REPRODUCTION 3'!M238</f>
        <v>Synthèse</v>
      </c>
      <c r="AC243" s="71" t="str">
        <f>'RUMINANTS 3'!M238</f>
        <v>Juin</v>
      </c>
      <c r="AD243" s="71" t="str">
        <f>'PARASITOLOGIE 3'!M238</f>
        <v>Synthèse</v>
      </c>
      <c r="AE243" s="71" t="str">
        <f>'INFECTIEUX 3'!M238</f>
        <v>Synthèse</v>
      </c>
      <c r="AF243" s="71" t="str">
        <f>'CARNIVORES 3'!M238</f>
        <v>Synthèse</v>
      </c>
      <c r="AG243" s="71" t="str">
        <f>'CHIRURGIE 3'!M238</f>
        <v>Synthèse</v>
      </c>
      <c r="AH243" s="71" t="str">
        <f>'BIOCHIMIE 2'!M238</f>
        <v>Synthèse</v>
      </c>
      <c r="AI243" s="71" t="str">
        <f>'HIDAOA 3'!M238</f>
        <v>Synthèse</v>
      </c>
      <c r="AJ243" s="71" t="str">
        <f>'ANA-PATH 2'!M238</f>
        <v>Synthèse</v>
      </c>
      <c r="AK243" s="73" t="str">
        <f>CLINIQUE!N240</f>
        <v>Juin</v>
      </c>
    </row>
    <row r="244" spans="1:37" ht="18.95" customHeight="1">
      <c r="A244" s="115">
        <v>220</v>
      </c>
      <c r="B244" s="136" t="s">
        <v>499</v>
      </c>
      <c r="C244" s="136" t="s">
        <v>500</v>
      </c>
      <c r="D244" s="346">
        <f>'REPRODUCTION 3'!I239</f>
        <v>10.5</v>
      </c>
      <c r="E244" s="346">
        <f>'RUMINANTS 3'!I239</f>
        <v>31.5</v>
      </c>
      <c r="F244" s="346">
        <f>'PARASITOLOGIE 3'!I239</f>
        <v>33</v>
      </c>
      <c r="G244" s="346">
        <f>'INFECTIEUX 3'!I239</f>
        <v>15</v>
      </c>
      <c r="H244" s="346">
        <f>'CARNIVORES 3'!I239</f>
        <v>23.25</v>
      </c>
      <c r="I244" s="346">
        <f>'CHIRURGIE 3'!I239</f>
        <v>15</v>
      </c>
      <c r="J244" s="346">
        <f>'BIOCHIMIE 2'!I239</f>
        <v>17.5</v>
      </c>
      <c r="K244" s="346">
        <f>'HIDAOA 3'!I239</f>
        <v>33</v>
      </c>
      <c r="L244" s="346">
        <f>'ANA-PATH 2'!I239</f>
        <v>12</v>
      </c>
      <c r="M244" s="346">
        <f>CLINIQUE!J241</f>
        <v>38.25</v>
      </c>
      <c r="N244" s="346">
        <f t="shared" si="42"/>
        <v>229</v>
      </c>
      <c r="O244" s="346">
        <f t="shared" si="43"/>
        <v>8.1785714285714288</v>
      </c>
      <c r="P244" s="347" t="str">
        <f t="shared" si="44"/>
        <v>Ajournee</v>
      </c>
      <c r="Q244" s="347" t="str">
        <f t="shared" si="45"/>
        <v>Synthèse</v>
      </c>
      <c r="R244" s="348">
        <f t="shared" si="46"/>
        <v>1</v>
      </c>
      <c r="S244" s="348">
        <f t="shared" si="47"/>
        <v>0</v>
      </c>
      <c r="T244" s="348">
        <f t="shared" si="48"/>
        <v>0</v>
      </c>
      <c r="U244" s="348">
        <f t="shared" si="49"/>
        <v>0</v>
      </c>
      <c r="V244" s="348">
        <f t="shared" si="50"/>
        <v>0</v>
      </c>
      <c r="W244" s="348">
        <f t="shared" si="51"/>
        <v>0</v>
      </c>
      <c r="X244" s="348">
        <f t="shared" si="52"/>
        <v>0</v>
      </c>
      <c r="Y244" s="348">
        <f t="shared" si="53"/>
        <v>0</v>
      </c>
      <c r="Z244" s="348">
        <f t="shared" si="54"/>
        <v>0</v>
      </c>
      <c r="AA244" s="348">
        <f t="shared" si="55"/>
        <v>0</v>
      </c>
      <c r="AB244" s="71" t="str">
        <f>'REPRODUCTION 3'!M239</f>
        <v>Synthèse</v>
      </c>
      <c r="AC244" s="71" t="str">
        <f>'RUMINANTS 3'!M239</f>
        <v>Synthèse</v>
      </c>
      <c r="AD244" s="71" t="str">
        <f>'PARASITOLOGIE 3'!M239</f>
        <v>Synthèse</v>
      </c>
      <c r="AE244" s="71" t="str">
        <f>'INFECTIEUX 3'!M239</f>
        <v>Synthèse</v>
      </c>
      <c r="AF244" s="71" t="str">
        <f>'CARNIVORES 3'!M239</f>
        <v>Synthèse</v>
      </c>
      <c r="AG244" s="71" t="str">
        <f>'CHIRURGIE 3'!M239</f>
        <v>Synthèse</v>
      </c>
      <c r="AH244" s="71" t="str">
        <f>'BIOCHIMIE 2'!M239</f>
        <v>Synthèse</v>
      </c>
      <c r="AI244" s="71" t="str">
        <f>'HIDAOA 3'!M239</f>
        <v>Synthèse</v>
      </c>
      <c r="AJ244" s="71" t="str">
        <f>'ANA-PATH 2'!M239</f>
        <v>Synthèse</v>
      </c>
      <c r="AK244" s="73" t="str">
        <f>CLINIQUE!N241</f>
        <v>Juin</v>
      </c>
    </row>
    <row r="245" spans="1:37" ht="15.75">
      <c r="A245" s="35">
        <v>235</v>
      </c>
      <c r="B245" s="123" t="s">
        <v>501</v>
      </c>
      <c r="C245" s="123" t="s">
        <v>67</v>
      </c>
      <c r="D245" s="346">
        <f>'REPRODUCTION 3'!I240</f>
        <v>20.25</v>
      </c>
      <c r="E245" s="346">
        <f>'RUMINANTS 3'!I240</f>
        <v>48</v>
      </c>
      <c r="F245" s="346">
        <f>'PARASITOLOGIE 3'!I240</f>
        <v>29.25</v>
      </c>
      <c r="G245" s="346">
        <f>'INFECTIEUX 3'!I240</f>
        <v>30</v>
      </c>
      <c r="H245" s="346">
        <f>'CARNIVORES 3'!I240</f>
        <v>36.75</v>
      </c>
      <c r="I245" s="346">
        <f>'CHIRURGIE 3'!I240</f>
        <v>28.5</v>
      </c>
      <c r="J245" s="346">
        <f>'BIOCHIMIE 2'!I240</f>
        <v>15.75</v>
      </c>
      <c r="K245" s="346">
        <f>'HIDAOA 3'!I240</f>
        <v>36.375</v>
      </c>
      <c r="L245" s="346">
        <f>'ANA-PATH 2'!I240</f>
        <v>18.5</v>
      </c>
      <c r="M245" s="339">
        <f>CLINIQUE!J242</f>
        <v>41.5</v>
      </c>
      <c r="N245" s="339">
        <f t="shared" si="42"/>
        <v>304.875</v>
      </c>
      <c r="O245" s="339">
        <f t="shared" si="43"/>
        <v>10.888392857142858</v>
      </c>
      <c r="P245" s="89" t="str">
        <f t="shared" si="44"/>
        <v>Admis</v>
      </c>
      <c r="Q245" s="89" t="str">
        <f t="shared" si="45"/>
        <v>Synthèse</v>
      </c>
      <c r="R245" s="72">
        <f t="shared" si="46"/>
        <v>0</v>
      </c>
      <c r="S245" s="72">
        <f t="shared" si="47"/>
        <v>0</v>
      </c>
      <c r="T245" s="72">
        <f t="shared" si="48"/>
        <v>0</v>
      </c>
      <c r="U245" s="72">
        <f t="shared" si="49"/>
        <v>0</v>
      </c>
      <c r="V245" s="72">
        <f t="shared" si="50"/>
        <v>0</v>
      </c>
      <c r="W245" s="72">
        <f t="shared" si="51"/>
        <v>0</v>
      </c>
      <c r="X245" s="72">
        <f t="shared" si="52"/>
        <v>0</v>
      </c>
      <c r="Y245" s="72">
        <f t="shared" si="53"/>
        <v>0</v>
      </c>
      <c r="Z245" s="72">
        <f t="shared" si="54"/>
        <v>0</v>
      </c>
      <c r="AA245" s="72">
        <f t="shared" si="55"/>
        <v>0</v>
      </c>
      <c r="AB245" s="71" t="str">
        <f>'REPRODUCTION 3'!M240</f>
        <v>Juin</v>
      </c>
      <c r="AC245" s="71" t="str">
        <f>'RUMINANTS 3'!M240</f>
        <v>Juin</v>
      </c>
      <c r="AD245" s="71" t="str">
        <f>'PARASITOLOGIE 3'!M240</f>
        <v>Juin</v>
      </c>
      <c r="AE245" s="71" t="str">
        <f>'INFECTIEUX 3'!M240</f>
        <v>Synthèse</v>
      </c>
      <c r="AF245" s="71" t="str">
        <f>'CARNIVORES 3'!M240</f>
        <v>Juin</v>
      </c>
      <c r="AG245" s="71" t="str">
        <f>'CHIRURGIE 3'!M240</f>
        <v>Juin</v>
      </c>
      <c r="AH245" s="71" t="str">
        <f>'BIOCHIMIE 2'!M240</f>
        <v>Juin</v>
      </c>
      <c r="AI245" s="71" t="str">
        <f>'HIDAOA 3'!M240</f>
        <v>Juin</v>
      </c>
      <c r="AJ245" s="71" t="str">
        <f>'ANA-PATH 2'!M240</f>
        <v>Juin</v>
      </c>
      <c r="AK245" s="73" t="str">
        <f>CLINIQUE!N242</f>
        <v>Juin</v>
      </c>
    </row>
    <row r="246" spans="1:37" ht="18.95" customHeight="1">
      <c r="A246" s="115">
        <v>232</v>
      </c>
      <c r="B246" s="136" t="s">
        <v>502</v>
      </c>
      <c r="C246" s="136" t="s">
        <v>503</v>
      </c>
      <c r="D246" s="346">
        <f>'REPRODUCTION 3'!I241</f>
        <v>12</v>
      </c>
      <c r="E246" s="346">
        <f>'RUMINANTS 3'!I241</f>
        <v>36</v>
      </c>
      <c r="F246" s="346">
        <f>'PARASITOLOGIE 3'!I241</f>
        <v>40.5</v>
      </c>
      <c r="G246" s="346">
        <f>'INFECTIEUX 3'!I241</f>
        <v>6</v>
      </c>
      <c r="H246" s="346">
        <f>'CARNIVORES 3'!I241</f>
        <v>30.375</v>
      </c>
      <c r="I246" s="346">
        <f>'CHIRURGIE 3'!I241</f>
        <v>12</v>
      </c>
      <c r="J246" s="346">
        <f>'BIOCHIMIE 2'!I241</f>
        <v>9</v>
      </c>
      <c r="K246" s="346">
        <f>'HIDAOA 3'!I241</f>
        <v>29.25</v>
      </c>
      <c r="L246" s="346">
        <f>'ANA-PATH 2'!I241</f>
        <v>20</v>
      </c>
      <c r="M246" s="346">
        <f>CLINIQUE!J243</f>
        <v>39</v>
      </c>
      <c r="N246" s="346">
        <f t="shared" si="42"/>
        <v>234.125</v>
      </c>
      <c r="O246" s="346">
        <f t="shared" si="43"/>
        <v>8.3616071428571423</v>
      </c>
      <c r="P246" s="347" t="str">
        <f t="shared" si="44"/>
        <v>Ajournee</v>
      </c>
      <c r="Q246" s="347" t="str">
        <f t="shared" si="45"/>
        <v>Synthèse</v>
      </c>
      <c r="R246" s="348">
        <f t="shared" si="46"/>
        <v>1</v>
      </c>
      <c r="S246" s="348">
        <f t="shared" si="47"/>
        <v>0</v>
      </c>
      <c r="T246" s="348">
        <f t="shared" si="48"/>
        <v>0</v>
      </c>
      <c r="U246" s="348">
        <f t="shared" si="49"/>
        <v>1</v>
      </c>
      <c r="V246" s="348">
        <f t="shared" si="50"/>
        <v>0</v>
      </c>
      <c r="W246" s="348">
        <f t="shared" si="51"/>
        <v>1</v>
      </c>
      <c r="X246" s="348">
        <f t="shared" si="52"/>
        <v>1</v>
      </c>
      <c r="Y246" s="348">
        <f t="shared" si="53"/>
        <v>0</v>
      </c>
      <c r="Z246" s="348">
        <f t="shared" si="54"/>
        <v>0</v>
      </c>
      <c r="AA246" s="348">
        <f t="shared" si="55"/>
        <v>0</v>
      </c>
      <c r="AB246" s="71" t="str">
        <f>'REPRODUCTION 3'!M241</f>
        <v>Synthèse</v>
      </c>
      <c r="AC246" s="71" t="str">
        <f>'RUMINANTS 3'!M241</f>
        <v>Synthèse</v>
      </c>
      <c r="AD246" s="71" t="str">
        <f>'PARASITOLOGIE 3'!M241</f>
        <v>Synthèse</v>
      </c>
      <c r="AE246" s="71" t="str">
        <f>'INFECTIEUX 3'!M241</f>
        <v>Synthèse</v>
      </c>
      <c r="AF246" s="71" t="str">
        <f>'CARNIVORES 3'!M241</f>
        <v>Synthèse</v>
      </c>
      <c r="AG246" s="71" t="str">
        <f>'CHIRURGIE 3'!M241</f>
        <v>Synthèse</v>
      </c>
      <c r="AH246" s="71" t="str">
        <f>'BIOCHIMIE 2'!M241</f>
        <v>Synthèse</v>
      </c>
      <c r="AI246" s="71" t="str">
        <f>'HIDAOA 3'!M241</f>
        <v>Synthèse</v>
      </c>
      <c r="AJ246" s="71" t="str">
        <f>'ANA-PATH 2'!M241</f>
        <v>Synthèse</v>
      </c>
      <c r="AK246" s="73" t="str">
        <f>CLINIQUE!N243</f>
        <v>Juin</v>
      </c>
    </row>
    <row r="247" spans="1:37" ht="15.75">
      <c r="A247" s="35">
        <v>237</v>
      </c>
      <c r="B247" s="123" t="s">
        <v>504</v>
      </c>
      <c r="C247" s="123" t="s">
        <v>505</v>
      </c>
      <c r="D247" s="346">
        <f>'REPRODUCTION 3'!I242</f>
        <v>21</v>
      </c>
      <c r="E247" s="346">
        <f>'RUMINANTS 3'!I242</f>
        <v>42</v>
      </c>
      <c r="F247" s="346">
        <f>'PARASITOLOGIE 3'!I242</f>
        <v>39</v>
      </c>
      <c r="G247" s="346">
        <f>'INFECTIEUX 3'!I242</f>
        <v>22.5</v>
      </c>
      <c r="H247" s="346">
        <f>'CARNIVORES 3'!I242</f>
        <v>42</v>
      </c>
      <c r="I247" s="346">
        <f>'CHIRURGIE 3'!I242</f>
        <v>36</v>
      </c>
      <c r="J247" s="346">
        <f>'BIOCHIMIE 2'!I242</f>
        <v>21.25</v>
      </c>
      <c r="K247" s="346">
        <f>'HIDAOA 3'!I242</f>
        <v>45</v>
      </c>
      <c r="L247" s="346">
        <f>'ANA-PATH 2'!I242</f>
        <v>22</v>
      </c>
      <c r="M247" s="339">
        <f>CLINIQUE!J244</f>
        <v>39.5</v>
      </c>
      <c r="N247" s="339">
        <f t="shared" si="42"/>
        <v>330.25</v>
      </c>
      <c r="O247" s="339">
        <f t="shared" si="43"/>
        <v>11.794642857142858</v>
      </c>
      <c r="P247" s="89" t="str">
        <f t="shared" si="44"/>
        <v>Admis</v>
      </c>
      <c r="Q247" s="89" t="str">
        <f t="shared" si="45"/>
        <v>Synthèse</v>
      </c>
      <c r="R247" s="72">
        <f t="shared" si="46"/>
        <v>0</v>
      </c>
      <c r="S247" s="72">
        <f t="shared" si="47"/>
        <v>0</v>
      </c>
      <c r="T247" s="72">
        <f t="shared" si="48"/>
        <v>0</v>
      </c>
      <c r="U247" s="72">
        <f t="shared" si="49"/>
        <v>0</v>
      </c>
      <c r="V247" s="72">
        <f t="shared" si="50"/>
        <v>0</v>
      </c>
      <c r="W247" s="72">
        <f t="shared" si="51"/>
        <v>0</v>
      </c>
      <c r="X247" s="72">
        <f t="shared" si="52"/>
        <v>0</v>
      </c>
      <c r="Y247" s="72">
        <f t="shared" si="53"/>
        <v>0</v>
      </c>
      <c r="Z247" s="72">
        <f t="shared" si="54"/>
        <v>0</v>
      </c>
      <c r="AA247" s="72">
        <f t="shared" si="55"/>
        <v>0</v>
      </c>
      <c r="AB247" s="71" t="str">
        <f>'REPRODUCTION 3'!M242</f>
        <v>Synthèse</v>
      </c>
      <c r="AC247" s="71" t="str">
        <f>'RUMINANTS 3'!M242</f>
        <v>Synthèse</v>
      </c>
      <c r="AD247" s="71" t="str">
        <f>'PARASITOLOGIE 3'!M242</f>
        <v>Synthèse</v>
      </c>
      <c r="AE247" s="71" t="str">
        <f>'INFECTIEUX 3'!M242</f>
        <v>Synthèse</v>
      </c>
      <c r="AF247" s="71" t="str">
        <f>'CARNIVORES 3'!M242</f>
        <v>Juin</v>
      </c>
      <c r="AG247" s="71" t="str">
        <f>'CHIRURGIE 3'!M242</f>
        <v>Synthèse</v>
      </c>
      <c r="AH247" s="71" t="str">
        <f>'BIOCHIMIE 2'!M242</f>
        <v>Juin</v>
      </c>
      <c r="AI247" s="71" t="str">
        <f>'HIDAOA 3'!M242</f>
        <v>Synthèse</v>
      </c>
      <c r="AJ247" s="71" t="str">
        <f>'ANA-PATH 2'!M242</f>
        <v>Synthèse</v>
      </c>
      <c r="AK247" s="73" t="str">
        <f>CLINIQUE!N244</f>
        <v>Juin</v>
      </c>
    </row>
    <row r="248" spans="1:37" ht="18.95" customHeight="1">
      <c r="A248" s="115">
        <v>319</v>
      </c>
      <c r="B248" s="136" t="s">
        <v>506</v>
      </c>
      <c r="C248" s="136" t="s">
        <v>500</v>
      </c>
      <c r="D248" s="346">
        <f>'REPRODUCTION 3'!I243</f>
        <v>13.5</v>
      </c>
      <c r="E248" s="346">
        <f>'RUMINANTS 3'!I243</f>
        <v>27</v>
      </c>
      <c r="F248" s="346">
        <f>'PARASITOLOGIE 3'!I243</f>
        <v>36</v>
      </c>
      <c r="G248" s="346">
        <f>'INFECTIEUX 3'!I243</f>
        <v>10.5</v>
      </c>
      <c r="H248" s="346">
        <f>'CARNIVORES 3'!I243</f>
        <v>23.625</v>
      </c>
      <c r="I248" s="346">
        <f>'CHIRURGIE 3'!I243</f>
        <v>12</v>
      </c>
      <c r="J248" s="346">
        <f>'BIOCHIMIE 2'!I243</f>
        <v>16</v>
      </c>
      <c r="K248" s="346">
        <f>'HIDAOA 3'!I243</f>
        <v>27</v>
      </c>
      <c r="L248" s="346">
        <f>'ANA-PATH 2'!I243</f>
        <v>15</v>
      </c>
      <c r="M248" s="346">
        <f>CLINIQUE!J245</f>
        <v>40.5</v>
      </c>
      <c r="N248" s="346">
        <f t="shared" si="42"/>
        <v>221.125</v>
      </c>
      <c r="O248" s="346">
        <f t="shared" si="43"/>
        <v>7.8973214285714288</v>
      </c>
      <c r="P248" s="347" t="str">
        <f t="shared" si="44"/>
        <v>Ajournee</v>
      </c>
      <c r="Q248" s="347" t="str">
        <f t="shared" si="45"/>
        <v>Synthèse</v>
      </c>
      <c r="R248" s="348">
        <f t="shared" si="46"/>
        <v>1</v>
      </c>
      <c r="S248" s="348">
        <f t="shared" si="47"/>
        <v>0</v>
      </c>
      <c r="T248" s="348">
        <f t="shared" si="48"/>
        <v>0</v>
      </c>
      <c r="U248" s="348">
        <f t="shared" si="49"/>
        <v>1</v>
      </c>
      <c r="V248" s="348">
        <f t="shared" si="50"/>
        <v>0</v>
      </c>
      <c r="W248" s="348">
        <f t="shared" si="51"/>
        <v>1</v>
      </c>
      <c r="X248" s="348">
        <f t="shared" si="52"/>
        <v>0</v>
      </c>
      <c r="Y248" s="348">
        <f t="shared" si="53"/>
        <v>0</v>
      </c>
      <c r="Z248" s="348">
        <f t="shared" si="54"/>
        <v>0</v>
      </c>
      <c r="AA248" s="348">
        <f t="shared" si="55"/>
        <v>0</v>
      </c>
      <c r="AB248" s="71" t="str">
        <f>'REPRODUCTION 3'!M243</f>
        <v>Synthèse</v>
      </c>
      <c r="AC248" s="71" t="str">
        <f>'RUMINANTS 3'!M243</f>
        <v>Synthèse</v>
      </c>
      <c r="AD248" s="71" t="str">
        <f>'PARASITOLOGIE 3'!M243</f>
        <v>Synthèse</v>
      </c>
      <c r="AE248" s="71" t="str">
        <f>'INFECTIEUX 3'!M243</f>
        <v>Synthèse</v>
      </c>
      <c r="AF248" s="71" t="str">
        <f>'CARNIVORES 3'!M243</f>
        <v>Synthèse</v>
      </c>
      <c r="AG248" s="71" t="str">
        <f>'CHIRURGIE 3'!M243</f>
        <v>Synthèse</v>
      </c>
      <c r="AH248" s="71" t="str">
        <f>'BIOCHIMIE 2'!M243</f>
        <v>Synthèse</v>
      </c>
      <c r="AI248" s="71" t="str">
        <f>'HIDAOA 3'!M243</f>
        <v>Synthèse</v>
      </c>
      <c r="AJ248" s="71" t="str">
        <f>'ANA-PATH 2'!M243</f>
        <v>Synthèse</v>
      </c>
      <c r="AK248" s="73" t="str">
        <f>CLINIQUE!N245</f>
        <v>Juin</v>
      </c>
    </row>
    <row r="249" spans="1:37" ht="15.75">
      <c r="A249" s="115">
        <v>249</v>
      </c>
      <c r="B249" s="123" t="s">
        <v>507</v>
      </c>
      <c r="C249" s="123" t="s">
        <v>508</v>
      </c>
      <c r="D249" s="346">
        <f>'REPRODUCTION 3'!I244</f>
        <v>33</v>
      </c>
      <c r="E249" s="346">
        <f>'RUMINANTS 3'!I244</f>
        <v>46.5</v>
      </c>
      <c r="F249" s="346">
        <f>'PARASITOLOGIE 3'!I244</f>
        <v>38.625</v>
      </c>
      <c r="G249" s="346">
        <f>'INFECTIEUX 3'!I244</f>
        <v>15.75</v>
      </c>
      <c r="H249" s="346">
        <f>'CARNIVORES 3'!I244</f>
        <v>34.875</v>
      </c>
      <c r="I249" s="346">
        <f>'CHIRURGIE 3'!I244</f>
        <v>28.5</v>
      </c>
      <c r="J249" s="346">
        <f>'BIOCHIMIE 2'!I244</f>
        <v>18.5</v>
      </c>
      <c r="K249" s="346">
        <f>'HIDAOA 3'!I244</f>
        <v>36.375</v>
      </c>
      <c r="L249" s="346">
        <f>'ANA-PATH 2'!I244</f>
        <v>26</v>
      </c>
      <c r="M249" s="339">
        <f>CLINIQUE!J246</f>
        <v>40.5</v>
      </c>
      <c r="N249" s="339">
        <f t="shared" si="42"/>
        <v>318.625</v>
      </c>
      <c r="O249" s="339">
        <f t="shared" si="43"/>
        <v>11.379464285714286</v>
      </c>
      <c r="P249" s="89" t="str">
        <f t="shared" si="44"/>
        <v>Admis</v>
      </c>
      <c r="Q249" s="89" t="str">
        <f t="shared" si="45"/>
        <v>Synthèse</v>
      </c>
      <c r="R249" s="72">
        <f t="shared" si="46"/>
        <v>0</v>
      </c>
      <c r="S249" s="72">
        <f t="shared" si="47"/>
        <v>0</v>
      </c>
      <c r="T249" s="72">
        <f t="shared" si="48"/>
        <v>0</v>
      </c>
      <c r="U249" s="72">
        <f t="shared" si="49"/>
        <v>0</v>
      </c>
      <c r="V249" s="72">
        <f t="shared" si="50"/>
        <v>0</v>
      </c>
      <c r="W249" s="72">
        <f t="shared" si="51"/>
        <v>0</v>
      </c>
      <c r="X249" s="72">
        <f t="shared" si="52"/>
        <v>0</v>
      </c>
      <c r="Y249" s="72">
        <f t="shared" si="53"/>
        <v>0</v>
      </c>
      <c r="Z249" s="72">
        <f t="shared" si="54"/>
        <v>0</v>
      </c>
      <c r="AA249" s="72">
        <f t="shared" si="55"/>
        <v>0</v>
      </c>
      <c r="AB249" s="71" t="str">
        <f>'REPRODUCTION 3'!M244</f>
        <v>Synthèse</v>
      </c>
      <c r="AC249" s="71" t="str">
        <f>'RUMINANTS 3'!M244</f>
        <v>Juin</v>
      </c>
      <c r="AD249" s="71" t="str">
        <f>'PARASITOLOGIE 3'!M244</f>
        <v>Juin</v>
      </c>
      <c r="AE249" s="71" t="str">
        <f>'INFECTIEUX 3'!M244</f>
        <v>Juin</v>
      </c>
      <c r="AF249" s="71" t="str">
        <f>'CARNIVORES 3'!M244</f>
        <v>Juin</v>
      </c>
      <c r="AG249" s="71" t="str">
        <f>'CHIRURGIE 3'!M244</f>
        <v>Juin</v>
      </c>
      <c r="AH249" s="71" t="str">
        <f>'BIOCHIMIE 2'!M244</f>
        <v>Juin</v>
      </c>
      <c r="AI249" s="71" t="str">
        <f>'HIDAOA 3'!M244</f>
        <v>Juin</v>
      </c>
      <c r="AJ249" s="71" t="str">
        <f>'ANA-PATH 2'!M244</f>
        <v>Synthèse</v>
      </c>
      <c r="AK249" s="73" t="str">
        <f>CLINIQUE!N246</f>
        <v>Juin</v>
      </c>
    </row>
    <row r="250" spans="1:37" ht="15.75" hidden="1">
      <c r="A250" s="35">
        <v>240</v>
      </c>
      <c r="B250" s="123" t="s">
        <v>509</v>
      </c>
      <c r="C250" s="123" t="s">
        <v>510</v>
      </c>
      <c r="D250" s="346">
        <f>'REPRODUCTION 3'!I245</f>
        <v>17.625</v>
      </c>
      <c r="E250" s="346">
        <f>'RUMINANTS 3'!I245</f>
        <v>51.75</v>
      </c>
      <c r="F250" s="346">
        <f>'PARASITOLOGIE 3'!I245</f>
        <v>37.875</v>
      </c>
      <c r="G250" s="346">
        <f>'INFECTIEUX 3'!I245</f>
        <v>15.75</v>
      </c>
      <c r="H250" s="346">
        <f>'CARNIVORES 3'!I245</f>
        <v>36</v>
      </c>
      <c r="I250" s="346">
        <f>'CHIRURGIE 3'!I245</f>
        <v>37.5</v>
      </c>
      <c r="J250" s="346">
        <f>'BIOCHIMIE 2'!I245</f>
        <v>17.75</v>
      </c>
      <c r="K250" s="346">
        <f>'HIDAOA 3'!I245</f>
        <v>44.25</v>
      </c>
      <c r="L250" s="346">
        <f>'ANA-PATH 2'!I245</f>
        <v>18</v>
      </c>
      <c r="M250" s="88">
        <f>CLINIQUE!J247</f>
        <v>43</v>
      </c>
      <c r="N250" s="88">
        <f t="shared" si="42"/>
        <v>319.5</v>
      </c>
      <c r="O250" s="88">
        <f t="shared" si="43"/>
        <v>11.410714285714286</v>
      </c>
      <c r="P250" s="89" t="str">
        <f t="shared" si="44"/>
        <v>Admis</v>
      </c>
      <c r="Q250" s="89" t="str">
        <f t="shared" si="45"/>
        <v>juin</v>
      </c>
      <c r="R250" s="72">
        <f t="shared" si="46"/>
        <v>0</v>
      </c>
      <c r="S250" s="72">
        <f t="shared" si="47"/>
        <v>0</v>
      </c>
      <c r="T250" s="72">
        <f t="shared" si="48"/>
        <v>0</v>
      </c>
      <c r="U250" s="72">
        <f t="shared" si="49"/>
        <v>0</v>
      </c>
      <c r="V250" s="72">
        <f t="shared" si="50"/>
        <v>0</v>
      </c>
      <c r="W250" s="72">
        <f t="shared" si="51"/>
        <v>0</v>
      </c>
      <c r="X250" s="72">
        <f t="shared" si="52"/>
        <v>0</v>
      </c>
      <c r="Y250" s="72">
        <f t="shared" si="53"/>
        <v>0</v>
      </c>
      <c r="Z250" s="72">
        <f t="shared" si="54"/>
        <v>0</v>
      </c>
      <c r="AA250" s="72">
        <f t="shared" si="55"/>
        <v>0</v>
      </c>
      <c r="AB250" s="71" t="str">
        <f>'REPRODUCTION 3'!M245</f>
        <v>Juin</v>
      </c>
      <c r="AC250" s="71" t="str">
        <f>'RUMINANTS 3'!M245</f>
        <v>Juin</v>
      </c>
      <c r="AD250" s="71" t="str">
        <f>'PARASITOLOGIE 3'!M245</f>
        <v>Juin</v>
      </c>
      <c r="AE250" s="71" t="str">
        <f>'INFECTIEUX 3'!M245</f>
        <v>Juin</v>
      </c>
      <c r="AF250" s="71" t="str">
        <f>'CARNIVORES 3'!M245</f>
        <v>Juin</v>
      </c>
      <c r="AG250" s="71" t="str">
        <f>'CHIRURGIE 3'!M245</f>
        <v>Juin</v>
      </c>
      <c r="AH250" s="71" t="str">
        <f>'BIOCHIMIE 2'!M245</f>
        <v>Juin</v>
      </c>
      <c r="AI250" s="71" t="str">
        <f>'HIDAOA 3'!M245</f>
        <v>Juin</v>
      </c>
      <c r="AJ250" s="71" t="str">
        <f>'ANA-PATH 2'!M245</f>
        <v>Juin</v>
      </c>
      <c r="AK250" s="73" t="str">
        <f>CLINIQUE!N247</f>
        <v>Juin</v>
      </c>
    </row>
    <row r="251" spans="1:37" ht="18.95" customHeight="1">
      <c r="A251" s="115">
        <v>241</v>
      </c>
      <c r="B251" s="123" t="s">
        <v>511</v>
      </c>
      <c r="C251" s="123" t="s">
        <v>512</v>
      </c>
      <c r="D251" s="346">
        <f>'REPRODUCTION 3'!I246</f>
        <v>15</v>
      </c>
      <c r="E251" s="346">
        <f>'RUMINANTS 3'!I246</f>
        <v>30</v>
      </c>
      <c r="F251" s="346">
        <f>'PARASITOLOGIE 3'!I246</f>
        <v>37.5</v>
      </c>
      <c r="G251" s="346">
        <f>'INFECTIEUX 3'!I246</f>
        <v>27</v>
      </c>
      <c r="H251" s="346">
        <f>'CARNIVORES 3'!I246</f>
        <v>38.625</v>
      </c>
      <c r="I251" s="346">
        <f>'CHIRURGIE 3'!I246</f>
        <v>27</v>
      </c>
      <c r="J251" s="346">
        <f>'BIOCHIMIE 2'!I246</f>
        <v>13.25</v>
      </c>
      <c r="K251" s="346">
        <f>'HIDAOA 3'!I246</f>
        <v>33</v>
      </c>
      <c r="L251" s="346">
        <f>'ANA-PATH 2'!I246</f>
        <v>15.5</v>
      </c>
      <c r="M251" s="339">
        <f>CLINIQUE!J248</f>
        <v>39</v>
      </c>
      <c r="N251" s="339">
        <f t="shared" si="42"/>
        <v>275.875</v>
      </c>
      <c r="O251" s="339">
        <f t="shared" si="43"/>
        <v>9.8526785714285712</v>
      </c>
      <c r="P251" s="89" t="str">
        <f t="shared" si="44"/>
        <v>Ajournee</v>
      </c>
      <c r="Q251" s="89" t="str">
        <f t="shared" si="45"/>
        <v>Synthèse</v>
      </c>
      <c r="R251" s="72">
        <f t="shared" si="46"/>
        <v>0</v>
      </c>
      <c r="S251" s="72">
        <f t="shared" si="47"/>
        <v>0</v>
      </c>
      <c r="T251" s="72">
        <f t="shared" si="48"/>
        <v>0</v>
      </c>
      <c r="U251" s="72">
        <f t="shared" si="49"/>
        <v>0</v>
      </c>
      <c r="V251" s="72">
        <f t="shared" si="50"/>
        <v>0</v>
      </c>
      <c r="W251" s="72">
        <f t="shared" si="51"/>
        <v>0</v>
      </c>
      <c r="X251" s="72">
        <f t="shared" si="52"/>
        <v>0</v>
      </c>
      <c r="Y251" s="72">
        <f t="shared" si="53"/>
        <v>0</v>
      </c>
      <c r="Z251" s="72">
        <f t="shared" si="54"/>
        <v>0</v>
      </c>
      <c r="AA251" s="72">
        <f t="shared" si="55"/>
        <v>0</v>
      </c>
      <c r="AB251" s="71" t="str">
        <f>'REPRODUCTION 3'!M246</f>
        <v>Synthèse</v>
      </c>
      <c r="AC251" s="71" t="str">
        <f>'RUMINANTS 3'!M246</f>
        <v>Juin</v>
      </c>
      <c r="AD251" s="71" t="str">
        <f>'PARASITOLOGIE 3'!M246</f>
        <v>Synthèse</v>
      </c>
      <c r="AE251" s="71" t="str">
        <f>'INFECTIEUX 3'!M246</f>
        <v>Synthèse</v>
      </c>
      <c r="AF251" s="71" t="str">
        <f>'CARNIVORES 3'!M246</f>
        <v>Juin</v>
      </c>
      <c r="AG251" s="71" t="str">
        <f>'CHIRURGIE 3'!M246</f>
        <v>Synthèse</v>
      </c>
      <c r="AH251" s="71" t="str">
        <f>'BIOCHIMIE 2'!M246</f>
        <v>Synthèse</v>
      </c>
      <c r="AI251" s="71" t="str">
        <f>'HIDAOA 3'!M246</f>
        <v>Juin</v>
      </c>
      <c r="AJ251" s="71" t="str">
        <f>'ANA-PATH 2'!M246</f>
        <v>Synthèse</v>
      </c>
      <c r="AK251" s="73" t="str">
        <f>CLINIQUE!N248</f>
        <v>Juin</v>
      </c>
    </row>
    <row r="252" spans="1:37" ht="15.75">
      <c r="A252" s="35">
        <v>242</v>
      </c>
      <c r="B252" s="123" t="s">
        <v>513</v>
      </c>
      <c r="C252" s="123" t="s">
        <v>514</v>
      </c>
      <c r="D252" s="346">
        <f>'REPRODUCTION 3'!I247</f>
        <v>30</v>
      </c>
      <c r="E252" s="346">
        <f>'RUMINANTS 3'!I247</f>
        <v>42.75</v>
      </c>
      <c r="F252" s="346">
        <f>'PARASITOLOGIE 3'!I247</f>
        <v>39</v>
      </c>
      <c r="G252" s="346">
        <f>'INFECTIEUX 3'!I247</f>
        <v>15</v>
      </c>
      <c r="H252" s="346">
        <f>'CARNIVORES 3'!I247</f>
        <v>38.625</v>
      </c>
      <c r="I252" s="346">
        <f>'CHIRURGIE 3'!I247</f>
        <v>33</v>
      </c>
      <c r="J252" s="346">
        <f>'BIOCHIMIE 2'!I247</f>
        <v>20</v>
      </c>
      <c r="K252" s="346">
        <f>'HIDAOA 3'!I247</f>
        <v>35.625</v>
      </c>
      <c r="L252" s="346">
        <f>'ANA-PATH 2'!I247</f>
        <v>17</v>
      </c>
      <c r="M252" s="339">
        <f>CLINIQUE!J249</f>
        <v>43</v>
      </c>
      <c r="N252" s="339">
        <f t="shared" si="42"/>
        <v>314</v>
      </c>
      <c r="O252" s="339">
        <f t="shared" si="43"/>
        <v>11.214285714285714</v>
      </c>
      <c r="P252" s="89" t="str">
        <f t="shared" si="44"/>
        <v>Admis</v>
      </c>
      <c r="Q252" s="89" t="str">
        <f t="shared" si="45"/>
        <v>Synthèse</v>
      </c>
      <c r="R252" s="72">
        <f t="shared" si="46"/>
        <v>0</v>
      </c>
      <c r="S252" s="72">
        <f t="shared" si="47"/>
        <v>0</v>
      </c>
      <c r="T252" s="72">
        <f t="shared" si="48"/>
        <v>0</v>
      </c>
      <c r="U252" s="72">
        <f t="shared" si="49"/>
        <v>0</v>
      </c>
      <c r="V252" s="72">
        <f t="shared" si="50"/>
        <v>0</v>
      </c>
      <c r="W252" s="72">
        <f t="shared" si="51"/>
        <v>0</v>
      </c>
      <c r="X252" s="72">
        <f t="shared" si="52"/>
        <v>0</v>
      </c>
      <c r="Y252" s="72">
        <f t="shared" si="53"/>
        <v>0</v>
      </c>
      <c r="Z252" s="72">
        <f t="shared" si="54"/>
        <v>0</v>
      </c>
      <c r="AA252" s="72">
        <f t="shared" si="55"/>
        <v>0</v>
      </c>
      <c r="AB252" s="71" t="str">
        <f>'REPRODUCTION 3'!M247</f>
        <v>Synthèse</v>
      </c>
      <c r="AC252" s="71" t="str">
        <f>'RUMINANTS 3'!M247</f>
        <v>Juin</v>
      </c>
      <c r="AD252" s="71" t="str">
        <f>'PARASITOLOGIE 3'!M247</f>
        <v>Synthèse</v>
      </c>
      <c r="AE252" s="71" t="str">
        <f>'INFECTIEUX 3'!M247</f>
        <v>Synthèse</v>
      </c>
      <c r="AF252" s="71" t="str">
        <f>'CARNIVORES 3'!M247</f>
        <v>Juin</v>
      </c>
      <c r="AG252" s="71" t="str">
        <f>'CHIRURGIE 3'!M247</f>
        <v>Synthèse</v>
      </c>
      <c r="AH252" s="71" t="str">
        <f>'BIOCHIMIE 2'!M247</f>
        <v>Synthèse</v>
      </c>
      <c r="AI252" s="71" t="str">
        <f>'HIDAOA 3'!M247</f>
        <v>Juin</v>
      </c>
      <c r="AJ252" s="71" t="str">
        <f>'ANA-PATH 2'!M247</f>
        <v>Synthèse</v>
      </c>
      <c r="AK252" s="73" t="str">
        <f>CLINIQUE!N249</f>
        <v>Juin</v>
      </c>
    </row>
    <row r="253" spans="1:37" ht="18.95" customHeight="1">
      <c r="A253" s="115">
        <v>184</v>
      </c>
      <c r="B253" s="136" t="s">
        <v>115</v>
      </c>
      <c r="C253" s="136" t="s">
        <v>515</v>
      </c>
      <c r="D253" s="346">
        <f>'REPRODUCTION 3'!I248</f>
        <v>21</v>
      </c>
      <c r="E253" s="346">
        <f>'RUMINANTS 3'!I248</f>
        <v>36</v>
      </c>
      <c r="F253" s="346">
        <f>'PARASITOLOGIE 3'!I248</f>
        <v>27</v>
      </c>
      <c r="G253" s="346">
        <f>'INFECTIEUX 3'!I248</f>
        <v>9</v>
      </c>
      <c r="H253" s="346">
        <f>'CARNIVORES 3'!I248</f>
        <v>24</v>
      </c>
      <c r="I253" s="346">
        <f>'CHIRURGIE 3'!I248</f>
        <v>15</v>
      </c>
      <c r="J253" s="346">
        <f>'BIOCHIMIE 2'!I248</f>
        <v>20</v>
      </c>
      <c r="K253" s="346">
        <f>'HIDAOA 3'!I248</f>
        <v>38.25</v>
      </c>
      <c r="L253" s="346">
        <f>'ANA-PATH 2'!I248</f>
        <v>10</v>
      </c>
      <c r="M253" s="346">
        <f>CLINIQUE!J250</f>
        <v>41</v>
      </c>
      <c r="N253" s="346">
        <f t="shared" si="42"/>
        <v>241.25</v>
      </c>
      <c r="O253" s="346">
        <f t="shared" si="43"/>
        <v>8.6160714285714288</v>
      </c>
      <c r="P253" s="347" t="str">
        <f t="shared" si="44"/>
        <v>Ajournee</v>
      </c>
      <c r="Q253" s="347" t="str">
        <f t="shared" si="45"/>
        <v>Synthèse</v>
      </c>
      <c r="R253" s="348">
        <f t="shared" si="46"/>
        <v>0</v>
      </c>
      <c r="S253" s="348">
        <f t="shared" si="47"/>
        <v>0</v>
      </c>
      <c r="T253" s="348">
        <f t="shared" si="48"/>
        <v>0</v>
      </c>
      <c r="U253" s="348">
        <f t="shared" si="49"/>
        <v>1</v>
      </c>
      <c r="V253" s="348">
        <f t="shared" si="50"/>
        <v>0</v>
      </c>
      <c r="W253" s="348">
        <f t="shared" si="51"/>
        <v>0</v>
      </c>
      <c r="X253" s="348">
        <f t="shared" si="52"/>
        <v>0</v>
      </c>
      <c r="Y253" s="348">
        <f t="shared" si="53"/>
        <v>0</v>
      </c>
      <c r="Z253" s="348">
        <f t="shared" si="54"/>
        <v>0</v>
      </c>
      <c r="AA253" s="348">
        <f t="shared" si="55"/>
        <v>0</v>
      </c>
      <c r="AB253" s="71" t="str">
        <f>'REPRODUCTION 3'!M248</f>
        <v>Synthèse</v>
      </c>
      <c r="AC253" s="71" t="str">
        <f>'RUMINANTS 3'!M248</f>
        <v>Synthèse</v>
      </c>
      <c r="AD253" s="71" t="str">
        <f>'PARASITOLOGIE 3'!M248</f>
        <v>Synthèse</v>
      </c>
      <c r="AE253" s="71" t="str">
        <f>'INFECTIEUX 3'!M248</f>
        <v>Synthèse</v>
      </c>
      <c r="AF253" s="71" t="str">
        <f>'CARNIVORES 3'!M248</f>
        <v>Synthèse</v>
      </c>
      <c r="AG253" s="71" t="str">
        <f>'CHIRURGIE 3'!M248</f>
        <v>Synthèse</v>
      </c>
      <c r="AH253" s="71" t="str">
        <f>'BIOCHIMIE 2'!M248</f>
        <v>Synthèse</v>
      </c>
      <c r="AI253" s="71" t="str">
        <f>'HIDAOA 3'!M248</f>
        <v>Synthèse</v>
      </c>
      <c r="AJ253" s="71" t="str">
        <f>'ANA-PATH 2'!M248</f>
        <v>Synthèse</v>
      </c>
      <c r="AK253" s="73" t="str">
        <f>CLINIQUE!N250</f>
        <v>Juin</v>
      </c>
    </row>
    <row r="254" spans="1:37" ht="15.75" hidden="1">
      <c r="A254" s="115">
        <v>244</v>
      </c>
      <c r="B254" s="123" t="s">
        <v>780</v>
      </c>
      <c r="C254" s="123" t="s">
        <v>516</v>
      </c>
      <c r="D254" s="346">
        <f>'REPRODUCTION 3'!I249</f>
        <v>31.125</v>
      </c>
      <c r="E254" s="346">
        <f>'RUMINANTS 3'!I249</f>
        <v>51</v>
      </c>
      <c r="F254" s="346">
        <f>'PARASITOLOGIE 3'!I249</f>
        <v>37.875</v>
      </c>
      <c r="G254" s="346">
        <f>'INFECTIEUX 3'!I249</f>
        <v>27.75</v>
      </c>
      <c r="H254" s="346">
        <f>'CARNIVORES 3'!I249</f>
        <v>37.875</v>
      </c>
      <c r="I254" s="346">
        <f>'CHIRURGIE 3'!I249</f>
        <v>40.5</v>
      </c>
      <c r="J254" s="346">
        <f>'BIOCHIMIE 2'!I249</f>
        <v>22.25</v>
      </c>
      <c r="K254" s="346">
        <f>'HIDAOA 3'!I249</f>
        <v>41.625</v>
      </c>
      <c r="L254" s="346">
        <f>'ANA-PATH 2'!I249</f>
        <v>28.5</v>
      </c>
      <c r="M254" s="88">
        <f>CLINIQUE!J251</f>
        <v>45</v>
      </c>
      <c r="N254" s="88">
        <f t="shared" si="42"/>
        <v>363.5</v>
      </c>
      <c r="O254" s="88">
        <f t="shared" si="43"/>
        <v>12.982142857142858</v>
      </c>
      <c r="P254" s="89" t="str">
        <f t="shared" si="44"/>
        <v>Admis</v>
      </c>
      <c r="Q254" s="89" t="str">
        <f t="shared" si="45"/>
        <v>juin</v>
      </c>
      <c r="R254" s="72">
        <f t="shared" si="46"/>
        <v>0</v>
      </c>
      <c r="S254" s="72">
        <f t="shared" si="47"/>
        <v>0</v>
      </c>
      <c r="T254" s="72">
        <f t="shared" si="48"/>
        <v>0</v>
      </c>
      <c r="U254" s="72">
        <f t="shared" si="49"/>
        <v>0</v>
      </c>
      <c r="V254" s="72">
        <f t="shared" si="50"/>
        <v>0</v>
      </c>
      <c r="W254" s="72">
        <f t="shared" si="51"/>
        <v>0</v>
      </c>
      <c r="X254" s="72">
        <f t="shared" si="52"/>
        <v>0</v>
      </c>
      <c r="Y254" s="72">
        <f t="shared" si="53"/>
        <v>0</v>
      </c>
      <c r="Z254" s="72">
        <f t="shared" si="54"/>
        <v>0</v>
      </c>
      <c r="AA254" s="72">
        <f t="shared" si="55"/>
        <v>0</v>
      </c>
      <c r="AB254" s="71" t="str">
        <f>'REPRODUCTION 3'!M249</f>
        <v>Juin</v>
      </c>
      <c r="AC254" s="71" t="str">
        <f>'RUMINANTS 3'!M249</f>
        <v>Juin</v>
      </c>
      <c r="AD254" s="71" t="str">
        <f>'PARASITOLOGIE 3'!M249</f>
        <v>Juin</v>
      </c>
      <c r="AE254" s="71" t="str">
        <f>'INFECTIEUX 3'!M249</f>
        <v>Juin</v>
      </c>
      <c r="AF254" s="71" t="str">
        <f>'CARNIVORES 3'!M249</f>
        <v>Juin</v>
      </c>
      <c r="AG254" s="71" t="str">
        <f>'CHIRURGIE 3'!M249</f>
        <v>Juin</v>
      </c>
      <c r="AH254" s="71" t="str">
        <f>'BIOCHIMIE 2'!M249</f>
        <v>Juin</v>
      </c>
      <c r="AI254" s="71" t="str">
        <f>'HIDAOA 3'!M249</f>
        <v>Juin</v>
      </c>
      <c r="AJ254" s="71" t="str">
        <f>'ANA-PATH 2'!M249</f>
        <v>Juin</v>
      </c>
      <c r="AK254" s="73" t="str">
        <f>CLINIQUE!N251</f>
        <v>Juin</v>
      </c>
    </row>
    <row r="255" spans="1:37" ht="18.95" customHeight="1">
      <c r="A255" s="115">
        <v>399</v>
      </c>
      <c r="B255" s="136" t="s">
        <v>517</v>
      </c>
      <c r="C255" s="136" t="s">
        <v>518</v>
      </c>
      <c r="D255" s="346">
        <f>'REPRODUCTION 3'!I250</f>
        <v>13.5</v>
      </c>
      <c r="E255" s="346">
        <f>'RUMINANTS 3'!I250</f>
        <v>19.5</v>
      </c>
      <c r="F255" s="346">
        <f>'PARASITOLOGIE 3'!I250</f>
        <v>25.5</v>
      </c>
      <c r="G255" s="346">
        <f>'INFECTIEUX 3'!I250</f>
        <v>13.5</v>
      </c>
      <c r="H255" s="346">
        <f>'CARNIVORES 3'!I250</f>
        <v>11.625</v>
      </c>
      <c r="I255" s="346">
        <f>'CHIRURGIE 3'!I250</f>
        <v>14.25</v>
      </c>
      <c r="J255" s="346">
        <f>'BIOCHIMIE 2'!I250</f>
        <v>15</v>
      </c>
      <c r="K255" s="346">
        <f>'HIDAOA 3'!I250</f>
        <v>40.5</v>
      </c>
      <c r="L255" s="346">
        <f>'ANA-PATH 2'!I250</f>
        <v>10</v>
      </c>
      <c r="M255" s="346">
        <f>CLINIQUE!J252</f>
        <v>36.5</v>
      </c>
      <c r="N255" s="346">
        <f t="shared" si="42"/>
        <v>199.875</v>
      </c>
      <c r="O255" s="346">
        <f t="shared" si="43"/>
        <v>7.1383928571428568</v>
      </c>
      <c r="P255" s="347" t="str">
        <f t="shared" si="44"/>
        <v>Ajournee</v>
      </c>
      <c r="Q255" s="347" t="str">
        <f t="shared" si="45"/>
        <v>Synthèse</v>
      </c>
      <c r="R255" s="348">
        <f t="shared" si="46"/>
        <v>1</v>
      </c>
      <c r="S255" s="348">
        <f t="shared" si="47"/>
        <v>0</v>
      </c>
      <c r="T255" s="348">
        <f t="shared" si="48"/>
        <v>0</v>
      </c>
      <c r="U255" s="348">
        <f t="shared" si="49"/>
        <v>1</v>
      </c>
      <c r="V255" s="348">
        <f t="shared" si="50"/>
        <v>1</v>
      </c>
      <c r="W255" s="348">
        <f t="shared" si="51"/>
        <v>1</v>
      </c>
      <c r="X255" s="348">
        <f t="shared" si="52"/>
        <v>0</v>
      </c>
      <c r="Y255" s="348">
        <f t="shared" si="53"/>
        <v>0</v>
      </c>
      <c r="Z255" s="348">
        <f t="shared" si="54"/>
        <v>0</v>
      </c>
      <c r="AA255" s="348">
        <f t="shared" si="55"/>
        <v>0</v>
      </c>
      <c r="AB255" s="71" t="str">
        <f>'REPRODUCTION 3'!M250</f>
        <v>Synthèse</v>
      </c>
      <c r="AC255" s="71" t="str">
        <f>'RUMINANTS 3'!M250</f>
        <v>Synthèse</v>
      </c>
      <c r="AD255" s="71" t="str">
        <f>'PARASITOLOGIE 3'!M250</f>
        <v>Synthèse</v>
      </c>
      <c r="AE255" s="71" t="str">
        <f>'INFECTIEUX 3'!M250</f>
        <v>Synthèse</v>
      </c>
      <c r="AF255" s="71" t="str">
        <f>'CARNIVORES 3'!M250</f>
        <v>Synthèse</v>
      </c>
      <c r="AG255" s="71" t="str">
        <f>'CHIRURGIE 3'!M250</f>
        <v>Synthèse</v>
      </c>
      <c r="AH255" s="71" t="str">
        <f>'BIOCHIMIE 2'!M250</f>
        <v>Synthèse</v>
      </c>
      <c r="AI255" s="71" t="str">
        <f>'HIDAOA 3'!M250</f>
        <v>Synthèse</v>
      </c>
      <c r="AJ255" s="71" t="str">
        <f>'ANA-PATH 2'!M250</f>
        <v>Synthèse</v>
      </c>
      <c r="AK255" s="73" t="str">
        <f>CLINIQUE!N252</f>
        <v>Juin</v>
      </c>
    </row>
    <row r="256" spans="1:37" ht="15.75">
      <c r="A256" s="115">
        <v>246</v>
      </c>
      <c r="B256" s="123" t="s">
        <v>116</v>
      </c>
      <c r="C256" s="123" t="s">
        <v>519</v>
      </c>
      <c r="D256" s="346">
        <f>'REPRODUCTION 3'!I251</f>
        <v>30</v>
      </c>
      <c r="E256" s="346">
        <f>'RUMINANTS 3'!I251</f>
        <v>43.5</v>
      </c>
      <c r="F256" s="346">
        <f>'PARASITOLOGIE 3'!I251</f>
        <v>43.5</v>
      </c>
      <c r="G256" s="346">
        <f>'INFECTIEUX 3'!I251</f>
        <v>27</v>
      </c>
      <c r="H256" s="346">
        <f>'CARNIVORES 3'!I251</f>
        <v>37.5</v>
      </c>
      <c r="I256" s="346">
        <f>'CHIRURGIE 3'!I251</f>
        <v>33</v>
      </c>
      <c r="J256" s="346">
        <f>'BIOCHIMIE 2'!I251</f>
        <v>16</v>
      </c>
      <c r="K256" s="346">
        <f>'HIDAOA 3'!I251</f>
        <v>37.5</v>
      </c>
      <c r="L256" s="346">
        <f>'ANA-PATH 2'!I251</f>
        <v>15</v>
      </c>
      <c r="M256" s="339">
        <f>CLINIQUE!J253</f>
        <v>44</v>
      </c>
      <c r="N256" s="339">
        <f t="shared" si="42"/>
        <v>327</v>
      </c>
      <c r="O256" s="339">
        <f t="shared" si="43"/>
        <v>11.678571428571429</v>
      </c>
      <c r="P256" s="89" t="str">
        <f t="shared" si="44"/>
        <v>Admis</v>
      </c>
      <c r="Q256" s="89" t="str">
        <f t="shared" si="45"/>
        <v>Synthèse</v>
      </c>
      <c r="R256" s="72">
        <f t="shared" si="46"/>
        <v>0</v>
      </c>
      <c r="S256" s="72">
        <f t="shared" si="47"/>
        <v>0</v>
      </c>
      <c r="T256" s="72">
        <f t="shared" si="48"/>
        <v>0</v>
      </c>
      <c r="U256" s="72">
        <f t="shared" si="49"/>
        <v>0</v>
      </c>
      <c r="V256" s="72">
        <f t="shared" si="50"/>
        <v>0</v>
      </c>
      <c r="W256" s="72">
        <f t="shared" si="51"/>
        <v>0</v>
      </c>
      <c r="X256" s="72">
        <f t="shared" si="52"/>
        <v>0</v>
      </c>
      <c r="Y256" s="72">
        <f t="shared" si="53"/>
        <v>0</v>
      </c>
      <c r="Z256" s="72">
        <f t="shared" si="54"/>
        <v>0</v>
      </c>
      <c r="AA256" s="72">
        <f t="shared" si="55"/>
        <v>0</v>
      </c>
      <c r="AB256" s="71" t="str">
        <f>'REPRODUCTION 3'!M251</f>
        <v>Synthèse</v>
      </c>
      <c r="AC256" s="71" t="str">
        <f>'RUMINANTS 3'!M251</f>
        <v>Juin</v>
      </c>
      <c r="AD256" s="71" t="str">
        <f>'PARASITOLOGIE 3'!M251</f>
        <v>Synthèse</v>
      </c>
      <c r="AE256" s="71" t="str">
        <f>'INFECTIEUX 3'!M251</f>
        <v>Synthèse</v>
      </c>
      <c r="AF256" s="71" t="str">
        <f>'CARNIVORES 3'!M251</f>
        <v>Juin</v>
      </c>
      <c r="AG256" s="71" t="str">
        <f>'CHIRURGIE 3'!M251</f>
        <v>Synthèse</v>
      </c>
      <c r="AH256" s="71" t="str">
        <f>'BIOCHIMIE 2'!M251</f>
        <v>Synthèse</v>
      </c>
      <c r="AI256" s="71" t="str">
        <f>'HIDAOA 3'!M251</f>
        <v>Synthèse</v>
      </c>
      <c r="AJ256" s="71" t="str">
        <f>'ANA-PATH 2'!M251</f>
        <v>Synthèse</v>
      </c>
      <c r="AK256" s="73" t="str">
        <f>CLINIQUE!N253</f>
        <v>Juin</v>
      </c>
    </row>
    <row r="257" spans="1:37" ht="15.75" hidden="1">
      <c r="A257" s="35">
        <v>247</v>
      </c>
      <c r="B257" s="123" t="s">
        <v>520</v>
      </c>
      <c r="C257" s="123" t="s">
        <v>215</v>
      </c>
      <c r="D257" s="346">
        <f>'REPRODUCTION 3'!I252</f>
        <v>28.875</v>
      </c>
      <c r="E257" s="346">
        <f>'RUMINANTS 3'!I252</f>
        <v>46.5</v>
      </c>
      <c r="F257" s="346">
        <f>'PARASITOLOGIE 3'!I252</f>
        <v>51</v>
      </c>
      <c r="G257" s="346">
        <f>'INFECTIEUX 3'!I252</f>
        <v>24</v>
      </c>
      <c r="H257" s="346">
        <f>'CARNIVORES 3'!I252</f>
        <v>41.25</v>
      </c>
      <c r="I257" s="346">
        <f>'CHIRURGIE 3'!I252</f>
        <v>43.875</v>
      </c>
      <c r="J257" s="346">
        <f>'BIOCHIMIE 2'!I252</f>
        <v>23.75</v>
      </c>
      <c r="K257" s="346">
        <f>'HIDAOA 3'!I252</f>
        <v>38.25</v>
      </c>
      <c r="L257" s="346">
        <f>'ANA-PATH 2'!I252</f>
        <v>30</v>
      </c>
      <c r="M257" s="88">
        <f>CLINIQUE!J254</f>
        <v>43</v>
      </c>
      <c r="N257" s="88">
        <f t="shared" si="42"/>
        <v>370.5</v>
      </c>
      <c r="O257" s="88">
        <f t="shared" si="43"/>
        <v>13.232142857142858</v>
      </c>
      <c r="P257" s="89" t="str">
        <f t="shared" si="44"/>
        <v>Admis</v>
      </c>
      <c r="Q257" s="89" t="str">
        <f t="shared" si="45"/>
        <v>juin</v>
      </c>
      <c r="R257" s="72">
        <f t="shared" si="46"/>
        <v>0</v>
      </c>
      <c r="S257" s="72">
        <f t="shared" si="47"/>
        <v>0</v>
      </c>
      <c r="T257" s="72">
        <f t="shared" si="48"/>
        <v>0</v>
      </c>
      <c r="U257" s="72">
        <f t="shared" si="49"/>
        <v>0</v>
      </c>
      <c r="V257" s="72">
        <f t="shared" si="50"/>
        <v>0</v>
      </c>
      <c r="W257" s="72">
        <f t="shared" si="51"/>
        <v>0</v>
      </c>
      <c r="X257" s="72">
        <f t="shared" si="52"/>
        <v>0</v>
      </c>
      <c r="Y257" s="72">
        <f t="shared" si="53"/>
        <v>0</v>
      </c>
      <c r="Z257" s="72">
        <f t="shared" si="54"/>
        <v>0</v>
      </c>
      <c r="AA257" s="72">
        <f t="shared" si="55"/>
        <v>0</v>
      </c>
      <c r="AB257" s="71" t="str">
        <f>'REPRODUCTION 3'!M252</f>
        <v>Juin</v>
      </c>
      <c r="AC257" s="71" t="str">
        <f>'RUMINANTS 3'!M252</f>
        <v>Juin</v>
      </c>
      <c r="AD257" s="71" t="str">
        <f>'PARASITOLOGIE 3'!M252</f>
        <v>Juin</v>
      </c>
      <c r="AE257" s="71" t="str">
        <f>'INFECTIEUX 3'!M252</f>
        <v>Juin</v>
      </c>
      <c r="AF257" s="71" t="str">
        <f>'CARNIVORES 3'!M252</f>
        <v>Juin</v>
      </c>
      <c r="AG257" s="71" t="str">
        <f>'CHIRURGIE 3'!M252</f>
        <v>Juin</v>
      </c>
      <c r="AH257" s="71" t="str">
        <f>'BIOCHIMIE 2'!M252</f>
        <v>Juin</v>
      </c>
      <c r="AI257" s="71" t="str">
        <f>'HIDAOA 3'!M252</f>
        <v>Juin</v>
      </c>
      <c r="AJ257" s="71" t="str">
        <f>'ANA-PATH 2'!M252</f>
        <v>Juin</v>
      </c>
      <c r="AK257" s="73" t="str">
        <f>CLINIQUE!N254</f>
        <v>Juin</v>
      </c>
    </row>
    <row r="258" spans="1:37" ht="15.75">
      <c r="A258" s="35">
        <v>248</v>
      </c>
      <c r="B258" s="123" t="s">
        <v>521</v>
      </c>
      <c r="C258" s="123" t="s">
        <v>522</v>
      </c>
      <c r="D258" s="346">
        <f>'REPRODUCTION 3'!I253</f>
        <v>15</v>
      </c>
      <c r="E258" s="346">
        <f>'RUMINANTS 3'!I253</f>
        <v>42.75</v>
      </c>
      <c r="F258" s="346">
        <f>'PARASITOLOGIE 3'!I253</f>
        <v>30</v>
      </c>
      <c r="G258" s="346">
        <f>'INFECTIEUX 3'!I253</f>
        <v>37.5</v>
      </c>
      <c r="H258" s="346">
        <f>'CARNIVORES 3'!I253</f>
        <v>36.375</v>
      </c>
      <c r="I258" s="346">
        <f>'CHIRURGIE 3'!I253</f>
        <v>31.875</v>
      </c>
      <c r="J258" s="346">
        <f>'BIOCHIMIE 2'!I253</f>
        <v>16.5</v>
      </c>
      <c r="K258" s="346">
        <f>'HIDAOA 3'!I253</f>
        <v>39.75</v>
      </c>
      <c r="L258" s="346">
        <f>'ANA-PATH 2'!I253</f>
        <v>20</v>
      </c>
      <c r="M258" s="339">
        <f>CLINIQUE!J255</f>
        <v>40.75</v>
      </c>
      <c r="N258" s="339">
        <f t="shared" si="42"/>
        <v>310.5</v>
      </c>
      <c r="O258" s="339">
        <f t="shared" si="43"/>
        <v>11.089285714285714</v>
      </c>
      <c r="P258" s="89" t="str">
        <f t="shared" si="44"/>
        <v>Admis</v>
      </c>
      <c r="Q258" s="89" t="str">
        <f t="shared" si="45"/>
        <v>Synthèse</v>
      </c>
      <c r="R258" s="72">
        <f t="shared" si="46"/>
        <v>0</v>
      </c>
      <c r="S258" s="72">
        <f t="shared" si="47"/>
        <v>0</v>
      </c>
      <c r="T258" s="72">
        <f t="shared" si="48"/>
        <v>0</v>
      </c>
      <c r="U258" s="72">
        <f t="shared" si="49"/>
        <v>0</v>
      </c>
      <c r="V258" s="72">
        <f t="shared" si="50"/>
        <v>0</v>
      </c>
      <c r="W258" s="72">
        <f t="shared" si="51"/>
        <v>0</v>
      </c>
      <c r="X258" s="72">
        <f t="shared" si="52"/>
        <v>0</v>
      </c>
      <c r="Y258" s="72">
        <f t="shared" si="53"/>
        <v>0</v>
      </c>
      <c r="Z258" s="72">
        <f t="shared" si="54"/>
        <v>0</v>
      </c>
      <c r="AA258" s="72">
        <f t="shared" si="55"/>
        <v>0</v>
      </c>
      <c r="AB258" s="71" t="str">
        <f>'REPRODUCTION 3'!M253</f>
        <v>Synthèse</v>
      </c>
      <c r="AC258" s="71" t="str">
        <f>'RUMINANTS 3'!M253</f>
        <v>Juin</v>
      </c>
      <c r="AD258" s="71" t="str">
        <f>'PARASITOLOGIE 3'!M253</f>
        <v>Juin</v>
      </c>
      <c r="AE258" s="71" t="str">
        <f>'INFECTIEUX 3'!M253</f>
        <v>Synthèse</v>
      </c>
      <c r="AF258" s="71" t="str">
        <f>'CARNIVORES 3'!M253</f>
        <v>Juin</v>
      </c>
      <c r="AG258" s="71" t="str">
        <f>'CHIRURGIE 3'!M253</f>
        <v>Juin</v>
      </c>
      <c r="AH258" s="71" t="str">
        <f>'BIOCHIMIE 2'!M253</f>
        <v>Synthèse</v>
      </c>
      <c r="AI258" s="71" t="str">
        <f>'HIDAOA 3'!M253</f>
        <v>Synthèse</v>
      </c>
      <c r="AJ258" s="71" t="str">
        <f>'ANA-PATH 2'!M253</f>
        <v>Juin</v>
      </c>
      <c r="AK258" s="73" t="str">
        <f>CLINIQUE!N255</f>
        <v>Juin</v>
      </c>
    </row>
    <row r="259" spans="1:37" ht="15.75" hidden="1">
      <c r="A259" s="115">
        <v>142</v>
      </c>
      <c r="B259" s="123" t="s">
        <v>523</v>
      </c>
      <c r="C259" s="123" t="s">
        <v>61</v>
      </c>
      <c r="D259" s="346">
        <f>'REPRODUCTION 3'!I254</f>
        <v>18.75</v>
      </c>
      <c r="E259" s="346">
        <f>'RUMINANTS 3'!I254</f>
        <v>48</v>
      </c>
      <c r="F259" s="346">
        <f>'PARASITOLOGIE 3'!I254</f>
        <v>40.125</v>
      </c>
      <c r="G259" s="346">
        <f>'INFECTIEUX 3'!I254</f>
        <v>21.75</v>
      </c>
      <c r="H259" s="346">
        <f>'CARNIVORES 3'!I254</f>
        <v>30.375</v>
      </c>
      <c r="I259" s="346">
        <f>'CHIRURGIE 3'!I254</f>
        <v>30</v>
      </c>
      <c r="J259" s="346">
        <f>'BIOCHIMIE 2'!I254</f>
        <v>21</v>
      </c>
      <c r="K259" s="346">
        <f>'HIDAOA 3'!I254</f>
        <v>27.75</v>
      </c>
      <c r="L259" s="346">
        <f>'ANA-PATH 2'!I254</f>
        <v>15</v>
      </c>
      <c r="M259" s="88">
        <f>CLINIQUE!J256</f>
        <v>47</v>
      </c>
      <c r="N259" s="88">
        <f t="shared" si="42"/>
        <v>299.75</v>
      </c>
      <c r="O259" s="88">
        <f t="shared" si="43"/>
        <v>10.705357142857142</v>
      </c>
      <c r="P259" s="89" t="str">
        <f t="shared" si="44"/>
        <v>Admis</v>
      </c>
      <c r="Q259" s="89" t="str">
        <f t="shared" si="45"/>
        <v>juin</v>
      </c>
      <c r="R259" s="72">
        <f t="shared" si="46"/>
        <v>0</v>
      </c>
      <c r="S259" s="72">
        <f t="shared" si="47"/>
        <v>0</v>
      </c>
      <c r="T259" s="72">
        <f t="shared" si="48"/>
        <v>0</v>
      </c>
      <c r="U259" s="72">
        <f t="shared" si="49"/>
        <v>0</v>
      </c>
      <c r="V259" s="72">
        <f t="shared" si="50"/>
        <v>0</v>
      </c>
      <c r="W259" s="72">
        <f t="shared" si="51"/>
        <v>0</v>
      </c>
      <c r="X259" s="72">
        <f t="shared" si="52"/>
        <v>0</v>
      </c>
      <c r="Y259" s="72">
        <f t="shared" si="53"/>
        <v>0</v>
      </c>
      <c r="Z259" s="72">
        <f t="shared" si="54"/>
        <v>0</v>
      </c>
      <c r="AA259" s="72">
        <f t="shared" si="55"/>
        <v>0</v>
      </c>
      <c r="AB259" s="71" t="str">
        <f>'REPRODUCTION 3'!M254</f>
        <v>Juin</v>
      </c>
      <c r="AC259" s="71" t="str">
        <f>'RUMINANTS 3'!M254</f>
        <v>Juin</v>
      </c>
      <c r="AD259" s="71" t="str">
        <f>'PARASITOLOGIE 3'!M254</f>
        <v>Juin</v>
      </c>
      <c r="AE259" s="71" t="str">
        <f>'INFECTIEUX 3'!M254</f>
        <v>Juin</v>
      </c>
      <c r="AF259" s="71" t="str">
        <f>'CARNIVORES 3'!M254</f>
        <v>Juin</v>
      </c>
      <c r="AG259" s="71" t="str">
        <f>'CHIRURGIE 3'!M254</f>
        <v>Juin</v>
      </c>
      <c r="AH259" s="71" t="str">
        <f>'BIOCHIMIE 2'!M254</f>
        <v>Juin</v>
      </c>
      <c r="AI259" s="71" t="str">
        <f>'HIDAOA 3'!M254</f>
        <v>Juin</v>
      </c>
      <c r="AJ259" s="71" t="str">
        <f>'ANA-PATH 2'!M254</f>
        <v>Juin</v>
      </c>
      <c r="AK259" s="73" t="str">
        <f>CLINIQUE!N256</f>
        <v>Juin</v>
      </c>
    </row>
    <row r="260" spans="1:37" ht="18.95" customHeight="1">
      <c r="A260" s="115">
        <v>282</v>
      </c>
      <c r="B260" s="136" t="s">
        <v>524</v>
      </c>
      <c r="C260" s="136" t="s">
        <v>425</v>
      </c>
      <c r="D260" s="346">
        <f>'REPRODUCTION 3'!I255</f>
        <v>10.5</v>
      </c>
      <c r="E260" s="346">
        <f>'RUMINANTS 3'!I255</f>
        <v>32.25</v>
      </c>
      <c r="F260" s="346">
        <f>'PARASITOLOGIE 3'!I255</f>
        <v>43.5</v>
      </c>
      <c r="G260" s="346">
        <f>'INFECTIEUX 3'!I255</f>
        <v>6.75</v>
      </c>
      <c r="H260" s="346">
        <f>'CARNIVORES 3'!I255</f>
        <v>26.625</v>
      </c>
      <c r="I260" s="346">
        <f>'CHIRURGIE 3'!I255</f>
        <v>18</v>
      </c>
      <c r="J260" s="346">
        <f>'BIOCHIMIE 2'!I255</f>
        <v>14</v>
      </c>
      <c r="K260" s="346">
        <f>'HIDAOA 3'!I255</f>
        <v>29.25</v>
      </c>
      <c r="L260" s="346">
        <f>'ANA-PATH 2'!I255</f>
        <v>10</v>
      </c>
      <c r="M260" s="346">
        <f>CLINIQUE!J257</f>
        <v>41.75</v>
      </c>
      <c r="N260" s="346">
        <f t="shared" si="42"/>
        <v>232.625</v>
      </c>
      <c r="O260" s="346">
        <f t="shared" si="43"/>
        <v>8.3080357142857135</v>
      </c>
      <c r="P260" s="347" t="str">
        <f t="shared" si="44"/>
        <v>Ajournee</v>
      </c>
      <c r="Q260" s="347" t="str">
        <f t="shared" si="45"/>
        <v>Synthèse</v>
      </c>
      <c r="R260" s="348">
        <f t="shared" si="46"/>
        <v>1</v>
      </c>
      <c r="S260" s="348">
        <f t="shared" si="47"/>
        <v>0</v>
      </c>
      <c r="T260" s="348">
        <f t="shared" si="48"/>
        <v>0</v>
      </c>
      <c r="U260" s="348">
        <f t="shared" si="49"/>
        <v>1</v>
      </c>
      <c r="V260" s="348">
        <f t="shared" si="50"/>
        <v>0</v>
      </c>
      <c r="W260" s="348">
        <f t="shared" si="51"/>
        <v>0</v>
      </c>
      <c r="X260" s="348">
        <f t="shared" si="52"/>
        <v>0</v>
      </c>
      <c r="Y260" s="348">
        <f t="shared" si="53"/>
        <v>0</v>
      </c>
      <c r="Z260" s="348">
        <f t="shared" si="54"/>
        <v>0</v>
      </c>
      <c r="AA260" s="348">
        <f t="shared" si="55"/>
        <v>0</v>
      </c>
      <c r="AB260" s="71" t="str">
        <f>'REPRODUCTION 3'!M255</f>
        <v>Synthèse</v>
      </c>
      <c r="AC260" s="71" t="str">
        <f>'RUMINANTS 3'!M255</f>
        <v>Juin</v>
      </c>
      <c r="AD260" s="71" t="str">
        <f>'PARASITOLOGIE 3'!M255</f>
        <v>Synthèse</v>
      </c>
      <c r="AE260" s="71" t="str">
        <f>'INFECTIEUX 3'!M255</f>
        <v>Synthèse</v>
      </c>
      <c r="AF260" s="71" t="str">
        <f>'CARNIVORES 3'!M255</f>
        <v>Synthèse</v>
      </c>
      <c r="AG260" s="71" t="str">
        <f>'CHIRURGIE 3'!M255</f>
        <v>Synthèse</v>
      </c>
      <c r="AH260" s="71" t="str">
        <f>'BIOCHIMIE 2'!M255</f>
        <v>Synthèse</v>
      </c>
      <c r="AI260" s="71" t="str">
        <f>'HIDAOA 3'!M255</f>
        <v>Synthèse</v>
      </c>
      <c r="AJ260" s="71" t="str">
        <f>'ANA-PATH 2'!M255</f>
        <v>Synthèse</v>
      </c>
      <c r="AK260" s="73" t="str">
        <f>CLINIQUE!N257</f>
        <v>Juin</v>
      </c>
    </row>
    <row r="261" spans="1:37" ht="15.75">
      <c r="A261" s="35">
        <v>251</v>
      </c>
      <c r="B261" s="123" t="s">
        <v>525</v>
      </c>
      <c r="C261" s="123" t="s">
        <v>359</v>
      </c>
      <c r="D261" s="346">
        <f>'REPRODUCTION 3'!I256</f>
        <v>15</v>
      </c>
      <c r="E261" s="346">
        <f>'RUMINANTS 3'!I256</f>
        <v>42.75</v>
      </c>
      <c r="F261" s="346">
        <f>'PARASITOLOGIE 3'!I256</f>
        <v>55.5</v>
      </c>
      <c r="G261" s="346">
        <f>'INFECTIEUX 3'!I256</f>
        <v>15</v>
      </c>
      <c r="H261" s="346">
        <f>'CARNIVORES 3'!I256</f>
        <v>45.75</v>
      </c>
      <c r="I261" s="346">
        <f>'CHIRURGIE 3'!I256</f>
        <v>30.375</v>
      </c>
      <c r="J261" s="346">
        <f>'BIOCHIMIE 2'!I256</f>
        <v>12</v>
      </c>
      <c r="K261" s="346">
        <f>'HIDAOA 3'!I256</f>
        <v>30</v>
      </c>
      <c r="L261" s="346">
        <f>'ANA-PATH 2'!I256</f>
        <v>15.5</v>
      </c>
      <c r="M261" s="339">
        <f>CLINIQUE!J258</f>
        <v>40.75</v>
      </c>
      <c r="N261" s="339">
        <f t="shared" si="42"/>
        <v>302.625</v>
      </c>
      <c r="O261" s="339">
        <f t="shared" si="43"/>
        <v>10.808035714285714</v>
      </c>
      <c r="P261" s="89" t="str">
        <f t="shared" si="44"/>
        <v>Admis</v>
      </c>
      <c r="Q261" s="89" t="str">
        <f t="shared" si="45"/>
        <v>Synthèse</v>
      </c>
      <c r="R261" s="72">
        <f t="shared" si="46"/>
        <v>0</v>
      </c>
      <c r="S261" s="72">
        <f t="shared" si="47"/>
        <v>0</v>
      </c>
      <c r="T261" s="72">
        <f t="shared" si="48"/>
        <v>0</v>
      </c>
      <c r="U261" s="72">
        <f t="shared" si="49"/>
        <v>0</v>
      </c>
      <c r="V261" s="72">
        <f t="shared" si="50"/>
        <v>0</v>
      </c>
      <c r="W261" s="72">
        <f t="shared" si="51"/>
        <v>0</v>
      </c>
      <c r="X261" s="72">
        <f t="shared" si="52"/>
        <v>0</v>
      </c>
      <c r="Y261" s="72">
        <f t="shared" si="53"/>
        <v>0</v>
      </c>
      <c r="Z261" s="72">
        <f t="shared" si="54"/>
        <v>0</v>
      </c>
      <c r="AA261" s="72">
        <f t="shared" si="55"/>
        <v>0</v>
      </c>
      <c r="AB261" s="71" t="str">
        <f>'REPRODUCTION 3'!M256</f>
        <v>Synthèse</v>
      </c>
      <c r="AC261" s="71" t="str">
        <f>'RUMINANTS 3'!M256</f>
        <v>Juin</v>
      </c>
      <c r="AD261" s="71" t="str">
        <f>'PARASITOLOGIE 3'!M256</f>
        <v>Synthèse</v>
      </c>
      <c r="AE261" s="71" t="str">
        <f>'INFECTIEUX 3'!M256</f>
        <v>Synthèse</v>
      </c>
      <c r="AF261" s="71" t="str">
        <f>'CARNIVORES 3'!M256</f>
        <v>Juin</v>
      </c>
      <c r="AG261" s="71" t="str">
        <f>'CHIRURGIE 3'!M256</f>
        <v>Juin</v>
      </c>
      <c r="AH261" s="71" t="str">
        <f>'BIOCHIMIE 2'!M256</f>
        <v>Juin</v>
      </c>
      <c r="AI261" s="71" t="str">
        <f>'HIDAOA 3'!M256</f>
        <v>Juin</v>
      </c>
      <c r="AJ261" s="71" t="str">
        <f>'ANA-PATH 2'!M256</f>
        <v>Juin</v>
      </c>
      <c r="AK261" s="73" t="str">
        <f>CLINIQUE!N258</f>
        <v>Juin</v>
      </c>
    </row>
    <row r="262" spans="1:37" ht="15.75">
      <c r="A262" s="35">
        <v>252</v>
      </c>
      <c r="B262" s="123" t="s">
        <v>526</v>
      </c>
      <c r="C262" s="123" t="s">
        <v>527</v>
      </c>
      <c r="D262" s="346">
        <f>'REPRODUCTION 3'!I257</f>
        <v>15.375</v>
      </c>
      <c r="E262" s="346">
        <f>'RUMINANTS 3'!I257</f>
        <v>41.25</v>
      </c>
      <c r="F262" s="346">
        <f>'PARASITOLOGIE 3'!I257</f>
        <v>30</v>
      </c>
      <c r="G262" s="346">
        <f>'INFECTIEUX 3'!I257</f>
        <v>19.5</v>
      </c>
      <c r="H262" s="346">
        <f>'CARNIVORES 3'!I257</f>
        <v>27.375</v>
      </c>
      <c r="I262" s="346">
        <f>'CHIRURGIE 3'!I257</f>
        <v>40.5</v>
      </c>
      <c r="J262" s="346">
        <f>'BIOCHIMIE 2'!I257</f>
        <v>14</v>
      </c>
      <c r="K262" s="346">
        <f>'HIDAOA 3'!I257</f>
        <v>30</v>
      </c>
      <c r="L262" s="346">
        <f>'ANA-PATH 2'!I257</f>
        <v>22</v>
      </c>
      <c r="M262" s="339">
        <f>CLINIQUE!J259</f>
        <v>40.25</v>
      </c>
      <c r="N262" s="339">
        <f t="shared" si="42"/>
        <v>280.25</v>
      </c>
      <c r="O262" s="339">
        <f t="shared" si="43"/>
        <v>10.008928571428571</v>
      </c>
      <c r="P262" s="89" t="str">
        <f t="shared" si="44"/>
        <v>Admis</v>
      </c>
      <c r="Q262" s="89" t="str">
        <f t="shared" si="45"/>
        <v>Synthèse</v>
      </c>
      <c r="R262" s="72">
        <f t="shared" si="46"/>
        <v>0</v>
      </c>
      <c r="S262" s="72">
        <f t="shared" si="47"/>
        <v>0</v>
      </c>
      <c r="T262" s="72">
        <f t="shared" si="48"/>
        <v>0</v>
      </c>
      <c r="U262" s="72">
        <f t="shared" si="49"/>
        <v>0</v>
      </c>
      <c r="V262" s="72">
        <f t="shared" si="50"/>
        <v>0</v>
      </c>
      <c r="W262" s="72">
        <f t="shared" si="51"/>
        <v>0</v>
      </c>
      <c r="X262" s="72">
        <f t="shared" si="52"/>
        <v>0</v>
      </c>
      <c r="Y262" s="72">
        <f t="shared" si="53"/>
        <v>0</v>
      </c>
      <c r="Z262" s="72">
        <f t="shared" si="54"/>
        <v>0</v>
      </c>
      <c r="AA262" s="72">
        <f t="shared" si="55"/>
        <v>0</v>
      </c>
      <c r="AB262" s="71" t="str">
        <f>'REPRODUCTION 3'!M257</f>
        <v>Synthèse</v>
      </c>
      <c r="AC262" s="71" t="str">
        <f>'RUMINANTS 3'!M257</f>
        <v>Juin</v>
      </c>
      <c r="AD262" s="71" t="str">
        <f>'PARASITOLOGIE 3'!M257</f>
        <v>Juin</v>
      </c>
      <c r="AE262" s="71" t="str">
        <f>'INFECTIEUX 3'!M257</f>
        <v>Synthèse</v>
      </c>
      <c r="AF262" s="71" t="str">
        <f>'CARNIVORES 3'!M257</f>
        <v>Synthèse</v>
      </c>
      <c r="AG262" s="71" t="str">
        <f>'CHIRURGIE 3'!M257</f>
        <v>Synthèse</v>
      </c>
      <c r="AH262" s="71" t="str">
        <f>'BIOCHIMIE 2'!M257</f>
        <v>Synthèse</v>
      </c>
      <c r="AI262" s="71" t="str">
        <f>'HIDAOA 3'!M257</f>
        <v>Juin</v>
      </c>
      <c r="AJ262" s="71" t="str">
        <f>'ANA-PATH 2'!M257</f>
        <v>Synthèse</v>
      </c>
      <c r="AK262" s="73" t="str">
        <f>CLINIQUE!N259</f>
        <v>Juin</v>
      </c>
    </row>
    <row r="263" spans="1:37" ht="18.95" customHeight="1">
      <c r="A263" s="115">
        <v>259</v>
      </c>
      <c r="B263" s="136" t="s">
        <v>528</v>
      </c>
      <c r="C263" s="136" t="s">
        <v>529</v>
      </c>
      <c r="D263" s="346">
        <f>'REPRODUCTION 3'!I258</f>
        <v>25.5</v>
      </c>
      <c r="E263" s="346">
        <f>'RUMINANTS 3'!I258</f>
        <v>31.5</v>
      </c>
      <c r="F263" s="346">
        <f>'PARASITOLOGIE 3'!I258</f>
        <v>36</v>
      </c>
      <c r="G263" s="346">
        <f>'INFECTIEUX 3'!I258</f>
        <v>6.375</v>
      </c>
      <c r="H263" s="346">
        <f>'CARNIVORES 3'!I258</f>
        <v>20.625</v>
      </c>
      <c r="I263" s="346">
        <f>'CHIRURGIE 3'!I258</f>
        <v>21</v>
      </c>
      <c r="J263" s="346">
        <f>'BIOCHIMIE 2'!I258</f>
        <v>11</v>
      </c>
      <c r="K263" s="346">
        <f>'HIDAOA 3'!I258</f>
        <v>30.75</v>
      </c>
      <c r="L263" s="346">
        <f>'ANA-PATH 2'!I258</f>
        <v>11</v>
      </c>
      <c r="M263" s="346">
        <f>CLINIQUE!J260</f>
        <v>39</v>
      </c>
      <c r="N263" s="346">
        <f t="shared" si="42"/>
        <v>232.75</v>
      </c>
      <c r="O263" s="346">
        <f t="shared" si="43"/>
        <v>8.3125</v>
      </c>
      <c r="P263" s="347" t="str">
        <f t="shared" si="44"/>
        <v>Ajournee</v>
      </c>
      <c r="Q263" s="347" t="str">
        <f t="shared" si="45"/>
        <v>Synthèse</v>
      </c>
      <c r="R263" s="348">
        <f t="shared" si="46"/>
        <v>0</v>
      </c>
      <c r="S263" s="348">
        <f t="shared" si="47"/>
        <v>0</v>
      </c>
      <c r="T263" s="348">
        <f t="shared" si="48"/>
        <v>0</v>
      </c>
      <c r="U263" s="348">
        <f t="shared" si="49"/>
        <v>1</v>
      </c>
      <c r="V263" s="348">
        <f t="shared" si="50"/>
        <v>0</v>
      </c>
      <c r="W263" s="348">
        <f t="shared" si="51"/>
        <v>0</v>
      </c>
      <c r="X263" s="348">
        <f t="shared" si="52"/>
        <v>0</v>
      </c>
      <c r="Y263" s="348">
        <f t="shared" si="53"/>
        <v>0</v>
      </c>
      <c r="Z263" s="348">
        <f t="shared" si="54"/>
        <v>0</v>
      </c>
      <c r="AA263" s="348">
        <f t="shared" si="55"/>
        <v>0</v>
      </c>
      <c r="AB263" s="71" t="str">
        <f>'REPRODUCTION 3'!M258</f>
        <v>Synthèse</v>
      </c>
      <c r="AC263" s="71" t="str">
        <f>'RUMINANTS 3'!M258</f>
        <v>Synthèse</v>
      </c>
      <c r="AD263" s="71" t="str">
        <f>'PARASITOLOGIE 3'!M258</f>
        <v>Synthèse</v>
      </c>
      <c r="AE263" s="71" t="str">
        <f>'INFECTIEUX 3'!M258</f>
        <v>Synthèse</v>
      </c>
      <c r="AF263" s="71" t="str">
        <f>'CARNIVORES 3'!M258</f>
        <v>Synthèse</v>
      </c>
      <c r="AG263" s="71" t="str">
        <f>'CHIRURGIE 3'!M258</f>
        <v>Synthèse</v>
      </c>
      <c r="AH263" s="71" t="str">
        <f>'BIOCHIMIE 2'!M258</f>
        <v>Synthèse</v>
      </c>
      <c r="AI263" s="71" t="str">
        <f>'HIDAOA 3'!M258</f>
        <v>Synthèse</v>
      </c>
      <c r="AJ263" s="71" t="str">
        <f>'ANA-PATH 2'!M258</f>
        <v>Synthèse</v>
      </c>
      <c r="AK263" s="73" t="str">
        <f>CLINIQUE!N260</f>
        <v>Juin</v>
      </c>
    </row>
    <row r="264" spans="1:37" ht="15.75">
      <c r="A264" s="35">
        <v>254</v>
      </c>
      <c r="B264" s="123" t="s">
        <v>530</v>
      </c>
      <c r="C264" s="123" t="s">
        <v>531</v>
      </c>
      <c r="D264" s="346">
        <f>'REPRODUCTION 3'!I259</f>
        <v>22.5</v>
      </c>
      <c r="E264" s="346">
        <f>'RUMINANTS 3'!I259</f>
        <v>41.25</v>
      </c>
      <c r="F264" s="346">
        <f>'PARASITOLOGIE 3'!I259</f>
        <v>37.5</v>
      </c>
      <c r="G264" s="346">
        <f>'INFECTIEUX 3'!I259</f>
        <v>28.5</v>
      </c>
      <c r="H264" s="346">
        <f>'CARNIVORES 3'!I259</f>
        <v>22.875</v>
      </c>
      <c r="I264" s="346">
        <f>'CHIRURGIE 3'!I259</f>
        <v>15</v>
      </c>
      <c r="J264" s="346">
        <f>'BIOCHIMIE 2'!I259</f>
        <v>16</v>
      </c>
      <c r="K264" s="346">
        <f>'HIDAOA 3'!I259</f>
        <v>47.25</v>
      </c>
      <c r="L264" s="346">
        <f>'ANA-PATH 2'!I259</f>
        <v>19</v>
      </c>
      <c r="M264" s="339">
        <f>CLINIQUE!J261</f>
        <v>41.5</v>
      </c>
      <c r="N264" s="339">
        <f t="shared" si="42"/>
        <v>291.375</v>
      </c>
      <c r="O264" s="339">
        <f t="shared" si="43"/>
        <v>10.40625</v>
      </c>
      <c r="P264" s="89" t="str">
        <f t="shared" si="44"/>
        <v>Admis</v>
      </c>
      <c r="Q264" s="89" t="str">
        <f t="shared" si="45"/>
        <v>Synthèse</v>
      </c>
      <c r="R264" s="72">
        <f t="shared" si="46"/>
        <v>0</v>
      </c>
      <c r="S264" s="72">
        <f t="shared" si="47"/>
        <v>0</v>
      </c>
      <c r="T264" s="72">
        <f t="shared" si="48"/>
        <v>0</v>
      </c>
      <c r="U264" s="72">
        <f t="shared" si="49"/>
        <v>0</v>
      </c>
      <c r="V264" s="72">
        <f t="shared" si="50"/>
        <v>0</v>
      </c>
      <c r="W264" s="72">
        <f t="shared" si="51"/>
        <v>0</v>
      </c>
      <c r="X264" s="72">
        <f t="shared" si="52"/>
        <v>0</v>
      </c>
      <c r="Y264" s="72">
        <f t="shared" si="53"/>
        <v>0</v>
      </c>
      <c r="Z264" s="72">
        <f t="shared" si="54"/>
        <v>0</v>
      </c>
      <c r="AA264" s="72">
        <f t="shared" si="55"/>
        <v>0</v>
      </c>
      <c r="AB264" s="71" t="str">
        <f>'REPRODUCTION 3'!M259</f>
        <v>Synthèse</v>
      </c>
      <c r="AC264" s="71" t="str">
        <f>'RUMINANTS 3'!M259</f>
        <v>Juin</v>
      </c>
      <c r="AD264" s="71" t="str">
        <f>'PARASITOLOGIE 3'!M259</f>
        <v>Synthèse</v>
      </c>
      <c r="AE264" s="71" t="str">
        <f>'INFECTIEUX 3'!M259</f>
        <v>Synthèse</v>
      </c>
      <c r="AF264" s="71" t="str">
        <f>'CARNIVORES 3'!M259</f>
        <v>Synthèse</v>
      </c>
      <c r="AG264" s="71" t="str">
        <f>'CHIRURGIE 3'!M259</f>
        <v>Synthèse</v>
      </c>
      <c r="AH264" s="71" t="str">
        <f>'BIOCHIMIE 2'!M259</f>
        <v>Synthèse</v>
      </c>
      <c r="AI264" s="71" t="str">
        <f>'HIDAOA 3'!M259</f>
        <v>Synthèse</v>
      </c>
      <c r="AJ264" s="71" t="str">
        <f>'ANA-PATH 2'!M259</f>
        <v>Synthèse</v>
      </c>
      <c r="AK264" s="73" t="str">
        <f>CLINIQUE!N261</f>
        <v>Juin</v>
      </c>
    </row>
    <row r="265" spans="1:37" ht="18.95" customHeight="1">
      <c r="A265" s="115">
        <v>325</v>
      </c>
      <c r="B265" s="136" t="s">
        <v>117</v>
      </c>
      <c r="C265" s="136" t="s">
        <v>492</v>
      </c>
      <c r="D265" s="346">
        <f>'REPRODUCTION 3'!I260</f>
        <v>8.625</v>
      </c>
      <c r="E265" s="346">
        <f>'RUMINANTS 3'!I260</f>
        <v>36.75</v>
      </c>
      <c r="F265" s="346">
        <f>'PARASITOLOGIE 3'!I260</f>
        <v>27</v>
      </c>
      <c r="G265" s="346">
        <f>'INFECTIEUX 3'!I260</f>
        <v>6</v>
      </c>
      <c r="H265" s="346">
        <f>'CARNIVORES 3'!I260</f>
        <v>28.125</v>
      </c>
      <c r="I265" s="346">
        <f>'CHIRURGIE 3'!I260</f>
        <v>18.375</v>
      </c>
      <c r="J265" s="346">
        <f>'BIOCHIMIE 2'!I260</f>
        <v>14</v>
      </c>
      <c r="K265" s="346">
        <f>'HIDAOA 3'!I260</f>
        <v>30</v>
      </c>
      <c r="L265" s="346">
        <f>'ANA-PATH 2'!I260</f>
        <v>13</v>
      </c>
      <c r="M265" s="346">
        <f>CLINIQUE!J262</f>
        <v>41</v>
      </c>
      <c r="N265" s="346">
        <f t="shared" si="42"/>
        <v>222.875</v>
      </c>
      <c r="O265" s="346">
        <f t="shared" si="43"/>
        <v>7.9598214285714288</v>
      </c>
      <c r="P265" s="347" t="str">
        <f t="shared" si="44"/>
        <v>Ajournee</v>
      </c>
      <c r="Q265" s="347" t="str">
        <f t="shared" si="45"/>
        <v>Synthèse</v>
      </c>
      <c r="R265" s="348">
        <f t="shared" si="46"/>
        <v>1</v>
      </c>
      <c r="S265" s="348">
        <f t="shared" si="47"/>
        <v>0</v>
      </c>
      <c r="T265" s="348">
        <f t="shared" si="48"/>
        <v>0</v>
      </c>
      <c r="U265" s="348">
        <f t="shared" si="49"/>
        <v>1</v>
      </c>
      <c r="V265" s="348">
        <f t="shared" si="50"/>
        <v>0</v>
      </c>
      <c r="W265" s="348">
        <f t="shared" si="51"/>
        <v>0</v>
      </c>
      <c r="X265" s="348">
        <f t="shared" si="52"/>
        <v>0</v>
      </c>
      <c r="Y265" s="348">
        <f t="shared" si="53"/>
        <v>0</v>
      </c>
      <c r="Z265" s="348">
        <f t="shared" si="54"/>
        <v>0</v>
      </c>
      <c r="AA265" s="348">
        <f t="shared" si="55"/>
        <v>0</v>
      </c>
      <c r="AB265" s="71" t="str">
        <f>'REPRODUCTION 3'!M260</f>
        <v>Synthèse</v>
      </c>
      <c r="AC265" s="71" t="str">
        <f>'RUMINANTS 3'!M260</f>
        <v>Juin</v>
      </c>
      <c r="AD265" s="71" t="str">
        <f>'PARASITOLOGIE 3'!M260</f>
        <v>Synthèse</v>
      </c>
      <c r="AE265" s="71" t="str">
        <f>'INFECTIEUX 3'!M260</f>
        <v>Synthèse</v>
      </c>
      <c r="AF265" s="71" t="str">
        <f>'CARNIVORES 3'!M260</f>
        <v>Synthèse</v>
      </c>
      <c r="AG265" s="71" t="str">
        <f>'CHIRURGIE 3'!M260</f>
        <v>Synthèse</v>
      </c>
      <c r="AH265" s="71" t="str">
        <f>'BIOCHIMIE 2'!M260</f>
        <v>Synthèse</v>
      </c>
      <c r="AI265" s="71" t="str">
        <f>'HIDAOA 3'!M260</f>
        <v>Synthèse</v>
      </c>
      <c r="AJ265" s="71" t="str">
        <f>'ANA-PATH 2'!M260</f>
        <v>Synthèse</v>
      </c>
      <c r="AK265" s="73" t="str">
        <f>CLINIQUE!N262</f>
        <v>Juin</v>
      </c>
    </row>
    <row r="266" spans="1:37" ht="15.75" hidden="1">
      <c r="A266" s="35">
        <v>256</v>
      </c>
      <c r="B266" s="123" t="s">
        <v>532</v>
      </c>
      <c r="C266" s="123" t="s">
        <v>533</v>
      </c>
      <c r="D266" s="346">
        <f>'REPRODUCTION 3'!I261</f>
        <v>31.125</v>
      </c>
      <c r="E266" s="346">
        <f>'RUMINANTS 3'!I261</f>
        <v>48</v>
      </c>
      <c r="F266" s="346">
        <f>'PARASITOLOGIE 3'!I261</f>
        <v>37.5</v>
      </c>
      <c r="G266" s="346">
        <f>'INFECTIEUX 3'!I261</f>
        <v>24</v>
      </c>
      <c r="H266" s="346">
        <f>'CARNIVORES 3'!I261</f>
        <v>37.5</v>
      </c>
      <c r="I266" s="346">
        <f>'CHIRURGIE 3'!I261</f>
        <v>33.375</v>
      </c>
      <c r="J266" s="346">
        <f>'BIOCHIMIE 2'!I261</f>
        <v>20.25</v>
      </c>
      <c r="K266" s="346">
        <f>'HIDAOA 3'!I261</f>
        <v>37.875</v>
      </c>
      <c r="L266" s="346">
        <f>'ANA-PATH 2'!I261</f>
        <v>28</v>
      </c>
      <c r="M266" s="88">
        <f>CLINIQUE!J263</f>
        <v>44</v>
      </c>
      <c r="N266" s="88">
        <f t="shared" si="42"/>
        <v>341.625</v>
      </c>
      <c r="O266" s="88">
        <f t="shared" si="43"/>
        <v>12.200892857142858</v>
      </c>
      <c r="P266" s="89" t="str">
        <f t="shared" si="44"/>
        <v>Admis</v>
      </c>
      <c r="Q266" s="89" t="str">
        <f t="shared" si="45"/>
        <v>juin</v>
      </c>
      <c r="R266" s="72">
        <f t="shared" si="46"/>
        <v>0</v>
      </c>
      <c r="S266" s="72">
        <f t="shared" si="47"/>
        <v>0</v>
      </c>
      <c r="T266" s="72">
        <f t="shared" si="48"/>
        <v>0</v>
      </c>
      <c r="U266" s="72">
        <f t="shared" si="49"/>
        <v>0</v>
      </c>
      <c r="V266" s="72">
        <f t="shared" si="50"/>
        <v>0</v>
      </c>
      <c r="W266" s="72">
        <f t="shared" si="51"/>
        <v>0</v>
      </c>
      <c r="X266" s="72">
        <f t="shared" si="52"/>
        <v>0</v>
      </c>
      <c r="Y266" s="72">
        <f t="shared" si="53"/>
        <v>0</v>
      </c>
      <c r="Z266" s="72">
        <f t="shared" si="54"/>
        <v>0</v>
      </c>
      <c r="AA266" s="72">
        <f t="shared" si="55"/>
        <v>0</v>
      </c>
      <c r="AB266" s="71" t="str">
        <f>'REPRODUCTION 3'!M261</f>
        <v>Juin</v>
      </c>
      <c r="AC266" s="71" t="str">
        <f>'RUMINANTS 3'!M261</f>
        <v>Juin</v>
      </c>
      <c r="AD266" s="71" t="str">
        <f>'PARASITOLOGIE 3'!M261</f>
        <v>Juin</v>
      </c>
      <c r="AE266" s="71" t="str">
        <f>'INFECTIEUX 3'!M261</f>
        <v>Juin</v>
      </c>
      <c r="AF266" s="71" t="str">
        <f>'CARNIVORES 3'!M261</f>
        <v>Juin</v>
      </c>
      <c r="AG266" s="71" t="str">
        <f>'CHIRURGIE 3'!M261</f>
        <v>Juin</v>
      </c>
      <c r="AH266" s="71" t="str">
        <f>'BIOCHIMIE 2'!M261</f>
        <v>Juin</v>
      </c>
      <c r="AI266" s="71" t="str">
        <f>'HIDAOA 3'!M261</f>
        <v>Juin</v>
      </c>
      <c r="AJ266" s="71" t="str">
        <f>'ANA-PATH 2'!M261</f>
        <v>Juin</v>
      </c>
      <c r="AK266" s="73" t="str">
        <f>CLINIQUE!N263</f>
        <v>Juin</v>
      </c>
    </row>
    <row r="267" spans="1:37" ht="15.75">
      <c r="A267" s="115">
        <v>257</v>
      </c>
      <c r="B267" s="123" t="s">
        <v>85</v>
      </c>
      <c r="C267" s="123" t="s">
        <v>534</v>
      </c>
      <c r="D267" s="346">
        <f>'REPRODUCTION 3'!I262</f>
        <v>16.125</v>
      </c>
      <c r="E267" s="346">
        <f>'RUMINANTS 3'!I262</f>
        <v>36</v>
      </c>
      <c r="F267" s="346">
        <f>'PARASITOLOGIE 3'!I262</f>
        <v>34.5</v>
      </c>
      <c r="G267" s="346">
        <f>'INFECTIEUX 3'!I262</f>
        <v>18</v>
      </c>
      <c r="H267" s="346">
        <f>'CARNIVORES 3'!I262</f>
        <v>31.875</v>
      </c>
      <c r="I267" s="346">
        <f>'CHIRURGIE 3'!I262</f>
        <v>36</v>
      </c>
      <c r="J267" s="346">
        <f>'BIOCHIMIE 2'!I262</f>
        <v>19</v>
      </c>
      <c r="K267" s="346">
        <f>'HIDAOA 3'!I262</f>
        <v>33</v>
      </c>
      <c r="L267" s="346">
        <f>'ANA-PATH 2'!I262</f>
        <v>18</v>
      </c>
      <c r="M267" s="339">
        <f>CLINIQUE!J264</f>
        <v>43</v>
      </c>
      <c r="N267" s="339">
        <f t="shared" si="42"/>
        <v>285.5</v>
      </c>
      <c r="O267" s="339">
        <f t="shared" si="43"/>
        <v>10.196428571428571</v>
      </c>
      <c r="P267" s="89" t="str">
        <f t="shared" si="44"/>
        <v>Admis</v>
      </c>
      <c r="Q267" s="89" t="str">
        <f t="shared" si="45"/>
        <v>Synthèse</v>
      </c>
      <c r="R267" s="72">
        <f t="shared" si="46"/>
        <v>0</v>
      </c>
      <c r="S267" s="72">
        <f t="shared" si="47"/>
        <v>0</v>
      </c>
      <c r="T267" s="72">
        <f t="shared" si="48"/>
        <v>0</v>
      </c>
      <c r="U267" s="72">
        <f t="shared" si="49"/>
        <v>0</v>
      </c>
      <c r="V267" s="72">
        <f t="shared" si="50"/>
        <v>0</v>
      </c>
      <c r="W267" s="72">
        <f t="shared" si="51"/>
        <v>0</v>
      </c>
      <c r="X267" s="72">
        <f t="shared" si="52"/>
        <v>0</v>
      </c>
      <c r="Y267" s="72">
        <f t="shared" si="53"/>
        <v>0</v>
      </c>
      <c r="Z267" s="72">
        <f t="shared" si="54"/>
        <v>0</v>
      </c>
      <c r="AA267" s="72">
        <f t="shared" si="55"/>
        <v>0</v>
      </c>
      <c r="AB267" s="71" t="str">
        <f>'REPRODUCTION 3'!M262</f>
        <v>Synthèse</v>
      </c>
      <c r="AC267" s="71" t="str">
        <f>'RUMINANTS 3'!M262</f>
        <v>Juin</v>
      </c>
      <c r="AD267" s="71" t="str">
        <f>'PARASITOLOGIE 3'!M262</f>
        <v>Synthèse</v>
      </c>
      <c r="AE267" s="71" t="str">
        <f>'INFECTIEUX 3'!M262</f>
        <v>Synthèse</v>
      </c>
      <c r="AF267" s="71" t="str">
        <f>'CARNIVORES 3'!M262</f>
        <v>Juin</v>
      </c>
      <c r="AG267" s="71" t="str">
        <f>'CHIRURGIE 3'!M262</f>
        <v>Synthèse</v>
      </c>
      <c r="AH267" s="71" t="str">
        <f>'BIOCHIMIE 2'!M262</f>
        <v>Synthèse</v>
      </c>
      <c r="AI267" s="71" t="str">
        <f>'HIDAOA 3'!M262</f>
        <v>Juin</v>
      </c>
      <c r="AJ267" s="71" t="str">
        <f>'ANA-PATH 2'!M262</f>
        <v>Synthèse</v>
      </c>
      <c r="AK267" s="73" t="str">
        <f>CLINIQUE!N264</f>
        <v>Juin</v>
      </c>
    </row>
    <row r="268" spans="1:37" ht="15.75" hidden="1">
      <c r="A268" s="35">
        <v>258</v>
      </c>
      <c r="B268" s="123" t="s">
        <v>535</v>
      </c>
      <c r="C268" s="123" t="s">
        <v>536</v>
      </c>
      <c r="D268" s="346">
        <f>'REPRODUCTION 3'!I263</f>
        <v>24.375</v>
      </c>
      <c r="E268" s="346">
        <f>'RUMINANTS 3'!I263</f>
        <v>48.75</v>
      </c>
      <c r="F268" s="346">
        <f>'PARASITOLOGIE 3'!I263</f>
        <v>33.375</v>
      </c>
      <c r="G268" s="346">
        <f>'INFECTIEUX 3'!I263</f>
        <v>15.75</v>
      </c>
      <c r="H268" s="346">
        <f>'CARNIVORES 3'!I263</f>
        <v>36.375</v>
      </c>
      <c r="I268" s="346">
        <f>'CHIRURGIE 3'!I263</f>
        <v>27.375</v>
      </c>
      <c r="J268" s="346">
        <f>'BIOCHIMIE 2'!I263</f>
        <v>20</v>
      </c>
      <c r="K268" s="346">
        <f>'HIDAOA 3'!I263</f>
        <v>31.5</v>
      </c>
      <c r="L268" s="346">
        <f>'ANA-PATH 2'!I263</f>
        <v>21.75</v>
      </c>
      <c r="M268" s="88">
        <f>CLINIQUE!J265</f>
        <v>44.25</v>
      </c>
      <c r="N268" s="88">
        <f t="shared" si="42"/>
        <v>303.5</v>
      </c>
      <c r="O268" s="88">
        <f t="shared" si="43"/>
        <v>10.839285714285714</v>
      </c>
      <c r="P268" s="89" t="str">
        <f t="shared" si="44"/>
        <v>Admis</v>
      </c>
      <c r="Q268" s="89" t="str">
        <f t="shared" si="45"/>
        <v>juin</v>
      </c>
      <c r="R268" s="72">
        <f t="shared" si="46"/>
        <v>0</v>
      </c>
      <c r="S268" s="72">
        <f t="shared" si="47"/>
        <v>0</v>
      </c>
      <c r="T268" s="72">
        <f t="shared" si="48"/>
        <v>0</v>
      </c>
      <c r="U268" s="72">
        <f t="shared" si="49"/>
        <v>0</v>
      </c>
      <c r="V268" s="72">
        <f t="shared" si="50"/>
        <v>0</v>
      </c>
      <c r="W268" s="72">
        <f t="shared" si="51"/>
        <v>0</v>
      </c>
      <c r="X268" s="72">
        <f t="shared" si="52"/>
        <v>0</v>
      </c>
      <c r="Y268" s="72">
        <f t="shared" si="53"/>
        <v>0</v>
      </c>
      <c r="Z268" s="72">
        <f t="shared" si="54"/>
        <v>0</v>
      </c>
      <c r="AA268" s="72">
        <f t="shared" si="55"/>
        <v>0</v>
      </c>
      <c r="AB268" s="71" t="str">
        <f>'REPRODUCTION 3'!M263</f>
        <v>Juin</v>
      </c>
      <c r="AC268" s="71" t="str">
        <f>'RUMINANTS 3'!M263</f>
        <v>Juin</v>
      </c>
      <c r="AD268" s="71" t="str">
        <f>'PARASITOLOGIE 3'!M263</f>
        <v>Juin</v>
      </c>
      <c r="AE268" s="71" t="str">
        <f>'INFECTIEUX 3'!M263</f>
        <v>Juin</v>
      </c>
      <c r="AF268" s="71" t="str">
        <f>'CARNIVORES 3'!M263</f>
        <v>Juin</v>
      </c>
      <c r="AG268" s="71" t="str">
        <f>'CHIRURGIE 3'!M263</f>
        <v>Juin</v>
      </c>
      <c r="AH268" s="71" t="str">
        <f>'BIOCHIMIE 2'!M263</f>
        <v>Juin</v>
      </c>
      <c r="AI268" s="71" t="str">
        <f>'HIDAOA 3'!M263</f>
        <v>Juin</v>
      </c>
      <c r="AJ268" s="71" t="str">
        <f>'ANA-PATH 2'!M263</f>
        <v>Juin</v>
      </c>
      <c r="AK268" s="73" t="str">
        <f>CLINIQUE!N265</f>
        <v>Juin</v>
      </c>
    </row>
    <row r="269" spans="1:37" ht="15.75">
      <c r="A269" s="115">
        <v>28</v>
      </c>
      <c r="B269" s="136" t="s">
        <v>537</v>
      </c>
      <c r="C269" s="136" t="s">
        <v>64</v>
      </c>
      <c r="D269" s="346">
        <f>'REPRODUCTION 3'!I264</f>
        <v>15</v>
      </c>
      <c r="E269" s="346">
        <f>'RUMINANTS 3'!I264</f>
        <v>37.5</v>
      </c>
      <c r="F269" s="346">
        <f>'PARASITOLOGIE 3'!I264</f>
        <v>39</v>
      </c>
      <c r="G269" s="346">
        <f>'INFECTIEUX 3'!I264</f>
        <v>15</v>
      </c>
      <c r="H269" s="346">
        <f>'CARNIVORES 3'!I264</f>
        <v>29.625</v>
      </c>
      <c r="I269" s="346">
        <f>'CHIRURGIE 3'!I264</f>
        <v>39</v>
      </c>
      <c r="J269" s="346">
        <f>'BIOCHIMIE 2'!I264</f>
        <v>15</v>
      </c>
      <c r="K269" s="346">
        <f>'HIDAOA 3'!I264</f>
        <v>39</v>
      </c>
      <c r="L269" s="346">
        <f>'ANA-PATH 2'!I264</f>
        <v>26</v>
      </c>
      <c r="M269" s="346">
        <f>CLINIQUE!J266</f>
        <v>40.25</v>
      </c>
      <c r="N269" s="346">
        <f t="shared" ref="N269:N332" si="56">SUM(D269:M269)</f>
        <v>295.375</v>
      </c>
      <c r="O269" s="346">
        <f t="shared" ref="O269:O332" si="57">N269/28</f>
        <v>10.549107142857142</v>
      </c>
      <c r="P269" s="347" t="str">
        <f t="shared" ref="P269:P332" si="58">IF(OR(D269="exclus",E269="exclus",F269="exclus",G269="exclus",H269="exclus",I269="exclus",J269="exclus",K269="exclus",L269="exclus",M269="exclus"),"exclus",IF(AND(SUM(R269:AA269)=0,ROUND(O269,3)&gt;=10),"Admis","Ajournee"))</f>
        <v>Admis</v>
      </c>
      <c r="Q269" s="347" t="str">
        <f t="shared" ref="Q269:Q332" si="59">IF(COUNTIF(AB269:AK269,"=Rattrapage")&gt;0,"Rattrapage",IF(COUNTIF(AB269:AK269,"=Synthèse")&gt;0,"Synthèse","juin"))</f>
        <v>Synthèse</v>
      </c>
      <c r="R269" s="348">
        <f t="shared" ref="R269:R332" si="60">IF(D269&lt;15,1,0)</f>
        <v>0</v>
      </c>
      <c r="S269" s="348">
        <f t="shared" ref="S269:S332" si="61">IF(E269&lt;15,1,0)</f>
        <v>0</v>
      </c>
      <c r="T269" s="348">
        <f t="shared" ref="T269:T332" si="62">IF(F269&lt;15,1,0)</f>
        <v>0</v>
      </c>
      <c r="U269" s="348">
        <f t="shared" ref="U269:U332" si="63">IF(G269&lt;15,1,0)</f>
        <v>0</v>
      </c>
      <c r="V269" s="348">
        <f t="shared" ref="V269:V332" si="64">IF(H269&lt;15,1,0)</f>
        <v>0</v>
      </c>
      <c r="W269" s="348">
        <f t="shared" ref="W269:W332" si="65">IF(I269&lt;15,1,0)</f>
        <v>0</v>
      </c>
      <c r="X269" s="348">
        <f t="shared" ref="X269:X332" si="66">IF(J269&lt;10,1,0)</f>
        <v>0</v>
      </c>
      <c r="Y269" s="348">
        <f t="shared" ref="Y269:Y332" si="67">IF(K269&lt;15,1,0)</f>
        <v>0</v>
      </c>
      <c r="Z269" s="348">
        <f t="shared" ref="Z269:Z332" si="68">IF(L269&lt;10,1,0)</f>
        <v>0</v>
      </c>
      <c r="AA269" s="348">
        <f t="shared" ref="AA269:AA332" si="69">IF(M269&lt;15,1,0)</f>
        <v>0</v>
      </c>
      <c r="AB269" s="71" t="str">
        <f>'REPRODUCTION 3'!M264</f>
        <v>Synthèse</v>
      </c>
      <c r="AC269" s="71" t="str">
        <f>'RUMINANTS 3'!M264</f>
        <v>Juin</v>
      </c>
      <c r="AD269" s="71" t="str">
        <f>'PARASITOLOGIE 3'!M264</f>
        <v>Synthèse</v>
      </c>
      <c r="AE269" s="71" t="str">
        <f>'INFECTIEUX 3'!M264</f>
        <v>Synthèse</v>
      </c>
      <c r="AF269" s="71" t="str">
        <f>'CARNIVORES 3'!M264</f>
        <v>Synthèse</v>
      </c>
      <c r="AG269" s="71" t="str">
        <f>'CHIRURGIE 3'!M264</f>
        <v>Synthèse</v>
      </c>
      <c r="AH269" s="71" t="str">
        <f>'BIOCHIMIE 2'!M264</f>
        <v>Synthèse</v>
      </c>
      <c r="AI269" s="71" t="str">
        <f>'HIDAOA 3'!M264</f>
        <v>Synthèse</v>
      </c>
      <c r="AJ269" s="71" t="str">
        <f>'ANA-PATH 2'!M264</f>
        <v>Synthèse</v>
      </c>
      <c r="AK269" s="73" t="str">
        <f>CLINIQUE!N266</f>
        <v>Juin</v>
      </c>
    </row>
    <row r="270" spans="1:37" ht="15.75">
      <c r="A270" s="35">
        <v>260</v>
      </c>
      <c r="B270" s="123" t="s">
        <v>538</v>
      </c>
      <c r="C270" s="123" t="s">
        <v>75</v>
      </c>
      <c r="D270" s="346">
        <f>'REPRODUCTION 3'!I265</f>
        <v>30</v>
      </c>
      <c r="E270" s="346">
        <f>'RUMINANTS 3'!I265</f>
        <v>45</v>
      </c>
      <c r="F270" s="346">
        <f>'PARASITOLOGIE 3'!I265</f>
        <v>31.125</v>
      </c>
      <c r="G270" s="346">
        <f>'INFECTIEUX 3'!I265</f>
        <v>22.5</v>
      </c>
      <c r="H270" s="346">
        <f>'CARNIVORES 3'!I265</f>
        <v>36</v>
      </c>
      <c r="I270" s="346">
        <f>'CHIRURGIE 3'!I265</f>
        <v>33</v>
      </c>
      <c r="J270" s="346">
        <f>'BIOCHIMIE 2'!I265</f>
        <v>18</v>
      </c>
      <c r="K270" s="346">
        <f>'HIDAOA 3'!I265</f>
        <v>32.25</v>
      </c>
      <c r="L270" s="346">
        <f>'ANA-PATH 2'!I265</f>
        <v>20.5</v>
      </c>
      <c r="M270" s="339">
        <f>CLINIQUE!J267</f>
        <v>38.75</v>
      </c>
      <c r="N270" s="339">
        <f t="shared" si="56"/>
        <v>307.125</v>
      </c>
      <c r="O270" s="339">
        <f t="shared" si="57"/>
        <v>10.96875</v>
      </c>
      <c r="P270" s="89" t="str">
        <f t="shared" si="58"/>
        <v>Admis</v>
      </c>
      <c r="Q270" s="89" t="str">
        <f t="shared" si="59"/>
        <v>Synthèse</v>
      </c>
      <c r="R270" s="72">
        <f t="shared" si="60"/>
        <v>0</v>
      </c>
      <c r="S270" s="72">
        <f t="shared" si="61"/>
        <v>0</v>
      </c>
      <c r="T270" s="72">
        <f t="shared" si="62"/>
        <v>0</v>
      </c>
      <c r="U270" s="72">
        <f t="shared" si="63"/>
        <v>0</v>
      </c>
      <c r="V270" s="72">
        <f t="shared" si="64"/>
        <v>0</v>
      </c>
      <c r="W270" s="72">
        <f t="shared" si="65"/>
        <v>0</v>
      </c>
      <c r="X270" s="72">
        <f t="shared" si="66"/>
        <v>0</v>
      </c>
      <c r="Y270" s="72">
        <f t="shared" si="67"/>
        <v>0</v>
      </c>
      <c r="Z270" s="72">
        <f t="shared" si="68"/>
        <v>0</v>
      </c>
      <c r="AA270" s="72">
        <f t="shared" si="69"/>
        <v>0</v>
      </c>
      <c r="AB270" s="71" t="str">
        <f>'REPRODUCTION 3'!M265</f>
        <v>Synthèse</v>
      </c>
      <c r="AC270" s="71" t="str">
        <f>'RUMINANTS 3'!M265</f>
        <v>Juin</v>
      </c>
      <c r="AD270" s="71" t="str">
        <f>'PARASITOLOGIE 3'!M265</f>
        <v>Juin</v>
      </c>
      <c r="AE270" s="71" t="str">
        <f>'INFECTIEUX 3'!M265</f>
        <v>Synthèse</v>
      </c>
      <c r="AF270" s="71" t="str">
        <f>'CARNIVORES 3'!M265</f>
        <v>Juin</v>
      </c>
      <c r="AG270" s="71" t="str">
        <f>'CHIRURGIE 3'!M265</f>
        <v>Synthèse</v>
      </c>
      <c r="AH270" s="71" t="str">
        <f>'BIOCHIMIE 2'!M265</f>
        <v>Synthèse</v>
      </c>
      <c r="AI270" s="71" t="str">
        <f>'HIDAOA 3'!M265</f>
        <v>Juin</v>
      </c>
      <c r="AJ270" s="71" t="str">
        <f>'ANA-PATH 2'!M265</f>
        <v>Juin</v>
      </c>
      <c r="AK270" s="73" t="str">
        <f>CLINIQUE!N267</f>
        <v>Juin</v>
      </c>
    </row>
    <row r="271" spans="1:37" ht="15.75">
      <c r="A271" s="115">
        <v>46</v>
      </c>
      <c r="B271" s="136" t="s">
        <v>539</v>
      </c>
      <c r="C271" s="136" t="s">
        <v>120</v>
      </c>
      <c r="D271" s="346">
        <f>'REPRODUCTION 3'!I266</f>
        <v>15</v>
      </c>
      <c r="E271" s="346">
        <f>'RUMINANTS 3'!I266</f>
        <v>31.5</v>
      </c>
      <c r="F271" s="346">
        <f>'PARASITOLOGIE 3'!I266</f>
        <v>37.5</v>
      </c>
      <c r="G271" s="346">
        <f>'INFECTIEUX 3'!I266</f>
        <v>15</v>
      </c>
      <c r="H271" s="346">
        <f>'CARNIVORES 3'!I266</f>
        <v>25.125</v>
      </c>
      <c r="I271" s="346">
        <f>'CHIRURGIE 3'!I266</f>
        <v>42</v>
      </c>
      <c r="J271" s="346">
        <f>'BIOCHIMIE 2'!I266</f>
        <v>15.5</v>
      </c>
      <c r="K271" s="346">
        <f>'HIDAOA 3'!I266</f>
        <v>42</v>
      </c>
      <c r="L271" s="346">
        <f>'ANA-PATH 2'!I266</f>
        <v>17</v>
      </c>
      <c r="M271" s="346">
        <f>CLINIQUE!J268</f>
        <v>40</v>
      </c>
      <c r="N271" s="346">
        <f t="shared" si="56"/>
        <v>280.625</v>
      </c>
      <c r="O271" s="346">
        <f t="shared" si="57"/>
        <v>10.022321428571429</v>
      </c>
      <c r="P271" s="347" t="str">
        <f t="shared" si="58"/>
        <v>Admis</v>
      </c>
      <c r="Q271" s="347" t="str">
        <f t="shared" si="59"/>
        <v>Synthèse</v>
      </c>
      <c r="R271" s="348">
        <f t="shared" si="60"/>
        <v>0</v>
      </c>
      <c r="S271" s="348">
        <f t="shared" si="61"/>
        <v>0</v>
      </c>
      <c r="T271" s="348">
        <f t="shared" si="62"/>
        <v>0</v>
      </c>
      <c r="U271" s="348">
        <f t="shared" si="63"/>
        <v>0</v>
      </c>
      <c r="V271" s="348">
        <f t="shared" si="64"/>
        <v>0</v>
      </c>
      <c r="W271" s="348">
        <f t="shared" si="65"/>
        <v>0</v>
      </c>
      <c r="X271" s="348">
        <f t="shared" si="66"/>
        <v>0</v>
      </c>
      <c r="Y271" s="348">
        <f t="shared" si="67"/>
        <v>0</v>
      </c>
      <c r="Z271" s="348">
        <f t="shared" si="68"/>
        <v>0</v>
      </c>
      <c r="AA271" s="348">
        <f t="shared" si="69"/>
        <v>0</v>
      </c>
      <c r="AB271" s="71" t="str">
        <f>'REPRODUCTION 3'!M266</f>
        <v>Synthèse</v>
      </c>
      <c r="AC271" s="71" t="str">
        <f>'RUMINANTS 3'!M266</f>
        <v>Juin</v>
      </c>
      <c r="AD271" s="71" t="str">
        <f>'PARASITOLOGIE 3'!M266</f>
        <v>Synthèse</v>
      </c>
      <c r="AE271" s="71" t="str">
        <f>'INFECTIEUX 3'!M266</f>
        <v>Synthèse</v>
      </c>
      <c r="AF271" s="71" t="str">
        <f>'CARNIVORES 3'!M266</f>
        <v>Synthèse</v>
      </c>
      <c r="AG271" s="71" t="str">
        <f>'CHIRURGIE 3'!M266</f>
        <v>Synthèse</v>
      </c>
      <c r="AH271" s="71" t="str">
        <f>'BIOCHIMIE 2'!M266</f>
        <v>Synthèse</v>
      </c>
      <c r="AI271" s="71" t="str">
        <f>'HIDAOA 3'!M266</f>
        <v>Synthèse</v>
      </c>
      <c r="AJ271" s="71" t="str">
        <f>'ANA-PATH 2'!M266</f>
        <v>Synthèse</v>
      </c>
      <c r="AK271" s="73" t="str">
        <f>CLINIQUE!N268</f>
        <v>Juin</v>
      </c>
    </row>
    <row r="272" spans="1:37" ht="15.75">
      <c r="A272" s="115">
        <v>269</v>
      </c>
      <c r="B272" s="123" t="s">
        <v>540</v>
      </c>
      <c r="C272" s="123" t="s">
        <v>57</v>
      </c>
      <c r="D272" s="346">
        <f>'REPRODUCTION 3'!I267</f>
        <v>30</v>
      </c>
      <c r="E272" s="346">
        <f>'RUMINANTS 3'!I267</f>
        <v>35.25</v>
      </c>
      <c r="F272" s="346">
        <f>'PARASITOLOGIE 3'!I267</f>
        <v>46.5</v>
      </c>
      <c r="G272" s="346">
        <f>'INFECTIEUX 3'!I267</f>
        <v>27</v>
      </c>
      <c r="H272" s="346">
        <f>'CARNIVORES 3'!I267</f>
        <v>34.125</v>
      </c>
      <c r="I272" s="346">
        <f>'CHIRURGIE 3'!I267</f>
        <v>24</v>
      </c>
      <c r="J272" s="346">
        <f>'BIOCHIMIE 2'!I267</f>
        <v>16</v>
      </c>
      <c r="K272" s="346">
        <f>'HIDAOA 3'!I267</f>
        <v>28.875</v>
      </c>
      <c r="L272" s="346">
        <f>'ANA-PATH 2'!I267</f>
        <v>13</v>
      </c>
      <c r="M272" s="339">
        <f>CLINIQUE!J269</f>
        <v>41.25</v>
      </c>
      <c r="N272" s="339">
        <f t="shared" si="56"/>
        <v>296</v>
      </c>
      <c r="O272" s="339">
        <f t="shared" si="57"/>
        <v>10.571428571428571</v>
      </c>
      <c r="P272" s="89" t="str">
        <f t="shared" si="58"/>
        <v>Admis</v>
      </c>
      <c r="Q272" s="89" t="str">
        <f t="shared" si="59"/>
        <v>Synthèse</v>
      </c>
      <c r="R272" s="72">
        <f t="shared" si="60"/>
        <v>0</v>
      </c>
      <c r="S272" s="72">
        <f t="shared" si="61"/>
        <v>0</v>
      </c>
      <c r="T272" s="72">
        <f t="shared" si="62"/>
        <v>0</v>
      </c>
      <c r="U272" s="72">
        <f t="shared" si="63"/>
        <v>0</v>
      </c>
      <c r="V272" s="72">
        <f t="shared" si="64"/>
        <v>0</v>
      </c>
      <c r="W272" s="72">
        <f t="shared" si="65"/>
        <v>0</v>
      </c>
      <c r="X272" s="72">
        <f t="shared" si="66"/>
        <v>0</v>
      </c>
      <c r="Y272" s="72">
        <f t="shared" si="67"/>
        <v>0</v>
      </c>
      <c r="Z272" s="72">
        <f t="shared" si="68"/>
        <v>0</v>
      </c>
      <c r="AA272" s="72">
        <f t="shared" si="69"/>
        <v>0</v>
      </c>
      <c r="AB272" s="71" t="str">
        <f>'REPRODUCTION 3'!M267</f>
        <v>Synthèse</v>
      </c>
      <c r="AC272" s="71" t="str">
        <f>'RUMINANTS 3'!M267</f>
        <v>Juin</v>
      </c>
      <c r="AD272" s="71" t="str">
        <f>'PARASITOLOGIE 3'!M267</f>
        <v>Synthèse</v>
      </c>
      <c r="AE272" s="71" t="str">
        <f>'INFECTIEUX 3'!M267</f>
        <v>Synthèse</v>
      </c>
      <c r="AF272" s="71" t="str">
        <f>'CARNIVORES 3'!M267</f>
        <v>Juin</v>
      </c>
      <c r="AG272" s="71" t="str">
        <f>'CHIRURGIE 3'!M267</f>
        <v>Synthèse</v>
      </c>
      <c r="AH272" s="71" t="str">
        <f>'BIOCHIMIE 2'!M267</f>
        <v>Synthèse</v>
      </c>
      <c r="AI272" s="71" t="str">
        <f>'HIDAOA 3'!M267</f>
        <v>Synthèse</v>
      </c>
      <c r="AJ272" s="71" t="str">
        <f>'ANA-PATH 2'!M267</f>
        <v>Synthèse</v>
      </c>
      <c r="AK272" s="73" t="str">
        <f>CLINIQUE!N269</f>
        <v>Juin</v>
      </c>
    </row>
    <row r="273" spans="1:37" ht="18.95" customHeight="1">
      <c r="A273" s="115">
        <v>253</v>
      </c>
      <c r="B273" s="136" t="s">
        <v>541</v>
      </c>
      <c r="C273" s="136" t="s">
        <v>781</v>
      </c>
      <c r="D273" s="346">
        <f>'REPRODUCTION 3'!I268</f>
        <v>9</v>
      </c>
      <c r="E273" s="346">
        <f>'RUMINANTS 3'!I268</f>
        <v>25.5</v>
      </c>
      <c r="F273" s="346">
        <f>'PARASITOLOGIE 3'!I268</f>
        <v>49.5</v>
      </c>
      <c r="G273" s="346">
        <f>'INFECTIEUX 3'!I268</f>
        <v>5.25</v>
      </c>
      <c r="H273" s="346">
        <f>'CARNIVORES 3'!I268</f>
        <v>19.5</v>
      </c>
      <c r="I273" s="346">
        <f>'CHIRURGIE 3'!I268</f>
        <v>14.625</v>
      </c>
      <c r="J273" s="346">
        <f>'BIOCHIMIE 2'!I268</f>
        <v>16</v>
      </c>
      <c r="K273" s="346">
        <f>'HIDAOA 3'!I268</f>
        <v>33</v>
      </c>
      <c r="L273" s="346">
        <f>'ANA-PATH 2'!I268</f>
        <v>20.75</v>
      </c>
      <c r="M273" s="346">
        <f>CLINIQUE!J270</f>
        <v>41.75</v>
      </c>
      <c r="N273" s="346">
        <f t="shared" si="56"/>
        <v>234.875</v>
      </c>
      <c r="O273" s="346">
        <f t="shared" si="57"/>
        <v>8.3883928571428577</v>
      </c>
      <c r="P273" s="347" t="str">
        <f t="shared" si="58"/>
        <v>Ajournee</v>
      </c>
      <c r="Q273" s="347" t="str">
        <f t="shared" si="59"/>
        <v>Synthèse</v>
      </c>
      <c r="R273" s="348">
        <f t="shared" si="60"/>
        <v>1</v>
      </c>
      <c r="S273" s="348">
        <f t="shared" si="61"/>
        <v>0</v>
      </c>
      <c r="T273" s="348">
        <f t="shared" si="62"/>
        <v>0</v>
      </c>
      <c r="U273" s="348">
        <f t="shared" si="63"/>
        <v>1</v>
      </c>
      <c r="V273" s="348">
        <f t="shared" si="64"/>
        <v>0</v>
      </c>
      <c r="W273" s="348">
        <f t="shared" si="65"/>
        <v>1</v>
      </c>
      <c r="X273" s="348">
        <f t="shared" si="66"/>
        <v>0</v>
      </c>
      <c r="Y273" s="348">
        <f t="shared" si="67"/>
        <v>0</v>
      </c>
      <c r="Z273" s="348">
        <f t="shared" si="68"/>
        <v>0</v>
      </c>
      <c r="AA273" s="348">
        <f t="shared" si="69"/>
        <v>0</v>
      </c>
      <c r="AB273" s="71" t="str">
        <f>'REPRODUCTION 3'!M268</f>
        <v>Synthèse</v>
      </c>
      <c r="AC273" s="71" t="str">
        <f>'RUMINANTS 3'!M268</f>
        <v>Synthèse</v>
      </c>
      <c r="AD273" s="71" t="str">
        <f>'PARASITOLOGIE 3'!M268</f>
        <v>Synthèse</v>
      </c>
      <c r="AE273" s="71" t="str">
        <f>'INFECTIEUX 3'!M268</f>
        <v>Synthèse</v>
      </c>
      <c r="AF273" s="71" t="str">
        <f>'CARNIVORES 3'!M268</f>
        <v>Synthèse</v>
      </c>
      <c r="AG273" s="71" t="str">
        <f>'CHIRURGIE 3'!M268</f>
        <v>Synthèse</v>
      </c>
      <c r="AH273" s="71" t="str">
        <f>'BIOCHIMIE 2'!M268</f>
        <v>Synthèse</v>
      </c>
      <c r="AI273" s="71" t="str">
        <f>'HIDAOA 3'!M268</f>
        <v>Synthèse</v>
      </c>
      <c r="AJ273" s="71" t="str">
        <f>'ANA-PATH 2'!M268</f>
        <v>Juin</v>
      </c>
      <c r="AK273" s="73" t="str">
        <f>CLINIQUE!N270</f>
        <v>Juin</v>
      </c>
    </row>
    <row r="274" spans="1:37" ht="15.75">
      <c r="A274" s="115">
        <v>264</v>
      </c>
      <c r="B274" s="123" t="s">
        <v>542</v>
      </c>
      <c r="C274" s="123" t="s">
        <v>71</v>
      </c>
      <c r="D274" s="346">
        <f>'REPRODUCTION 3'!I269</f>
        <v>18</v>
      </c>
      <c r="E274" s="346">
        <f>'RUMINANTS 3'!I269</f>
        <v>36.75</v>
      </c>
      <c r="F274" s="346">
        <f>'PARASITOLOGIE 3'!I269</f>
        <v>33</v>
      </c>
      <c r="G274" s="346">
        <f>'INFECTIEUX 3'!I269</f>
        <v>25.5</v>
      </c>
      <c r="H274" s="346">
        <f>'CARNIVORES 3'!I269</f>
        <v>37.125</v>
      </c>
      <c r="I274" s="346">
        <f>'CHIRURGIE 3'!I269</f>
        <v>33.75</v>
      </c>
      <c r="J274" s="346">
        <f>'BIOCHIMIE 2'!I269</f>
        <v>22.25</v>
      </c>
      <c r="K274" s="346">
        <f>'HIDAOA 3'!I269</f>
        <v>39.375</v>
      </c>
      <c r="L274" s="346">
        <f>'ANA-PATH 2'!I269</f>
        <v>12.5</v>
      </c>
      <c r="M274" s="339">
        <f>CLINIQUE!J271</f>
        <v>39.25</v>
      </c>
      <c r="N274" s="339">
        <f t="shared" si="56"/>
        <v>297.5</v>
      </c>
      <c r="O274" s="339">
        <f t="shared" si="57"/>
        <v>10.625</v>
      </c>
      <c r="P274" s="89" t="str">
        <f t="shared" si="58"/>
        <v>Admis</v>
      </c>
      <c r="Q274" s="89" t="str">
        <f t="shared" si="59"/>
        <v>Synthèse</v>
      </c>
      <c r="R274" s="72">
        <f t="shared" si="60"/>
        <v>0</v>
      </c>
      <c r="S274" s="72">
        <f t="shared" si="61"/>
        <v>0</v>
      </c>
      <c r="T274" s="72">
        <f t="shared" si="62"/>
        <v>0</v>
      </c>
      <c r="U274" s="72">
        <f t="shared" si="63"/>
        <v>0</v>
      </c>
      <c r="V274" s="72">
        <f t="shared" si="64"/>
        <v>0</v>
      </c>
      <c r="W274" s="72">
        <f t="shared" si="65"/>
        <v>0</v>
      </c>
      <c r="X274" s="72">
        <f t="shared" si="66"/>
        <v>0</v>
      </c>
      <c r="Y274" s="72">
        <f t="shared" si="67"/>
        <v>0</v>
      </c>
      <c r="Z274" s="72">
        <f t="shared" si="68"/>
        <v>0</v>
      </c>
      <c r="AA274" s="72">
        <f t="shared" si="69"/>
        <v>0</v>
      </c>
      <c r="AB274" s="71" t="str">
        <f>'REPRODUCTION 3'!M269</f>
        <v>Juin</v>
      </c>
      <c r="AC274" s="71" t="str">
        <f>'RUMINANTS 3'!M269</f>
        <v>Juin</v>
      </c>
      <c r="AD274" s="71" t="str">
        <f>'PARASITOLOGIE 3'!M269</f>
        <v>Juin</v>
      </c>
      <c r="AE274" s="71" t="str">
        <f>'INFECTIEUX 3'!M269</f>
        <v>Synthèse</v>
      </c>
      <c r="AF274" s="71" t="str">
        <f>'CARNIVORES 3'!M269</f>
        <v>Juin</v>
      </c>
      <c r="AG274" s="71" t="str">
        <f>'CHIRURGIE 3'!M269</f>
        <v>Juin</v>
      </c>
      <c r="AH274" s="71" t="str">
        <f>'BIOCHIMIE 2'!M269</f>
        <v>Juin</v>
      </c>
      <c r="AI274" s="71" t="str">
        <f>'HIDAOA 3'!M269</f>
        <v>Juin</v>
      </c>
      <c r="AJ274" s="71" t="str">
        <f>'ANA-PATH 2'!M269</f>
        <v>Juin</v>
      </c>
      <c r="AK274" s="73" t="str">
        <f>CLINIQUE!N271</f>
        <v>Juin</v>
      </c>
    </row>
    <row r="275" spans="1:37" ht="15.75" hidden="1">
      <c r="A275" s="115">
        <v>265</v>
      </c>
      <c r="B275" s="123" t="s">
        <v>543</v>
      </c>
      <c r="C275" s="123" t="s">
        <v>544</v>
      </c>
      <c r="D275" s="346">
        <f>'REPRODUCTION 3'!I270</f>
        <v>19.5</v>
      </c>
      <c r="E275" s="346">
        <f>'RUMINANTS 3'!I270</f>
        <v>48</v>
      </c>
      <c r="F275" s="346">
        <f>'PARASITOLOGIE 3'!I270</f>
        <v>25.125</v>
      </c>
      <c r="G275" s="346">
        <f>'INFECTIEUX 3'!I270</f>
        <v>15.75</v>
      </c>
      <c r="H275" s="346">
        <f>'CARNIVORES 3'!I270</f>
        <v>38.25</v>
      </c>
      <c r="I275" s="346">
        <f>'CHIRURGIE 3'!I270</f>
        <v>34.5</v>
      </c>
      <c r="J275" s="346">
        <f>'BIOCHIMIE 2'!I270</f>
        <v>18.75</v>
      </c>
      <c r="K275" s="346">
        <f>'HIDAOA 3'!I270</f>
        <v>39.375</v>
      </c>
      <c r="L275" s="346">
        <f>'ANA-PATH 2'!I270</f>
        <v>23</v>
      </c>
      <c r="M275" s="88">
        <f>CLINIQUE!J272</f>
        <v>40.5</v>
      </c>
      <c r="N275" s="88">
        <f t="shared" si="56"/>
        <v>302.75</v>
      </c>
      <c r="O275" s="88">
        <f t="shared" si="57"/>
        <v>10.8125</v>
      </c>
      <c r="P275" s="89" t="str">
        <f t="shared" si="58"/>
        <v>Admis</v>
      </c>
      <c r="Q275" s="89" t="str">
        <f t="shared" si="59"/>
        <v>juin</v>
      </c>
      <c r="R275" s="72">
        <f t="shared" si="60"/>
        <v>0</v>
      </c>
      <c r="S275" s="72">
        <f t="shared" si="61"/>
        <v>0</v>
      </c>
      <c r="T275" s="72">
        <f t="shared" si="62"/>
        <v>0</v>
      </c>
      <c r="U275" s="72">
        <f t="shared" si="63"/>
        <v>0</v>
      </c>
      <c r="V275" s="72">
        <f t="shared" si="64"/>
        <v>0</v>
      </c>
      <c r="W275" s="72">
        <f t="shared" si="65"/>
        <v>0</v>
      </c>
      <c r="X275" s="72">
        <f t="shared" si="66"/>
        <v>0</v>
      </c>
      <c r="Y275" s="72">
        <f t="shared" si="67"/>
        <v>0</v>
      </c>
      <c r="Z275" s="72">
        <f t="shared" si="68"/>
        <v>0</v>
      </c>
      <c r="AA275" s="72">
        <f t="shared" si="69"/>
        <v>0</v>
      </c>
      <c r="AB275" s="71" t="str">
        <f>'REPRODUCTION 3'!M270</f>
        <v>Juin</v>
      </c>
      <c r="AC275" s="71" t="str">
        <f>'RUMINANTS 3'!M270</f>
        <v>Juin</v>
      </c>
      <c r="AD275" s="71" t="str">
        <f>'PARASITOLOGIE 3'!M270</f>
        <v>Juin</v>
      </c>
      <c r="AE275" s="71" t="str">
        <f>'INFECTIEUX 3'!M270</f>
        <v>Juin</v>
      </c>
      <c r="AF275" s="71" t="str">
        <f>'CARNIVORES 3'!M270</f>
        <v>Juin</v>
      </c>
      <c r="AG275" s="71" t="str">
        <f>'CHIRURGIE 3'!M270</f>
        <v>Juin</v>
      </c>
      <c r="AH275" s="71" t="str">
        <f>'BIOCHIMIE 2'!M270</f>
        <v>Juin</v>
      </c>
      <c r="AI275" s="71" t="str">
        <f>'HIDAOA 3'!M270</f>
        <v>Juin</v>
      </c>
      <c r="AJ275" s="71" t="str">
        <f>'ANA-PATH 2'!M270</f>
        <v>Juin</v>
      </c>
      <c r="AK275" s="73" t="str">
        <f>CLINIQUE!N272</f>
        <v>Juin</v>
      </c>
    </row>
    <row r="276" spans="1:37" ht="15.75">
      <c r="A276" s="35">
        <v>266</v>
      </c>
      <c r="B276" s="123" t="s">
        <v>545</v>
      </c>
      <c r="C276" s="123" t="s">
        <v>208</v>
      </c>
      <c r="D276" s="346">
        <f>'REPRODUCTION 3'!I271</f>
        <v>30</v>
      </c>
      <c r="E276" s="346">
        <f>'RUMINANTS 3'!I271</f>
        <v>39</v>
      </c>
      <c r="F276" s="346">
        <f>'PARASITOLOGIE 3'!I271</f>
        <v>39</v>
      </c>
      <c r="G276" s="346">
        <f>'INFECTIEUX 3'!I271</f>
        <v>36</v>
      </c>
      <c r="H276" s="346">
        <f>'CARNIVORES 3'!I271</f>
        <v>34.5</v>
      </c>
      <c r="I276" s="346">
        <f>'CHIRURGIE 3'!I271</f>
        <v>42</v>
      </c>
      <c r="J276" s="346">
        <f>'BIOCHIMIE 2'!I271</f>
        <v>16</v>
      </c>
      <c r="K276" s="346">
        <f>'HIDAOA 3'!I271</f>
        <v>37.5</v>
      </c>
      <c r="L276" s="346">
        <f>'ANA-PATH 2'!I271</f>
        <v>14</v>
      </c>
      <c r="M276" s="339">
        <f>CLINIQUE!J273</f>
        <v>39.5</v>
      </c>
      <c r="N276" s="339">
        <f t="shared" si="56"/>
        <v>327.5</v>
      </c>
      <c r="O276" s="339">
        <f t="shared" si="57"/>
        <v>11.696428571428571</v>
      </c>
      <c r="P276" s="89" t="str">
        <f t="shared" si="58"/>
        <v>Admis</v>
      </c>
      <c r="Q276" s="89" t="str">
        <f t="shared" si="59"/>
        <v>Synthèse</v>
      </c>
      <c r="R276" s="72">
        <f t="shared" si="60"/>
        <v>0</v>
      </c>
      <c r="S276" s="72">
        <f t="shared" si="61"/>
        <v>0</v>
      </c>
      <c r="T276" s="72">
        <f t="shared" si="62"/>
        <v>0</v>
      </c>
      <c r="U276" s="72">
        <f t="shared" si="63"/>
        <v>0</v>
      </c>
      <c r="V276" s="72">
        <f t="shared" si="64"/>
        <v>0</v>
      </c>
      <c r="W276" s="72">
        <f t="shared" si="65"/>
        <v>0</v>
      </c>
      <c r="X276" s="72">
        <f t="shared" si="66"/>
        <v>0</v>
      </c>
      <c r="Y276" s="72">
        <f t="shared" si="67"/>
        <v>0</v>
      </c>
      <c r="Z276" s="72">
        <f t="shared" si="68"/>
        <v>0</v>
      </c>
      <c r="AA276" s="72">
        <f t="shared" si="69"/>
        <v>0</v>
      </c>
      <c r="AB276" s="71" t="str">
        <f>'REPRODUCTION 3'!M271</f>
        <v>Synthèse</v>
      </c>
      <c r="AC276" s="71" t="str">
        <f>'RUMINANTS 3'!M271</f>
        <v>Juin</v>
      </c>
      <c r="AD276" s="71" t="str">
        <f>'PARASITOLOGIE 3'!M271</f>
        <v>Synthèse</v>
      </c>
      <c r="AE276" s="71" t="str">
        <f>'INFECTIEUX 3'!M271</f>
        <v>Synthèse</v>
      </c>
      <c r="AF276" s="71" t="str">
        <f>'CARNIVORES 3'!M271</f>
        <v>Juin</v>
      </c>
      <c r="AG276" s="71" t="str">
        <f>'CHIRURGIE 3'!M271</f>
        <v>Synthèse</v>
      </c>
      <c r="AH276" s="71" t="str">
        <f>'BIOCHIMIE 2'!M271</f>
        <v>Synthèse</v>
      </c>
      <c r="AI276" s="71" t="str">
        <f>'HIDAOA 3'!M271</f>
        <v>Synthèse</v>
      </c>
      <c r="AJ276" s="71" t="str">
        <f>'ANA-PATH 2'!M271</f>
        <v>Synthèse</v>
      </c>
      <c r="AK276" s="73" t="str">
        <f>CLINIQUE!N273</f>
        <v>Juin</v>
      </c>
    </row>
    <row r="277" spans="1:37" ht="15.75">
      <c r="A277" s="35">
        <v>267</v>
      </c>
      <c r="B277" s="123" t="s">
        <v>546</v>
      </c>
      <c r="C277" s="123" t="s">
        <v>470</v>
      </c>
      <c r="D277" s="346">
        <f>'REPRODUCTION 3'!I272</f>
        <v>22.5</v>
      </c>
      <c r="E277" s="346">
        <f>'RUMINANTS 3'!I272</f>
        <v>39.75</v>
      </c>
      <c r="F277" s="346">
        <f>'PARASITOLOGIE 3'!I272</f>
        <v>33.75</v>
      </c>
      <c r="G277" s="346">
        <f>'INFECTIEUX 3'!I272</f>
        <v>22.5</v>
      </c>
      <c r="H277" s="346">
        <f>'CARNIVORES 3'!I272</f>
        <v>27.375</v>
      </c>
      <c r="I277" s="346">
        <f>'CHIRURGIE 3'!I272</f>
        <v>22.875</v>
      </c>
      <c r="J277" s="346">
        <f>'BIOCHIMIE 2'!I272</f>
        <v>28</v>
      </c>
      <c r="K277" s="346">
        <f>'HIDAOA 3'!I272</f>
        <v>39</v>
      </c>
      <c r="L277" s="346">
        <f>'ANA-PATH 2'!I272</f>
        <v>24</v>
      </c>
      <c r="M277" s="339">
        <f>CLINIQUE!J274</f>
        <v>40.5</v>
      </c>
      <c r="N277" s="339">
        <f t="shared" si="56"/>
        <v>300.25</v>
      </c>
      <c r="O277" s="339">
        <f t="shared" si="57"/>
        <v>10.723214285714286</v>
      </c>
      <c r="P277" s="89" t="str">
        <f t="shared" si="58"/>
        <v>Admis</v>
      </c>
      <c r="Q277" s="89" t="str">
        <f t="shared" si="59"/>
        <v>Synthèse</v>
      </c>
      <c r="R277" s="72">
        <f t="shared" si="60"/>
        <v>0</v>
      </c>
      <c r="S277" s="72">
        <f t="shared" si="61"/>
        <v>0</v>
      </c>
      <c r="T277" s="72">
        <f t="shared" si="62"/>
        <v>0</v>
      </c>
      <c r="U277" s="72">
        <f t="shared" si="63"/>
        <v>0</v>
      </c>
      <c r="V277" s="72">
        <f t="shared" si="64"/>
        <v>0</v>
      </c>
      <c r="W277" s="72">
        <f t="shared" si="65"/>
        <v>0</v>
      </c>
      <c r="X277" s="72">
        <f t="shared" si="66"/>
        <v>0</v>
      </c>
      <c r="Y277" s="72">
        <f t="shared" si="67"/>
        <v>0</v>
      </c>
      <c r="Z277" s="72">
        <f t="shared" si="68"/>
        <v>0</v>
      </c>
      <c r="AA277" s="72">
        <f t="shared" si="69"/>
        <v>0</v>
      </c>
      <c r="AB277" s="71" t="str">
        <f>'REPRODUCTION 3'!M272</f>
        <v>Synthèse</v>
      </c>
      <c r="AC277" s="71" t="str">
        <f>'RUMINANTS 3'!M272</f>
        <v>Juin</v>
      </c>
      <c r="AD277" s="71" t="str">
        <f>'PARASITOLOGIE 3'!M272</f>
        <v>Juin</v>
      </c>
      <c r="AE277" s="71" t="str">
        <f>'INFECTIEUX 3'!M272</f>
        <v>Synthèse</v>
      </c>
      <c r="AF277" s="71" t="str">
        <f>'CARNIVORES 3'!M272</f>
        <v>Synthèse</v>
      </c>
      <c r="AG277" s="71" t="str">
        <f>'CHIRURGIE 3'!M272</f>
        <v>Synthèse</v>
      </c>
      <c r="AH277" s="71" t="str">
        <f>'BIOCHIMIE 2'!M272</f>
        <v>Synthèse</v>
      </c>
      <c r="AI277" s="71" t="str">
        <f>'HIDAOA 3'!M272</f>
        <v>Juin</v>
      </c>
      <c r="AJ277" s="71" t="str">
        <f>'ANA-PATH 2'!M272</f>
        <v>Juin</v>
      </c>
      <c r="AK277" s="73" t="str">
        <f>CLINIQUE!N274</f>
        <v>Juin</v>
      </c>
    </row>
    <row r="278" spans="1:37" ht="15.75" hidden="1">
      <c r="A278" s="115">
        <v>268</v>
      </c>
      <c r="B278" s="123" t="s">
        <v>547</v>
      </c>
      <c r="C278" s="123" t="s">
        <v>65</v>
      </c>
      <c r="D278" s="346">
        <f>'REPRODUCTION 3'!I273</f>
        <v>24</v>
      </c>
      <c r="E278" s="346">
        <f>'RUMINANTS 3'!I273</f>
        <v>51</v>
      </c>
      <c r="F278" s="346">
        <f>'PARASITOLOGIE 3'!I273</f>
        <v>41.625</v>
      </c>
      <c r="G278" s="346">
        <f>'INFECTIEUX 3'!I273</f>
        <v>21</v>
      </c>
      <c r="H278" s="346">
        <f>'CARNIVORES 3'!I273</f>
        <v>41.625</v>
      </c>
      <c r="I278" s="346">
        <f>'CHIRURGIE 3'!I273</f>
        <v>37.875</v>
      </c>
      <c r="J278" s="346">
        <f>'BIOCHIMIE 2'!I273</f>
        <v>18.25</v>
      </c>
      <c r="K278" s="346">
        <f>'HIDAOA 3'!I273</f>
        <v>35.25</v>
      </c>
      <c r="L278" s="346">
        <f>'ANA-PATH 2'!I273</f>
        <v>26.5</v>
      </c>
      <c r="M278" s="88">
        <f>CLINIQUE!J275</f>
        <v>40.25</v>
      </c>
      <c r="N278" s="88">
        <f t="shared" si="56"/>
        <v>337.375</v>
      </c>
      <c r="O278" s="88">
        <f t="shared" si="57"/>
        <v>12.049107142857142</v>
      </c>
      <c r="P278" s="89" t="str">
        <f t="shared" si="58"/>
        <v>Admis</v>
      </c>
      <c r="Q278" s="89" t="str">
        <f t="shared" si="59"/>
        <v>juin</v>
      </c>
      <c r="R278" s="72">
        <f t="shared" si="60"/>
        <v>0</v>
      </c>
      <c r="S278" s="72">
        <f t="shared" si="61"/>
        <v>0</v>
      </c>
      <c r="T278" s="72">
        <f t="shared" si="62"/>
        <v>0</v>
      </c>
      <c r="U278" s="72">
        <f t="shared" si="63"/>
        <v>0</v>
      </c>
      <c r="V278" s="72">
        <f t="shared" si="64"/>
        <v>0</v>
      </c>
      <c r="W278" s="72">
        <f t="shared" si="65"/>
        <v>0</v>
      </c>
      <c r="X278" s="72">
        <f t="shared" si="66"/>
        <v>0</v>
      </c>
      <c r="Y278" s="72">
        <f t="shared" si="67"/>
        <v>0</v>
      </c>
      <c r="Z278" s="72">
        <f t="shared" si="68"/>
        <v>0</v>
      </c>
      <c r="AA278" s="72">
        <f t="shared" si="69"/>
        <v>0</v>
      </c>
      <c r="AB278" s="71" t="str">
        <f>'REPRODUCTION 3'!M273</f>
        <v>Juin</v>
      </c>
      <c r="AC278" s="71" t="str">
        <f>'RUMINANTS 3'!M273</f>
        <v>Juin</v>
      </c>
      <c r="AD278" s="71" t="str">
        <f>'PARASITOLOGIE 3'!M273</f>
        <v>Juin</v>
      </c>
      <c r="AE278" s="71" t="str">
        <f>'INFECTIEUX 3'!M273</f>
        <v>Juin</v>
      </c>
      <c r="AF278" s="71" t="str">
        <f>'CARNIVORES 3'!M273</f>
        <v>Juin</v>
      </c>
      <c r="AG278" s="71" t="str">
        <f>'CHIRURGIE 3'!M273</f>
        <v>Juin</v>
      </c>
      <c r="AH278" s="71" t="str">
        <f>'BIOCHIMIE 2'!M273</f>
        <v>Juin</v>
      </c>
      <c r="AI278" s="71" t="str">
        <f>'HIDAOA 3'!M273</f>
        <v>Juin</v>
      </c>
      <c r="AJ278" s="71" t="str">
        <f>'ANA-PATH 2'!M273</f>
        <v>Juin</v>
      </c>
      <c r="AK278" s="73" t="str">
        <f>CLINIQUE!N275</f>
        <v>Juin</v>
      </c>
    </row>
    <row r="279" spans="1:37" ht="18.95" customHeight="1">
      <c r="A279" s="115">
        <v>115</v>
      </c>
      <c r="B279" s="136" t="s">
        <v>548</v>
      </c>
      <c r="C279" s="136" t="s">
        <v>549</v>
      </c>
      <c r="D279" s="346">
        <f>'REPRODUCTION 3'!I274</f>
        <v>13.5</v>
      </c>
      <c r="E279" s="346">
        <f>'RUMINANTS 3'!I274</f>
        <v>30</v>
      </c>
      <c r="F279" s="346">
        <f>'PARASITOLOGIE 3'!I274</f>
        <v>48</v>
      </c>
      <c r="G279" s="346">
        <f>'INFECTIEUX 3'!I274</f>
        <v>31.5</v>
      </c>
      <c r="H279" s="346">
        <f>'CARNIVORES 3'!I274</f>
        <v>21</v>
      </c>
      <c r="I279" s="346">
        <f>'CHIRURGIE 3'!I274</f>
        <v>15.375</v>
      </c>
      <c r="J279" s="346">
        <f>'BIOCHIMIE 2'!I274</f>
        <v>15</v>
      </c>
      <c r="K279" s="346">
        <f>'HIDAOA 3'!I274</f>
        <v>25.125</v>
      </c>
      <c r="L279" s="346">
        <f>'ANA-PATH 2'!I274</f>
        <v>17</v>
      </c>
      <c r="M279" s="346">
        <f>CLINIQUE!J276</f>
        <v>41.75</v>
      </c>
      <c r="N279" s="346">
        <f t="shared" si="56"/>
        <v>258.25</v>
      </c>
      <c r="O279" s="346">
        <f t="shared" si="57"/>
        <v>9.2232142857142865</v>
      </c>
      <c r="P279" s="347" t="str">
        <f t="shared" si="58"/>
        <v>Ajournee</v>
      </c>
      <c r="Q279" s="347" t="str">
        <f t="shared" si="59"/>
        <v>Synthèse</v>
      </c>
      <c r="R279" s="348">
        <f t="shared" si="60"/>
        <v>1</v>
      </c>
      <c r="S279" s="348">
        <f t="shared" si="61"/>
        <v>0</v>
      </c>
      <c r="T279" s="348">
        <f t="shared" si="62"/>
        <v>0</v>
      </c>
      <c r="U279" s="348">
        <f t="shared" si="63"/>
        <v>0</v>
      </c>
      <c r="V279" s="348">
        <f t="shared" si="64"/>
        <v>0</v>
      </c>
      <c r="W279" s="348">
        <f t="shared" si="65"/>
        <v>0</v>
      </c>
      <c r="X279" s="348">
        <f t="shared" si="66"/>
        <v>0</v>
      </c>
      <c r="Y279" s="348">
        <f t="shared" si="67"/>
        <v>0</v>
      </c>
      <c r="Z279" s="348">
        <f t="shared" si="68"/>
        <v>0</v>
      </c>
      <c r="AA279" s="348">
        <f t="shared" si="69"/>
        <v>0</v>
      </c>
      <c r="AB279" s="71" t="str">
        <f>'REPRODUCTION 3'!M274</f>
        <v>Synthèse</v>
      </c>
      <c r="AC279" s="71" t="str">
        <f>'RUMINANTS 3'!M274</f>
        <v>Juin</v>
      </c>
      <c r="AD279" s="71" t="str">
        <f>'PARASITOLOGIE 3'!M274</f>
        <v>Synthèse</v>
      </c>
      <c r="AE279" s="71" t="str">
        <f>'INFECTIEUX 3'!M274</f>
        <v>Synthèse</v>
      </c>
      <c r="AF279" s="71" t="str">
        <f>'CARNIVORES 3'!M274</f>
        <v>Synthèse</v>
      </c>
      <c r="AG279" s="71" t="str">
        <f>'CHIRURGIE 3'!M274</f>
        <v>Synthèse</v>
      </c>
      <c r="AH279" s="71" t="str">
        <f>'BIOCHIMIE 2'!M274</f>
        <v>Synthèse</v>
      </c>
      <c r="AI279" s="71" t="str">
        <f>'HIDAOA 3'!M274</f>
        <v>Synthèse</v>
      </c>
      <c r="AJ279" s="71" t="str">
        <f>'ANA-PATH 2'!M274</f>
        <v>Synthèse</v>
      </c>
      <c r="AK279" s="73" t="str">
        <f>CLINIQUE!N276</f>
        <v>Juin</v>
      </c>
    </row>
    <row r="280" spans="1:37" ht="15.75">
      <c r="A280" s="35">
        <v>270</v>
      </c>
      <c r="B280" s="123" t="s">
        <v>550</v>
      </c>
      <c r="C280" s="123" t="s">
        <v>78</v>
      </c>
      <c r="D280" s="346">
        <f>'REPRODUCTION 3'!I275</f>
        <v>24</v>
      </c>
      <c r="E280" s="346">
        <f>'RUMINANTS 3'!I275</f>
        <v>48.75</v>
      </c>
      <c r="F280" s="346">
        <f>'PARASITOLOGIE 3'!I275</f>
        <v>36</v>
      </c>
      <c r="G280" s="346">
        <f>'INFECTIEUX 3'!I275</f>
        <v>30</v>
      </c>
      <c r="H280" s="346">
        <f>'CARNIVORES 3'!I275</f>
        <v>27</v>
      </c>
      <c r="I280" s="346">
        <f>'CHIRURGIE 3'!I275</f>
        <v>36</v>
      </c>
      <c r="J280" s="346">
        <f>'BIOCHIMIE 2'!I275</f>
        <v>22</v>
      </c>
      <c r="K280" s="346">
        <f>'HIDAOA 3'!I275</f>
        <v>34.125</v>
      </c>
      <c r="L280" s="346">
        <f>'ANA-PATH 2'!I275</f>
        <v>19</v>
      </c>
      <c r="M280" s="339">
        <f>CLINIQUE!J277</f>
        <v>40.75</v>
      </c>
      <c r="N280" s="339">
        <f t="shared" si="56"/>
        <v>317.625</v>
      </c>
      <c r="O280" s="339">
        <f t="shared" si="57"/>
        <v>11.34375</v>
      </c>
      <c r="P280" s="89" t="str">
        <f t="shared" si="58"/>
        <v>Admis</v>
      </c>
      <c r="Q280" s="89" t="str">
        <f t="shared" si="59"/>
        <v>Synthèse</v>
      </c>
      <c r="R280" s="72">
        <f t="shared" si="60"/>
        <v>0</v>
      </c>
      <c r="S280" s="72">
        <f t="shared" si="61"/>
        <v>0</v>
      </c>
      <c r="T280" s="72">
        <f t="shared" si="62"/>
        <v>0</v>
      </c>
      <c r="U280" s="72">
        <f t="shared" si="63"/>
        <v>0</v>
      </c>
      <c r="V280" s="72">
        <f t="shared" si="64"/>
        <v>0</v>
      </c>
      <c r="W280" s="72">
        <f t="shared" si="65"/>
        <v>0</v>
      </c>
      <c r="X280" s="72">
        <f t="shared" si="66"/>
        <v>0</v>
      </c>
      <c r="Y280" s="72">
        <f t="shared" si="67"/>
        <v>0</v>
      </c>
      <c r="Z280" s="72">
        <f t="shared" si="68"/>
        <v>0</v>
      </c>
      <c r="AA280" s="72">
        <f t="shared" si="69"/>
        <v>0</v>
      </c>
      <c r="AB280" s="71" t="str">
        <f>'REPRODUCTION 3'!M275</f>
        <v>Synthèse</v>
      </c>
      <c r="AC280" s="71" t="str">
        <f>'RUMINANTS 3'!M275</f>
        <v>Juin</v>
      </c>
      <c r="AD280" s="71" t="str">
        <f>'PARASITOLOGIE 3'!M275</f>
        <v>Synthèse</v>
      </c>
      <c r="AE280" s="71" t="str">
        <f>'INFECTIEUX 3'!M275</f>
        <v>Synthèse</v>
      </c>
      <c r="AF280" s="71" t="str">
        <f>'CARNIVORES 3'!M275</f>
        <v>Juin</v>
      </c>
      <c r="AG280" s="71" t="str">
        <f>'CHIRURGIE 3'!M275</f>
        <v>Juin</v>
      </c>
      <c r="AH280" s="71" t="str">
        <f>'BIOCHIMIE 2'!M275</f>
        <v>Synthèse</v>
      </c>
      <c r="AI280" s="71" t="str">
        <f>'HIDAOA 3'!M275</f>
        <v>Juin</v>
      </c>
      <c r="AJ280" s="71" t="str">
        <f>'ANA-PATH 2'!M275</f>
        <v>Synthèse</v>
      </c>
      <c r="AK280" s="73" t="str">
        <f>CLINIQUE!N277</f>
        <v>Juin</v>
      </c>
    </row>
    <row r="281" spans="1:37" ht="15.75">
      <c r="A281" s="35">
        <v>271</v>
      </c>
      <c r="B281" s="123" t="s">
        <v>551</v>
      </c>
      <c r="C281" s="123" t="s">
        <v>438</v>
      </c>
      <c r="D281" s="346">
        <f>'REPRODUCTION 3'!I276</f>
        <v>16.125</v>
      </c>
      <c r="E281" s="346">
        <f>'RUMINANTS 3'!I276</f>
        <v>42</v>
      </c>
      <c r="F281" s="346">
        <f>'PARASITOLOGIE 3'!I276</f>
        <v>37.5</v>
      </c>
      <c r="G281" s="346">
        <f>'INFECTIEUX 3'!I276</f>
        <v>51</v>
      </c>
      <c r="H281" s="346">
        <f>'CARNIVORES 3'!I276</f>
        <v>31.875</v>
      </c>
      <c r="I281" s="346">
        <f>'CHIRURGIE 3'!I276</f>
        <v>30</v>
      </c>
      <c r="J281" s="346">
        <f>'BIOCHIMIE 2'!I276</f>
        <v>21.75</v>
      </c>
      <c r="K281" s="346">
        <f>'HIDAOA 3'!I276</f>
        <v>37.5</v>
      </c>
      <c r="L281" s="346">
        <f>'ANA-PATH 2'!I276</f>
        <v>17</v>
      </c>
      <c r="M281" s="339">
        <f>CLINIQUE!J278</f>
        <v>42.5</v>
      </c>
      <c r="N281" s="339">
        <f t="shared" si="56"/>
        <v>327.25</v>
      </c>
      <c r="O281" s="339">
        <f t="shared" si="57"/>
        <v>11.6875</v>
      </c>
      <c r="P281" s="89" t="str">
        <f t="shared" si="58"/>
        <v>Admis</v>
      </c>
      <c r="Q281" s="89" t="str">
        <f t="shared" si="59"/>
        <v>Synthèse</v>
      </c>
      <c r="R281" s="72">
        <f t="shared" si="60"/>
        <v>0</v>
      </c>
      <c r="S281" s="72">
        <f t="shared" si="61"/>
        <v>0</v>
      </c>
      <c r="T281" s="72">
        <f t="shared" si="62"/>
        <v>0</v>
      </c>
      <c r="U281" s="72">
        <f t="shared" si="63"/>
        <v>0</v>
      </c>
      <c r="V281" s="72">
        <f t="shared" si="64"/>
        <v>0</v>
      </c>
      <c r="W281" s="72">
        <f t="shared" si="65"/>
        <v>0</v>
      </c>
      <c r="X281" s="72">
        <f t="shared" si="66"/>
        <v>0</v>
      </c>
      <c r="Y281" s="72">
        <f t="shared" si="67"/>
        <v>0</v>
      </c>
      <c r="Z281" s="72">
        <f t="shared" si="68"/>
        <v>0</v>
      </c>
      <c r="AA281" s="72">
        <f t="shared" si="69"/>
        <v>0</v>
      </c>
      <c r="AB281" s="71" t="str">
        <f>'REPRODUCTION 3'!M276</f>
        <v>Synthèse</v>
      </c>
      <c r="AC281" s="71" t="str">
        <f>'RUMINANTS 3'!M276</f>
        <v>Juin</v>
      </c>
      <c r="AD281" s="71" t="str">
        <f>'PARASITOLOGIE 3'!M276</f>
        <v>Synthèse</v>
      </c>
      <c r="AE281" s="71" t="str">
        <f>'INFECTIEUX 3'!M276</f>
        <v>Synthèse</v>
      </c>
      <c r="AF281" s="71" t="str">
        <f>'CARNIVORES 3'!M276</f>
        <v>Juin</v>
      </c>
      <c r="AG281" s="71" t="str">
        <f>'CHIRURGIE 3'!M276</f>
        <v>Synthèse</v>
      </c>
      <c r="AH281" s="71" t="str">
        <f>'BIOCHIMIE 2'!M276</f>
        <v>Juin</v>
      </c>
      <c r="AI281" s="71" t="str">
        <f>'HIDAOA 3'!M276</f>
        <v>Juin</v>
      </c>
      <c r="AJ281" s="71" t="str">
        <f>'ANA-PATH 2'!M276</f>
        <v>Synthèse</v>
      </c>
      <c r="AK281" s="73" t="str">
        <f>CLINIQUE!N278</f>
        <v>Juin</v>
      </c>
    </row>
    <row r="282" spans="1:37" ht="15.75">
      <c r="A282" s="115">
        <v>272</v>
      </c>
      <c r="B282" s="123" t="s">
        <v>552</v>
      </c>
      <c r="C282" s="123" t="s">
        <v>68</v>
      </c>
      <c r="D282" s="346">
        <f>'REPRODUCTION 3'!I277</f>
        <v>15.75</v>
      </c>
      <c r="E282" s="346">
        <f>'RUMINANTS 3'!I277</f>
        <v>45.75</v>
      </c>
      <c r="F282" s="346">
        <f>'PARASITOLOGIE 3'!I277</f>
        <v>25.5</v>
      </c>
      <c r="G282" s="346">
        <f>'INFECTIEUX 3'!I277</f>
        <v>19.5</v>
      </c>
      <c r="H282" s="346">
        <f>'CARNIVORES 3'!I277</f>
        <v>38.25</v>
      </c>
      <c r="I282" s="346">
        <f>'CHIRURGIE 3'!I277</f>
        <v>31.125</v>
      </c>
      <c r="J282" s="346">
        <f>'BIOCHIMIE 2'!I277</f>
        <v>17.5</v>
      </c>
      <c r="K282" s="346">
        <f>'HIDAOA 3'!I277</f>
        <v>36.75</v>
      </c>
      <c r="L282" s="346">
        <f>'ANA-PATH 2'!I277</f>
        <v>22.5</v>
      </c>
      <c r="M282" s="339">
        <f>CLINIQUE!J279</f>
        <v>44</v>
      </c>
      <c r="N282" s="339">
        <f t="shared" si="56"/>
        <v>296.625</v>
      </c>
      <c r="O282" s="339">
        <f t="shared" si="57"/>
        <v>10.59375</v>
      </c>
      <c r="P282" s="89" t="str">
        <f t="shared" si="58"/>
        <v>Admis</v>
      </c>
      <c r="Q282" s="89" t="str">
        <f t="shared" si="59"/>
        <v>Synthèse</v>
      </c>
      <c r="R282" s="72">
        <f t="shared" si="60"/>
        <v>0</v>
      </c>
      <c r="S282" s="72">
        <f t="shared" si="61"/>
        <v>0</v>
      </c>
      <c r="T282" s="72">
        <f t="shared" si="62"/>
        <v>0</v>
      </c>
      <c r="U282" s="72">
        <f t="shared" si="63"/>
        <v>0</v>
      </c>
      <c r="V282" s="72">
        <f t="shared" si="64"/>
        <v>0</v>
      </c>
      <c r="W282" s="72">
        <f t="shared" si="65"/>
        <v>0</v>
      </c>
      <c r="X282" s="72">
        <f t="shared" si="66"/>
        <v>0</v>
      </c>
      <c r="Y282" s="72">
        <f t="shared" si="67"/>
        <v>0</v>
      </c>
      <c r="Z282" s="72">
        <f t="shared" si="68"/>
        <v>0</v>
      </c>
      <c r="AA282" s="72">
        <f t="shared" si="69"/>
        <v>0</v>
      </c>
      <c r="AB282" s="71" t="str">
        <f>'REPRODUCTION 3'!M277</f>
        <v>Juin</v>
      </c>
      <c r="AC282" s="71" t="str">
        <f>'RUMINANTS 3'!M277</f>
        <v>Juin</v>
      </c>
      <c r="AD282" s="71" t="str">
        <f>'PARASITOLOGIE 3'!M277</f>
        <v>Juin</v>
      </c>
      <c r="AE282" s="71" t="str">
        <f>'INFECTIEUX 3'!M277</f>
        <v>Synthèse</v>
      </c>
      <c r="AF282" s="71" t="str">
        <f>'CARNIVORES 3'!M277</f>
        <v>Juin</v>
      </c>
      <c r="AG282" s="71" t="str">
        <f>'CHIRURGIE 3'!M277</f>
        <v>Juin</v>
      </c>
      <c r="AH282" s="71" t="str">
        <f>'BIOCHIMIE 2'!M277</f>
        <v>Juin</v>
      </c>
      <c r="AI282" s="71" t="str">
        <f>'HIDAOA 3'!M277</f>
        <v>Juin</v>
      </c>
      <c r="AJ282" s="71" t="str">
        <f>'ANA-PATH 2'!M277</f>
        <v>Juin</v>
      </c>
      <c r="AK282" s="73" t="str">
        <f>CLINIQUE!N279</f>
        <v>Juin</v>
      </c>
    </row>
    <row r="283" spans="1:37" ht="15.75">
      <c r="A283" s="115">
        <v>273</v>
      </c>
      <c r="B283" s="123" t="s">
        <v>553</v>
      </c>
      <c r="C283" s="123" t="s">
        <v>554</v>
      </c>
      <c r="D283" s="346">
        <f>'REPRODUCTION 3'!I278</f>
        <v>15.75</v>
      </c>
      <c r="E283" s="346">
        <f>'RUMINANTS 3'!I278</f>
        <v>43.5</v>
      </c>
      <c r="F283" s="346">
        <f>'PARASITOLOGIE 3'!I278</f>
        <v>24.375</v>
      </c>
      <c r="G283" s="346">
        <f>'INFECTIEUX 3'!I278</f>
        <v>19.5</v>
      </c>
      <c r="H283" s="346">
        <f>'CARNIVORES 3'!I278</f>
        <v>40.875</v>
      </c>
      <c r="I283" s="346">
        <f>'CHIRURGIE 3'!I278</f>
        <v>25.5</v>
      </c>
      <c r="J283" s="346">
        <f>'BIOCHIMIE 2'!I278</f>
        <v>17</v>
      </c>
      <c r="K283" s="346">
        <f>'HIDAOA 3'!I278</f>
        <v>31.875</v>
      </c>
      <c r="L283" s="346">
        <f>'ANA-PATH 2'!I278</f>
        <v>26.25</v>
      </c>
      <c r="M283" s="339">
        <f>CLINIQUE!J280</f>
        <v>42.5</v>
      </c>
      <c r="N283" s="339">
        <f t="shared" si="56"/>
        <v>287.125</v>
      </c>
      <c r="O283" s="339">
        <f t="shared" si="57"/>
        <v>10.254464285714286</v>
      </c>
      <c r="P283" s="89" t="str">
        <f t="shared" si="58"/>
        <v>Admis</v>
      </c>
      <c r="Q283" s="89" t="str">
        <f t="shared" si="59"/>
        <v>Synthèse</v>
      </c>
      <c r="R283" s="72">
        <f t="shared" si="60"/>
        <v>0</v>
      </c>
      <c r="S283" s="72">
        <f t="shared" si="61"/>
        <v>0</v>
      </c>
      <c r="T283" s="72">
        <f t="shared" si="62"/>
        <v>0</v>
      </c>
      <c r="U283" s="72">
        <f t="shared" si="63"/>
        <v>0</v>
      </c>
      <c r="V283" s="72">
        <f t="shared" si="64"/>
        <v>0</v>
      </c>
      <c r="W283" s="72">
        <f t="shared" si="65"/>
        <v>0</v>
      </c>
      <c r="X283" s="72">
        <f t="shared" si="66"/>
        <v>0</v>
      </c>
      <c r="Y283" s="72">
        <f t="shared" si="67"/>
        <v>0</v>
      </c>
      <c r="Z283" s="72">
        <f t="shared" si="68"/>
        <v>0</v>
      </c>
      <c r="AA283" s="72">
        <f t="shared" si="69"/>
        <v>0</v>
      </c>
      <c r="AB283" s="71" t="str">
        <f>'REPRODUCTION 3'!M278</f>
        <v>Juin</v>
      </c>
      <c r="AC283" s="71" t="str">
        <f>'RUMINANTS 3'!M278</f>
        <v>Juin</v>
      </c>
      <c r="AD283" s="71" t="str">
        <f>'PARASITOLOGIE 3'!M278</f>
        <v>Juin</v>
      </c>
      <c r="AE283" s="71" t="str">
        <f>'INFECTIEUX 3'!M278</f>
        <v>Synthèse</v>
      </c>
      <c r="AF283" s="71" t="str">
        <f>'CARNIVORES 3'!M278</f>
        <v>Juin</v>
      </c>
      <c r="AG283" s="71" t="str">
        <f>'CHIRURGIE 3'!M278</f>
        <v>Juin</v>
      </c>
      <c r="AH283" s="71" t="str">
        <f>'BIOCHIMIE 2'!M278</f>
        <v>Juin</v>
      </c>
      <c r="AI283" s="71" t="str">
        <f>'HIDAOA 3'!M278</f>
        <v>Juin</v>
      </c>
      <c r="AJ283" s="71" t="str">
        <f>'ANA-PATH 2'!M278</f>
        <v>Juin</v>
      </c>
      <c r="AK283" s="73" t="str">
        <f>CLINIQUE!N280</f>
        <v>Juin</v>
      </c>
    </row>
    <row r="284" spans="1:37" ht="15.75">
      <c r="A284" s="115">
        <v>274</v>
      </c>
      <c r="B284" s="123" t="s">
        <v>555</v>
      </c>
      <c r="C284" s="123" t="s">
        <v>556</v>
      </c>
      <c r="D284" s="346">
        <f>'REPRODUCTION 3'!I279</f>
        <v>34.5</v>
      </c>
      <c r="E284" s="346">
        <f>'RUMINANTS 3'!I279</f>
        <v>42.75</v>
      </c>
      <c r="F284" s="346">
        <f>'PARASITOLOGIE 3'!I279</f>
        <v>40.5</v>
      </c>
      <c r="G284" s="346">
        <f>'INFECTIEUX 3'!I279</f>
        <v>39</v>
      </c>
      <c r="H284" s="346">
        <f>'CARNIVORES 3'!I279</f>
        <v>30.75</v>
      </c>
      <c r="I284" s="346">
        <f>'CHIRURGIE 3'!I279</f>
        <v>30.375</v>
      </c>
      <c r="J284" s="346">
        <f>'BIOCHIMIE 2'!I279</f>
        <v>16.75</v>
      </c>
      <c r="K284" s="346">
        <f>'HIDAOA 3'!I279</f>
        <v>30.375</v>
      </c>
      <c r="L284" s="346">
        <f>'ANA-PATH 2'!I279</f>
        <v>20</v>
      </c>
      <c r="M284" s="339">
        <f>CLINIQUE!J281</f>
        <v>41.5</v>
      </c>
      <c r="N284" s="339">
        <f t="shared" si="56"/>
        <v>326.5</v>
      </c>
      <c r="O284" s="339">
        <f t="shared" si="57"/>
        <v>11.660714285714286</v>
      </c>
      <c r="P284" s="89" t="str">
        <f t="shared" si="58"/>
        <v>Admis</v>
      </c>
      <c r="Q284" s="89" t="str">
        <f t="shared" si="59"/>
        <v>Synthèse</v>
      </c>
      <c r="R284" s="72">
        <f t="shared" si="60"/>
        <v>0</v>
      </c>
      <c r="S284" s="72">
        <f t="shared" si="61"/>
        <v>0</v>
      </c>
      <c r="T284" s="72">
        <f t="shared" si="62"/>
        <v>0</v>
      </c>
      <c r="U284" s="72">
        <f t="shared" si="63"/>
        <v>0</v>
      </c>
      <c r="V284" s="72">
        <f t="shared" si="64"/>
        <v>0</v>
      </c>
      <c r="W284" s="72">
        <f t="shared" si="65"/>
        <v>0</v>
      </c>
      <c r="X284" s="72">
        <f t="shared" si="66"/>
        <v>0</v>
      </c>
      <c r="Y284" s="72">
        <f t="shared" si="67"/>
        <v>0</v>
      </c>
      <c r="Z284" s="72">
        <f t="shared" si="68"/>
        <v>0</v>
      </c>
      <c r="AA284" s="72">
        <f t="shared" si="69"/>
        <v>0</v>
      </c>
      <c r="AB284" s="71" t="str">
        <f>'REPRODUCTION 3'!M279</f>
        <v>Synthèse</v>
      </c>
      <c r="AC284" s="71" t="str">
        <f>'RUMINANTS 3'!M279</f>
        <v>Juin</v>
      </c>
      <c r="AD284" s="71" t="str">
        <f>'PARASITOLOGIE 3'!M279</f>
        <v>Synthèse</v>
      </c>
      <c r="AE284" s="71" t="str">
        <f>'INFECTIEUX 3'!M279</f>
        <v>Synthèse</v>
      </c>
      <c r="AF284" s="71" t="str">
        <f>'CARNIVORES 3'!M279</f>
        <v>Juin</v>
      </c>
      <c r="AG284" s="71" t="str">
        <f>'CHIRURGIE 3'!M279</f>
        <v>Juin</v>
      </c>
      <c r="AH284" s="71" t="str">
        <f>'BIOCHIMIE 2'!M279</f>
        <v>Synthèse</v>
      </c>
      <c r="AI284" s="71" t="str">
        <f>'HIDAOA 3'!M279</f>
        <v>Juin</v>
      </c>
      <c r="AJ284" s="71" t="str">
        <f>'ANA-PATH 2'!M279</f>
        <v>Juin</v>
      </c>
      <c r="AK284" s="73" t="str">
        <f>CLINIQUE!N281</f>
        <v>Juin</v>
      </c>
    </row>
    <row r="285" spans="1:37" ht="15.75">
      <c r="A285" s="35">
        <v>275</v>
      </c>
      <c r="B285" s="123" t="s">
        <v>557</v>
      </c>
      <c r="C285" s="123" t="s">
        <v>558</v>
      </c>
      <c r="D285" s="346">
        <f>'REPRODUCTION 3'!I280</f>
        <v>22.5</v>
      </c>
      <c r="E285" s="346">
        <f>'RUMINANTS 3'!I280</f>
        <v>40.5</v>
      </c>
      <c r="F285" s="346">
        <f>'PARASITOLOGIE 3'!I280</f>
        <v>37.5</v>
      </c>
      <c r="G285" s="346">
        <f>'INFECTIEUX 3'!I280</f>
        <v>39</v>
      </c>
      <c r="H285" s="346">
        <f>'CARNIVORES 3'!I280</f>
        <v>39</v>
      </c>
      <c r="I285" s="346">
        <f>'CHIRURGIE 3'!I280</f>
        <v>33</v>
      </c>
      <c r="J285" s="346">
        <f>'BIOCHIMIE 2'!I280</f>
        <v>20</v>
      </c>
      <c r="K285" s="346">
        <f>'HIDAOA 3'!I280</f>
        <v>39</v>
      </c>
      <c r="L285" s="346">
        <f>'ANA-PATH 2'!I280</f>
        <v>13.25</v>
      </c>
      <c r="M285" s="339">
        <f>CLINIQUE!J282</f>
        <v>39</v>
      </c>
      <c r="N285" s="339">
        <f t="shared" si="56"/>
        <v>322.75</v>
      </c>
      <c r="O285" s="339">
        <f t="shared" si="57"/>
        <v>11.526785714285714</v>
      </c>
      <c r="P285" s="89" t="str">
        <f t="shared" si="58"/>
        <v>Admis</v>
      </c>
      <c r="Q285" s="89" t="str">
        <f t="shared" si="59"/>
        <v>Synthèse</v>
      </c>
      <c r="R285" s="72">
        <f t="shared" si="60"/>
        <v>0</v>
      </c>
      <c r="S285" s="72">
        <f t="shared" si="61"/>
        <v>0</v>
      </c>
      <c r="T285" s="72">
        <f t="shared" si="62"/>
        <v>0</v>
      </c>
      <c r="U285" s="72">
        <f t="shared" si="63"/>
        <v>0</v>
      </c>
      <c r="V285" s="72">
        <f t="shared" si="64"/>
        <v>0</v>
      </c>
      <c r="W285" s="72">
        <f t="shared" si="65"/>
        <v>0</v>
      </c>
      <c r="X285" s="72">
        <f t="shared" si="66"/>
        <v>0</v>
      </c>
      <c r="Y285" s="72">
        <f t="shared" si="67"/>
        <v>0</v>
      </c>
      <c r="Z285" s="72">
        <f t="shared" si="68"/>
        <v>0</v>
      </c>
      <c r="AA285" s="72">
        <f t="shared" si="69"/>
        <v>0</v>
      </c>
      <c r="AB285" s="71" t="str">
        <f>'REPRODUCTION 3'!M280</f>
        <v>Juin</v>
      </c>
      <c r="AC285" s="71" t="str">
        <f>'RUMINANTS 3'!M280</f>
        <v>Juin</v>
      </c>
      <c r="AD285" s="71" t="str">
        <f>'PARASITOLOGIE 3'!M280</f>
        <v>Juin</v>
      </c>
      <c r="AE285" s="71" t="str">
        <f>'INFECTIEUX 3'!M280</f>
        <v>Synthèse</v>
      </c>
      <c r="AF285" s="71" t="str">
        <f>'CARNIVORES 3'!M280</f>
        <v>Juin</v>
      </c>
      <c r="AG285" s="71" t="str">
        <f>'CHIRURGIE 3'!M280</f>
        <v>Juin</v>
      </c>
      <c r="AH285" s="71" t="str">
        <f>'BIOCHIMIE 2'!M280</f>
        <v>Juin</v>
      </c>
      <c r="AI285" s="71" t="str">
        <f>'HIDAOA 3'!M280</f>
        <v>Juin</v>
      </c>
      <c r="AJ285" s="71" t="str">
        <f>'ANA-PATH 2'!M280</f>
        <v>Juin</v>
      </c>
      <c r="AK285" s="73" t="str">
        <f>CLINIQUE!N282</f>
        <v>Juin</v>
      </c>
    </row>
    <row r="286" spans="1:37" ht="15.75" hidden="1">
      <c r="A286" s="35">
        <v>276</v>
      </c>
      <c r="B286" s="123" t="s">
        <v>559</v>
      </c>
      <c r="C286" s="123" t="s">
        <v>560</v>
      </c>
      <c r="D286" s="346">
        <f>'REPRODUCTION 3'!I281</f>
        <v>15.75</v>
      </c>
      <c r="E286" s="346">
        <f>'RUMINANTS 3'!I281</f>
        <v>48</v>
      </c>
      <c r="F286" s="346">
        <f>'PARASITOLOGIE 3'!I281</f>
        <v>27</v>
      </c>
      <c r="G286" s="346">
        <f>'INFECTIEUX 3'!I281</f>
        <v>20.625</v>
      </c>
      <c r="H286" s="346">
        <f>'CARNIVORES 3'!I281</f>
        <v>37.5</v>
      </c>
      <c r="I286" s="346">
        <f>'CHIRURGIE 3'!I281</f>
        <v>36</v>
      </c>
      <c r="J286" s="346">
        <f>'BIOCHIMIE 2'!I281</f>
        <v>17.25</v>
      </c>
      <c r="K286" s="346">
        <f>'HIDAOA 3'!I281</f>
        <v>42.375</v>
      </c>
      <c r="L286" s="346">
        <f>'ANA-PATH 2'!I281</f>
        <v>13.5</v>
      </c>
      <c r="M286" s="88">
        <f>CLINIQUE!J283</f>
        <v>36.75</v>
      </c>
      <c r="N286" s="88">
        <f t="shared" si="56"/>
        <v>294.75</v>
      </c>
      <c r="O286" s="88">
        <f t="shared" si="57"/>
        <v>10.526785714285714</v>
      </c>
      <c r="P286" s="89" t="str">
        <f t="shared" si="58"/>
        <v>Admis</v>
      </c>
      <c r="Q286" s="89" t="str">
        <f t="shared" si="59"/>
        <v>juin</v>
      </c>
      <c r="R286" s="72">
        <f t="shared" si="60"/>
        <v>0</v>
      </c>
      <c r="S286" s="72">
        <f t="shared" si="61"/>
        <v>0</v>
      </c>
      <c r="T286" s="72">
        <f t="shared" si="62"/>
        <v>0</v>
      </c>
      <c r="U286" s="72">
        <f t="shared" si="63"/>
        <v>0</v>
      </c>
      <c r="V286" s="72">
        <f t="shared" si="64"/>
        <v>0</v>
      </c>
      <c r="W286" s="72">
        <f t="shared" si="65"/>
        <v>0</v>
      </c>
      <c r="X286" s="72">
        <f t="shared" si="66"/>
        <v>0</v>
      </c>
      <c r="Y286" s="72">
        <f t="shared" si="67"/>
        <v>0</v>
      </c>
      <c r="Z286" s="72">
        <f t="shared" si="68"/>
        <v>0</v>
      </c>
      <c r="AA286" s="72">
        <f t="shared" si="69"/>
        <v>0</v>
      </c>
      <c r="AB286" s="71" t="str">
        <f>'REPRODUCTION 3'!M281</f>
        <v>Juin</v>
      </c>
      <c r="AC286" s="71" t="str">
        <f>'RUMINANTS 3'!M281</f>
        <v>Juin</v>
      </c>
      <c r="AD286" s="71" t="str">
        <f>'PARASITOLOGIE 3'!M281</f>
        <v>Juin</v>
      </c>
      <c r="AE286" s="71" t="str">
        <f>'INFECTIEUX 3'!M281</f>
        <v>Juin</v>
      </c>
      <c r="AF286" s="71" t="str">
        <f>'CARNIVORES 3'!M281</f>
        <v>Juin</v>
      </c>
      <c r="AG286" s="71" t="str">
        <f>'CHIRURGIE 3'!M281</f>
        <v>Juin</v>
      </c>
      <c r="AH286" s="71" t="str">
        <f>'BIOCHIMIE 2'!M281</f>
        <v>Juin</v>
      </c>
      <c r="AI286" s="71" t="str">
        <f>'HIDAOA 3'!M281</f>
        <v>Juin</v>
      </c>
      <c r="AJ286" s="71" t="str">
        <f>'ANA-PATH 2'!M281</f>
        <v>Juin</v>
      </c>
      <c r="AK286" s="73" t="str">
        <f>CLINIQUE!N283</f>
        <v>Juin</v>
      </c>
    </row>
    <row r="287" spans="1:37" ht="15.75">
      <c r="A287" s="35">
        <v>277</v>
      </c>
      <c r="B287" s="123" t="s">
        <v>561</v>
      </c>
      <c r="C287" s="123" t="s">
        <v>281</v>
      </c>
      <c r="D287" s="346">
        <f>'REPRODUCTION 3'!I282</f>
        <v>18</v>
      </c>
      <c r="E287" s="346">
        <f>'RUMINANTS 3'!I282</f>
        <v>35.25</v>
      </c>
      <c r="F287" s="346">
        <f>'PARASITOLOGIE 3'!I282</f>
        <v>21.375</v>
      </c>
      <c r="G287" s="346">
        <f>'INFECTIEUX 3'!I282</f>
        <v>39</v>
      </c>
      <c r="H287" s="346">
        <f>'CARNIVORES 3'!I282</f>
        <v>46.125</v>
      </c>
      <c r="I287" s="346">
        <f>'CHIRURGIE 3'!I282</f>
        <v>31.5</v>
      </c>
      <c r="J287" s="346">
        <f>'BIOCHIMIE 2'!I282</f>
        <v>12</v>
      </c>
      <c r="K287" s="346">
        <f>'HIDAOA 3'!I282</f>
        <v>39.75</v>
      </c>
      <c r="L287" s="346">
        <f>'ANA-PATH 2'!I282</f>
        <v>22.5</v>
      </c>
      <c r="M287" s="339">
        <f>CLINIQUE!J284</f>
        <v>40</v>
      </c>
      <c r="N287" s="339">
        <f t="shared" si="56"/>
        <v>305.5</v>
      </c>
      <c r="O287" s="339">
        <f t="shared" si="57"/>
        <v>10.910714285714286</v>
      </c>
      <c r="P287" s="89" t="str">
        <f t="shared" si="58"/>
        <v>Admis</v>
      </c>
      <c r="Q287" s="89" t="str">
        <f t="shared" si="59"/>
        <v>Synthèse</v>
      </c>
      <c r="R287" s="72">
        <f t="shared" si="60"/>
        <v>0</v>
      </c>
      <c r="S287" s="72">
        <f t="shared" si="61"/>
        <v>0</v>
      </c>
      <c r="T287" s="72">
        <f t="shared" si="62"/>
        <v>0</v>
      </c>
      <c r="U287" s="72">
        <f t="shared" si="63"/>
        <v>0</v>
      </c>
      <c r="V287" s="72">
        <f t="shared" si="64"/>
        <v>0</v>
      </c>
      <c r="W287" s="72">
        <f t="shared" si="65"/>
        <v>0</v>
      </c>
      <c r="X287" s="72">
        <f t="shared" si="66"/>
        <v>0</v>
      </c>
      <c r="Y287" s="72">
        <f t="shared" si="67"/>
        <v>0</v>
      </c>
      <c r="Z287" s="72">
        <f t="shared" si="68"/>
        <v>0</v>
      </c>
      <c r="AA287" s="72">
        <f t="shared" si="69"/>
        <v>0</v>
      </c>
      <c r="AB287" s="71" t="str">
        <f>'REPRODUCTION 3'!M282</f>
        <v>Juin</v>
      </c>
      <c r="AC287" s="71" t="str">
        <f>'RUMINANTS 3'!M282</f>
        <v>Juin</v>
      </c>
      <c r="AD287" s="71" t="str">
        <f>'PARASITOLOGIE 3'!M282</f>
        <v>Juin</v>
      </c>
      <c r="AE287" s="71" t="str">
        <f>'INFECTIEUX 3'!M282</f>
        <v>Synthèse</v>
      </c>
      <c r="AF287" s="71" t="str">
        <f>'CARNIVORES 3'!M282</f>
        <v>Juin</v>
      </c>
      <c r="AG287" s="71" t="str">
        <f>'CHIRURGIE 3'!M282</f>
        <v>Juin</v>
      </c>
      <c r="AH287" s="71" t="str">
        <f>'BIOCHIMIE 2'!M282</f>
        <v>Juin</v>
      </c>
      <c r="AI287" s="71" t="str">
        <f>'HIDAOA 3'!M282</f>
        <v>Juin</v>
      </c>
      <c r="AJ287" s="71" t="str">
        <f>'ANA-PATH 2'!M282</f>
        <v>Juin</v>
      </c>
      <c r="AK287" s="73" t="str">
        <f>CLINIQUE!N284</f>
        <v>Juin</v>
      </c>
    </row>
    <row r="288" spans="1:37" ht="18.95" customHeight="1">
      <c r="A288" s="115">
        <v>177</v>
      </c>
      <c r="B288" s="136" t="s">
        <v>562</v>
      </c>
      <c r="C288" s="136" t="s">
        <v>204</v>
      </c>
      <c r="D288" s="346">
        <f>'REPRODUCTION 3'!I283</f>
        <v>10.5</v>
      </c>
      <c r="E288" s="346">
        <f>'RUMINANTS 3'!I283</f>
        <v>41.25</v>
      </c>
      <c r="F288" s="346">
        <f>'PARASITOLOGIE 3'!I283</f>
        <v>35.625</v>
      </c>
      <c r="G288" s="346">
        <f>'INFECTIEUX 3'!I283</f>
        <v>10.5</v>
      </c>
      <c r="H288" s="346">
        <f>'CARNIVORES 3'!I283</f>
        <v>36</v>
      </c>
      <c r="I288" s="346">
        <f>'CHIRURGIE 3'!I283</f>
        <v>30</v>
      </c>
      <c r="J288" s="346">
        <f>'BIOCHIMIE 2'!I283</f>
        <v>21</v>
      </c>
      <c r="K288" s="346">
        <f>'HIDAOA 3'!I283</f>
        <v>31.875</v>
      </c>
      <c r="L288" s="346">
        <f>'ANA-PATH 2'!I283</f>
        <v>12</v>
      </c>
      <c r="M288" s="346">
        <f>CLINIQUE!J285</f>
        <v>39</v>
      </c>
      <c r="N288" s="346">
        <f t="shared" si="56"/>
        <v>267.75</v>
      </c>
      <c r="O288" s="346">
        <f t="shared" si="57"/>
        <v>9.5625</v>
      </c>
      <c r="P288" s="347" t="str">
        <f t="shared" si="58"/>
        <v>Ajournee</v>
      </c>
      <c r="Q288" s="347" t="str">
        <f t="shared" si="59"/>
        <v>Synthèse</v>
      </c>
      <c r="R288" s="348">
        <f t="shared" si="60"/>
        <v>1</v>
      </c>
      <c r="S288" s="348">
        <f t="shared" si="61"/>
        <v>0</v>
      </c>
      <c r="T288" s="348">
        <f t="shared" si="62"/>
        <v>0</v>
      </c>
      <c r="U288" s="348">
        <f t="shared" si="63"/>
        <v>1</v>
      </c>
      <c r="V288" s="348">
        <f t="shared" si="64"/>
        <v>0</v>
      </c>
      <c r="W288" s="348">
        <f t="shared" si="65"/>
        <v>0</v>
      </c>
      <c r="X288" s="348">
        <f t="shared" si="66"/>
        <v>0</v>
      </c>
      <c r="Y288" s="348">
        <f t="shared" si="67"/>
        <v>0</v>
      </c>
      <c r="Z288" s="348">
        <f t="shared" si="68"/>
        <v>0</v>
      </c>
      <c r="AA288" s="348">
        <f t="shared" si="69"/>
        <v>0</v>
      </c>
      <c r="AB288" s="71" t="str">
        <f>'REPRODUCTION 3'!M283</f>
        <v>Synthèse</v>
      </c>
      <c r="AC288" s="71" t="str">
        <f>'RUMINANTS 3'!M283</f>
        <v>Juin</v>
      </c>
      <c r="AD288" s="71" t="str">
        <f>'PARASITOLOGIE 3'!M283</f>
        <v>Juin</v>
      </c>
      <c r="AE288" s="71" t="str">
        <f>'INFECTIEUX 3'!M283</f>
        <v>Synthèse</v>
      </c>
      <c r="AF288" s="71" t="str">
        <f>'CARNIVORES 3'!M283</f>
        <v>Juin</v>
      </c>
      <c r="AG288" s="71" t="str">
        <f>'CHIRURGIE 3'!M283</f>
        <v>Synthèse</v>
      </c>
      <c r="AH288" s="71" t="str">
        <f>'BIOCHIMIE 2'!M283</f>
        <v>Synthèse</v>
      </c>
      <c r="AI288" s="71" t="str">
        <f>'HIDAOA 3'!M283</f>
        <v>Juin</v>
      </c>
      <c r="AJ288" s="71" t="str">
        <f>'ANA-PATH 2'!M283</f>
        <v>Synthèse</v>
      </c>
      <c r="AK288" s="73" t="str">
        <f>CLINIQUE!N285</f>
        <v>Juin</v>
      </c>
    </row>
    <row r="289" spans="1:37" ht="15.75" hidden="1">
      <c r="A289" s="35">
        <v>279</v>
      </c>
      <c r="B289" s="123" t="s">
        <v>563</v>
      </c>
      <c r="C289" s="123" t="s">
        <v>564</v>
      </c>
      <c r="D289" s="346">
        <f>'REPRODUCTION 3'!I284</f>
        <v>32.625</v>
      </c>
      <c r="E289" s="346">
        <f>'RUMINANTS 3'!I284</f>
        <v>50.25</v>
      </c>
      <c r="F289" s="346">
        <f>'PARASITOLOGIE 3'!I284</f>
        <v>39.75</v>
      </c>
      <c r="G289" s="346">
        <f>'INFECTIEUX 3'!I284</f>
        <v>24.75</v>
      </c>
      <c r="H289" s="346">
        <f>'CARNIVORES 3'!I284</f>
        <v>47.25</v>
      </c>
      <c r="I289" s="346">
        <f>'CHIRURGIE 3'!I284</f>
        <v>48</v>
      </c>
      <c r="J289" s="346">
        <f>'BIOCHIMIE 2'!I284</f>
        <v>23</v>
      </c>
      <c r="K289" s="346">
        <f>'HIDAOA 3'!I284</f>
        <v>48.75</v>
      </c>
      <c r="L289" s="346">
        <f>'ANA-PATH 2'!I284</f>
        <v>22</v>
      </c>
      <c r="M289" s="88">
        <f>CLINIQUE!J286</f>
        <v>42.5</v>
      </c>
      <c r="N289" s="88">
        <f t="shared" si="56"/>
        <v>378.875</v>
      </c>
      <c r="O289" s="88">
        <f t="shared" si="57"/>
        <v>13.53125</v>
      </c>
      <c r="P289" s="89" t="str">
        <f t="shared" si="58"/>
        <v>Admis</v>
      </c>
      <c r="Q289" s="89" t="str">
        <f t="shared" si="59"/>
        <v>juin</v>
      </c>
      <c r="R289" s="72">
        <f t="shared" si="60"/>
        <v>0</v>
      </c>
      <c r="S289" s="72">
        <f t="shared" si="61"/>
        <v>0</v>
      </c>
      <c r="T289" s="72">
        <f t="shared" si="62"/>
        <v>0</v>
      </c>
      <c r="U289" s="72">
        <f t="shared" si="63"/>
        <v>0</v>
      </c>
      <c r="V289" s="72">
        <f t="shared" si="64"/>
        <v>0</v>
      </c>
      <c r="W289" s="72">
        <f t="shared" si="65"/>
        <v>0</v>
      </c>
      <c r="X289" s="72">
        <f t="shared" si="66"/>
        <v>0</v>
      </c>
      <c r="Y289" s="72">
        <f t="shared" si="67"/>
        <v>0</v>
      </c>
      <c r="Z289" s="72">
        <f t="shared" si="68"/>
        <v>0</v>
      </c>
      <c r="AA289" s="72">
        <f t="shared" si="69"/>
        <v>0</v>
      </c>
      <c r="AB289" s="71" t="str">
        <f>'REPRODUCTION 3'!M284</f>
        <v>Juin</v>
      </c>
      <c r="AC289" s="71" t="str">
        <f>'RUMINANTS 3'!M284</f>
        <v>Juin</v>
      </c>
      <c r="AD289" s="71" t="str">
        <f>'PARASITOLOGIE 3'!M284</f>
        <v>Juin</v>
      </c>
      <c r="AE289" s="71" t="str">
        <f>'INFECTIEUX 3'!M284</f>
        <v>Juin</v>
      </c>
      <c r="AF289" s="71" t="str">
        <f>'CARNIVORES 3'!M284</f>
        <v>Juin</v>
      </c>
      <c r="AG289" s="71" t="str">
        <f>'CHIRURGIE 3'!M284</f>
        <v>Juin</v>
      </c>
      <c r="AH289" s="71" t="str">
        <f>'BIOCHIMIE 2'!M284</f>
        <v>Juin</v>
      </c>
      <c r="AI289" s="71" t="str">
        <f>'HIDAOA 3'!M284</f>
        <v>Juin</v>
      </c>
      <c r="AJ289" s="71" t="str">
        <f>'ANA-PATH 2'!M284</f>
        <v>Juin</v>
      </c>
      <c r="AK289" s="73" t="str">
        <f>CLINIQUE!N286</f>
        <v>Juin</v>
      </c>
    </row>
    <row r="290" spans="1:37" s="34" customFormat="1" ht="15.75">
      <c r="A290" s="35">
        <v>280</v>
      </c>
      <c r="B290" s="123" t="s">
        <v>565</v>
      </c>
      <c r="C290" s="123" t="s">
        <v>262</v>
      </c>
      <c r="D290" s="346">
        <f>'REPRODUCTION 3'!I285</f>
        <v>18.375</v>
      </c>
      <c r="E290" s="346">
        <f>'RUMINANTS 3'!I285</f>
        <v>47.25</v>
      </c>
      <c r="F290" s="346">
        <f>'PARASITOLOGIE 3'!I285</f>
        <v>46.125</v>
      </c>
      <c r="G290" s="346">
        <f>'INFECTIEUX 3'!I285</f>
        <v>37.5</v>
      </c>
      <c r="H290" s="346">
        <f>'CARNIVORES 3'!I285</f>
        <v>39</v>
      </c>
      <c r="I290" s="346">
        <f>'CHIRURGIE 3'!I285</f>
        <v>30.75</v>
      </c>
      <c r="J290" s="346">
        <f>'BIOCHIMIE 2'!I285</f>
        <v>15.5</v>
      </c>
      <c r="K290" s="346">
        <f>'HIDAOA 3'!I285</f>
        <v>51.75</v>
      </c>
      <c r="L290" s="346">
        <f>'ANA-PATH 2'!I285</f>
        <v>22.75</v>
      </c>
      <c r="M290" s="339">
        <f>CLINIQUE!J287</f>
        <v>40.5</v>
      </c>
      <c r="N290" s="339">
        <f t="shared" si="56"/>
        <v>349.5</v>
      </c>
      <c r="O290" s="339">
        <f t="shared" si="57"/>
        <v>12.482142857142858</v>
      </c>
      <c r="P290" s="89" t="str">
        <f t="shared" si="58"/>
        <v>Admis</v>
      </c>
      <c r="Q290" s="89" t="str">
        <f t="shared" si="59"/>
        <v>Synthèse</v>
      </c>
      <c r="R290" s="72">
        <f t="shared" si="60"/>
        <v>0</v>
      </c>
      <c r="S290" s="72">
        <f t="shared" si="61"/>
        <v>0</v>
      </c>
      <c r="T290" s="72">
        <f t="shared" si="62"/>
        <v>0</v>
      </c>
      <c r="U290" s="72">
        <f t="shared" si="63"/>
        <v>0</v>
      </c>
      <c r="V290" s="72">
        <f t="shared" si="64"/>
        <v>0</v>
      </c>
      <c r="W290" s="72">
        <f t="shared" si="65"/>
        <v>0</v>
      </c>
      <c r="X290" s="72">
        <f t="shared" si="66"/>
        <v>0</v>
      </c>
      <c r="Y290" s="72">
        <f t="shared" si="67"/>
        <v>0</v>
      </c>
      <c r="Z290" s="72">
        <f t="shared" si="68"/>
        <v>0</v>
      </c>
      <c r="AA290" s="72">
        <f t="shared" si="69"/>
        <v>0</v>
      </c>
      <c r="AB290" s="71" t="str">
        <f>'REPRODUCTION 3'!M285</f>
        <v>Juin</v>
      </c>
      <c r="AC290" s="71" t="str">
        <f>'RUMINANTS 3'!M285</f>
        <v>Juin</v>
      </c>
      <c r="AD290" s="71" t="str">
        <f>'PARASITOLOGIE 3'!M285</f>
        <v>Juin</v>
      </c>
      <c r="AE290" s="71" t="str">
        <f>'INFECTIEUX 3'!M285</f>
        <v>Synthèse</v>
      </c>
      <c r="AF290" s="71" t="str">
        <f>'CARNIVORES 3'!M285</f>
        <v>Juin</v>
      </c>
      <c r="AG290" s="71" t="str">
        <f>'CHIRURGIE 3'!M285</f>
        <v>Juin</v>
      </c>
      <c r="AH290" s="71" t="str">
        <f>'BIOCHIMIE 2'!M285</f>
        <v>Juin</v>
      </c>
      <c r="AI290" s="71" t="str">
        <f>'HIDAOA 3'!M285</f>
        <v>Juin</v>
      </c>
      <c r="AJ290" s="71" t="str">
        <f>'ANA-PATH 2'!M285</f>
        <v>Juin</v>
      </c>
      <c r="AK290" s="73" t="str">
        <f>CLINIQUE!N287</f>
        <v>Juin</v>
      </c>
    </row>
    <row r="291" spans="1:37" s="34" customFormat="1" ht="15.75" hidden="1">
      <c r="A291" s="35">
        <v>281</v>
      </c>
      <c r="B291" s="123" t="s">
        <v>118</v>
      </c>
      <c r="C291" s="123" t="s">
        <v>566</v>
      </c>
      <c r="D291" s="346">
        <f>'REPRODUCTION 3'!I286</f>
        <v>21.375</v>
      </c>
      <c r="E291" s="346">
        <f>'RUMINANTS 3'!I286</f>
        <v>51</v>
      </c>
      <c r="F291" s="346">
        <f>'PARASITOLOGIE 3'!I286</f>
        <v>28.125</v>
      </c>
      <c r="G291" s="346">
        <f>'INFECTIEUX 3'!I286</f>
        <v>18.75</v>
      </c>
      <c r="H291" s="346">
        <f>'CARNIVORES 3'!I286</f>
        <v>31.125</v>
      </c>
      <c r="I291" s="346">
        <f>'CHIRURGIE 3'!I286</f>
        <v>27</v>
      </c>
      <c r="J291" s="346">
        <f>'BIOCHIMIE 2'!I286</f>
        <v>19.75</v>
      </c>
      <c r="K291" s="346">
        <f>'HIDAOA 3'!I286</f>
        <v>43.125</v>
      </c>
      <c r="L291" s="346">
        <f>'ANA-PATH 2'!I286</f>
        <v>28.75</v>
      </c>
      <c r="M291" s="88">
        <f>CLINIQUE!J288</f>
        <v>44</v>
      </c>
      <c r="N291" s="88">
        <f t="shared" si="56"/>
        <v>313</v>
      </c>
      <c r="O291" s="88">
        <f t="shared" si="57"/>
        <v>11.178571428571429</v>
      </c>
      <c r="P291" s="89" t="str">
        <f t="shared" si="58"/>
        <v>Admis</v>
      </c>
      <c r="Q291" s="89" t="str">
        <f t="shared" si="59"/>
        <v>juin</v>
      </c>
      <c r="R291" s="72">
        <f t="shared" si="60"/>
        <v>0</v>
      </c>
      <c r="S291" s="72">
        <f t="shared" si="61"/>
        <v>0</v>
      </c>
      <c r="T291" s="72">
        <f t="shared" si="62"/>
        <v>0</v>
      </c>
      <c r="U291" s="72">
        <f t="shared" si="63"/>
        <v>0</v>
      </c>
      <c r="V291" s="72">
        <f t="shared" si="64"/>
        <v>0</v>
      </c>
      <c r="W291" s="72">
        <f t="shared" si="65"/>
        <v>0</v>
      </c>
      <c r="X291" s="72">
        <f t="shared" si="66"/>
        <v>0</v>
      </c>
      <c r="Y291" s="72">
        <f t="shared" si="67"/>
        <v>0</v>
      </c>
      <c r="Z291" s="72">
        <f t="shared" si="68"/>
        <v>0</v>
      </c>
      <c r="AA291" s="72">
        <f t="shared" si="69"/>
        <v>0</v>
      </c>
      <c r="AB291" s="71" t="str">
        <f>'REPRODUCTION 3'!M286</f>
        <v>Juin</v>
      </c>
      <c r="AC291" s="71" t="str">
        <f>'RUMINANTS 3'!M286</f>
        <v>Juin</v>
      </c>
      <c r="AD291" s="71" t="str">
        <f>'PARASITOLOGIE 3'!M286</f>
        <v>Juin</v>
      </c>
      <c r="AE291" s="71" t="str">
        <f>'INFECTIEUX 3'!M286</f>
        <v>Juin</v>
      </c>
      <c r="AF291" s="71" t="str">
        <f>'CARNIVORES 3'!M286</f>
        <v>Juin</v>
      </c>
      <c r="AG291" s="71" t="str">
        <f>'CHIRURGIE 3'!M286</f>
        <v>Juin</v>
      </c>
      <c r="AH291" s="71" t="str">
        <f>'BIOCHIMIE 2'!M286</f>
        <v>Juin</v>
      </c>
      <c r="AI291" s="71" t="str">
        <f>'HIDAOA 3'!M286</f>
        <v>Juin</v>
      </c>
      <c r="AJ291" s="71" t="str">
        <f>'ANA-PATH 2'!M286</f>
        <v>Juin</v>
      </c>
      <c r="AK291" s="73" t="str">
        <f>CLINIQUE!N288</f>
        <v>Juin</v>
      </c>
    </row>
    <row r="292" spans="1:37" s="34" customFormat="1" ht="18.95" customHeight="1">
      <c r="A292" s="115">
        <v>52</v>
      </c>
      <c r="B292" s="136" t="s">
        <v>119</v>
      </c>
      <c r="C292" s="136" t="s">
        <v>427</v>
      </c>
      <c r="D292" s="346">
        <f>'REPRODUCTION 3'!I287</f>
        <v>13.5</v>
      </c>
      <c r="E292" s="346">
        <f>'RUMINANTS 3'!I287</f>
        <v>27</v>
      </c>
      <c r="F292" s="346">
        <f>'PARASITOLOGIE 3'!I287</f>
        <v>26.625</v>
      </c>
      <c r="G292" s="346">
        <f>'INFECTIEUX 3'!I287</f>
        <v>9</v>
      </c>
      <c r="H292" s="346">
        <f>'CARNIVORES 3'!I287</f>
        <v>21.75</v>
      </c>
      <c r="I292" s="346">
        <f>'CHIRURGIE 3'!I287</f>
        <v>19.5</v>
      </c>
      <c r="J292" s="346">
        <f>'BIOCHIMIE 2'!I287</f>
        <v>14</v>
      </c>
      <c r="K292" s="346">
        <f>'HIDAOA 3'!I287</f>
        <v>42</v>
      </c>
      <c r="L292" s="346">
        <f>'ANA-PATH 2'!I287</f>
        <v>24</v>
      </c>
      <c r="M292" s="346">
        <f>CLINIQUE!J289</f>
        <v>39.5</v>
      </c>
      <c r="N292" s="346">
        <f t="shared" si="56"/>
        <v>236.875</v>
      </c>
      <c r="O292" s="346">
        <f t="shared" si="57"/>
        <v>8.4598214285714288</v>
      </c>
      <c r="P292" s="347" t="str">
        <f t="shared" si="58"/>
        <v>Ajournee</v>
      </c>
      <c r="Q292" s="347" t="str">
        <f t="shared" si="59"/>
        <v>Synthèse</v>
      </c>
      <c r="R292" s="348">
        <f t="shared" si="60"/>
        <v>1</v>
      </c>
      <c r="S292" s="348">
        <f t="shared" si="61"/>
        <v>0</v>
      </c>
      <c r="T292" s="348">
        <f t="shared" si="62"/>
        <v>0</v>
      </c>
      <c r="U292" s="348">
        <f t="shared" si="63"/>
        <v>1</v>
      </c>
      <c r="V292" s="348">
        <f t="shared" si="64"/>
        <v>0</v>
      </c>
      <c r="W292" s="348">
        <f t="shared" si="65"/>
        <v>0</v>
      </c>
      <c r="X292" s="348">
        <f t="shared" si="66"/>
        <v>0</v>
      </c>
      <c r="Y292" s="348">
        <f t="shared" si="67"/>
        <v>0</v>
      </c>
      <c r="Z292" s="348">
        <f t="shared" si="68"/>
        <v>0</v>
      </c>
      <c r="AA292" s="348">
        <f t="shared" si="69"/>
        <v>0</v>
      </c>
      <c r="AB292" s="71" t="str">
        <f>'REPRODUCTION 3'!M287</f>
        <v>Synthèse</v>
      </c>
      <c r="AC292" s="71" t="str">
        <f>'RUMINANTS 3'!M287</f>
        <v>Synthèse</v>
      </c>
      <c r="AD292" s="71" t="str">
        <f>'PARASITOLOGIE 3'!M287</f>
        <v>Synthèse</v>
      </c>
      <c r="AE292" s="71" t="str">
        <f>'INFECTIEUX 3'!M287</f>
        <v>Synthèse</v>
      </c>
      <c r="AF292" s="71" t="str">
        <f>'CARNIVORES 3'!M287</f>
        <v>Synthèse</v>
      </c>
      <c r="AG292" s="71" t="str">
        <f>'CHIRURGIE 3'!M287</f>
        <v>Synthèse</v>
      </c>
      <c r="AH292" s="71" t="str">
        <f>'BIOCHIMIE 2'!M287</f>
        <v>Synthèse</v>
      </c>
      <c r="AI292" s="71" t="str">
        <f>'HIDAOA 3'!M287</f>
        <v>Synthèse</v>
      </c>
      <c r="AJ292" s="71" t="str">
        <f>'ANA-PATH 2'!M287</f>
        <v>Synthèse</v>
      </c>
      <c r="AK292" s="73" t="str">
        <f>CLINIQUE!N289</f>
        <v>Juin</v>
      </c>
    </row>
    <row r="293" spans="1:37" s="34" customFormat="1" ht="15.75">
      <c r="A293" s="35">
        <v>283</v>
      </c>
      <c r="B293" s="123" t="s">
        <v>567</v>
      </c>
      <c r="C293" s="123" t="s">
        <v>568</v>
      </c>
      <c r="D293" s="346">
        <f>'REPRODUCTION 3'!I288</f>
        <v>21</v>
      </c>
      <c r="E293" s="346">
        <f>'RUMINANTS 3'!I288</f>
        <v>28.5</v>
      </c>
      <c r="F293" s="346">
        <f>'PARASITOLOGIE 3'!I288</f>
        <v>40.5</v>
      </c>
      <c r="G293" s="346">
        <f>'INFECTIEUX 3'!I288</f>
        <v>22.5</v>
      </c>
      <c r="H293" s="346">
        <f>'CARNIVORES 3'!I288</f>
        <v>34.875</v>
      </c>
      <c r="I293" s="346">
        <f>'CHIRURGIE 3'!I288</f>
        <v>33</v>
      </c>
      <c r="J293" s="346">
        <f>'BIOCHIMIE 2'!I288</f>
        <v>17</v>
      </c>
      <c r="K293" s="346">
        <f>'HIDAOA 3'!I288</f>
        <v>31.875</v>
      </c>
      <c r="L293" s="346">
        <f>'ANA-PATH 2'!I288</f>
        <v>15</v>
      </c>
      <c r="M293" s="339">
        <f>CLINIQUE!J290</f>
        <v>39.25</v>
      </c>
      <c r="N293" s="339">
        <f t="shared" si="56"/>
        <v>283.5</v>
      </c>
      <c r="O293" s="339">
        <f t="shared" si="57"/>
        <v>10.125</v>
      </c>
      <c r="P293" s="89" t="str">
        <f t="shared" si="58"/>
        <v>Admis</v>
      </c>
      <c r="Q293" s="89" t="str">
        <f t="shared" si="59"/>
        <v>Synthèse</v>
      </c>
      <c r="R293" s="72">
        <f t="shared" si="60"/>
        <v>0</v>
      </c>
      <c r="S293" s="72">
        <f t="shared" si="61"/>
        <v>0</v>
      </c>
      <c r="T293" s="72">
        <f t="shared" si="62"/>
        <v>0</v>
      </c>
      <c r="U293" s="72">
        <f t="shared" si="63"/>
        <v>0</v>
      </c>
      <c r="V293" s="72">
        <f t="shared" si="64"/>
        <v>0</v>
      </c>
      <c r="W293" s="72">
        <f t="shared" si="65"/>
        <v>0</v>
      </c>
      <c r="X293" s="72">
        <f t="shared" si="66"/>
        <v>0</v>
      </c>
      <c r="Y293" s="72">
        <f t="shared" si="67"/>
        <v>0</v>
      </c>
      <c r="Z293" s="72">
        <f t="shared" si="68"/>
        <v>0</v>
      </c>
      <c r="AA293" s="72">
        <f t="shared" si="69"/>
        <v>0</v>
      </c>
      <c r="AB293" s="71" t="str">
        <f>'REPRODUCTION 3'!M288</f>
        <v>Synthèse</v>
      </c>
      <c r="AC293" s="71" t="str">
        <f>'RUMINANTS 3'!M288</f>
        <v>Synthèse</v>
      </c>
      <c r="AD293" s="71" t="str">
        <f>'PARASITOLOGIE 3'!M288</f>
        <v>Synthèse</v>
      </c>
      <c r="AE293" s="71" t="str">
        <f>'INFECTIEUX 3'!M288</f>
        <v>Synthèse</v>
      </c>
      <c r="AF293" s="71" t="str">
        <f>'CARNIVORES 3'!M288</f>
        <v>Juin</v>
      </c>
      <c r="AG293" s="71" t="str">
        <f>'CHIRURGIE 3'!M288</f>
        <v>Synthèse</v>
      </c>
      <c r="AH293" s="71" t="str">
        <f>'BIOCHIMIE 2'!M288</f>
        <v>Synthèse</v>
      </c>
      <c r="AI293" s="71" t="str">
        <f>'HIDAOA 3'!M288</f>
        <v>Juin</v>
      </c>
      <c r="AJ293" s="71" t="str">
        <f>'ANA-PATH 2'!M288</f>
        <v>Synthèse</v>
      </c>
      <c r="AK293" s="73" t="str">
        <f>CLINIQUE!N290</f>
        <v>Juin</v>
      </c>
    </row>
    <row r="294" spans="1:37" s="34" customFormat="1" ht="15.75" hidden="1">
      <c r="A294" s="35">
        <v>284</v>
      </c>
      <c r="B294" s="123" t="s">
        <v>569</v>
      </c>
      <c r="C294" s="123" t="s">
        <v>570</v>
      </c>
      <c r="D294" s="346">
        <f>'REPRODUCTION 3'!I289</f>
        <v>18</v>
      </c>
      <c r="E294" s="346">
        <f>'RUMINANTS 3'!I289</f>
        <v>51</v>
      </c>
      <c r="F294" s="346">
        <f>'PARASITOLOGIE 3'!I289</f>
        <v>32.625</v>
      </c>
      <c r="G294" s="346">
        <f>'INFECTIEUX 3'!I289</f>
        <v>20.25</v>
      </c>
      <c r="H294" s="346">
        <f>'CARNIVORES 3'!I289</f>
        <v>35.25</v>
      </c>
      <c r="I294" s="346">
        <f>'CHIRURGIE 3'!I289</f>
        <v>31.875</v>
      </c>
      <c r="J294" s="346">
        <f>'BIOCHIMIE 2'!I289</f>
        <v>24</v>
      </c>
      <c r="K294" s="346">
        <f>'HIDAOA 3'!I289</f>
        <v>38.25</v>
      </c>
      <c r="L294" s="346">
        <f>'ANA-PATH 2'!I289</f>
        <v>22.25</v>
      </c>
      <c r="M294" s="88">
        <f>CLINIQUE!J291</f>
        <v>39</v>
      </c>
      <c r="N294" s="88">
        <f t="shared" si="56"/>
        <v>312.5</v>
      </c>
      <c r="O294" s="88">
        <f t="shared" si="57"/>
        <v>11.160714285714286</v>
      </c>
      <c r="P294" s="89" t="str">
        <f t="shared" si="58"/>
        <v>Admis</v>
      </c>
      <c r="Q294" s="89" t="str">
        <f t="shared" si="59"/>
        <v>juin</v>
      </c>
      <c r="R294" s="72">
        <f t="shared" si="60"/>
        <v>0</v>
      </c>
      <c r="S294" s="72">
        <f t="shared" si="61"/>
        <v>0</v>
      </c>
      <c r="T294" s="72">
        <f t="shared" si="62"/>
        <v>0</v>
      </c>
      <c r="U294" s="72">
        <f t="shared" si="63"/>
        <v>0</v>
      </c>
      <c r="V294" s="72">
        <f t="shared" si="64"/>
        <v>0</v>
      </c>
      <c r="W294" s="72">
        <f t="shared" si="65"/>
        <v>0</v>
      </c>
      <c r="X294" s="72">
        <f t="shared" si="66"/>
        <v>0</v>
      </c>
      <c r="Y294" s="72">
        <f t="shared" si="67"/>
        <v>0</v>
      </c>
      <c r="Z294" s="72">
        <f t="shared" si="68"/>
        <v>0</v>
      </c>
      <c r="AA294" s="72">
        <f t="shared" si="69"/>
        <v>0</v>
      </c>
      <c r="AB294" s="71" t="str">
        <f>'REPRODUCTION 3'!M289</f>
        <v>Juin</v>
      </c>
      <c r="AC294" s="71" t="str">
        <f>'RUMINANTS 3'!M289</f>
        <v>Juin</v>
      </c>
      <c r="AD294" s="71" t="str">
        <f>'PARASITOLOGIE 3'!M289</f>
        <v>Juin</v>
      </c>
      <c r="AE294" s="71" t="str">
        <f>'INFECTIEUX 3'!M289</f>
        <v>Juin</v>
      </c>
      <c r="AF294" s="71" t="str">
        <f>'CARNIVORES 3'!M289</f>
        <v>Juin</v>
      </c>
      <c r="AG294" s="71" t="str">
        <f>'CHIRURGIE 3'!M289</f>
        <v>Juin</v>
      </c>
      <c r="AH294" s="71" t="str">
        <f>'BIOCHIMIE 2'!M289</f>
        <v>Juin</v>
      </c>
      <c r="AI294" s="71" t="str">
        <f>'HIDAOA 3'!M289</f>
        <v>Juin</v>
      </c>
      <c r="AJ294" s="71" t="str">
        <f>'ANA-PATH 2'!M289</f>
        <v>Juin</v>
      </c>
      <c r="AK294" s="73" t="str">
        <f>CLINIQUE!N291</f>
        <v>Juin</v>
      </c>
    </row>
    <row r="295" spans="1:37" s="34" customFormat="1" ht="15.75" hidden="1">
      <c r="A295" s="35">
        <v>285</v>
      </c>
      <c r="B295" s="123" t="s">
        <v>571</v>
      </c>
      <c r="C295" s="123" t="s">
        <v>572</v>
      </c>
      <c r="D295" s="346">
        <f>'REPRODUCTION 3'!I290</f>
        <v>24</v>
      </c>
      <c r="E295" s="346">
        <f>'RUMINANTS 3'!I290</f>
        <v>48.75</v>
      </c>
      <c r="F295" s="346">
        <f>'PARASITOLOGIE 3'!I290</f>
        <v>42.75</v>
      </c>
      <c r="G295" s="346">
        <f>'INFECTIEUX 3'!I290</f>
        <v>16.5</v>
      </c>
      <c r="H295" s="346">
        <f>'CARNIVORES 3'!I290</f>
        <v>38.25</v>
      </c>
      <c r="I295" s="346">
        <f>'CHIRURGIE 3'!I290</f>
        <v>30.75</v>
      </c>
      <c r="J295" s="346">
        <f>'BIOCHIMIE 2'!I290</f>
        <v>23.5</v>
      </c>
      <c r="K295" s="346">
        <f>'HIDAOA 3'!I290</f>
        <v>40.5</v>
      </c>
      <c r="L295" s="346">
        <f>'ANA-PATH 2'!I290</f>
        <v>23.75</v>
      </c>
      <c r="M295" s="88">
        <f>CLINIQUE!J292</f>
        <v>42.5</v>
      </c>
      <c r="N295" s="88">
        <f t="shared" si="56"/>
        <v>331.25</v>
      </c>
      <c r="O295" s="88">
        <f t="shared" si="57"/>
        <v>11.830357142857142</v>
      </c>
      <c r="P295" s="89" t="str">
        <f t="shared" si="58"/>
        <v>Admis</v>
      </c>
      <c r="Q295" s="89" t="str">
        <f t="shared" si="59"/>
        <v>juin</v>
      </c>
      <c r="R295" s="72">
        <f t="shared" si="60"/>
        <v>0</v>
      </c>
      <c r="S295" s="72">
        <f t="shared" si="61"/>
        <v>0</v>
      </c>
      <c r="T295" s="72">
        <f t="shared" si="62"/>
        <v>0</v>
      </c>
      <c r="U295" s="72">
        <f t="shared" si="63"/>
        <v>0</v>
      </c>
      <c r="V295" s="72">
        <f t="shared" si="64"/>
        <v>0</v>
      </c>
      <c r="W295" s="72">
        <f t="shared" si="65"/>
        <v>0</v>
      </c>
      <c r="X295" s="72">
        <f t="shared" si="66"/>
        <v>0</v>
      </c>
      <c r="Y295" s="72">
        <f t="shared" si="67"/>
        <v>0</v>
      </c>
      <c r="Z295" s="72">
        <f t="shared" si="68"/>
        <v>0</v>
      </c>
      <c r="AA295" s="72">
        <f t="shared" si="69"/>
        <v>0</v>
      </c>
      <c r="AB295" s="71" t="str">
        <f>'REPRODUCTION 3'!M290</f>
        <v>Juin</v>
      </c>
      <c r="AC295" s="71" t="str">
        <f>'RUMINANTS 3'!M290</f>
        <v>Juin</v>
      </c>
      <c r="AD295" s="71" t="str">
        <f>'PARASITOLOGIE 3'!M290</f>
        <v>Juin</v>
      </c>
      <c r="AE295" s="71" t="str">
        <f>'INFECTIEUX 3'!M290</f>
        <v>Juin</v>
      </c>
      <c r="AF295" s="71" t="str">
        <f>'CARNIVORES 3'!M290</f>
        <v>Juin</v>
      </c>
      <c r="AG295" s="71" t="str">
        <f>'CHIRURGIE 3'!M290</f>
        <v>Juin</v>
      </c>
      <c r="AH295" s="71" t="str">
        <f>'BIOCHIMIE 2'!M290</f>
        <v>Juin</v>
      </c>
      <c r="AI295" s="71" t="str">
        <f>'HIDAOA 3'!M290</f>
        <v>Juin</v>
      </c>
      <c r="AJ295" s="71" t="str">
        <f>'ANA-PATH 2'!M290</f>
        <v>Juin</v>
      </c>
      <c r="AK295" s="73" t="str">
        <f>CLINIQUE!N292</f>
        <v>Juin</v>
      </c>
    </row>
    <row r="296" spans="1:37" s="34" customFormat="1" ht="15.75">
      <c r="A296" s="35">
        <v>286</v>
      </c>
      <c r="B296" s="123" t="s">
        <v>573</v>
      </c>
      <c r="C296" s="123" t="s">
        <v>574</v>
      </c>
      <c r="D296" s="346">
        <f>'REPRODUCTION 3'!I291</f>
        <v>21</v>
      </c>
      <c r="E296" s="346">
        <f>'RUMINANTS 3'!I291</f>
        <v>36.75</v>
      </c>
      <c r="F296" s="346">
        <f>'PARASITOLOGIE 3'!I291</f>
        <v>39</v>
      </c>
      <c r="G296" s="346">
        <f>'INFECTIEUX 3'!I291</f>
        <v>15</v>
      </c>
      <c r="H296" s="346">
        <f>'CARNIVORES 3'!I291</f>
        <v>33</v>
      </c>
      <c r="I296" s="346">
        <f>'CHIRURGIE 3'!I291</f>
        <v>21</v>
      </c>
      <c r="J296" s="346">
        <f>'BIOCHIMIE 2'!I291</f>
        <v>23</v>
      </c>
      <c r="K296" s="346">
        <f>'HIDAOA 3'!I291</f>
        <v>40.5</v>
      </c>
      <c r="L296" s="346">
        <f>'ANA-PATH 2'!I291</f>
        <v>15</v>
      </c>
      <c r="M296" s="339">
        <f>CLINIQUE!J293</f>
        <v>39.75</v>
      </c>
      <c r="N296" s="339">
        <f t="shared" si="56"/>
        <v>284</v>
      </c>
      <c r="O296" s="339">
        <f t="shared" si="57"/>
        <v>10.142857142857142</v>
      </c>
      <c r="P296" s="89" t="str">
        <f t="shared" si="58"/>
        <v>Admis</v>
      </c>
      <c r="Q296" s="89" t="str">
        <f t="shared" si="59"/>
        <v>Synthèse</v>
      </c>
      <c r="R296" s="72">
        <f t="shared" si="60"/>
        <v>0</v>
      </c>
      <c r="S296" s="72">
        <f t="shared" si="61"/>
        <v>0</v>
      </c>
      <c r="T296" s="72">
        <f t="shared" si="62"/>
        <v>0</v>
      </c>
      <c r="U296" s="72">
        <f t="shared" si="63"/>
        <v>0</v>
      </c>
      <c r="V296" s="72">
        <f t="shared" si="64"/>
        <v>0</v>
      </c>
      <c r="W296" s="72">
        <f t="shared" si="65"/>
        <v>0</v>
      </c>
      <c r="X296" s="72">
        <f t="shared" si="66"/>
        <v>0</v>
      </c>
      <c r="Y296" s="72">
        <f t="shared" si="67"/>
        <v>0</v>
      </c>
      <c r="Z296" s="72">
        <f t="shared" si="68"/>
        <v>0</v>
      </c>
      <c r="AA296" s="72">
        <f t="shared" si="69"/>
        <v>0</v>
      </c>
      <c r="AB296" s="71" t="str">
        <f>'REPRODUCTION 3'!M291</f>
        <v>Synthèse</v>
      </c>
      <c r="AC296" s="71" t="str">
        <f>'RUMINANTS 3'!M291</f>
        <v>Juin</v>
      </c>
      <c r="AD296" s="71" t="str">
        <f>'PARASITOLOGIE 3'!M291</f>
        <v>Synthèse</v>
      </c>
      <c r="AE296" s="71" t="str">
        <f>'INFECTIEUX 3'!M291</f>
        <v>Synthèse</v>
      </c>
      <c r="AF296" s="71" t="str">
        <f>'CARNIVORES 3'!M291</f>
        <v>Juin</v>
      </c>
      <c r="AG296" s="71" t="str">
        <f>'CHIRURGIE 3'!M291</f>
        <v>Synthèse</v>
      </c>
      <c r="AH296" s="71" t="str">
        <f>'BIOCHIMIE 2'!M291</f>
        <v>Synthèse</v>
      </c>
      <c r="AI296" s="71" t="str">
        <f>'HIDAOA 3'!M291</f>
        <v>Synthèse</v>
      </c>
      <c r="AJ296" s="71" t="str">
        <f>'ANA-PATH 2'!M291</f>
        <v>Synthèse</v>
      </c>
      <c r="AK296" s="73" t="str">
        <f>CLINIQUE!N293</f>
        <v>Juin</v>
      </c>
    </row>
    <row r="297" spans="1:37" s="34" customFormat="1" ht="15.75">
      <c r="A297" s="35">
        <v>287</v>
      </c>
      <c r="B297" s="123" t="s">
        <v>575</v>
      </c>
      <c r="C297" s="123" t="s">
        <v>576</v>
      </c>
      <c r="D297" s="346">
        <f>'REPRODUCTION 3'!I292</f>
        <v>15</v>
      </c>
      <c r="E297" s="346">
        <f>'RUMINANTS 3'!I292</f>
        <v>44.25</v>
      </c>
      <c r="F297" s="346">
        <f>'PARASITOLOGIE 3'!I292</f>
        <v>37.5</v>
      </c>
      <c r="G297" s="346">
        <f>'INFECTIEUX 3'!I292</f>
        <v>49.5</v>
      </c>
      <c r="H297" s="346">
        <f>'CARNIVORES 3'!I292</f>
        <v>32.25</v>
      </c>
      <c r="I297" s="346">
        <f>'CHIRURGIE 3'!I292</f>
        <v>34.5</v>
      </c>
      <c r="J297" s="346">
        <f>'BIOCHIMIE 2'!I292</f>
        <v>21</v>
      </c>
      <c r="K297" s="346">
        <f>'HIDAOA 3'!I292</f>
        <v>35.25</v>
      </c>
      <c r="L297" s="346">
        <f>'ANA-PATH 2'!I292</f>
        <v>24</v>
      </c>
      <c r="M297" s="339">
        <f>CLINIQUE!J294</f>
        <v>39</v>
      </c>
      <c r="N297" s="339">
        <f t="shared" si="56"/>
        <v>332.25</v>
      </c>
      <c r="O297" s="339">
        <f t="shared" si="57"/>
        <v>11.866071428571429</v>
      </c>
      <c r="P297" s="89" t="str">
        <f t="shared" si="58"/>
        <v>Admis</v>
      </c>
      <c r="Q297" s="89" t="str">
        <f t="shared" si="59"/>
        <v>Synthèse</v>
      </c>
      <c r="R297" s="72">
        <f t="shared" si="60"/>
        <v>0</v>
      </c>
      <c r="S297" s="72">
        <f t="shared" si="61"/>
        <v>0</v>
      </c>
      <c r="T297" s="72">
        <f t="shared" si="62"/>
        <v>0</v>
      </c>
      <c r="U297" s="72">
        <f t="shared" si="63"/>
        <v>0</v>
      </c>
      <c r="V297" s="72">
        <f t="shared" si="64"/>
        <v>0</v>
      </c>
      <c r="W297" s="72">
        <f t="shared" si="65"/>
        <v>0</v>
      </c>
      <c r="X297" s="72">
        <f t="shared" si="66"/>
        <v>0</v>
      </c>
      <c r="Y297" s="72">
        <f t="shared" si="67"/>
        <v>0</v>
      </c>
      <c r="Z297" s="72">
        <f t="shared" si="68"/>
        <v>0</v>
      </c>
      <c r="AA297" s="72">
        <f t="shared" si="69"/>
        <v>0</v>
      </c>
      <c r="AB297" s="71" t="str">
        <f>'REPRODUCTION 3'!M292</f>
        <v>Synthèse</v>
      </c>
      <c r="AC297" s="71" t="str">
        <f>'RUMINANTS 3'!M292</f>
        <v>Juin</v>
      </c>
      <c r="AD297" s="71" t="str">
        <f>'PARASITOLOGIE 3'!M292</f>
        <v>Synthèse</v>
      </c>
      <c r="AE297" s="71" t="str">
        <f>'INFECTIEUX 3'!M292</f>
        <v>Synthèse</v>
      </c>
      <c r="AF297" s="71" t="str">
        <f>'CARNIVORES 3'!M292</f>
        <v>Juin</v>
      </c>
      <c r="AG297" s="71" t="str">
        <f>'CHIRURGIE 3'!M292</f>
        <v>Juin</v>
      </c>
      <c r="AH297" s="71" t="str">
        <f>'BIOCHIMIE 2'!M292</f>
        <v>Synthèse</v>
      </c>
      <c r="AI297" s="71" t="str">
        <f>'HIDAOA 3'!M292</f>
        <v>Juin</v>
      </c>
      <c r="AJ297" s="71" t="str">
        <f>'ANA-PATH 2'!M292</f>
        <v>Synthèse</v>
      </c>
      <c r="AK297" s="73" t="str">
        <f>CLINIQUE!N294</f>
        <v>Juin</v>
      </c>
    </row>
    <row r="298" spans="1:37" s="34" customFormat="1" ht="15.75" hidden="1">
      <c r="A298" s="35">
        <v>288</v>
      </c>
      <c r="B298" s="123" t="s">
        <v>577</v>
      </c>
      <c r="C298" s="123" t="s">
        <v>578</v>
      </c>
      <c r="D298" s="346">
        <f>'REPRODUCTION 3'!I293</f>
        <v>20.625</v>
      </c>
      <c r="E298" s="346">
        <f>'RUMINANTS 3'!I293</f>
        <v>47.25</v>
      </c>
      <c r="F298" s="346">
        <f>'PARASITOLOGIE 3'!I293</f>
        <v>37.724999999999994</v>
      </c>
      <c r="G298" s="346">
        <f>'INFECTIEUX 3'!I293</f>
        <v>15.75</v>
      </c>
      <c r="H298" s="346">
        <f>'CARNIVORES 3'!I293</f>
        <v>44.25</v>
      </c>
      <c r="I298" s="346">
        <f>'CHIRURGIE 3'!I293</f>
        <v>25.5</v>
      </c>
      <c r="J298" s="346">
        <f>'BIOCHIMIE 2'!I293</f>
        <v>19.75</v>
      </c>
      <c r="K298" s="346">
        <f>'HIDAOA 3'!I293</f>
        <v>49.875</v>
      </c>
      <c r="L298" s="346">
        <f>'ANA-PATH 2'!I293</f>
        <v>15.75</v>
      </c>
      <c r="M298" s="88">
        <f>CLINIQUE!J295</f>
        <v>40</v>
      </c>
      <c r="N298" s="88">
        <f t="shared" si="56"/>
        <v>316.47500000000002</v>
      </c>
      <c r="O298" s="88">
        <f t="shared" si="57"/>
        <v>11.302678571428572</v>
      </c>
      <c r="P298" s="89" t="str">
        <f t="shared" si="58"/>
        <v>Admis</v>
      </c>
      <c r="Q298" s="89" t="str">
        <f t="shared" si="59"/>
        <v>juin</v>
      </c>
      <c r="R298" s="72">
        <f t="shared" si="60"/>
        <v>0</v>
      </c>
      <c r="S298" s="72">
        <f t="shared" si="61"/>
        <v>0</v>
      </c>
      <c r="T298" s="72">
        <f t="shared" si="62"/>
        <v>0</v>
      </c>
      <c r="U298" s="72">
        <f t="shared" si="63"/>
        <v>0</v>
      </c>
      <c r="V298" s="72">
        <f t="shared" si="64"/>
        <v>0</v>
      </c>
      <c r="W298" s="72">
        <f t="shared" si="65"/>
        <v>0</v>
      </c>
      <c r="X298" s="72">
        <f t="shared" si="66"/>
        <v>0</v>
      </c>
      <c r="Y298" s="72">
        <f t="shared" si="67"/>
        <v>0</v>
      </c>
      <c r="Z298" s="72">
        <f t="shared" si="68"/>
        <v>0</v>
      </c>
      <c r="AA298" s="72">
        <f t="shared" si="69"/>
        <v>0</v>
      </c>
      <c r="AB298" s="71" t="str">
        <f>'REPRODUCTION 3'!M293</f>
        <v>Juin</v>
      </c>
      <c r="AC298" s="71" t="str">
        <f>'RUMINANTS 3'!M293</f>
        <v>Juin</v>
      </c>
      <c r="AD298" s="71" t="str">
        <f>'PARASITOLOGIE 3'!M293</f>
        <v>Juin</v>
      </c>
      <c r="AE298" s="71" t="str">
        <f>'INFECTIEUX 3'!M293</f>
        <v>Juin</v>
      </c>
      <c r="AF298" s="71" t="str">
        <f>'CARNIVORES 3'!M293</f>
        <v>Juin</v>
      </c>
      <c r="AG298" s="71" t="str">
        <f>'CHIRURGIE 3'!M293</f>
        <v>Juin</v>
      </c>
      <c r="AH298" s="71" t="str">
        <f>'BIOCHIMIE 2'!M293</f>
        <v>Juin</v>
      </c>
      <c r="AI298" s="71" t="str">
        <f>'HIDAOA 3'!M293</f>
        <v>Juin</v>
      </c>
      <c r="AJ298" s="71" t="str">
        <f>'ANA-PATH 2'!M293</f>
        <v>Juin</v>
      </c>
      <c r="AK298" s="73" t="str">
        <f>CLINIQUE!N295</f>
        <v>Juin</v>
      </c>
    </row>
    <row r="299" spans="1:37" s="34" customFormat="1" ht="15.75" hidden="1">
      <c r="A299" s="35">
        <v>289</v>
      </c>
      <c r="B299" s="123" t="s">
        <v>579</v>
      </c>
      <c r="C299" s="123" t="s">
        <v>326</v>
      </c>
      <c r="D299" s="346">
        <f>'REPRODUCTION 3'!I294</f>
        <v>15</v>
      </c>
      <c r="E299" s="346">
        <f>'RUMINANTS 3'!I294</f>
        <v>42</v>
      </c>
      <c r="F299" s="346">
        <f>'PARASITOLOGIE 3'!I294</f>
        <v>25.125</v>
      </c>
      <c r="G299" s="346">
        <f>'INFECTIEUX 3'!I294</f>
        <v>15</v>
      </c>
      <c r="H299" s="346">
        <f>'CARNIVORES 3'!I294</f>
        <v>35.625</v>
      </c>
      <c r="I299" s="346">
        <f>'CHIRURGIE 3'!I294</f>
        <v>33</v>
      </c>
      <c r="J299" s="346">
        <f>'BIOCHIMIE 2'!I294</f>
        <v>22.75</v>
      </c>
      <c r="K299" s="346">
        <f>'HIDAOA 3'!I294</f>
        <v>39.75</v>
      </c>
      <c r="L299" s="346">
        <f>'ANA-PATH 2'!I294</f>
        <v>19.5</v>
      </c>
      <c r="M299" s="88">
        <f>CLINIQUE!J296</f>
        <v>41</v>
      </c>
      <c r="N299" s="88">
        <f t="shared" si="56"/>
        <v>288.75</v>
      </c>
      <c r="O299" s="88">
        <f t="shared" si="57"/>
        <v>10.3125</v>
      </c>
      <c r="P299" s="89" t="str">
        <f t="shared" si="58"/>
        <v>Admis</v>
      </c>
      <c r="Q299" s="89" t="str">
        <f t="shared" si="59"/>
        <v>juin</v>
      </c>
      <c r="R299" s="72">
        <f t="shared" si="60"/>
        <v>0</v>
      </c>
      <c r="S299" s="72">
        <f t="shared" si="61"/>
        <v>0</v>
      </c>
      <c r="T299" s="72">
        <f t="shared" si="62"/>
        <v>0</v>
      </c>
      <c r="U299" s="72">
        <f t="shared" si="63"/>
        <v>0</v>
      </c>
      <c r="V299" s="72">
        <f t="shared" si="64"/>
        <v>0</v>
      </c>
      <c r="W299" s="72">
        <f t="shared" si="65"/>
        <v>0</v>
      </c>
      <c r="X299" s="72">
        <f t="shared" si="66"/>
        <v>0</v>
      </c>
      <c r="Y299" s="72">
        <f t="shared" si="67"/>
        <v>0</v>
      </c>
      <c r="Z299" s="72">
        <f t="shared" si="68"/>
        <v>0</v>
      </c>
      <c r="AA299" s="72">
        <f t="shared" si="69"/>
        <v>0</v>
      </c>
      <c r="AB299" s="71" t="str">
        <f>'REPRODUCTION 3'!M294</f>
        <v>Juin</v>
      </c>
      <c r="AC299" s="71" t="str">
        <f>'RUMINANTS 3'!M294</f>
        <v>Juin</v>
      </c>
      <c r="AD299" s="71" t="str">
        <f>'PARASITOLOGIE 3'!M294</f>
        <v>Juin</v>
      </c>
      <c r="AE299" s="71" t="str">
        <f>'INFECTIEUX 3'!M294</f>
        <v>Juin</v>
      </c>
      <c r="AF299" s="71" t="str">
        <f>'CARNIVORES 3'!M294</f>
        <v>Juin</v>
      </c>
      <c r="AG299" s="71" t="str">
        <f>'CHIRURGIE 3'!M294</f>
        <v>Juin</v>
      </c>
      <c r="AH299" s="71" t="str">
        <f>'BIOCHIMIE 2'!M294</f>
        <v>Juin</v>
      </c>
      <c r="AI299" s="71" t="str">
        <f>'HIDAOA 3'!M294</f>
        <v>Juin</v>
      </c>
      <c r="AJ299" s="71" t="str">
        <f>'ANA-PATH 2'!M294</f>
        <v>Juin</v>
      </c>
      <c r="AK299" s="73" t="str">
        <f>CLINIQUE!N296</f>
        <v>Juin</v>
      </c>
    </row>
    <row r="300" spans="1:37" s="34" customFormat="1" ht="15.75">
      <c r="A300" s="35">
        <v>290</v>
      </c>
      <c r="B300" s="123" t="s">
        <v>62</v>
      </c>
      <c r="C300" s="123" t="s">
        <v>90</v>
      </c>
      <c r="D300" s="346">
        <f>'REPRODUCTION 3'!I295</f>
        <v>21</v>
      </c>
      <c r="E300" s="346">
        <f>'RUMINANTS 3'!I295</f>
        <v>38.25</v>
      </c>
      <c r="F300" s="346">
        <f>'PARASITOLOGIE 3'!I295</f>
        <v>43.5</v>
      </c>
      <c r="G300" s="346">
        <f>'INFECTIEUX 3'!I295</f>
        <v>15</v>
      </c>
      <c r="H300" s="346">
        <f>'CARNIVORES 3'!I295</f>
        <v>31.875</v>
      </c>
      <c r="I300" s="346">
        <f>'CHIRURGIE 3'!I295</f>
        <v>22.5</v>
      </c>
      <c r="J300" s="346">
        <f>'BIOCHIMIE 2'!I295</f>
        <v>10</v>
      </c>
      <c r="K300" s="346">
        <f>'HIDAOA 3'!I295</f>
        <v>41.25</v>
      </c>
      <c r="L300" s="346">
        <f>'ANA-PATH 2'!I295</f>
        <v>21</v>
      </c>
      <c r="M300" s="339">
        <f>CLINIQUE!J297</f>
        <v>39</v>
      </c>
      <c r="N300" s="339">
        <f t="shared" si="56"/>
        <v>283.375</v>
      </c>
      <c r="O300" s="339">
        <f t="shared" si="57"/>
        <v>10.120535714285714</v>
      </c>
      <c r="P300" s="89" t="str">
        <f t="shared" si="58"/>
        <v>Admis</v>
      </c>
      <c r="Q300" s="89" t="str">
        <f t="shared" si="59"/>
        <v>Synthèse</v>
      </c>
      <c r="R300" s="72">
        <f t="shared" si="60"/>
        <v>0</v>
      </c>
      <c r="S300" s="72">
        <f t="shared" si="61"/>
        <v>0</v>
      </c>
      <c r="T300" s="72">
        <f t="shared" si="62"/>
        <v>0</v>
      </c>
      <c r="U300" s="72">
        <f t="shared" si="63"/>
        <v>0</v>
      </c>
      <c r="V300" s="72">
        <f t="shared" si="64"/>
        <v>0</v>
      </c>
      <c r="W300" s="72">
        <f t="shared" si="65"/>
        <v>0</v>
      </c>
      <c r="X300" s="72">
        <f t="shared" si="66"/>
        <v>0</v>
      </c>
      <c r="Y300" s="72">
        <f t="shared" si="67"/>
        <v>0</v>
      </c>
      <c r="Z300" s="72">
        <f t="shared" si="68"/>
        <v>0</v>
      </c>
      <c r="AA300" s="72">
        <f t="shared" si="69"/>
        <v>0</v>
      </c>
      <c r="AB300" s="71" t="str">
        <f>'REPRODUCTION 3'!M295</f>
        <v>Synthèse</v>
      </c>
      <c r="AC300" s="71" t="str">
        <f>'RUMINANTS 3'!M295</f>
        <v>Juin</v>
      </c>
      <c r="AD300" s="71" t="str">
        <f>'PARASITOLOGIE 3'!M295</f>
        <v>Synthèse</v>
      </c>
      <c r="AE300" s="71" t="str">
        <f>'INFECTIEUX 3'!M295</f>
        <v>Synthèse</v>
      </c>
      <c r="AF300" s="71" t="str">
        <f>'CARNIVORES 3'!M295</f>
        <v>Juin</v>
      </c>
      <c r="AG300" s="71" t="str">
        <f>'CHIRURGIE 3'!M295</f>
        <v>Synthèse</v>
      </c>
      <c r="AH300" s="71" t="str">
        <f>'BIOCHIMIE 2'!M295</f>
        <v>Synthèse</v>
      </c>
      <c r="AI300" s="71" t="str">
        <f>'HIDAOA 3'!M295</f>
        <v>Synthèse</v>
      </c>
      <c r="AJ300" s="71" t="str">
        <f>'ANA-PATH 2'!M295</f>
        <v>Synthèse</v>
      </c>
      <c r="AK300" s="73" t="str">
        <f>CLINIQUE!N297</f>
        <v>Juin</v>
      </c>
    </row>
    <row r="301" spans="1:37" s="34" customFormat="1" ht="15.75">
      <c r="A301" s="115">
        <v>30</v>
      </c>
      <c r="B301" s="136" t="s">
        <v>580</v>
      </c>
      <c r="C301" s="136" t="s">
        <v>379</v>
      </c>
      <c r="D301" s="346">
        <f>'REPRODUCTION 3'!I296</f>
        <v>15</v>
      </c>
      <c r="E301" s="346">
        <f>'RUMINANTS 3'!I296</f>
        <v>39</v>
      </c>
      <c r="F301" s="346">
        <f>'PARASITOLOGIE 3'!I296</f>
        <v>30</v>
      </c>
      <c r="G301" s="346">
        <f>'INFECTIEUX 3'!I296</f>
        <v>15</v>
      </c>
      <c r="H301" s="346">
        <f>'CARNIVORES 3'!I296</f>
        <v>31.125</v>
      </c>
      <c r="I301" s="346">
        <f>'CHIRURGIE 3'!I296</f>
        <v>34.5</v>
      </c>
      <c r="J301" s="346">
        <f>'BIOCHIMIE 2'!I296</f>
        <v>19</v>
      </c>
      <c r="K301" s="346">
        <f>'HIDAOA 3'!I296</f>
        <v>42</v>
      </c>
      <c r="L301" s="346">
        <f>'ANA-PATH 2'!I296</f>
        <v>24.5</v>
      </c>
      <c r="M301" s="346">
        <f>CLINIQUE!J298</f>
        <v>43</v>
      </c>
      <c r="N301" s="346">
        <f t="shared" si="56"/>
        <v>293.125</v>
      </c>
      <c r="O301" s="346">
        <f t="shared" si="57"/>
        <v>10.46875</v>
      </c>
      <c r="P301" s="347" t="str">
        <f t="shared" si="58"/>
        <v>Admis</v>
      </c>
      <c r="Q301" s="347" t="str">
        <f t="shared" si="59"/>
        <v>Synthèse</v>
      </c>
      <c r="R301" s="348">
        <f t="shared" si="60"/>
        <v>0</v>
      </c>
      <c r="S301" s="348">
        <f t="shared" si="61"/>
        <v>0</v>
      </c>
      <c r="T301" s="348">
        <f t="shared" si="62"/>
        <v>0</v>
      </c>
      <c r="U301" s="348">
        <f t="shared" si="63"/>
        <v>0</v>
      </c>
      <c r="V301" s="348">
        <f t="shared" si="64"/>
        <v>0</v>
      </c>
      <c r="W301" s="348">
        <f t="shared" si="65"/>
        <v>0</v>
      </c>
      <c r="X301" s="348">
        <f t="shared" si="66"/>
        <v>0</v>
      </c>
      <c r="Y301" s="348">
        <f t="shared" si="67"/>
        <v>0</v>
      </c>
      <c r="Z301" s="348">
        <f t="shared" si="68"/>
        <v>0</v>
      </c>
      <c r="AA301" s="348">
        <f t="shared" si="69"/>
        <v>0</v>
      </c>
      <c r="AB301" s="71" t="str">
        <f>'REPRODUCTION 3'!M296</f>
        <v>Synthèse</v>
      </c>
      <c r="AC301" s="71" t="str">
        <f>'RUMINANTS 3'!M296</f>
        <v>Juin</v>
      </c>
      <c r="AD301" s="71" t="str">
        <f>'PARASITOLOGIE 3'!M296</f>
        <v>Synthèse</v>
      </c>
      <c r="AE301" s="71" t="str">
        <f>'INFECTIEUX 3'!M296</f>
        <v>Synthèse</v>
      </c>
      <c r="AF301" s="71" t="str">
        <f>'CARNIVORES 3'!M296</f>
        <v>Juin</v>
      </c>
      <c r="AG301" s="71" t="str">
        <f>'CHIRURGIE 3'!M296</f>
        <v>Synthèse</v>
      </c>
      <c r="AH301" s="71" t="str">
        <f>'BIOCHIMIE 2'!M296</f>
        <v>Synthèse</v>
      </c>
      <c r="AI301" s="71" t="str">
        <f>'HIDAOA 3'!M296</f>
        <v>Synthèse</v>
      </c>
      <c r="AJ301" s="71" t="str">
        <f>'ANA-PATH 2'!M296</f>
        <v>Juin</v>
      </c>
      <c r="AK301" s="73" t="str">
        <f>CLINIQUE!N298</f>
        <v>Juin</v>
      </c>
    </row>
    <row r="302" spans="1:37" s="34" customFormat="1" ht="15.75">
      <c r="A302" s="35">
        <v>292</v>
      </c>
      <c r="B302" s="123" t="s">
        <v>581</v>
      </c>
      <c r="C302" s="123" t="s">
        <v>57</v>
      </c>
      <c r="D302" s="346">
        <f>'REPRODUCTION 3'!I297</f>
        <v>39</v>
      </c>
      <c r="E302" s="346">
        <f>'RUMINANTS 3'!I297</f>
        <v>48</v>
      </c>
      <c r="F302" s="346">
        <f>'PARASITOLOGIE 3'!I297</f>
        <v>31.875</v>
      </c>
      <c r="G302" s="346">
        <f>'INFECTIEUX 3'!I297</f>
        <v>40.5</v>
      </c>
      <c r="H302" s="346">
        <f>'CARNIVORES 3'!I297</f>
        <v>31.5</v>
      </c>
      <c r="I302" s="346">
        <f>'CHIRURGIE 3'!I297</f>
        <v>30</v>
      </c>
      <c r="J302" s="346">
        <f>'BIOCHIMIE 2'!I297</f>
        <v>13</v>
      </c>
      <c r="K302" s="346">
        <f>'HIDAOA 3'!I297</f>
        <v>32.25</v>
      </c>
      <c r="L302" s="346">
        <f>'ANA-PATH 2'!I297</f>
        <v>23</v>
      </c>
      <c r="M302" s="339">
        <f>CLINIQUE!J299</f>
        <v>39</v>
      </c>
      <c r="N302" s="339">
        <f t="shared" si="56"/>
        <v>328.125</v>
      </c>
      <c r="O302" s="339">
        <f t="shared" si="57"/>
        <v>11.71875</v>
      </c>
      <c r="P302" s="89" t="str">
        <f t="shared" si="58"/>
        <v>Admis</v>
      </c>
      <c r="Q302" s="89" t="str">
        <f t="shared" si="59"/>
        <v>Synthèse</v>
      </c>
      <c r="R302" s="72">
        <f t="shared" si="60"/>
        <v>0</v>
      </c>
      <c r="S302" s="72">
        <f t="shared" si="61"/>
        <v>0</v>
      </c>
      <c r="T302" s="72">
        <f t="shared" si="62"/>
        <v>0</v>
      </c>
      <c r="U302" s="72">
        <f t="shared" si="63"/>
        <v>0</v>
      </c>
      <c r="V302" s="72">
        <f t="shared" si="64"/>
        <v>0</v>
      </c>
      <c r="W302" s="72">
        <f t="shared" si="65"/>
        <v>0</v>
      </c>
      <c r="X302" s="72">
        <f t="shared" si="66"/>
        <v>0</v>
      </c>
      <c r="Y302" s="72">
        <f t="shared" si="67"/>
        <v>0</v>
      </c>
      <c r="Z302" s="72">
        <f t="shared" si="68"/>
        <v>0</v>
      </c>
      <c r="AA302" s="72">
        <f t="shared" si="69"/>
        <v>0</v>
      </c>
      <c r="AB302" s="71" t="str">
        <f>'REPRODUCTION 3'!M297</f>
        <v>Synthèse</v>
      </c>
      <c r="AC302" s="71" t="str">
        <f>'RUMINANTS 3'!M297</f>
        <v>Juin</v>
      </c>
      <c r="AD302" s="71" t="str">
        <f>'PARASITOLOGIE 3'!M297</f>
        <v>Juin</v>
      </c>
      <c r="AE302" s="71" t="str">
        <f>'INFECTIEUX 3'!M297</f>
        <v>Synthèse</v>
      </c>
      <c r="AF302" s="71" t="str">
        <f>'CARNIVORES 3'!M297</f>
        <v>Juin</v>
      </c>
      <c r="AG302" s="71" t="str">
        <f>'CHIRURGIE 3'!M297</f>
        <v>Synthèse</v>
      </c>
      <c r="AH302" s="71" t="str">
        <f>'BIOCHIMIE 2'!M297</f>
        <v>Synthèse</v>
      </c>
      <c r="AI302" s="71" t="str">
        <f>'HIDAOA 3'!M297</f>
        <v>Juin</v>
      </c>
      <c r="AJ302" s="71" t="str">
        <f>'ANA-PATH 2'!M297</f>
        <v>Synthèse</v>
      </c>
      <c r="AK302" s="73" t="str">
        <f>CLINIQUE!N299</f>
        <v>Juin</v>
      </c>
    </row>
    <row r="303" spans="1:37" s="34" customFormat="1" ht="18.95" customHeight="1">
      <c r="A303" s="115">
        <v>372</v>
      </c>
      <c r="B303" s="136" t="s">
        <v>582</v>
      </c>
      <c r="C303" s="136" t="s">
        <v>43</v>
      </c>
      <c r="D303" s="346">
        <f>'REPRODUCTION 3'!I298</f>
        <v>21</v>
      </c>
      <c r="E303" s="346">
        <f>'RUMINANTS 3'!I298</f>
        <v>37.5</v>
      </c>
      <c r="F303" s="346">
        <f>'PARASITOLOGIE 3'!I298</f>
        <v>31.5</v>
      </c>
      <c r="G303" s="346">
        <f>'INFECTIEUX 3'!I298</f>
        <v>9</v>
      </c>
      <c r="H303" s="346">
        <f>'CARNIVORES 3'!I298</f>
        <v>21.375</v>
      </c>
      <c r="I303" s="346">
        <f>'CHIRURGIE 3'!I298</f>
        <v>13.5</v>
      </c>
      <c r="J303" s="346">
        <f>'BIOCHIMIE 2'!I298</f>
        <v>13</v>
      </c>
      <c r="K303" s="346">
        <f>'HIDAOA 3'!I298</f>
        <v>35.25</v>
      </c>
      <c r="L303" s="346">
        <f>'ANA-PATH 2'!I298</f>
        <v>16</v>
      </c>
      <c r="M303" s="346">
        <f>CLINIQUE!J300</f>
        <v>13</v>
      </c>
      <c r="N303" s="346">
        <f t="shared" si="56"/>
        <v>211.125</v>
      </c>
      <c r="O303" s="346">
        <f t="shared" si="57"/>
        <v>7.5401785714285712</v>
      </c>
      <c r="P303" s="347" t="str">
        <f t="shared" si="58"/>
        <v>Ajournee</v>
      </c>
      <c r="Q303" s="347" t="str">
        <f t="shared" si="59"/>
        <v>Synthèse</v>
      </c>
      <c r="R303" s="348">
        <f t="shared" si="60"/>
        <v>0</v>
      </c>
      <c r="S303" s="348">
        <f t="shared" si="61"/>
        <v>0</v>
      </c>
      <c r="T303" s="348">
        <f t="shared" si="62"/>
        <v>0</v>
      </c>
      <c r="U303" s="348">
        <f t="shared" si="63"/>
        <v>1</v>
      </c>
      <c r="V303" s="348">
        <f t="shared" si="64"/>
        <v>0</v>
      </c>
      <c r="W303" s="348">
        <f t="shared" si="65"/>
        <v>1</v>
      </c>
      <c r="X303" s="348">
        <f t="shared" si="66"/>
        <v>0</v>
      </c>
      <c r="Y303" s="348">
        <f t="shared" si="67"/>
        <v>0</v>
      </c>
      <c r="Z303" s="348">
        <f t="shared" si="68"/>
        <v>0</v>
      </c>
      <c r="AA303" s="348">
        <f t="shared" si="69"/>
        <v>1</v>
      </c>
      <c r="AB303" s="71" t="str">
        <f>'REPRODUCTION 3'!M298</f>
        <v>Synthèse</v>
      </c>
      <c r="AC303" s="71" t="str">
        <f>'RUMINANTS 3'!M298</f>
        <v>Synthèse</v>
      </c>
      <c r="AD303" s="71" t="str">
        <f>'PARASITOLOGIE 3'!M298</f>
        <v>Synthèse</v>
      </c>
      <c r="AE303" s="71" t="str">
        <f>'INFECTIEUX 3'!M298</f>
        <v>Synthèse</v>
      </c>
      <c r="AF303" s="71" t="str">
        <f>'CARNIVORES 3'!M298</f>
        <v>Synthèse</v>
      </c>
      <c r="AG303" s="71" t="str">
        <f>'CHIRURGIE 3'!M298</f>
        <v>Synthèse</v>
      </c>
      <c r="AH303" s="71" t="str">
        <f>'BIOCHIMIE 2'!M298</f>
        <v>Synthèse</v>
      </c>
      <c r="AI303" s="71" t="str">
        <f>'HIDAOA 3'!M298</f>
        <v>Synthèse</v>
      </c>
      <c r="AJ303" s="71" t="str">
        <f>'ANA-PATH 2'!M298</f>
        <v>Synthèse</v>
      </c>
      <c r="AK303" s="73" t="str">
        <f>CLINIQUE!N300</f>
        <v>Juin</v>
      </c>
    </row>
    <row r="304" spans="1:37" s="34" customFormat="1" ht="15.75">
      <c r="A304" s="35">
        <v>294</v>
      </c>
      <c r="B304" s="123" t="s">
        <v>98</v>
      </c>
      <c r="C304" s="123" t="s">
        <v>583</v>
      </c>
      <c r="D304" s="346">
        <f>'REPRODUCTION 3'!I299</f>
        <v>25.125</v>
      </c>
      <c r="E304" s="346">
        <f>'RUMINANTS 3'!I299</f>
        <v>43.5</v>
      </c>
      <c r="F304" s="346">
        <f>'PARASITOLOGIE 3'!I299</f>
        <v>40.125</v>
      </c>
      <c r="G304" s="346">
        <f>'INFECTIEUX 3'!I299</f>
        <v>30</v>
      </c>
      <c r="H304" s="346">
        <f>'CARNIVORES 3'!I299</f>
        <v>34.875</v>
      </c>
      <c r="I304" s="346">
        <f>'CHIRURGIE 3'!I299</f>
        <v>30</v>
      </c>
      <c r="J304" s="346">
        <f>'BIOCHIMIE 2'!I299</f>
        <v>20.75</v>
      </c>
      <c r="K304" s="346">
        <f>'HIDAOA 3'!I299</f>
        <v>38.25</v>
      </c>
      <c r="L304" s="346">
        <f>'ANA-PATH 2'!I299</f>
        <v>16.25</v>
      </c>
      <c r="M304" s="339">
        <f>CLINIQUE!J301</f>
        <v>39</v>
      </c>
      <c r="N304" s="339">
        <f t="shared" si="56"/>
        <v>317.875</v>
      </c>
      <c r="O304" s="339">
        <f t="shared" si="57"/>
        <v>11.352678571428571</v>
      </c>
      <c r="P304" s="89" t="str">
        <f t="shared" si="58"/>
        <v>Admis</v>
      </c>
      <c r="Q304" s="89" t="str">
        <f t="shared" si="59"/>
        <v>Synthèse</v>
      </c>
      <c r="R304" s="72">
        <f t="shared" si="60"/>
        <v>0</v>
      </c>
      <c r="S304" s="72">
        <f t="shared" si="61"/>
        <v>0</v>
      </c>
      <c r="T304" s="72">
        <f t="shared" si="62"/>
        <v>0</v>
      </c>
      <c r="U304" s="72">
        <f t="shared" si="63"/>
        <v>0</v>
      </c>
      <c r="V304" s="72">
        <f t="shared" si="64"/>
        <v>0</v>
      </c>
      <c r="W304" s="72">
        <f t="shared" si="65"/>
        <v>0</v>
      </c>
      <c r="X304" s="72">
        <f t="shared" si="66"/>
        <v>0</v>
      </c>
      <c r="Y304" s="72">
        <f t="shared" si="67"/>
        <v>0</v>
      </c>
      <c r="Z304" s="72">
        <f t="shared" si="68"/>
        <v>0</v>
      </c>
      <c r="AA304" s="72">
        <f t="shared" si="69"/>
        <v>0</v>
      </c>
      <c r="AB304" s="71" t="str">
        <f>'REPRODUCTION 3'!M299</f>
        <v>Juin</v>
      </c>
      <c r="AC304" s="71" t="str">
        <f>'RUMINANTS 3'!M299</f>
        <v>Juin</v>
      </c>
      <c r="AD304" s="71" t="str">
        <f>'PARASITOLOGIE 3'!M299</f>
        <v>Juin</v>
      </c>
      <c r="AE304" s="71" t="str">
        <f>'INFECTIEUX 3'!M299</f>
        <v>Synthèse</v>
      </c>
      <c r="AF304" s="71" t="str">
        <f>'CARNIVORES 3'!M299</f>
        <v>Juin</v>
      </c>
      <c r="AG304" s="71" t="str">
        <f>'CHIRURGIE 3'!M299</f>
        <v>Juin</v>
      </c>
      <c r="AH304" s="71" t="str">
        <f>'BIOCHIMIE 2'!M299</f>
        <v>Juin</v>
      </c>
      <c r="AI304" s="71" t="str">
        <f>'HIDAOA 3'!M299</f>
        <v>Juin</v>
      </c>
      <c r="AJ304" s="71" t="str">
        <f>'ANA-PATH 2'!M299</f>
        <v>Juin</v>
      </c>
      <c r="AK304" s="73" t="str">
        <f>CLINIQUE!N301</f>
        <v>Juin</v>
      </c>
    </row>
    <row r="305" spans="1:37" s="34" customFormat="1" ht="15.75">
      <c r="A305" s="35">
        <v>295</v>
      </c>
      <c r="B305" s="123" t="s">
        <v>584</v>
      </c>
      <c r="C305" s="123" t="s">
        <v>585</v>
      </c>
      <c r="D305" s="346">
        <f>'REPRODUCTION 3'!I300</f>
        <v>15</v>
      </c>
      <c r="E305" s="346">
        <f>'RUMINANTS 3'!I300</f>
        <v>37.5</v>
      </c>
      <c r="F305" s="346">
        <f>'PARASITOLOGIE 3'!I300</f>
        <v>43.5</v>
      </c>
      <c r="G305" s="346">
        <f>'INFECTIEUX 3'!I300</f>
        <v>16.5</v>
      </c>
      <c r="H305" s="346">
        <f>'CARNIVORES 3'!I300</f>
        <v>34.125</v>
      </c>
      <c r="I305" s="346">
        <f>'CHIRURGIE 3'!I300</f>
        <v>39</v>
      </c>
      <c r="J305" s="346">
        <f>'BIOCHIMIE 2'!I300</f>
        <v>13</v>
      </c>
      <c r="K305" s="346">
        <f>'HIDAOA 3'!I300</f>
        <v>33</v>
      </c>
      <c r="L305" s="346">
        <f>'ANA-PATH 2'!I300</f>
        <v>12.75</v>
      </c>
      <c r="M305" s="339">
        <f>CLINIQUE!J302</f>
        <v>39</v>
      </c>
      <c r="N305" s="339">
        <f t="shared" si="56"/>
        <v>283.375</v>
      </c>
      <c r="O305" s="339">
        <f t="shared" si="57"/>
        <v>10.120535714285714</v>
      </c>
      <c r="P305" s="89" t="str">
        <f t="shared" si="58"/>
        <v>Admis</v>
      </c>
      <c r="Q305" s="89" t="str">
        <f t="shared" si="59"/>
        <v>Synthèse</v>
      </c>
      <c r="R305" s="72">
        <f t="shared" si="60"/>
        <v>0</v>
      </c>
      <c r="S305" s="72">
        <f t="shared" si="61"/>
        <v>0</v>
      </c>
      <c r="T305" s="72">
        <f t="shared" si="62"/>
        <v>0</v>
      </c>
      <c r="U305" s="72">
        <f t="shared" si="63"/>
        <v>0</v>
      </c>
      <c r="V305" s="72">
        <f t="shared" si="64"/>
        <v>0</v>
      </c>
      <c r="W305" s="72">
        <f t="shared" si="65"/>
        <v>0</v>
      </c>
      <c r="X305" s="72">
        <f t="shared" si="66"/>
        <v>0</v>
      </c>
      <c r="Y305" s="72">
        <f t="shared" si="67"/>
        <v>0</v>
      </c>
      <c r="Z305" s="72">
        <f t="shared" si="68"/>
        <v>0</v>
      </c>
      <c r="AA305" s="72">
        <f t="shared" si="69"/>
        <v>0</v>
      </c>
      <c r="AB305" s="71" t="str">
        <f>'REPRODUCTION 3'!M300</f>
        <v>Synthèse</v>
      </c>
      <c r="AC305" s="71" t="str">
        <f>'RUMINANTS 3'!M300</f>
        <v>Synthèse</v>
      </c>
      <c r="AD305" s="71" t="str">
        <f>'PARASITOLOGIE 3'!M300</f>
        <v>Synthèse</v>
      </c>
      <c r="AE305" s="71" t="str">
        <f>'INFECTIEUX 3'!M300</f>
        <v>Synthèse</v>
      </c>
      <c r="AF305" s="71" t="str">
        <f>'CARNIVORES 3'!M300</f>
        <v>Juin</v>
      </c>
      <c r="AG305" s="71" t="str">
        <f>'CHIRURGIE 3'!M300</f>
        <v>Synthèse</v>
      </c>
      <c r="AH305" s="71" t="str">
        <f>'BIOCHIMIE 2'!M300</f>
        <v>Synthèse</v>
      </c>
      <c r="AI305" s="71" t="str">
        <f>'HIDAOA 3'!M300</f>
        <v>Synthèse</v>
      </c>
      <c r="AJ305" s="71" t="str">
        <f>'ANA-PATH 2'!M300</f>
        <v>Synthèse</v>
      </c>
      <c r="AK305" s="73" t="str">
        <f>CLINIQUE!N302</f>
        <v>Juin</v>
      </c>
    </row>
    <row r="306" spans="1:37" s="34" customFormat="1" ht="15.75">
      <c r="A306" s="35">
        <v>296</v>
      </c>
      <c r="B306" s="123" t="s">
        <v>782</v>
      </c>
      <c r="C306" s="123" t="s">
        <v>215</v>
      </c>
      <c r="D306" s="346">
        <f>'REPRODUCTION 3'!I301</f>
        <v>22.5</v>
      </c>
      <c r="E306" s="346">
        <f>'RUMINANTS 3'!I301</f>
        <v>42.75</v>
      </c>
      <c r="F306" s="346">
        <f>'PARASITOLOGIE 3'!I301</f>
        <v>34.5</v>
      </c>
      <c r="G306" s="346">
        <f>'INFECTIEUX 3'!I301</f>
        <v>22.5</v>
      </c>
      <c r="H306" s="346">
        <f>'CARNIVORES 3'!I301</f>
        <v>22.875</v>
      </c>
      <c r="I306" s="346">
        <f>'CHIRURGIE 3'!I301</f>
        <v>23.625</v>
      </c>
      <c r="J306" s="346">
        <f>'BIOCHIMIE 2'!I301</f>
        <v>17.75</v>
      </c>
      <c r="K306" s="346">
        <f>'HIDAOA 3'!I301</f>
        <v>34.875</v>
      </c>
      <c r="L306" s="346">
        <f>'ANA-PATH 2'!I301</f>
        <v>24</v>
      </c>
      <c r="M306" s="339">
        <f>CLINIQUE!J303</f>
        <v>37.75</v>
      </c>
      <c r="N306" s="339">
        <f t="shared" si="56"/>
        <v>283.125</v>
      </c>
      <c r="O306" s="339">
        <f t="shared" si="57"/>
        <v>10.111607142857142</v>
      </c>
      <c r="P306" s="89" t="str">
        <f t="shared" si="58"/>
        <v>Admis</v>
      </c>
      <c r="Q306" s="89" t="str">
        <f t="shared" si="59"/>
        <v>Synthèse</v>
      </c>
      <c r="R306" s="72">
        <f t="shared" si="60"/>
        <v>0</v>
      </c>
      <c r="S306" s="72">
        <f t="shared" si="61"/>
        <v>0</v>
      </c>
      <c r="T306" s="72">
        <f t="shared" si="62"/>
        <v>0</v>
      </c>
      <c r="U306" s="72">
        <f t="shared" si="63"/>
        <v>0</v>
      </c>
      <c r="V306" s="72">
        <f t="shared" si="64"/>
        <v>0</v>
      </c>
      <c r="W306" s="72">
        <f t="shared" si="65"/>
        <v>0</v>
      </c>
      <c r="X306" s="72">
        <f t="shared" si="66"/>
        <v>0</v>
      </c>
      <c r="Y306" s="72">
        <f t="shared" si="67"/>
        <v>0</v>
      </c>
      <c r="Z306" s="72">
        <f t="shared" si="68"/>
        <v>0</v>
      </c>
      <c r="AA306" s="72">
        <f t="shared" si="69"/>
        <v>0</v>
      </c>
      <c r="AB306" s="71" t="str">
        <f>'REPRODUCTION 3'!M301</f>
        <v>Synthèse</v>
      </c>
      <c r="AC306" s="71" t="str">
        <f>'RUMINANTS 3'!M301</f>
        <v>Juin</v>
      </c>
      <c r="AD306" s="71" t="str">
        <f>'PARASITOLOGIE 3'!M301</f>
        <v>Synthèse</v>
      </c>
      <c r="AE306" s="71" t="str">
        <f>'INFECTIEUX 3'!M301</f>
        <v>Synthèse</v>
      </c>
      <c r="AF306" s="71" t="str">
        <f>'CARNIVORES 3'!M301</f>
        <v>Synthèse</v>
      </c>
      <c r="AG306" s="71" t="str">
        <f>'CHIRURGIE 3'!M301</f>
        <v>Synthèse</v>
      </c>
      <c r="AH306" s="71" t="str">
        <f>'BIOCHIMIE 2'!M301</f>
        <v>Synthèse</v>
      </c>
      <c r="AI306" s="71" t="str">
        <f>'HIDAOA 3'!M301</f>
        <v>Juin</v>
      </c>
      <c r="AJ306" s="71" t="str">
        <f>'ANA-PATH 2'!M301</f>
        <v>Juin</v>
      </c>
      <c r="AK306" s="73" t="str">
        <f>CLINIQUE!N303</f>
        <v>Juin</v>
      </c>
    </row>
    <row r="307" spans="1:37" s="34" customFormat="1" ht="15.75" hidden="1">
      <c r="A307" s="115">
        <v>407</v>
      </c>
      <c r="B307" s="136" t="s">
        <v>782</v>
      </c>
      <c r="C307" s="136" t="s">
        <v>783</v>
      </c>
      <c r="D307" s="346">
        <f>'REPRODUCTION 3'!I302</f>
        <v>0.375</v>
      </c>
      <c r="E307" s="346">
        <f>'RUMINANTS 3'!I302</f>
        <v>11.25</v>
      </c>
      <c r="F307" s="346">
        <f>'PARASITOLOGIE 3'!I302</f>
        <v>12.375</v>
      </c>
      <c r="G307" s="346">
        <f>'INFECTIEUX 3'!I302</f>
        <v>1.5</v>
      </c>
      <c r="H307" s="346">
        <f>'CARNIVORES 3'!I302</f>
        <v>15</v>
      </c>
      <c r="I307" s="346">
        <f>'CHIRURGIE 3'!I302</f>
        <v>4.5</v>
      </c>
      <c r="J307" s="346">
        <f>'BIOCHIMIE 2'!I302</f>
        <v>2</v>
      </c>
      <c r="K307" s="346">
        <f>'HIDAOA 3'!I302</f>
        <v>13.125</v>
      </c>
      <c r="L307" s="346">
        <f>'ANA-PATH 2'!I302</f>
        <v>3</v>
      </c>
      <c r="M307" s="346">
        <f>CLINIQUE!J304</f>
        <v>0</v>
      </c>
      <c r="N307" s="346">
        <f t="shared" si="56"/>
        <v>63.125</v>
      </c>
      <c r="O307" s="346">
        <f t="shared" si="57"/>
        <v>2.2544642857142856</v>
      </c>
      <c r="P307" s="347" t="str">
        <f t="shared" si="58"/>
        <v>Ajournee</v>
      </c>
      <c r="Q307" s="347" t="str">
        <f t="shared" si="59"/>
        <v>juin</v>
      </c>
      <c r="R307" s="348">
        <f t="shared" si="60"/>
        <v>1</v>
      </c>
      <c r="S307" s="348">
        <f t="shared" si="61"/>
        <v>1</v>
      </c>
      <c r="T307" s="348">
        <f t="shared" si="62"/>
        <v>1</v>
      </c>
      <c r="U307" s="348">
        <f t="shared" si="63"/>
        <v>1</v>
      </c>
      <c r="V307" s="348">
        <f t="shared" si="64"/>
        <v>0</v>
      </c>
      <c r="W307" s="348">
        <f t="shared" si="65"/>
        <v>1</v>
      </c>
      <c r="X307" s="348">
        <f t="shared" si="66"/>
        <v>1</v>
      </c>
      <c r="Y307" s="348">
        <f t="shared" si="67"/>
        <v>1</v>
      </c>
      <c r="Z307" s="348">
        <f t="shared" si="68"/>
        <v>1</v>
      </c>
      <c r="AA307" s="348">
        <f t="shared" si="69"/>
        <v>1</v>
      </c>
      <c r="AB307" s="71" t="str">
        <f>'REPRODUCTION 3'!M302</f>
        <v>Juin</v>
      </c>
      <c r="AC307" s="71" t="str">
        <f>'RUMINANTS 3'!M302</f>
        <v>Juin</v>
      </c>
      <c r="AD307" s="71" t="str">
        <f>'PARASITOLOGIE 3'!M302</f>
        <v>Juin</v>
      </c>
      <c r="AE307" s="71" t="str">
        <f>'INFECTIEUX 3'!M302</f>
        <v>Juin</v>
      </c>
      <c r="AF307" s="71" t="str">
        <f>'CARNIVORES 3'!M302</f>
        <v>Juin</v>
      </c>
      <c r="AG307" s="71" t="str">
        <f>'CHIRURGIE 3'!M302</f>
        <v>Juin</v>
      </c>
      <c r="AH307" s="71" t="str">
        <f>'BIOCHIMIE 2'!M302</f>
        <v>Juin</v>
      </c>
      <c r="AI307" s="71" t="str">
        <f>'HIDAOA 3'!M302</f>
        <v>Juin</v>
      </c>
      <c r="AJ307" s="71" t="str">
        <f>'ANA-PATH 2'!M302</f>
        <v>Juin</v>
      </c>
      <c r="AK307" s="73" t="str">
        <f>CLINIQUE!N304</f>
        <v>Juin</v>
      </c>
    </row>
    <row r="308" spans="1:37" s="34" customFormat="1" ht="15.75" hidden="1">
      <c r="A308" s="35">
        <v>298</v>
      </c>
      <c r="B308" s="123" t="s">
        <v>586</v>
      </c>
      <c r="C308" s="123" t="s">
        <v>587</v>
      </c>
      <c r="D308" s="346">
        <f>'REPRODUCTION 3'!I303</f>
        <v>33.75</v>
      </c>
      <c r="E308" s="346">
        <f>'RUMINANTS 3'!I303</f>
        <v>46.5</v>
      </c>
      <c r="F308" s="346">
        <f>'PARASITOLOGIE 3'!I303</f>
        <v>35.625</v>
      </c>
      <c r="G308" s="346">
        <f>'INFECTIEUX 3'!I303</f>
        <v>17.25</v>
      </c>
      <c r="H308" s="346">
        <f>'CARNIVORES 3'!I303</f>
        <v>29.25</v>
      </c>
      <c r="I308" s="346">
        <f>'CHIRURGIE 3'!I303</f>
        <v>43.5</v>
      </c>
      <c r="J308" s="346">
        <f>'BIOCHIMIE 2'!I303</f>
        <v>22.75</v>
      </c>
      <c r="K308" s="346">
        <f>'HIDAOA 3'!I303</f>
        <v>37.875</v>
      </c>
      <c r="L308" s="346">
        <f>'ANA-PATH 2'!I303</f>
        <v>16</v>
      </c>
      <c r="M308" s="88">
        <f>CLINIQUE!J305</f>
        <v>40.5</v>
      </c>
      <c r="N308" s="88">
        <f t="shared" si="56"/>
        <v>323</v>
      </c>
      <c r="O308" s="88">
        <f t="shared" si="57"/>
        <v>11.535714285714286</v>
      </c>
      <c r="P308" s="89" t="str">
        <f t="shared" si="58"/>
        <v>Admis</v>
      </c>
      <c r="Q308" s="89" t="str">
        <f t="shared" si="59"/>
        <v>juin</v>
      </c>
      <c r="R308" s="72">
        <f t="shared" si="60"/>
        <v>0</v>
      </c>
      <c r="S308" s="72">
        <f t="shared" si="61"/>
        <v>0</v>
      </c>
      <c r="T308" s="72">
        <f t="shared" si="62"/>
        <v>0</v>
      </c>
      <c r="U308" s="72">
        <f t="shared" si="63"/>
        <v>0</v>
      </c>
      <c r="V308" s="72">
        <f t="shared" si="64"/>
        <v>0</v>
      </c>
      <c r="W308" s="72">
        <f t="shared" si="65"/>
        <v>0</v>
      </c>
      <c r="X308" s="72">
        <f t="shared" si="66"/>
        <v>0</v>
      </c>
      <c r="Y308" s="72">
        <f t="shared" si="67"/>
        <v>0</v>
      </c>
      <c r="Z308" s="72">
        <f t="shared" si="68"/>
        <v>0</v>
      </c>
      <c r="AA308" s="72">
        <f t="shared" si="69"/>
        <v>0</v>
      </c>
      <c r="AB308" s="71" t="str">
        <f>'REPRODUCTION 3'!M303</f>
        <v>Juin</v>
      </c>
      <c r="AC308" s="71" t="str">
        <f>'RUMINANTS 3'!M303</f>
        <v>Juin</v>
      </c>
      <c r="AD308" s="71" t="str">
        <f>'PARASITOLOGIE 3'!M303</f>
        <v>Juin</v>
      </c>
      <c r="AE308" s="71" t="str">
        <f>'INFECTIEUX 3'!M303</f>
        <v>Juin</v>
      </c>
      <c r="AF308" s="71" t="str">
        <f>'CARNIVORES 3'!M303</f>
        <v>Juin</v>
      </c>
      <c r="AG308" s="71" t="str">
        <f>'CHIRURGIE 3'!M303</f>
        <v>Juin</v>
      </c>
      <c r="AH308" s="71" t="str">
        <f>'BIOCHIMIE 2'!M303</f>
        <v>Juin</v>
      </c>
      <c r="AI308" s="71" t="str">
        <f>'HIDAOA 3'!M303</f>
        <v>Juin</v>
      </c>
      <c r="AJ308" s="71" t="str">
        <f>'ANA-PATH 2'!M303</f>
        <v>Juin</v>
      </c>
      <c r="AK308" s="73" t="str">
        <f>CLINIQUE!N305</f>
        <v>Juin</v>
      </c>
    </row>
    <row r="309" spans="1:37" s="34" customFormat="1" ht="15.75">
      <c r="A309" s="115">
        <v>306</v>
      </c>
      <c r="B309" s="136" t="s">
        <v>784</v>
      </c>
      <c r="C309" s="136" t="s">
        <v>206</v>
      </c>
      <c r="D309" s="346">
        <f>'REPRODUCTION 3'!I304</f>
        <v>22.5</v>
      </c>
      <c r="E309" s="346">
        <f>'RUMINANTS 3'!I304</f>
        <v>49.5</v>
      </c>
      <c r="F309" s="346">
        <f>'PARASITOLOGIE 3'!I304</f>
        <v>31.5</v>
      </c>
      <c r="G309" s="346">
        <f>'INFECTIEUX 3'!I304</f>
        <v>24</v>
      </c>
      <c r="H309" s="346">
        <f>'CARNIVORES 3'!I304</f>
        <v>23.625</v>
      </c>
      <c r="I309" s="346">
        <f>'CHIRURGIE 3'!I304</f>
        <v>22.5</v>
      </c>
      <c r="J309" s="346">
        <f>'BIOCHIMIE 2'!I304</f>
        <v>19</v>
      </c>
      <c r="K309" s="346">
        <f>'HIDAOA 3'!I304</f>
        <v>33</v>
      </c>
      <c r="L309" s="346">
        <f>'ANA-PATH 2'!I304</f>
        <v>20</v>
      </c>
      <c r="M309" s="346">
        <f>CLINIQUE!J307</f>
        <v>40.5</v>
      </c>
      <c r="N309" s="346">
        <f t="shared" si="56"/>
        <v>286.125</v>
      </c>
      <c r="O309" s="346">
        <f t="shared" si="57"/>
        <v>10.21875</v>
      </c>
      <c r="P309" s="347" t="str">
        <f t="shared" si="58"/>
        <v>Admis</v>
      </c>
      <c r="Q309" s="347" t="str">
        <f t="shared" si="59"/>
        <v>Synthèse</v>
      </c>
      <c r="R309" s="348">
        <f t="shared" si="60"/>
        <v>0</v>
      </c>
      <c r="S309" s="348">
        <f t="shared" si="61"/>
        <v>0</v>
      </c>
      <c r="T309" s="348">
        <f t="shared" si="62"/>
        <v>0</v>
      </c>
      <c r="U309" s="348">
        <f t="shared" si="63"/>
        <v>0</v>
      </c>
      <c r="V309" s="348">
        <f t="shared" si="64"/>
        <v>0</v>
      </c>
      <c r="W309" s="348">
        <f t="shared" si="65"/>
        <v>0</v>
      </c>
      <c r="X309" s="348">
        <f t="shared" si="66"/>
        <v>0</v>
      </c>
      <c r="Y309" s="348">
        <f t="shared" si="67"/>
        <v>0</v>
      </c>
      <c r="Z309" s="348">
        <f t="shared" si="68"/>
        <v>0</v>
      </c>
      <c r="AA309" s="348">
        <f t="shared" si="69"/>
        <v>0</v>
      </c>
      <c r="AB309" s="71" t="str">
        <f>'REPRODUCTION 3'!M305</f>
        <v>Synthèse</v>
      </c>
      <c r="AC309" s="71" t="str">
        <f>'RUMINANTS 3'!M305</f>
        <v>Juin</v>
      </c>
      <c r="AD309" s="71" t="str">
        <f>'PARASITOLOGIE 3'!M305</f>
        <v>Synthèse</v>
      </c>
      <c r="AE309" s="71" t="str">
        <f>'INFECTIEUX 3'!M305</f>
        <v>Synthèse</v>
      </c>
      <c r="AF309" s="71" t="str">
        <f>'CARNIVORES 3'!M305</f>
        <v>Synthèse</v>
      </c>
      <c r="AG309" s="71" t="str">
        <f>'CHIRURGIE 3'!M305</f>
        <v>Synthèse</v>
      </c>
      <c r="AH309" s="71" t="str">
        <f>'BIOCHIMIE 2'!M305</f>
        <v>Synthèse</v>
      </c>
      <c r="AI309" s="71" t="str">
        <f>'HIDAOA 3'!M305</f>
        <v>Synthèse</v>
      </c>
      <c r="AJ309" s="71" t="str">
        <f>'ANA-PATH 2'!M306</f>
        <v>Synthèse</v>
      </c>
      <c r="AK309" s="73" t="str">
        <f>CLINIQUE!N307</f>
        <v>Juin</v>
      </c>
    </row>
    <row r="310" spans="1:37" s="34" customFormat="1" ht="18.95" customHeight="1">
      <c r="A310" s="35">
        <v>300</v>
      </c>
      <c r="B310" s="123" t="s">
        <v>588</v>
      </c>
      <c r="C310" s="123" t="s">
        <v>589</v>
      </c>
      <c r="D310" s="346">
        <f>'REPRODUCTION 3'!I305</f>
        <v>21</v>
      </c>
      <c r="E310" s="346">
        <f>'RUMINANTS 3'!I305</f>
        <v>35.25</v>
      </c>
      <c r="F310" s="346">
        <f>'PARASITOLOGIE 3'!I305</f>
        <v>30</v>
      </c>
      <c r="G310" s="346">
        <f>'INFECTIEUX 3'!I305</f>
        <v>1.875</v>
      </c>
      <c r="H310" s="346">
        <f>'CARNIVORES 3'!I305</f>
        <v>10.649999999999999</v>
      </c>
      <c r="I310" s="346">
        <f>'CHIRURGIE 3'!I305</f>
        <v>24</v>
      </c>
      <c r="J310" s="346">
        <f>'BIOCHIMIE 2'!I305</f>
        <v>9</v>
      </c>
      <c r="K310" s="346">
        <f>'HIDAOA 3'!I305</f>
        <v>30.75</v>
      </c>
      <c r="L310" s="346">
        <f>'ANA-PATH 2'!I305</f>
        <v>0</v>
      </c>
      <c r="M310" s="339">
        <f>CLINIQUE!J306</f>
        <v>39</v>
      </c>
      <c r="N310" s="339">
        <f t="shared" si="56"/>
        <v>201.52500000000001</v>
      </c>
      <c r="O310" s="339">
        <f t="shared" si="57"/>
        <v>7.1973214285714286</v>
      </c>
      <c r="P310" s="89" t="str">
        <f t="shared" si="58"/>
        <v>Ajournee</v>
      </c>
      <c r="Q310" s="89" t="str">
        <f t="shared" si="59"/>
        <v>Synthèse</v>
      </c>
      <c r="R310" s="72">
        <f t="shared" si="60"/>
        <v>0</v>
      </c>
      <c r="S310" s="72">
        <f t="shared" si="61"/>
        <v>0</v>
      </c>
      <c r="T310" s="72">
        <f t="shared" si="62"/>
        <v>0</v>
      </c>
      <c r="U310" s="72">
        <f t="shared" si="63"/>
        <v>1</v>
      </c>
      <c r="V310" s="72">
        <f t="shared" si="64"/>
        <v>1</v>
      </c>
      <c r="W310" s="72">
        <f t="shared" si="65"/>
        <v>0</v>
      </c>
      <c r="X310" s="72">
        <f t="shared" si="66"/>
        <v>1</v>
      </c>
      <c r="Y310" s="72">
        <f t="shared" si="67"/>
        <v>0</v>
      </c>
      <c r="Z310" s="72">
        <f t="shared" si="68"/>
        <v>1</v>
      </c>
      <c r="AA310" s="72">
        <f t="shared" si="69"/>
        <v>0</v>
      </c>
      <c r="AB310" s="71" t="str">
        <f>'REPRODUCTION 3'!M304</f>
        <v>Synthèse</v>
      </c>
      <c r="AC310" s="71" t="str">
        <f>'RUMINANTS 3'!M304</f>
        <v>Juin</v>
      </c>
      <c r="AD310" s="71" t="str">
        <f>'PARASITOLOGIE 3'!M304</f>
        <v>Synthèse</v>
      </c>
      <c r="AE310" s="71" t="str">
        <f>'INFECTIEUX 3'!M304</f>
        <v>Synthèse</v>
      </c>
      <c r="AF310" s="71" t="str">
        <f>'CARNIVORES 3'!M304</f>
        <v>Synthèse</v>
      </c>
      <c r="AG310" s="71" t="str">
        <f>'CHIRURGIE 3'!M304</f>
        <v>Synthèse</v>
      </c>
      <c r="AH310" s="71" t="str">
        <f>'BIOCHIMIE 2'!M304</f>
        <v>Synthèse</v>
      </c>
      <c r="AI310" s="71" t="str">
        <f>'HIDAOA 3'!M304</f>
        <v>Synthèse</v>
      </c>
      <c r="AJ310" s="71" t="str">
        <f>'ANA-PATH 2'!M304</f>
        <v>Synthèse</v>
      </c>
      <c r="AK310" s="73" t="str">
        <f>CLINIQUE!N306</f>
        <v>Juin</v>
      </c>
    </row>
    <row r="311" spans="1:37" s="34" customFormat="1" ht="18.95" customHeight="1">
      <c r="A311" s="115">
        <v>114</v>
      </c>
      <c r="B311" s="136" t="s">
        <v>590</v>
      </c>
      <c r="C311" s="136" t="s">
        <v>591</v>
      </c>
      <c r="D311" s="346">
        <f>'REPRODUCTION 3'!I306</f>
        <v>30</v>
      </c>
      <c r="E311" s="346">
        <f>'RUMINANTS 3'!I306</f>
        <v>36</v>
      </c>
      <c r="F311" s="346">
        <f>'PARASITOLOGIE 3'!I306</f>
        <v>34.5</v>
      </c>
      <c r="G311" s="346">
        <f>'INFECTIEUX 3'!I306</f>
        <v>21</v>
      </c>
      <c r="H311" s="346">
        <f>'CARNIVORES 3'!I306</f>
        <v>23.625</v>
      </c>
      <c r="I311" s="346">
        <f>'CHIRURGIE 3'!I306</f>
        <v>24</v>
      </c>
      <c r="J311" s="346">
        <f>'BIOCHIMIE 2'!I306</f>
        <v>14</v>
      </c>
      <c r="K311" s="346">
        <f>'HIDAOA 3'!I306</f>
        <v>55.5</v>
      </c>
      <c r="L311" s="346">
        <f>'ANA-PATH 2'!I306</f>
        <v>20</v>
      </c>
      <c r="M311" s="346">
        <f>CLINIQUE!J308</f>
        <v>0</v>
      </c>
      <c r="N311" s="346">
        <f t="shared" si="56"/>
        <v>258.625</v>
      </c>
      <c r="O311" s="346">
        <f t="shared" si="57"/>
        <v>9.2366071428571423</v>
      </c>
      <c r="P311" s="347" t="str">
        <f t="shared" si="58"/>
        <v>Ajournee</v>
      </c>
      <c r="Q311" s="347" t="str">
        <f t="shared" si="59"/>
        <v>Synthèse</v>
      </c>
      <c r="R311" s="348">
        <f t="shared" si="60"/>
        <v>0</v>
      </c>
      <c r="S311" s="348">
        <f t="shared" si="61"/>
        <v>0</v>
      </c>
      <c r="T311" s="348">
        <f t="shared" si="62"/>
        <v>0</v>
      </c>
      <c r="U311" s="348">
        <f t="shared" si="63"/>
        <v>0</v>
      </c>
      <c r="V311" s="348">
        <f t="shared" si="64"/>
        <v>0</v>
      </c>
      <c r="W311" s="348">
        <f t="shared" si="65"/>
        <v>0</v>
      </c>
      <c r="X311" s="348">
        <f t="shared" si="66"/>
        <v>0</v>
      </c>
      <c r="Y311" s="348">
        <f t="shared" si="67"/>
        <v>0</v>
      </c>
      <c r="Z311" s="348">
        <f t="shared" si="68"/>
        <v>0</v>
      </c>
      <c r="AA311" s="348">
        <f t="shared" si="69"/>
        <v>1</v>
      </c>
      <c r="AB311" s="71" t="str">
        <f>'REPRODUCTION 3'!M306</f>
        <v>Synthèse</v>
      </c>
      <c r="AC311" s="71" t="str">
        <f>'RUMINANTS 3'!M306</f>
        <v>Synthèse</v>
      </c>
      <c r="AD311" s="71" t="str">
        <f>'PARASITOLOGIE 3'!M306</f>
        <v>Synthèse</v>
      </c>
      <c r="AE311" s="71" t="str">
        <f>'INFECTIEUX 3'!M306</f>
        <v>Synthèse</v>
      </c>
      <c r="AF311" s="71" t="str">
        <f>'CARNIVORES 3'!M306</f>
        <v>Synthèse</v>
      </c>
      <c r="AG311" s="71" t="str">
        <f>'CHIRURGIE 3'!M306</f>
        <v>Synthèse</v>
      </c>
      <c r="AH311" s="71" t="str">
        <f>'BIOCHIMIE 2'!M306</f>
        <v>Synthèse</v>
      </c>
      <c r="AI311" s="71" t="str">
        <f>'HIDAOA 3'!M306</f>
        <v>Synthèse</v>
      </c>
      <c r="AJ311" s="71" t="str">
        <f>'ANA-PATH 2'!M307</f>
        <v>Synthèse</v>
      </c>
      <c r="AK311" s="73" t="str">
        <f>CLINIQUE!N308</f>
        <v>Juin</v>
      </c>
    </row>
    <row r="312" spans="1:37" s="34" customFormat="1" ht="15.75">
      <c r="A312" s="115">
        <v>59</v>
      </c>
      <c r="B312" s="136" t="s">
        <v>592</v>
      </c>
      <c r="C312" s="136" t="s">
        <v>593</v>
      </c>
      <c r="D312" s="346">
        <f>'REPRODUCTION 3'!I307</f>
        <v>24</v>
      </c>
      <c r="E312" s="346">
        <f>'RUMINANTS 3'!I307</f>
        <v>36.75</v>
      </c>
      <c r="F312" s="346">
        <f>'PARASITOLOGIE 3'!I307</f>
        <v>45</v>
      </c>
      <c r="G312" s="346">
        <f>'INFECTIEUX 3'!I307</f>
        <v>15</v>
      </c>
      <c r="H312" s="346">
        <f>'CARNIVORES 3'!I307</f>
        <v>29.625</v>
      </c>
      <c r="I312" s="346">
        <f>'CHIRURGIE 3'!I307</f>
        <v>23.25</v>
      </c>
      <c r="J312" s="346">
        <f>'BIOCHIMIE 2'!I307</f>
        <v>18</v>
      </c>
      <c r="K312" s="346">
        <f>'HIDAOA 3'!I307</f>
        <v>37.5</v>
      </c>
      <c r="L312" s="346">
        <f>'ANA-PATH 2'!I307</f>
        <v>14.5</v>
      </c>
      <c r="M312" s="346">
        <f>CLINIQUE!J309</f>
        <v>37</v>
      </c>
      <c r="N312" s="346">
        <f t="shared" si="56"/>
        <v>280.625</v>
      </c>
      <c r="O312" s="346">
        <f t="shared" si="57"/>
        <v>10.022321428571429</v>
      </c>
      <c r="P312" s="347" t="str">
        <f t="shared" si="58"/>
        <v>Admis</v>
      </c>
      <c r="Q312" s="347" t="str">
        <f t="shared" si="59"/>
        <v>Synthèse</v>
      </c>
      <c r="R312" s="348">
        <f t="shared" si="60"/>
        <v>0</v>
      </c>
      <c r="S312" s="348">
        <f t="shared" si="61"/>
        <v>0</v>
      </c>
      <c r="T312" s="348">
        <f t="shared" si="62"/>
        <v>0</v>
      </c>
      <c r="U312" s="348">
        <f t="shared" si="63"/>
        <v>0</v>
      </c>
      <c r="V312" s="348">
        <f t="shared" si="64"/>
        <v>0</v>
      </c>
      <c r="W312" s="348">
        <f t="shared" si="65"/>
        <v>0</v>
      </c>
      <c r="X312" s="348">
        <f t="shared" si="66"/>
        <v>0</v>
      </c>
      <c r="Y312" s="348">
        <f t="shared" si="67"/>
        <v>0</v>
      </c>
      <c r="Z312" s="348">
        <f t="shared" si="68"/>
        <v>0</v>
      </c>
      <c r="AA312" s="348">
        <f t="shared" si="69"/>
        <v>0</v>
      </c>
      <c r="AB312" s="71" t="str">
        <f>'REPRODUCTION 3'!M307</f>
        <v>Synthèse</v>
      </c>
      <c r="AC312" s="71" t="str">
        <f>'RUMINANTS 3'!M307</f>
        <v>Juin</v>
      </c>
      <c r="AD312" s="71" t="str">
        <f>'PARASITOLOGIE 3'!M307</f>
        <v>Synthèse</v>
      </c>
      <c r="AE312" s="71" t="str">
        <f>'INFECTIEUX 3'!M307</f>
        <v>Synthèse</v>
      </c>
      <c r="AF312" s="71" t="str">
        <f>'CARNIVORES 3'!M307</f>
        <v>Synthèse</v>
      </c>
      <c r="AG312" s="71" t="str">
        <f>'CHIRURGIE 3'!M307</f>
        <v>Synthèse</v>
      </c>
      <c r="AH312" s="71" t="str">
        <f>'BIOCHIMIE 2'!M307</f>
        <v>Synthèse</v>
      </c>
      <c r="AI312" s="71" t="str">
        <f>'HIDAOA 3'!M307</f>
        <v>Synthèse</v>
      </c>
      <c r="AJ312" s="71" t="str">
        <f>'ANA-PATH 2'!M308</f>
        <v>Synthèse</v>
      </c>
      <c r="AK312" s="73" t="str">
        <f>CLINIQUE!N309</f>
        <v>Juin</v>
      </c>
    </row>
    <row r="313" spans="1:37" s="34" customFormat="1" ht="15.75">
      <c r="A313" s="35">
        <v>303</v>
      </c>
      <c r="B313" s="123" t="s">
        <v>594</v>
      </c>
      <c r="C313" s="123" t="s">
        <v>417</v>
      </c>
      <c r="D313" s="346">
        <f>'REPRODUCTION 3'!I308</f>
        <v>24</v>
      </c>
      <c r="E313" s="346">
        <f>'RUMINANTS 3'!I308</f>
        <v>43.5</v>
      </c>
      <c r="F313" s="346">
        <f>'PARASITOLOGIE 3'!I308</f>
        <v>46.5</v>
      </c>
      <c r="G313" s="346">
        <f>'INFECTIEUX 3'!I308</f>
        <v>19.5</v>
      </c>
      <c r="H313" s="346">
        <f>'CARNIVORES 3'!I308</f>
        <v>18</v>
      </c>
      <c r="I313" s="346">
        <f>'CHIRURGIE 3'!I308</f>
        <v>27</v>
      </c>
      <c r="J313" s="346">
        <f>'BIOCHIMIE 2'!I308</f>
        <v>21.25</v>
      </c>
      <c r="K313" s="346">
        <f>'HIDAOA 3'!I308</f>
        <v>34.125</v>
      </c>
      <c r="L313" s="346">
        <f>'ANA-PATH 2'!I308</f>
        <v>20</v>
      </c>
      <c r="M313" s="339">
        <f>CLINIQUE!J310</f>
        <v>41.25</v>
      </c>
      <c r="N313" s="339">
        <f t="shared" si="56"/>
        <v>295.125</v>
      </c>
      <c r="O313" s="339">
        <f t="shared" si="57"/>
        <v>10.540178571428571</v>
      </c>
      <c r="P313" s="89" t="str">
        <f t="shared" si="58"/>
        <v>Admis</v>
      </c>
      <c r="Q313" s="89" t="str">
        <f t="shared" si="59"/>
        <v>Synthèse</v>
      </c>
      <c r="R313" s="72">
        <f t="shared" si="60"/>
        <v>0</v>
      </c>
      <c r="S313" s="72">
        <f t="shared" si="61"/>
        <v>0</v>
      </c>
      <c r="T313" s="72">
        <f t="shared" si="62"/>
        <v>0</v>
      </c>
      <c r="U313" s="72">
        <f t="shared" si="63"/>
        <v>0</v>
      </c>
      <c r="V313" s="72">
        <f t="shared" si="64"/>
        <v>0</v>
      </c>
      <c r="W313" s="72">
        <f t="shared" si="65"/>
        <v>0</v>
      </c>
      <c r="X313" s="72">
        <f t="shared" si="66"/>
        <v>0</v>
      </c>
      <c r="Y313" s="72">
        <f t="shared" si="67"/>
        <v>0</v>
      </c>
      <c r="Z313" s="72">
        <f t="shared" si="68"/>
        <v>0</v>
      </c>
      <c r="AA313" s="72">
        <f t="shared" si="69"/>
        <v>0</v>
      </c>
      <c r="AB313" s="71" t="str">
        <f>'REPRODUCTION 3'!M308</f>
        <v>Synthèse</v>
      </c>
      <c r="AC313" s="71" t="str">
        <f>'RUMINANTS 3'!M308</f>
        <v>Juin</v>
      </c>
      <c r="AD313" s="71" t="str">
        <f>'PARASITOLOGIE 3'!M308</f>
        <v>Synthèse</v>
      </c>
      <c r="AE313" s="71" t="str">
        <f>'INFECTIEUX 3'!M308</f>
        <v>Synthèse</v>
      </c>
      <c r="AF313" s="71" t="str">
        <f>'CARNIVORES 3'!M308</f>
        <v>Synthèse</v>
      </c>
      <c r="AG313" s="71" t="str">
        <f>'CHIRURGIE 3'!M308</f>
        <v>Synthèse</v>
      </c>
      <c r="AH313" s="71" t="str">
        <f>'BIOCHIMIE 2'!M308</f>
        <v>Juin</v>
      </c>
      <c r="AI313" s="71" t="str">
        <f>'HIDAOA 3'!M308</f>
        <v>Juin</v>
      </c>
      <c r="AJ313" s="71" t="str">
        <f>'ANA-PATH 2'!M309</f>
        <v>Synthèse</v>
      </c>
      <c r="AK313" s="73" t="str">
        <f>CLINIQUE!N310</f>
        <v>Juin</v>
      </c>
    </row>
    <row r="314" spans="1:37" s="34" customFormat="1" ht="15.75">
      <c r="A314" s="35">
        <v>304</v>
      </c>
      <c r="B314" s="123" t="s">
        <v>595</v>
      </c>
      <c r="C314" s="123" t="s">
        <v>596</v>
      </c>
      <c r="D314" s="346">
        <f>'REPRODUCTION 3'!I309</f>
        <v>30</v>
      </c>
      <c r="E314" s="346">
        <f>'RUMINANTS 3'!I309</f>
        <v>45</v>
      </c>
      <c r="F314" s="346">
        <f>'PARASITOLOGIE 3'!I309</f>
        <v>42</v>
      </c>
      <c r="G314" s="346">
        <f>'INFECTIEUX 3'!I309</f>
        <v>25.5</v>
      </c>
      <c r="H314" s="346">
        <f>'CARNIVORES 3'!I309</f>
        <v>40.125</v>
      </c>
      <c r="I314" s="346">
        <f>'CHIRURGIE 3'!I309</f>
        <v>48</v>
      </c>
      <c r="J314" s="346">
        <f>'BIOCHIMIE 2'!I309</f>
        <v>21</v>
      </c>
      <c r="K314" s="346">
        <f>'HIDAOA 3'!I309</f>
        <v>34.125</v>
      </c>
      <c r="L314" s="346">
        <f>'ANA-PATH 2'!I309</f>
        <v>22</v>
      </c>
      <c r="M314" s="339">
        <f>CLINIQUE!J311</f>
        <v>39</v>
      </c>
      <c r="N314" s="339">
        <f t="shared" si="56"/>
        <v>346.75</v>
      </c>
      <c r="O314" s="339">
        <f t="shared" si="57"/>
        <v>12.383928571428571</v>
      </c>
      <c r="P314" s="89" t="str">
        <f t="shared" si="58"/>
        <v>Admis</v>
      </c>
      <c r="Q314" s="89" t="str">
        <f t="shared" si="59"/>
        <v>Synthèse</v>
      </c>
      <c r="R314" s="72">
        <f t="shared" si="60"/>
        <v>0</v>
      </c>
      <c r="S314" s="72">
        <f t="shared" si="61"/>
        <v>0</v>
      </c>
      <c r="T314" s="72">
        <f t="shared" si="62"/>
        <v>0</v>
      </c>
      <c r="U314" s="72">
        <f t="shared" si="63"/>
        <v>0</v>
      </c>
      <c r="V314" s="72">
        <f t="shared" si="64"/>
        <v>0</v>
      </c>
      <c r="W314" s="72">
        <f t="shared" si="65"/>
        <v>0</v>
      </c>
      <c r="X314" s="72">
        <f t="shared" si="66"/>
        <v>0</v>
      </c>
      <c r="Y314" s="72">
        <f t="shared" si="67"/>
        <v>0</v>
      </c>
      <c r="Z314" s="72">
        <f t="shared" si="68"/>
        <v>0</v>
      </c>
      <c r="AA314" s="72">
        <f t="shared" si="69"/>
        <v>0</v>
      </c>
      <c r="AB314" s="71" t="str">
        <f>'REPRODUCTION 3'!M309</f>
        <v>Synthèse</v>
      </c>
      <c r="AC314" s="71" t="str">
        <f>'RUMINANTS 3'!M309</f>
        <v>Juin</v>
      </c>
      <c r="AD314" s="71" t="str">
        <f>'PARASITOLOGIE 3'!M309</f>
        <v>Synthèse</v>
      </c>
      <c r="AE314" s="71" t="str">
        <f>'INFECTIEUX 3'!M309</f>
        <v>Synthèse</v>
      </c>
      <c r="AF314" s="71" t="str">
        <f>'CARNIVORES 3'!M309</f>
        <v>Juin</v>
      </c>
      <c r="AG314" s="71" t="str">
        <f>'CHIRURGIE 3'!M309</f>
        <v>Synthèse</v>
      </c>
      <c r="AH314" s="71" t="str">
        <f>'BIOCHIMIE 2'!M309</f>
        <v>Synthèse</v>
      </c>
      <c r="AI314" s="71" t="str">
        <f>'HIDAOA 3'!M309</f>
        <v>Juin</v>
      </c>
      <c r="AJ314" s="71" t="str">
        <f>'ANA-PATH 2'!M310</f>
        <v>Juin</v>
      </c>
      <c r="AK314" s="73" t="str">
        <f>CLINIQUE!N311</f>
        <v>Juin</v>
      </c>
    </row>
    <row r="315" spans="1:37" s="34" customFormat="1" ht="15.75" hidden="1">
      <c r="A315" s="35">
        <v>305</v>
      </c>
      <c r="B315" s="123" t="s">
        <v>597</v>
      </c>
      <c r="C315" s="123" t="s">
        <v>76</v>
      </c>
      <c r="D315" s="346">
        <f>'REPRODUCTION 3'!I310</f>
        <v>15.75</v>
      </c>
      <c r="E315" s="346">
        <f>'RUMINANTS 3'!I310</f>
        <v>42.75</v>
      </c>
      <c r="F315" s="346">
        <f>'PARASITOLOGIE 3'!I310</f>
        <v>33</v>
      </c>
      <c r="G315" s="346">
        <f>'INFECTIEUX 3'!I310</f>
        <v>27.75</v>
      </c>
      <c r="H315" s="346">
        <f>'CARNIVORES 3'!I310</f>
        <v>43.5</v>
      </c>
      <c r="I315" s="346">
        <f>'CHIRURGIE 3'!I310</f>
        <v>31.5</v>
      </c>
      <c r="J315" s="346">
        <f>'BIOCHIMIE 2'!I310</f>
        <v>10.75</v>
      </c>
      <c r="K315" s="346">
        <f>'HIDAOA 3'!I310</f>
        <v>33.75</v>
      </c>
      <c r="L315" s="346">
        <f>'ANA-PATH 2'!I310</f>
        <v>12</v>
      </c>
      <c r="M315" s="88">
        <f>CLINIQUE!J312</f>
        <v>40.5</v>
      </c>
      <c r="N315" s="88">
        <f t="shared" si="56"/>
        <v>291.25</v>
      </c>
      <c r="O315" s="88">
        <f t="shared" si="57"/>
        <v>10.401785714285714</v>
      </c>
      <c r="P315" s="89" t="str">
        <f t="shared" si="58"/>
        <v>Admis</v>
      </c>
      <c r="Q315" s="89" t="str">
        <f t="shared" si="59"/>
        <v>juin</v>
      </c>
      <c r="R315" s="72">
        <f t="shared" si="60"/>
        <v>0</v>
      </c>
      <c r="S315" s="72">
        <f t="shared" si="61"/>
        <v>0</v>
      </c>
      <c r="T315" s="72">
        <f t="shared" si="62"/>
        <v>0</v>
      </c>
      <c r="U315" s="72">
        <f t="shared" si="63"/>
        <v>0</v>
      </c>
      <c r="V315" s="72">
        <f t="shared" si="64"/>
        <v>0</v>
      </c>
      <c r="W315" s="72">
        <f t="shared" si="65"/>
        <v>0</v>
      </c>
      <c r="X315" s="72">
        <f t="shared" si="66"/>
        <v>0</v>
      </c>
      <c r="Y315" s="72">
        <f t="shared" si="67"/>
        <v>0</v>
      </c>
      <c r="Z315" s="72">
        <f t="shared" si="68"/>
        <v>0</v>
      </c>
      <c r="AA315" s="72">
        <f t="shared" si="69"/>
        <v>0</v>
      </c>
      <c r="AB315" s="71" t="str">
        <f>'REPRODUCTION 3'!M310</f>
        <v>Juin</v>
      </c>
      <c r="AC315" s="71" t="str">
        <f>'RUMINANTS 3'!M310</f>
        <v>Juin</v>
      </c>
      <c r="AD315" s="71" t="str">
        <f>'PARASITOLOGIE 3'!M310</f>
        <v>Juin</v>
      </c>
      <c r="AE315" s="71" t="str">
        <f>'INFECTIEUX 3'!M310</f>
        <v>Juin</v>
      </c>
      <c r="AF315" s="71" t="str">
        <f>'CARNIVORES 3'!M310</f>
        <v>Juin</v>
      </c>
      <c r="AG315" s="71" t="str">
        <f>'CHIRURGIE 3'!M310</f>
        <v>Juin</v>
      </c>
      <c r="AH315" s="71" t="str">
        <f>'BIOCHIMIE 2'!M310</f>
        <v>Juin</v>
      </c>
      <c r="AI315" s="71" t="str">
        <f>'HIDAOA 3'!M310</f>
        <v>Juin</v>
      </c>
      <c r="AJ315" s="71" t="str">
        <f>'ANA-PATH 2'!M310</f>
        <v>Juin</v>
      </c>
      <c r="AK315" s="73" t="str">
        <f>CLINIQUE!N312</f>
        <v>Juin</v>
      </c>
    </row>
    <row r="316" spans="1:37" s="34" customFormat="1" ht="18.95" customHeight="1">
      <c r="A316" s="115">
        <v>121</v>
      </c>
      <c r="B316" s="136" t="s">
        <v>597</v>
      </c>
      <c r="C316" s="136" t="s">
        <v>598</v>
      </c>
      <c r="D316" s="346">
        <f>'REPRODUCTION 3'!I311</f>
        <v>25.5</v>
      </c>
      <c r="E316" s="346">
        <f>'RUMINANTS 3'!I311</f>
        <v>34.5</v>
      </c>
      <c r="F316" s="346">
        <f>'PARASITOLOGIE 3'!I311</f>
        <v>33</v>
      </c>
      <c r="G316" s="346">
        <f>'INFECTIEUX 3'!I311</f>
        <v>16.5</v>
      </c>
      <c r="H316" s="346">
        <f>'CARNIVORES 3'!I311</f>
        <v>16.5</v>
      </c>
      <c r="I316" s="346">
        <f>'CHIRURGIE 3'!I311</f>
        <v>19.125</v>
      </c>
      <c r="J316" s="346">
        <f>'BIOCHIMIE 2'!I311</f>
        <v>21</v>
      </c>
      <c r="K316" s="346">
        <f>'HIDAOA 3'!I311</f>
        <v>39.75</v>
      </c>
      <c r="L316" s="346">
        <f>'ANA-PATH 2'!I311</f>
        <v>10</v>
      </c>
      <c r="M316" s="346">
        <f>CLINIQUE!J313</f>
        <v>35.5</v>
      </c>
      <c r="N316" s="346">
        <f t="shared" si="56"/>
        <v>251.375</v>
      </c>
      <c r="O316" s="346">
        <f t="shared" si="57"/>
        <v>8.9776785714285712</v>
      </c>
      <c r="P316" s="347" t="str">
        <f t="shared" si="58"/>
        <v>Ajournee</v>
      </c>
      <c r="Q316" s="347" t="str">
        <f t="shared" si="59"/>
        <v>Synthèse</v>
      </c>
      <c r="R316" s="348">
        <f t="shared" si="60"/>
        <v>0</v>
      </c>
      <c r="S316" s="348">
        <f t="shared" si="61"/>
        <v>0</v>
      </c>
      <c r="T316" s="348">
        <f t="shared" si="62"/>
        <v>0</v>
      </c>
      <c r="U316" s="348">
        <f t="shared" si="63"/>
        <v>0</v>
      </c>
      <c r="V316" s="348">
        <f t="shared" si="64"/>
        <v>0</v>
      </c>
      <c r="W316" s="348">
        <f t="shared" si="65"/>
        <v>0</v>
      </c>
      <c r="X316" s="348">
        <f t="shared" si="66"/>
        <v>0</v>
      </c>
      <c r="Y316" s="348">
        <f t="shared" si="67"/>
        <v>0</v>
      </c>
      <c r="Z316" s="348">
        <f t="shared" si="68"/>
        <v>0</v>
      </c>
      <c r="AA316" s="348">
        <f t="shared" si="69"/>
        <v>0</v>
      </c>
      <c r="AB316" s="71" t="str">
        <f>'REPRODUCTION 3'!M311</f>
        <v>Synthèse</v>
      </c>
      <c r="AC316" s="71" t="str">
        <f>'RUMINANTS 3'!M311</f>
        <v>Synthèse</v>
      </c>
      <c r="AD316" s="71" t="str">
        <f>'PARASITOLOGIE 3'!M311</f>
        <v>Synthèse</v>
      </c>
      <c r="AE316" s="71" t="str">
        <f>'INFECTIEUX 3'!M311</f>
        <v>Synthèse</v>
      </c>
      <c r="AF316" s="71" t="str">
        <f>'CARNIVORES 3'!M311</f>
        <v>Synthèse</v>
      </c>
      <c r="AG316" s="71" t="str">
        <f>'CHIRURGIE 3'!M311</f>
        <v>Synthèse</v>
      </c>
      <c r="AH316" s="71" t="str">
        <f>'BIOCHIMIE 2'!M311</f>
        <v>Synthèse</v>
      </c>
      <c r="AI316" s="71" t="str">
        <f>'HIDAOA 3'!M311</f>
        <v>Synthèse</v>
      </c>
      <c r="AJ316" s="71" t="str">
        <f>'ANA-PATH 2'!M312</f>
        <v>Juin</v>
      </c>
      <c r="AK316" s="73" t="str">
        <f>CLINIQUE!N313</f>
        <v>Juin</v>
      </c>
    </row>
    <row r="317" spans="1:37" s="34" customFormat="1" ht="15.75">
      <c r="A317" s="35">
        <v>307</v>
      </c>
      <c r="B317" s="123" t="s">
        <v>599</v>
      </c>
      <c r="C317" s="123" t="s">
        <v>600</v>
      </c>
      <c r="D317" s="346">
        <f>'REPRODUCTION 3'!I312</f>
        <v>17.25</v>
      </c>
      <c r="E317" s="346">
        <f>'RUMINANTS 3'!I312</f>
        <v>49.5</v>
      </c>
      <c r="F317" s="346">
        <f>'PARASITOLOGIE 3'!I312</f>
        <v>23.625</v>
      </c>
      <c r="G317" s="346">
        <f>'INFECTIEUX 3'!I312</f>
        <v>42</v>
      </c>
      <c r="H317" s="346">
        <f>'CARNIVORES 3'!I312</f>
        <v>30.75</v>
      </c>
      <c r="I317" s="346">
        <f>'CHIRURGIE 3'!I312</f>
        <v>28.5</v>
      </c>
      <c r="J317" s="346">
        <f>'BIOCHIMIE 2'!I312</f>
        <v>21</v>
      </c>
      <c r="K317" s="346">
        <f>'HIDAOA 3'!I312</f>
        <v>30.75</v>
      </c>
      <c r="L317" s="346">
        <f>'ANA-PATH 2'!I312</f>
        <v>16</v>
      </c>
      <c r="M317" s="339">
        <f>CLINIQUE!J314</f>
        <v>43.5</v>
      </c>
      <c r="N317" s="339">
        <f t="shared" si="56"/>
        <v>302.875</v>
      </c>
      <c r="O317" s="339">
        <f t="shared" si="57"/>
        <v>10.816964285714286</v>
      </c>
      <c r="P317" s="89" t="str">
        <f t="shared" si="58"/>
        <v>Admis</v>
      </c>
      <c r="Q317" s="89" t="str">
        <f t="shared" si="59"/>
        <v>Synthèse</v>
      </c>
      <c r="R317" s="72">
        <f t="shared" si="60"/>
        <v>0</v>
      </c>
      <c r="S317" s="72">
        <f t="shared" si="61"/>
        <v>0</v>
      </c>
      <c r="T317" s="72">
        <f t="shared" si="62"/>
        <v>0</v>
      </c>
      <c r="U317" s="72">
        <f t="shared" si="63"/>
        <v>0</v>
      </c>
      <c r="V317" s="72">
        <f t="shared" si="64"/>
        <v>0</v>
      </c>
      <c r="W317" s="72">
        <f t="shared" si="65"/>
        <v>0</v>
      </c>
      <c r="X317" s="72">
        <f t="shared" si="66"/>
        <v>0</v>
      </c>
      <c r="Y317" s="72">
        <f t="shared" si="67"/>
        <v>0</v>
      </c>
      <c r="Z317" s="72">
        <f t="shared" si="68"/>
        <v>0</v>
      </c>
      <c r="AA317" s="72">
        <f t="shared" si="69"/>
        <v>0</v>
      </c>
      <c r="AB317" s="71" t="str">
        <f>'REPRODUCTION 3'!M312</f>
        <v>Juin</v>
      </c>
      <c r="AC317" s="71" t="str">
        <f>'RUMINANTS 3'!M312</f>
        <v>Juin</v>
      </c>
      <c r="AD317" s="71" t="str">
        <f>'PARASITOLOGIE 3'!M312</f>
        <v>Juin</v>
      </c>
      <c r="AE317" s="71" t="str">
        <f>'INFECTIEUX 3'!M312</f>
        <v>Synthèse</v>
      </c>
      <c r="AF317" s="71" t="str">
        <f>'CARNIVORES 3'!M312</f>
        <v>Juin</v>
      </c>
      <c r="AG317" s="71" t="str">
        <f>'CHIRURGIE 3'!M312</f>
        <v>Juin</v>
      </c>
      <c r="AH317" s="71" t="str">
        <f>'BIOCHIMIE 2'!M312</f>
        <v>Juin</v>
      </c>
      <c r="AI317" s="71" t="str">
        <f>'HIDAOA 3'!M312</f>
        <v>Juin</v>
      </c>
      <c r="AJ317" s="71" t="str">
        <f>'ANA-PATH 2'!M313</f>
        <v>Synthèse</v>
      </c>
      <c r="AK317" s="73" t="str">
        <f>CLINIQUE!N314</f>
        <v>Juin</v>
      </c>
    </row>
    <row r="318" spans="1:37" s="34" customFormat="1" ht="18.95" customHeight="1">
      <c r="A318" s="115">
        <v>395</v>
      </c>
      <c r="B318" s="136" t="s">
        <v>601</v>
      </c>
      <c r="C318" s="136" t="s">
        <v>602</v>
      </c>
      <c r="D318" s="346">
        <f>'REPRODUCTION 3'!I313</f>
        <v>9</v>
      </c>
      <c r="E318" s="346">
        <f>'RUMINANTS 3'!I313</f>
        <v>27</v>
      </c>
      <c r="F318" s="346">
        <f>'PARASITOLOGIE 3'!I313</f>
        <v>28.5</v>
      </c>
      <c r="G318" s="346">
        <f>'INFECTIEUX 3'!I313</f>
        <v>10.5</v>
      </c>
      <c r="H318" s="346">
        <f>'CARNIVORES 3'!I313</f>
        <v>20.25</v>
      </c>
      <c r="I318" s="346">
        <f>'CHIRURGIE 3'!I313</f>
        <v>15</v>
      </c>
      <c r="J318" s="346">
        <f>'BIOCHIMIE 2'!I313</f>
        <v>16</v>
      </c>
      <c r="K318" s="346">
        <f>'HIDAOA 3'!I313</f>
        <v>27</v>
      </c>
      <c r="L318" s="346">
        <f>'ANA-PATH 2'!I313</f>
        <v>13</v>
      </c>
      <c r="M318" s="346">
        <f>CLINIQUE!J315</f>
        <v>34</v>
      </c>
      <c r="N318" s="346">
        <f t="shared" si="56"/>
        <v>200.25</v>
      </c>
      <c r="O318" s="346">
        <f t="shared" si="57"/>
        <v>7.1517857142857144</v>
      </c>
      <c r="P318" s="347" t="str">
        <f t="shared" si="58"/>
        <v>Ajournee</v>
      </c>
      <c r="Q318" s="347" t="str">
        <f t="shared" si="59"/>
        <v>Synthèse</v>
      </c>
      <c r="R318" s="348">
        <f t="shared" si="60"/>
        <v>1</v>
      </c>
      <c r="S318" s="348">
        <f t="shared" si="61"/>
        <v>0</v>
      </c>
      <c r="T318" s="348">
        <f t="shared" si="62"/>
        <v>0</v>
      </c>
      <c r="U318" s="348">
        <f t="shared" si="63"/>
        <v>1</v>
      </c>
      <c r="V318" s="348">
        <f t="shared" si="64"/>
        <v>0</v>
      </c>
      <c r="W318" s="348">
        <f t="shared" si="65"/>
        <v>0</v>
      </c>
      <c r="X318" s="348">
        <f t="shared" si="66"/>
        <v>0</v>
      </c>
      <c r="Y318" s="348">
        <f t="shared" si="67"/>
        <v>0</v>
      </c>
      <c r="Z318" s="348">
        <f t="shared" si="68"/>
        <v>0</v>
      </c>
      <c r="AA318" s="348">
        <f t="shared" si="69"/>
        <v>0</v>
      </c>
      <c r="AB318" s="71" t="str">
        <f>'REPRODUCTION 3'!M313</f>
        <v>Synthèse</v>
      </c>
      <c r="AC318" s="71" t="str">
        <f>'RUMINANTS 3'!M313</f>
        <v>Synthèse</v>
      </c>
      <c r="AD318" s="71" t="str">
        <f>'PARASITOLOGIE 3'!M313</f>
        <v>Juin</v>
      </c>
      <c r="AE318" s="71" t="str">
        <f>'INFECTIEUX 3'!M313</f>
        <v>Synthèse</v>
      </c>
      <c r="AF318" s="71" t="str">
        <f>'CARNIVORES 3'!M313</f>
        <v>Synthèse</v>
      </c>
      <c r="AG318" s="71" t="str">
        <f>'CHIRURGIE 3'!M313</f>
        <v>Synthèse</v>
      </c>
      <c r="AH318" s="71" t="str">
        <f>'BIOCHIMIE 2'!M313</f>
        <v>Synthèse</v>
      </c>
      <c r="AI318" s="71" t="str">
        <f>'HIDAOA 3'!M313</f>
        <v>Synthèse</v>
      </c>
      <c r="AJ318" s="71" t="str">
        <f>'ANA-PATH 2'!M314</f>
        <v>Synthèse</v>
      </c>
      <c r="AK318" s="73" t="str">
        <f>CLINIQUE!N315</f>
        <v>Juin</v>
      </c>
    </row>
    <row r="319" spans="1:37" s="34" customFormat="1" ht="15.75">
      <c r="A319" s="35">
        <v>309</v>
      </c>
      <c r="B319" s="123" t="s">
        <v>603</v>
      </c>
      <c r="C319" s="123" t="s">
        <v>604</v>
      </c>
      <c r="D319" s="346">
        <f>'REPRODUCTION 3'!I314</f>
        <v>25.5</v>
      </c>
      <c r="E319" s="346">
        <f>'RUMINANTS 3'!I314</f>
        <v>43.5</v>
      </c>
      <c r="F319" s="346">
        <f>'PARASITOLOGIE 3'!I314</f>
        <v>25.5</v>
      </c>
      <c r="G319" s="346">
        <f>'INFECTIEUX 3'!I314</f>
        <v>42</v>
      </c>
      <c r="H319" s="346">
        <f>'CARNIVORES 3'!I314</f>
        <v>34.875</v>
      </c>
      <c r="I319" s="346">
        <f>'CHIRURGIE 3'!I314</f>
        <v>30</v>
      </c>
      <c r="J319" s="346">
        <f>'BIOCHIMIE 2'!I314</f>
        <v>12.5</v>
      </c>
      <c r="K319" s="346">
        <f>'HIDAOA 3'!I314</f>
        <v>40.5</v>
      </c>
      <c r="L319" s="346">
        <f>'ANA-PATH 2'!I314</f>
        <v>16</v>
      </c>
      <c r="M319" s="339">
        <f>CLINIQUE!J316</f>
        <v>34</v>
      </c>
      <c r="N319" s="339">
        <f t="shared" si="56"/>
        <v>304.375</v>
      </c>
      <c r="O319" s="339">
        <f t="shared" si="57"/>
        <v>10.870535714285714</v>
      </c>
      <c r="P319" s="89" t="str">
        <f t="shared" si="58"/>
        <v>Admis</v>
      </c>
      <c r="Q319" s="89" t="str">
        <f t="shared" si="59"/>
        <v>Synthèse</v>
      </c>
      <c r="R319" s="72">
        <f t="shared" si="60"/>
        <v>0</v>
      </c>
      <c r="S319" s="72">
        <f t="shared" si="61"/>
        <v>0</v>
      </c>
      <c r="T319" s="72">
        <f t="shared" si="62"/>
        <v>0</v>
      </c>
      <c r="U319" s="72">
        <f t="shared" si="63"/>
        <v>0</v>
      </c>
      <c r="V319" s="72">
        <f t="shared" si="64"/>
        <v>0</v>
      </c>
      <c r="W319" s="72">
        <f t="shared" si="65"/>
        <v>0</v>
      </c>
      <c r="X319" s="72">
        <f t="shared" si="66"/>
        <v>0</v>
      </c>
      <c r="Y319" s="72">
        <f t="shared" si="67"/>
        <v>0</v>
      </c>
      <c r="Z319" s="72">
        <f t="shared" si="68"/>
        <v>0</v>
      </c>
      <c r="AA319" s="72">
        <f t="shared" si="69"/>
        <v>0</v>
      </c>
      <c r="AB319" s="71" t="str">
        <f>'REPRODUCTION 3'!M314</f>
        <v>Synthèse</v>
      </c>
      <c r="AC319" s="71" t="str">
        <f>'RUMINANTS 3'!M314</f>
        <v>Juin</v>
      </c>
      <c r="AD319" s="71" t="str">
        <f>'PARASITOLOGIE 3'!M314</f>
        <v>Synthèse</v>
      </c>
      <c r="AE319" s="71" t="str">
        <f>'INFECTIEUX 3'!M314</f>
        <v>Synthèse</v>
      </c>
      <c r="AF319" s="71" t="str">
        <f>'CARNIVORES 3'!M314</f>
        <v>Juin</v>
      </c>
      <c r="AG319" s="71" t="str">
        <f>'CHIRURGIE 3'!M314</f>
        <v>Juin</v>
      </c>
      <c r="AH319" s="71" t="str">
        <f>'BIOCHIMIE 2'!M314</f>
        <v>Synthèse</v>
      </c>
      <c r="AI319" s="71" t="str">
        <f>'HIDAOA 3'!M314</f>
        <v>Synthèse</v>
      </c>
      <c r="AJ319" s="71" t="str">
        <f>'ANA-PATH 2'!M315</f>
        <v>Synthèse</v>
      </c>
      <c r="AK319" s="73" t="str">
        <f>CLINIQUE!N316</f>
        <v>Juin</v>
      </c>
    </row>
    <row r="320" spans="1:37" s="34" customFormat="1" ht="15.75">
      <c r="A320" s="35">
        <v>310</v>
      </c>
      <c r="B320" s="123" t="s">
        <v>605</v>
      </c>
      <c r="C320" s="123" t="s">
        <v>606</v>
      </c>
      <c r="D320" s="346">
        <f>'REPRODUCTION 3'!I315</f>
        <v>33</v>
      </c>
      <c r="E320" s="346">
        <f>'RUMINANTS 3'!I315</f>
        <v>36.75</v>
      </c>
      <c r="F320" s="346">
        <f>'PARASITOLOGIE 3'!I315</f>
        <v>36</v>
      </c>
      <c r="G320" s="346">
        <f>'INFECTIEUX 3'!I315</f>
        <v>22.5</v>
      </c>
      <c r="H320" s="346">
        <f>'CARNIVORES 3'!I315</f>
        <v>20.625</v>
      </c>
      <c r="I320" s="346">
        <f>'CHIRURGIE 3'!I315</f>
        <v>31.5</v>
      </c>
      <c r="J320" s="346">
        <f>'BIOCHIMIE 2'!I315</f>
        <v>18</v>
      </c>
      <c r="K320" s="346">
        <f>'HIDAOA 3'!I315</f>
        <v>30.75</v>
      </c>
      <c r="L320" s="346">
        <f>'ANA-PATH 2'!I315</f>
        <v>13</v>
      </c>
      <c r="M320" s="339">
        <f>CLINIQUE!J317</f>
        <v>38.25</v>
      </c>
      <c r="N320" s="339">
        <f t="shared" si="56"/>
        <v>280.375</v>
      </c>
      <c r="O320" s="339">
        <f t="shared" si="57"/>
        <v>10.013392857142858</v>
      </c>
      <c r="P320" s="89" t="str">
        <f t="shared" si="58"/>
        <v>Admis</v>
      </c>
      <c r="Q320" s="89" t="str">
        <f t="shared" si="59"/>
        <v>Synthèse</v>
      </c>
      <c r="R320" s="72">
        <f t="shared" si="60"/>
        <v>0</v>
      </c>
      <c r="S320" s="72">
        <f t="shared" si="61"/>
        <v>0</v>
      </c>
      <c r="T320" s="72">
        <f t="shared" si="62"/>
        <v>0</v>
      </c>
      <c r="U320" s="72">
        <f t="shared" si="63"/>
        <v>0</v>
      </c>
      <c r="V320" s="72">
        <f t="shared" si="64"/>
        <v>0</v>
      </c>
      <c r="W320" s="72">
        <f t="shared" si="65"/>
        <v>0</v>
      </c>
      <c r="X320" s="72">
        <f t="shared" si="66"/>
        <v>0</v>
      </c>
      <c r="Y320" s="72">
        <f t="shared" si="67"/>
        <v>0</v>
      </c>
      <c r="Z320" s="72">
        <f t="shared" si="68"/>
        <v>0</v>
      </c>
      <c r="AA320" s="72">
        <f t="shared" si="69"/>
        <v>0</v>
      </c>
      <c r="AB320" s="71" t="str">
        <f>'REPRODUCTION 3'!M315</f>
        <v>Synthèse</v>
      </c>
      <c r="AC320" s="71" t="str">
        <f>'RUMINANTS 3'!M315</f>
        <v>Juin</v>
      </c>
      <c r="AD320" s="71" t="str">
        <f>'PARASITOLOGIE 3'!M315</f>
        <v>Synthèse</v>
      </c>
      <c r="AE320" s="71" t="str">
        <f>'INFECTIEUX 3'!M315</f>
        <v>Synthèse</v>
      </c>
      <c r="AF320" s="71" t="str">
        <f>'CARNIVORES 3'!M315</f>
        <v>Synthèse</v>
      </c>
      <c r="AG320" s="71" t="str">
        <f>'CHIRURGIE 3'!M315</f>
        <v>Synthèse</v>
      </c>
      <c r="AH320" s="71" t="str">
        <f>'BIOCHIMIE 2'!M315</f>
        <v>Synthèse</v>
      </c>
      <c r="AI320" s="71" t="str">
        <f>'HIDAOA 3'!M315</f>
        <v>Juin</v>
      </c>
      <c r="AJ320" s="71" t="str">
        <f>'ANA-PATH 2'!M316</f>
        <v>Juin</v>
      </c>
      <c r="AK320" s="73" t="str">
        <f>CLINIQUE!N317</f>
        <v>Juin</v>
      </c>
    </row>
    <row r="321" spans="1:37" s="34" customFormat="1" ht="15.75">
      <c r="A321" s="35">
        <v>311</v>
      </c>
      <c r="B321" s="123" t="s">
        <v>605</v>
      </c>
      <c r="C321" s="123" t="s">
        <v>39</v>
      </c>
      <c r="D321" s="346">
        <f>'REPRODUCTION 3'!I316</f>
        <v>30</v>
      </c>
      <c r="E321" s="346">
        <f>'RUMINANTS 3'!I316</f>
        <v>44.25</v>
      </c>
      <c r="F321" s="346">
        <f>'PARASITOLOGIE 3'!I316</f>
        <v>30.75</v>
      </c>
      <c r="G321" s="346">
        <f>'INFECTIEUX 3'!I316</f>
        <v>33</v>
      </c>
      <c r="H321" s="346">
        <f>'CARNIVORES 3'!I316</f>
        <v>34.125</v>
      </c>
      <c r="I321" s="346">
        <f>'CHIRURGIE 3'!I316</f>
        <v>28.5</v>
      </c>
      <c r="J321" s="346">
        <f>'BIOCHIMIE 2'!I316</f>
        <v>32</v>
      </c>
      <c r="K321" s="346">
        <f>'HIDAOA 3'!I316</f>
        <v>34.5</v>
      </c>
      <c r="L321" s="346">
        <f>'ANA-PATH 2'!I316</f>
        <v>20.25</v>
      </c>
      <c r="M321" s="339">
        <f>CLINIQUE!J318</f>
        <v>40</v>
      </c>
      <c r="N321" s="339">
        <f t="shared" si="56"/>
        <v>327.375</v>
      </c>
      <c r="O321" s="339">
        <f t="shared" si="57"/>
        <v>11.691964285714286</v>
      </c>
      <c r="P321" s="89" t="str">
        <f t="shared" si="58"/>
        <v>Admis</v>
      </c>
      <c r="Q321" s="89" t="str">
        <f t="shared" si="59"/>
        <v>Synthèse</v>
      </c>
      <c r="R321" s="72">
        <f t="shared" si="60"/>
        <v>0</v>
      </c>
      <c r="S321" s="72">
        <f t="shared" si="61"/>
        <v>0</v>
      </c>
      <c r="T321" s="72">
        <f t="shared" si="62"/>
        <v>0</v>
      </c>
      <c r="U321" s="72">
        <f t="shared" si="63"/>
        <v>0</v>
      </c>
      <c r="V321" s="72">
        <f t="shared" si="64"/>
        <v>0</v>
      </c>
      <c r="W321" s="72">
        <f t="shared" si="65"/>
        <v>0</v>
      </c>
      <c r="X321" s="72">
        <f t="shared" si="66"/>
        <v>0</v>
      </c>
      <c r="Y321" s="72">
        <f t="shared" si="67"/>
        <v>0</v>
      </c>
      <c r="Z321" s="72">
        <f t="shared" si="68"/>
        <v>0</v>
      </c>
      <c r="AA321" s="72">
        <f t="shared" si="69"/>
        <v>0</v>
      </c>
      <c r="AB321" s="71" t="str">
        <f>'REPRODUCTION 3'!M316</f>
        <v>Synthèse</v>
      </c>
      <c r="AC321" s="71" t="str">
        <f>'RUMINANTS 3'!M316</f>
        <v>Juin</v>
      </c>
      <c r="AD321" s="71" t="str">
        <f>'PARASITOLOGIE 3'!M316</f>
        <v>Juin</v>
      </c>
      <c r="AE321" s="71" t="str">
        <f>'INFECTIEUX 3'!M316</f>
        <v>Synthèse</v>
      </c>
      <c r="AF321" s="71" t="str">
        <f>'CARNIVORES 3'!M316</f>
        <v>Juin</v>
      </c>
      <c r="AG321" s="71" t="str">
        <f>'CHIRURGIE 3'!M316</f>
        <v>Synthèse</v>
      </c>
      <c r="AH321" s="71" t="str">
        <f>'BIOCHIMIE 2'!M316</f>
        <v>Synthèse</v>
      </c>
      <c r="AI321" s="71" t="str">
        <f>'HIDAOA 3'!M316</f>
        <v>Juin</v>
      </c>
      <c r="AJ321" s="71" t="str">
        <f>'ANA-PATH 2'!M317</f>
        <v>Synthèse</v>
      </c>
      <c r="AK321" s="73" t="str">
        <f>CLINIQUE!N318</f>
        <v>Juin</v>
      </c>
    </row>
    <row r="322" spans="1:37" ht="15.75">
      <c r="A322" s="35">
        <v>312</v>
      </c>
      <c r="B322" s="123" t="s">
        <v>607</v>
      </c>
      <c r="C322" s="123" t="s">
        <v>397</v>
      </c>
      <c r="D322" s="346">
        <f>'REPRODUCTION 3'!I317</f>
        <v>33</v>
      </c>
      <c r="E322" s="346">
        <f>'RUMINANTS 3'!I317</f>
        <v>39.75</v>
      </c>
      <c r="F322" s="346">
        <f>'PARASITOLOGIE 3'!I317</f>
        <v>28.125</v>
      </c>
      <c r="G322" s="346">
        <f>'INFECTIEUX 3'!I317</f>
        <v>39</v>
      </c>
      <c r="H322" s="346">
        <f>'CARNIVORES 3'!I317</f>
        <v>21.75</v>
      </c>
      <c r="I322" s="346">
        <f>'CHIRURGIE 3'!I317</f>
        <v>33</v>
      </c>
      <c r="J322" s="346">
        <f>'BIOCHIMIE 2'!I317</f>
        <v>14</v>
      </c>
      <c r="K322" s="346">
        <f>'HIDAOA 3'!I317</f>
        <v>33.75</v>
      </c>
      <c r="L322" s="346">
        <f>'ANA-PATH 2'!I317</f>
        <v>17</v>
      </c>
      <c r="M322" s="339">
        <f>CLINIQUE!J319</f>
        <v>34.5</v>
      </c>
      <c r="N322" s="339">
        <f t="shared" si="56"/>
        <v>293.875</v>
      </c>
      <c r="O322" s="339">
        <f t="shared" si="57"/>
        <v>10.495535714285714</v>
      </c>
      <c r="P322" s="89" t="str">
        <f t="shared" si="58"/>
        <v>Admis</v>
      </c>
      <c r="Q322" s="89" t="str">
        <f t="shared" si="59"/>
        <v>Synthèse</v>
      </c>
      <c r="R322" s="72">
        <f t="shared" si="60"/>
        <v>0</v>
      </c>
      <c r="S322" s="72">
        <f t="shared" si="61"/>
        <v>0</v>
      </c>
      <c r="T322" s="72">
        <f t="shared" si="62"/>
        <v>0</v>
      </c>
      <c r="U322" s="72">
        <f t="shared" si="63"/>
        <v>0</v>
      </c>
      <c r="V322" s="72">
        <f t="shared" si="64"/>
        <v>0</v>
      </c>
      <c r="W322" s="72">
        <f t="shared" si="65"/>
        <v>0</v>
      </c>
      <c r="X322" s="72">
        <f t="shared" si="66"/>
        <v>0</v>
      </c>
      <c r="Y322" s="72">
        <f t="shared" si="67"/>
        <v>0</v>
      </c>
      <c r="Z322" s="72">
        <f t="shared" si="68"/>
        <v>0</v>
      </c>
      <c r="AA322" s="72">
        <f t="shared" si="69"/>
        <v>0</v>
      </c>
      <c r="AB322" s="71" t="str">
        <f>'REPRODUCTION 3'!M317</f>
        <v>Synthèse</v>
      </c>
      <c r="AC322" s="71" t="str">
        <f>'RUMINANTS 3'!M317</f>
        <v>Juin</v>
      </c>
      <c r="AD322" s="71" t="str">
        <f>'PARASITOLOGIE 3'!M317</f>
        <v>Synthèse</v>
      </c>
      <c r="AE322" s="71" t="str">
        <f>'INFECTIEUX 3'!M317</f>
        <v>Synthèse</v>
      </c>
      <c r="AF322" s="71" t="str">
        <f>'CARNIVORES 3'!M317</f>
        <v>Synthèse</v>
      </c>
      <c r="AG322" s="71" t="str">
        <f>'CHIRURGIE 3'!M317</f>
        <v>Synthèse</v>
      </c>
      <c r="AH322" s="71" t="str">
        <f>'BIOCHIMIE 2'!M317</f>
        <v>Synthèse</v>
      </c>
      <c r="AI322" s="71" t="str">
        <f>'HIDAOA 3'!M317</f>
        <v>Synthèse</v>
      </c>
      <c r="AJ322" s="71" t="str">
        <f>'ANA-PATH 2'!M318</f>
        <v>Synthèse</v>
      </c>
      <c r="AK322" s="73" t="str">
        <f>CLINIQUE!N319</f>
        <v>Juin</v>
      </c>
    </row>
    <row r="323" spans="1:37" ht="15.75">
      <c r="A323" s="35">
        <v>313</v>
      </c>
      <c r="B323" s="123" t="s">
        <v>608</v>
      </c>
      <c r="C323" s="123" t="s">
        <v>470</v>
      </c>
      <c r="D323" s="346">
        <f>'REPRODUCTION 3'!I318</f>
        <v>22.5</v>
      </c>
      <c r="E323" s="346">
        <f>'RUMINANTS 3'!I318</f>
        <v>40.5</v>
      </c>
      <c r="F323" s="346">
        <f>'PARASITOLOGIE 3'!I318</f>
        <v>40.5</v>
      </c>
      <c r="G323" s="346">
        <f>'INFECTIEUX 3'!I318</f>
        <v>25.5</v>
      </c>
      <c r="H323" s="346">
        <f>'CARNIVORES 3'!I318</f>
        <v>42.75</v>
      </c>
      <c r="I323" s="346">
        <f>'CHIRURGIE 3'!I318</f>
        <v>40.5</v>
      </c>
      <c r="J323" s="346">
        <f>'BIOCHIMIE 2'!I318</f>
        <v>10.75</v>
      </c>
      <c r="K323" s="346">
        <f>'HIDAOA 3'!I318</f>
        <v>36</v>
      </c>
      <c r="L323" s="346">
        <f>'ANA-PATH 2'!I318</f>
        <v>13.5</v>
      </c>
      <c r="M323" s="339">
        <f>CLINIQUE!J320</f>
        <v>40.75</v>
      </c>
      <c r="N323" s="339">
        <f t="shared" si="56"/>
        <v>313.25</v>
      </c>
      <c r="O323" s="339">
        <f t="shared" si="57"/>
        <v>11.1875</v>
      </c>
      <c r="P323" s="89" t="str">
        <f t="shared" si="58"/>
        <v>Admis</v>
      </c>
      <c r="Q323" s="89" t="str">
        <f t="shared" si="59"/>
        <v>Synthèse</v>
      </c>
      <c r="R323" s="72">
        <f t="shared" si="60"/>
        <v>0</v>
      </c>
      <c r="S323" s="72">
        <f t="shared" si="61"/>
        <v>0</v>
      </c>
      <c r="T323" s="72">
        <f t="shared" si="62"/>
        <v>0</v>
      </c>
      <c r="U323" s="72">
        <f t="shared" si="63"/>
        <v>0</v>
      </c>
      <c r="V323" s="72">
        <f t="shared" si="64"/>
        <v>0</v>
      </c>
      <c r="W323" s="72">
        <f t="shared" si="65"/>
        <v>0</v>
      </c>
      <c r="X323" s="72">
        <f t="shared" si="66"/>
        <v>0</v>
      </c>
      <c r="Y323" s="72">
        <f t="shared" si="67"/>
        <v>0</v>
      </c>
      <c r="Z323" s="72">
        <f t="shared" si="68"/>
        <v>0</v>
      </c>
      <c r="AA323" s="72">
        <f t="shared" si="69"/>
        <v>0</v>
      </c>
      <c r="AB323" s="71" t="str">
        <f>'REPRODUCTION 3'!M318</f>
        <v>Synthèse</v>
      </c>
      <c r="AC323" s="71" t="str">
        <f>'RUMINANTS 3'!M318</f>
        <v>Juin</v>
      </c>
      <c r="AD323" s="71" t="str">
        <f>'PARASITOLOGIE 3'!M318</f>
        <v>Synthèse</v>
      </c>
      <c r="AE323" s="71" t="str">
        <f>'INFECTIEUX 3'!M318</f>
        <v>Synthèse</v>
      </c>
      <c r="AF323" s="71" t="str">
        <f>'CARNIVORES 3'!M318</f>
        <v>Juin</v>
      </c>
      <c r="AG323" s="71" t="str">
        <f>'CHIRURGIE 3'!M318</f>
        <v>Juin</v>
      </c>
      <c r="AH323" s="71" t="str">
        <f>'BIOCHIMIE 2'!M318</f>
        <v>Synthèse</v>
      </c>
      <c r="AI323" s="71" t="str">
        <f>'HIDAOA 3'!M318</f>
        <v>Juin</v>
      </c>
      <c r="AJ323" s="71" t="str">
        <f>'ANA-PATH 2'!M319</f>
        <v>Juin</v>
      </c>
      <c r="AK323" s="73" t="str">
        <f>CLINIQUE!N320</f>
        <v>Juin</v>
      </c>
    </row>
    <row r="324" spans="1:37" ht="15.75" hidden="1">
      <c r="A324" s="35">
        <v>314</v>
      </c>
      <c r="B324" s="123" t="s">
        <v>609</v>
      </c>
      <c r="C324" s="123" t="s">
        <v>610</v>
      </c>
      <c r="D324" s="346">
        <f>'REPRODUCTION 3'!I319</f>
        <v>19.875</v>
      </c>
      <c r="E324" s="346">
        <f>'RUMINANTS 3'!I319</f>
        <v>49.5</v>
      </c>
      <c r="F324" s="346">
        <f>'PARASITOLOGIE 3'!I319</f>
        <v>27.75</v>
      </c>
      <c r="G324" s="346">
        <f>'INFECTIEUX 3'!I319</f>
        <v>16.5</v>
      </c>
      <c r="H324" s="346">
        <f>'CARNIVORES 3'!I319</f>
        <v>45</v>
      </c>
      <c r="I324" s="346">
        <f>'CHIRURGIE 3'!I319</f>
        <v>38.25</v>
      </c>
      <c r="J324" s="346">
        <f>'BIOCHIMIE 2'!I319</f>
        <v>19.25</v>
      </c>
      <c r="K324" s="346">
        <f>'HIDAOA 3'!I319</f>
        <v>40.5</v>
      </c>
      <c r="L324" s="346">
        <f>'ANA-PATH 2'!I319</f>
        <v>18.5</v>
      </c>
      <c r="M324" s="88">
        <f>CLINIQUE!J321</f>
        <v>39.25</v>
      </c>
      <c r="N324" s="88">
        <f t="shared" si="56"/>
        <v>314.375</v>
      </c>
      <c r="O324" s="88">
        <f t="shared" si="57"/>
        <v>11.227678571428571</v>
      </c>
      <c r="P324" s="89" t="str">
        <f t="shared" si="58"/>
        <v>Admis</v>
      </c>
      <c r="Q324" s="89" t="str">
        <f t="shared" si="59"/>
        <v>juin</v>
      </c>
      <c r="R324" s="72">
        <f t="shared" si="60"/>
        <v>0</v>
      </c>
      <c r="S324" s="72">
        <f t="shared" si="61"/>
        <v>0</v>
      </c>
      <c r="T324" s="72">
        <f t="shared" si="62"/>
        <v>0</v>
      </c>
      <c r="U324" s="72">
        <f t="shared" si="63"/>
        <v>0</v>
      </c>
      <c r="V324" s="72">
        <f t="shared" si="64"/>
        <v>0</v>
      </c>
      <c r="W324" s="72">
        <f t="shared" si="65"/>
        <v>0</v>
      </c>
      <c r="X324" s="72">
        <f t="shared" si="66"/>
        <v>0</v>
      </c>
      <c r="Y324" s="72">
        <f t="shared" si="67"/>
        <v>0</v>
      </c>
      <c r="Z324" s="72">
        <f t="shared" si="68"/>
        <v>0</v>
      </c>
      <c r="AA324" s="72">
        <f t="shared" si="69"/>
        <v>0</v>
      </c>
      <c r="AB324" s="71" t="str">
        <f>'REPRODUCTION 3'!M319</f>
        <v>Juin</v>
      </c>
      <c r="AC324" s="71" t="str">
        <f>'RUMINANTS 3'!M319</f>
        <v>Juin</v>
      </c>
      <c r="AD324" s="71" t="str">
        <f>'PARASITOLOGIE 3'!M319</f>
        <v>Juin</v>
      </c>
      <c r="AE324" s="71" t="str">
        <f>'INFECTIEUX 3'!M319</f>
        <v>Juin</v>
      </c>
      <c r="AF324" s="71" t="str">
        <f>'CARNIVORES 3'!M319</f>
        <v>Juin</v>
      </c>
      <c r="AG324" s="71" t="str">
        <f>'CHIRURGIE 3'!M319</f>
        <v>Juin</v>
      </c>
      <c r="AH324" s="71" t="str">
        <f>'BIOCHIMIE 2'!M319</f>
        <v>Juin</v>
      </c>
      <c r="AI324" s="71" t="str">
        <f>'HIDAOA 3'!M319</f>
        <v>Juin</v>
      </c>
      <c r="AJ324" s="71" t="str">
        <f>'ANA-PATH 2'!M319</f>
        <v>Juin</v>
      </c>
      <c r="AK324" s="73" t="str">
        <f>CLINIQUE!N321</f>
        <v>Juin</v>
      </c>
    </row>
    <row r="325" spans="1:37" ht="15.75">
      <c r="A325" s="115">
        <v>27</v>
      </c>
      <c r="B325" s="136" t="s">
        <v>611</v>
      </c>
      <c r="C325" s="136" t="s">
        <v>612</v>
      </c>
      <c r="D325" s="346">
        <f>'REPRODUCTION 3'!I320</f>
        <v>21</v>
      </c>
      <c r="E325" s="346">
        <f>'RUMINANTS 3'!I320</f>
        <v>38.25</v>
      </c>
      <c r="F325" s="346">
        <f>'PARASITOLOGIE 3'!I320</f>
        <v>43.5</v>
      </c>
      <c r="G325" s="346">
        <f>'INFECTIEUX 3'!I320</f>
        <v>15</v>
      </c>
      <c r="H325" s="346">
        <f>'CARNIVORES 3'!I320</f>
        <v>32.625</v>
      </c>
      <c r="I325" s="346">
        <f>'CHIRURGIE 3'!I320</f>
        <v>30</v>
      </c>
      <c r="J325" s="346">
        <f>'BIOCHIMIE 2'!I320</f>
        <v>13.25</v>
      </c>
      <c r="K325" s="346">
        <f>'HIDAOA 3'!I320</f>
        <v>37.5</v>
      </c>
      <c r="L325" s="346">
        <f>'ANA-PATH 2'!I320</f>
        <v>16</v>
      </c>
      <c r="M325" s="346">
        <f>CLINIQUE!J322</f>
        <v>41.5</v>
      </c>
      <c r="N325" s="346">
        <f t="shared" si="56"/>
        <v>288.625</v>
      </c>
      <c r="O325" s="346">
        <f t="shared" si="57"/>
        <v>10.308035714285714</v>
      </c>
      <c r="P325" s="347" t="str">
        <f t="shared" si="58"/>
        <v>Admis</v>
      </c>
      <c r="Q325" s="347" t="str">
        <f t="shared" si="59"/>
        <v>Synthèse</v>
      </c>
      <c r="R325" s="348">
        <f t="shared" si="60"/>
        <v>0</v>
      </c>
      <c r="S325" s="348">
        <f t="shared" si="61"/>
        <v>0</v>
      </c>
      <c r="T325" s="348">
        <f t="shared" si="62"/>
        <v>0</v>
      </c>
      <c r="U325" s="348">
        <f t="shared" si="63"/>
        <v>0</v>
      </c>
      <c r="V325" s="348">
        <f t="shared" si="64"/>
        <v>0</v>
      </c>
      <c r="W325" s="348">
        <f t="shared" si="65"/>
        <v>0</v>
      </c>
      <c r="X325" s="348">
        <f t="shared" si="66"/>
        <v>0</v>
      </c>
      <c r="Y325" s="348">
        <f t="shared" si="67"/>
        <v>0</v>
      </c>
      <c r="Z325" s="348">
        <f t="shared" si="68"/>
        <v>0</v>
      </c>
      <c r="AA325" s="348">
        <f t="shared" si="69"/>
        <v>0</v>
      </c>
      <c r="AB325" s="71" t="str">
        <f>'REPRODUCTION 3'!M320</f>
        <v>Synthèse</v>
      </c>
      <c r="AC325" s="71" t="str">
        <f>'RUMINANTS 3'!M320</f>
        <v>Juin</v>
      </c>
      <c r="AD325" s="71" t="str">
        <f>'PARASITOLOGIE 3'!M320</f>
        <v>Synthèse</v>
      </c>
      <c r="AE325" s="71" t="str">
        <f>'INFECTIEUX 3'!M320</f>
        <v>Synthèse</v>
      </c>
      <c r="AF325" s="71" t="str">
        <f>'CARNIVORES 3'!M320</f>
        <v>Juin</v>
      </c>
      <c r="AG325" s="71" t="str">
        <f>'CHIRURGIE 3'!M320</f>
        <v>Synthèse</v>
      </c>
      <c r="AH325" s="71" t="str">
        <f>'BIOCHIMIE 2'!M320</f>
        <v>Synthèse</v>
      </c>
      <c r="AI325" s="71" t="str">
        <f>'HIDAOA 3'!M320</f>
        <v>Synthèse</v>
      </c>
      <c r="AJ325" s="71" t="str">
        <f>'ANA-PATH 2'!M321</f>
        <v>Juin</v>
      </c>
      <c r="AK325" s="73" t="str">
        <f>CLINIQUE!N322</f>
        <v>Juin</v>
      </c>
    </row>
    <row r="326" spans="1:37" ht="15.75" hidden="1">
      <c r="A326" s="35">
        <v>316</v>
      </c>
      <c r="B326" s="123" t="s">
        <v>613</v>
      </c>
      <c r="C326" s="123" t="s">
        <v>614</v>
      </c>
      <c r="D326" s="346">
        <f>'REPRODUCTION 3'!I321</f>
        <v>16.125</v>
      </c>
      <c r="E326" s="346">
        <f>'RUMINANTS 3'!I321</f>
        <v>47.25</v>
      </c>
      <c r="F326" s="346">
        <f>'PARASITOLOGIE 3'!I321</f>
        <v>28.5</v>
      </c>
      <c r="G326" s="346">
        <f>'INFECTIEUX 3'!I321</f>
        <v>23.25</v>
      </c>
      <c r="H326" s="346">
        <f>'CARNIVORES 3'!I321</f>
        <v>37.125</v>
      </c>
      <c r="I326" s="346">
        <f>'CHIRURGIE 3'!I321</f>
        <v>36.75</v>
      </c>
      <c r="J326" s="346">
        <f>'BIOCHIMIE 2'!I321</f>
        <v>19.75</v>
      </c>
      <c r="K326" s="346">
        <f>'HIDAOA 3'!I321</f>
        <v>32.25</v>
      </c>
      <c r="L326" s="346">
        <f>'ANA-PATH 2'!I321</f>
        <v>18</v>
      </c>
      <c r="M326" s="88">
        <f>CLINIQUE!J323</f>
        <v>41.5</v>
      </c>
      <c r="N326" s="88">
        <f t="shared" si="56"/>
        <v>300.5</v>
      </c>
      <c r="O326" s="88">
        <f t="shared" si="57"/>
        <v>10.732142857142858</v>
      </c>
      <c r="P326" s="89" t="str">
        <f t="shared" si="58"/>
        <v>Admis</v>
      </c>
      <c r="Q326" s="89" t="str">
        <f t="shared" si="59"/>
        <v>juin</v>
      </c>
      <c r="R326" s="72">
        <f t="shared" si="60"/>
        <v>0</v>
      </c>
      <c r="S326" s="72">
        <f t="shared" si="61"/>
        <v>0</v>
      </c>
      <c r="T326" s="72">
        <f t="shared" si="62"/>
        <v>0</v>
      </c>
      <c r="U326" s="72">
        <f t="shared" si="63"/>
        <v>0</v>
      </c>
      <c r="V326" s="72">
        <f t="shared" si="64"/>
        <v>0</v>
      </c>
      <c r="W326" s="72">
        <f t="shared" si="65"/>
        <v>0</v>
      </c>
      <c r="X326" s="72">
        <f t="shared" si="66"/>
        <v>0</v>
      </c>
      <c r="Y326" s="72">
        <f t="shared" si="67"/>
        <v>0</v>
      </c>
      <c r="Z326" s="72">
        <f t="shared" si="68"/>
        <v>0</v>
      </c>
      <c r="AA326" s="72">
        <f t="shared" si="69"/>
        <v>0</v>
      </c>
      <c r="AB326" s="71" t="str">
        <f>'REPRODUCTION 3'!M321</f>
        <v>Juin</v>
      </c>
      <c r="AC326" s="71" t="str">
        <f>'RUMINANTS 3'!M321</f>
        <v>Juin</v>
      </c>
      <c r="AD326" s="71" t="str">
        <f>'PARASITOLOGIE 3'!M321</f>
        <v>Juin</v>
      </c>
      <c r="AE326" s="71" t="str">
        <f>'INFECTIEUX 3'!M321</f>
        <v>Juin</v>
      </c>
      <c r="AF326" s="71" t="str">
        <f>'CARNIVORES 3'!M321</f>
        <v>Juin</v>
      </c>
      <c r="AG326" s="71" t="str">
        <f>'CHIRURGIE 3'!M321</f>
        <v>Juin</v>
      </c>
      <c r="AH326" s="71" t="str">
        <f>'BIOCHIMIE 2'!M321</f>
        <v>Juin</v>
      </c>
      <c r="AI326" s="71" t="str">
        <f>'HIDAOA 3'!M321</f>
        <v>Juin</v>
      </c>
      <c r="AJ326" s="71" t="str">
        <f>'ANA-PATH 2'!M322</f>
        <v>Juin</v>
      </c>
      <c r="AK326" s="73" t="str">
        <f>CLINIQUE!N323</f>
        <v>Juin</v>
      </c>
    </row>
    <row r="327" spans="1:37" ht="15.75" hidden="1">
      <c r="A327" s="35">
        <v>317</v>
      </c>
      <c r="B327" s="123" t="s">
        <v>615</v>
      </c>
      <c r="C327" s="123" t="s">
        <v>616</v>
      </c>
      <c r="D327" s="346">
        <f>'REPRODUCTION 3'!I322</f>
        <v>27.375</v>
      </c>
      <c r="E327" s="346">
        <f>'RUMINANTS 3'!I322</f>
        <v>47.25</v>
      </c>
      <c r="F327" s="346">
        <f>'PARASITOLOGIE 3'!I322</f>
        <v>25.875</v>
      </c>
      <c r="G327" s="346">
        <f>'INFECTIEUX 3'!I322</f>
        <v>18</v>
      </c>
      <c r="H327" s="346">
        <f>'CARNIVORES 3'!I322</f>
        <v>37.125</v>
      </c>
      <c r="I327" s="346">
        <f>'CHIRURGIE 3'!I322</f>
        <v>30</v>
      </c>
      <c r="J327" s="346">
        <f>'BIOCHIMIE 2'!I322</f>
        <v>21</v>
      </c>
      <c r="K327" s="346">
        <f>'HIDAOA 3'!I322</f>
        <v>50.625</v>
      </c>
      <c r="L327" s="346">
        <f>'ANA-PATH 2'!I322</f>
        <v>20</v>
      </c>
      <c r="M327" s="88">
        <f>CLINIQUE!J324</f>
        <v>37</v>
      </c>
      <c r="N327" s="88">
        <f t="shared" si="56"/>
        <v>314.25</v>
      </c>
      <c r="O327" s="88">
        <f t="shared" si="57"/>
        <v>11.223214285714286</v>
      </c>
      <c r="P327" s="89" t="str">
        <f t="shared" si="58"/>
        <v>Admis</v>
      </c>
      <c r="Q327" s="89" t="str">
        <f t="shared" si="59"/>
        <v>juin</v>
      </c>
      <c r="R327" s="72">
        <f t="shared" si="60"/>
        <v>0</v>
      </c>
      <c r="S327" s="72">
        <f t="shared" si="61"/>
        <v>0</v>
      </c>
      <c r="T327" s="72">
        <f t="shared" si="62"/>
        <v>0</v>
      </c>
      <c r="U327" s="72">
        <f t="shared" si="63"/>
        <v>0</v>
      </c>
      <c r="V327" s="72">
        <f t="shared" si="64"/>
        <v>0</v>
      </c>
      <c r="W327" s="72">
        <f t="shared" si="65"/>
        <v>0</v>
      </c>
      <c r="X327" s="72">
        <f t="shared" si="66"/>
        <v>0</v>
      </c>
      <c r="Y327" s="72">
        <f t="shared" si="67"/>
        <v>0</v>
      </c>
      <c r="Z327" s="72">
        <f t="shared" si="68"/>
        <v>0</v>
      </c>
      <c r="AA327" s="72">
        <f t="shared" si="69"/>
        <v>0</v>
      </c>
      <c r="AB327" s="71" t="str">
        <f>'REPRODUCTION 3'!M322</f>
        <v>Juin</v>
      </c>
      <c r="AC327" s="71" t="str">
        <f>'RUMINANTS 3'!M322</f>
        <v>Juin</v>
      </c>
      <c r="AD327" s="71" t="str">
        <f>'PARASITOLOGIE 3'!M322</f>
        <v>Juin</v>
      </c>
      <c r="AE327" s="71" t="str">
        <f>'INFECTIEUX 3'!M322</f>
        <v>Juin</v>
      </c>
      <c r="AF327" s="71" t="str">
        <f>'CARNIVORES 3'!M322</f>
        <v>Juin</v>
      </c>
      <c r="AG327" s="71" t="str">
        <f>'CHIRURGIE 3'!M322</f>
        <v>Juin</v>
      </c>
      <c r="AH327" s="71" t="str">
        <f>'BIOCHIMIE 2'!M322</f>
        <v>Juin</v>
      </c>
      <c r="AI327" s="71" t="str">
        <f>'HIDAOA 3'!M322</f>
        <v>Juin</v>
      </c>
      <c r="AJ327" s="71" t="str">
        <f>'ANA-PATH 2'!M322</f>
        <v>Juin</v>
      </c>
      <c r="AK327" s="73" t="str">
        <f>CLINIQUE!N324</f>
        <v>Juin</v>
      </c>
    </row>
    <row r="328" spans="1:37" ht="15.75">
      <c r="A328" s="35">
        <v>318</v>
      </c>
      <c r="B328" s="123" t="s">
        <v>617</v>
      </c>
      <c r="C328" s="123" t="s">
        <v>618</v>
      </c>
      <c r="D328" s="346">
        <f>'REPRODUCTION 3'!I323</f>
        <v>15</v>
      </c>
      <c r="E328" s="346">
        <f>'RUMINANTS 3'!I323</f>
        <v>35.25</v>
      </c>
      <c r="F328" s="346">
        <f>'PARASITOLOGIE 3'!I323</f>
        <v>36</v>
      </c>
      <c r="G328" s="346">
        <f>'INFECTIEUX 3'!I323</f>
        <v>21</v>
      </c>
      <c r="H328" s="346">
        <f>'CARNIVORES 3'!I323</f>
        <v>21</v>
      </c>
      <c r="I328" s="346">
        <f>'CHIRURGIE 3'!I323</f>
        <v>42</v>
      </c>
      <c r="J328" s="346">
        <f>'BIOCHIMIE 2'!I323</f>
        <v>15</v>
      </c>
      <c r="K328" s="346">
        <f>'HIDAOA 3'!I323</f>
        <v>43.5</v>
      </c>
      <c r="L328" s="346">
        <f>'ANA-PATH 2'!I323</f>
        <v>11.5</v>
      </c>
      <c r="M328" s="339">
        <f>CLINIQUE!J325</f>
        <v>40</v>
      </c>
      <c r="N328" s="339">
        <f t="shared" si="56"/>
        <v>280.25</v>
      </c>
      <c r="O328" s="339">
        <f t="shared" si="57"/>
        <v>10.008928571428571</v>
      </c>
      <c r="P328" s="89" t="str">
        <f t="shared" si="58"/>
        <v>Admis</v>
      </c>
      <c r="Q328" s="89" t="str">
        <f t="shared" si="59"/>
        <v>Synthèse</v>
      </c>
      <c r="R328" s="72">
        <f t="shared" si="60"/>
        <v>0</v>
      </c>
      <c r="S328" s="72">
        <f t="shared" si="61"/>
        <v>0</v>
      </c>
      <c r="T328" s="72">
        <f t="shared" si="62"/>
        <v>0</v>
      </c>
      <c r="U328" s="72">
        <f t="shared" si="63"/>
        <v>0</v>
      </c>
      <c r="V328" s="72">
        <f t="shared" si="64"/>
        <v>0</v>
      </c>
      <c r="W328" s="72">
        <f t="shared" si="65"/>
        <v>0</v>
      </c>
      <c r="X328" s="72">
        <f t="shared" si="66"/>
        <v>0</v>
      </c>
      <c r="Y328" s="72">
        <f t="shared" si="67"/>
        <v>0</v>
      </c>
      <c r="Z328" s="72">
        <f t="shared" si="68"/>
        <v>0</v>
      </c>
      <c r="AA328" s="72">
        <f t="shared" si="69"/>
        <v>0</v>
      </c>
      <c r="AB328" s="71" t="str">
        <f>'REPRODUCTION 3'!M323</f>
        <v>Synthèse</v>
      </c>
      <c r="AC328" s="71" t="str">
        <f>'RUMINANTS 3'!M323</f>
        <v>Juin</v>
      </c>
      <c r="AD328" s="71" t="str">
        <f>'PARASITOLOGIE 3'!M323</f>
        <v>Synthèse</v>
      </c>
      <c r="AE328" s="71" t="str">
        <f>'INFECTIEUX 3'!M323</f>
        <v>Synthèse</v>
      </c>
      <c r="AF328" s="71" t="str">
        <f>'CARNIVORES 3'!M323</f>
        <v>Synthèse</v>
      </c>
      <c r="AG328" s="71" t="str">
        <f>'CHIRURGIE 3'!M323</f>
        <v>Synthèse</v>
      </c>
      <c r="AH328" s="71" t="str">
        <f>'BIOCHIMIE 2'!M323</f>
        <v>Synthèse</v>
      </c>
      <c r="AI328" s="71" t="str">
        <f>'HIDAOA 3'!M323</f>
        <v>Synthèse</v>
      </c>
      <c r="AJ328" s="71" t="str">
        <f>'ANA-PATH 2'!M324</f>
        <v>Synthèse</v>
      </c>
      <c r="AK328" s="73" t="str">
        <f>CLINIQUE!N325</f>
        <v>Juin</v>
      </c>
    </row>
    <row r="329" spans="1:37" ht="18.95" customHeight="1">
      <c r="A329" s="115">
        <v>389</v>
      </c>
      <c r="B329" s="136" t="s">
        <v>619</v>
      </c>
      <c r="C329" s="136" t="s">
        <v>620</v>
      </c>
      <c r="D329" s="346">
        <f>'REPRODUCTION 3'!I324</f>
        <v>13.125</v>
      </c>
      <c r="E329" s="346">
        <f>'RUMINANTS 3'!I324</f>
        <v>21.75</v>
      </c>
      <c r="F329" s="346">
        <f>'PARASITOLOGIE 3'!I324</f>
        <v>36.75</v>
      </c>
      <c r="G329" s="346">
        <f>'INFECTIEUX 3'!I324</f>
        <v>15</v>
      </c>
      <c r="H329" s="346">
        <f>'CARNIVORES 3'!I324</f>
        <v>9</v>
      </c>
      <c r="I329" s="346">
        <f>'CHIRURGIE 3'!I324</f>
        <v>16.5</v>
      </c>
      <c r="J329" s="346">
        <f>'BIOCHIMIE 2'!I324</f>
        <v>16.5</v>
      </c>
      <c r="K329" s="346">
        <f>'HIDAOA 3'!I324</f>
        <v>24.75</v>
      </c>
      <c r="L329" s="346">
        <f>'ANA-PATH 2'!I324</f>
        <v>14</v>
      </c>
      <c r="M329" s="346">
        <f>CLINIQUE!J326</f>
        <v>40.25</v>
      </c>
      <c r="N329" s="346">
        <f t="shared" si="56"/>
        <v>207.625</v>
      </c>
      <c r="O329" s="346">
        <f t="shared" si="57"/>
        <v>7.4151785714285712</v>
      </c>
      <c r="P329" s="347" t="str">
        <f t="shared" si="58"/>
        <v>Ajournee</v>
      </c>
      <c r="Q329" s="347" t="str">
        <f t="shared" si="59"/>
        <v>Synthèse</v>
      </c>
      <c r="R329" s="348">
        <f t="shared" si="60"/>
        <v>1</v>
      </c>
      <c r="S329" s="348">
        <f t="shared" si="61"/>
        <v>0</v>
      </c>
      <c r="T329" s="348">
        <f t="shared" si="62"/>
        <v>0</v>
      </c>
      <c r="U329" s="348">
        <f t="shared" si="63"/>
        <v>0</v>
      </c>
      <c r="V329" s="348">
        <f t="shared" si="64"/>
        <v>1</v>
      </c>
      <c r="W329" s="348">
        <f t="shared" si="65"/>
        <v>0</v>
      </c>
      <c r="X329" s="348">
        <f t="shared" si="66"/>
        <v>0</v>
      </c>
      <c r="Y329" s="348">
        <f t="shared" si="67"/>
        <v>0</v>
      </c>
      <c r="Z329" s="348">
        <f t="shared" si="68"/>
        <v>0</v>
      </c>
      <c r="AA329" s="348">
        <f t="shared" si="69"/>
        <v>0</v>
      </c>
      <c r="AB329" s="71" t="str">
        <f>'REPRODUCTION 3'!M324</f>
        <v>Juin</v>
      </c>
      <c r="AC329" s="71" t="str">
        <f>'RUMINANTS 3'!M324</f>
        <v>Juin</v>
      </c>
      <c r="AD329" s="71" t="str">
        <f>'PARASITOLOGIE 3'!M324</f>
        <v>Juin</v>
      </c>
      <c r="AE329" s="71" t="str">
        <f>'INFECTIEUX 3'!M324</f>
        <v>Juin</v>
      </c>
      <c r="AF329" s="71" t="str">
        <f>'CARNIVORES 3'!M324</f>
        <v>Juin</v>
      </c>
      <c r="AG329" s="71" t="str">
        <f>'CHIRURGIE 3'!M324</f>
        <v>Juin</v>
      </c>
      <c r="AH329" s="71" t="str">
        <f>'BIOCHIMIE 2'!M324</f>
        <v>Juin</v>
      </c>
      <c r="AI329" s="71" t="str">
        <f>'HIDAOA 3'!M324</f>
        <v>Juin</v>
      </c>
      <c r="AJ329" s="71" t="str">
        <f>'ANA-PATH 2'!M325</f>
        <v>Synthèse</v>
      </c>
      <c r="AK329" s="73" t="str">
        <f>CLINIQUE!N326</f>
        <v>Juin</v>
      </c>
    </row>
    <row r="330" spans="1:37" ht="18.95" customHeight="1">
      <c r="A330" s="115">
        <v>132</v>
      </c>
      <c r="B330" s="136" t="s">
        <v>621</v>
      </c>
      <c r="C330" s="136" t="s">
        <v>622</v>
      </c>
      <c r="D330" s="346">
        <f>'REPRODUCTION 3'!I325</f>
        <v>30</v>
      </c>
      <c r="E330" s="346">
        <f>'RUMINANTS 3'!I325</f>
        <v>28.5</v>
      </c>
      <c r="F330" s="346">
        <f>'PARASITOLOGIE 3'!I325</f>
        <v>36</v>
      </c>
      <c r="G330" s="346">
        <f>'INFECTIEUX 3'!I325</f>
        <v>6.375</v>
      </c>
      <c r="H330" s="346">
        <f>'CARNIVORES 3'!I325</f>
        <v>21.375</v>
      </c>
      <c r="I330" s="346">
        <f>'CHIRURGIE 3'!I325</f>
        <v>15</v>
      </c>
      <c r="J330" s="346">
        <f>'BIOCHIMIE 2'!I325</f>
        <v>9</v>
      </c>
      <c r="K330" s="346">
        <f>'HIDAOA 3'!I325</f>
        <v>33</v>
      </c>
      <c r="L330" s="346">
        <f>'ANA-PATH 2'!I325</f>
        <v>10</v>
      </c>
      <c r="M330" s="346">
        <f>CLINIQUE!J327</f>
        <v>39.75</v>
      </c>
      <c r="N330" s="346">
        <f t="shared" si="56"/>
        <v>229</v>
      </c>
      <c r="O330" s="346">
        <f t="shared" si="57"/>
        <v>8.1785714285714288</v>
      </c>
      <c r="P330" s="347" t="str">
        <f t="shared" si="58"/>
        <v>Ajournee</v>
      </c>
      <c r="Q330" s="347" t="str">
        <f t="shared" si="59"/>
        <v>Synthèse</v>
      </c>
      <c r="R330" s="348">
        <f t="shared" si="60"/>
        <v>0</v>
      </c>
      <c r="S330" s="348">
        <f t="shared" si="61"/>
        <v>0</v>
      </c>
      <c r="T330" s="348">
        <f t="shared" si="62"/>
        <v>0</v>
      </c>
      <c r="U330" s="348">
        <f t="shared" si="63"/>
        <v>1</v>
      </c>
      <c r="V330" s="348">
        <f t="shared" si="64"/>
        <v>0</v>
      </c>
      <c r="W330" s="348">
        <f t="shared" si="65"/>
        <v>0</v>
      </c>
      <c r="X330" s="348">
        <f t="shared" si="66"/>
        <v>1</v>
      </c>
      <c r="Y330" s="348">
        <f t="shared" si="67"/>
        <v>0</v>
      </c>
      <c r="Z330" s="348">
        <f t="shared" si="68"/>
        <v>0</v>
      </c>
      <c r="AA330" s="348">
        <f t="shared" si="69"/>
        <v>0</v>
      </c>
      <c r="AB330" s="71" t="str">
        <f>'REPRODUCTION 3'!M325</f>
        <v>Synthèse</v>
      </c>
      <c r="AC330" s="71" t="str">
        <f>'RUMINANTS 3'!M325</f>
        <v>Synthèse</v>
      </c>
      <c r="AD330" s="71" t="str">
        <f>'PARASITOLOGIE 3'!M325</f>
        <v>Synthèse</v>
      </c>
      <c r="AE330" s="71" t="str">
        <f>'INFECTIEUX 3'!M325</f>
        <v>Synthèse</v>
      </c>
      <c r="AF330" s="71" t="str">
        <f>'CARNIVORES 3'!M325</f>
        <v>Synthèse</v>
      </c>
      <c r="AG330" s="71" t="str">
        <f>'CHIRURGIE 3'!M325</f>
        <v>Synthèse</v>
      </c>
      <c r="AH330" s="71" t="str">
        <f>'BIOCHIMIE 2'!M325</f>
        <v>Synthèse</v>
      </c>
      <c r="AI330" s="71" t="str">
        <f>'HIDAOA 3'!M325</f>
        <v>Synthèse</v>
      </c>
      <c r="AJ330" s="71" t="str">
        <f>'ANA-PATH 2'!M326</f>
        <v>Juin</v>
      </c>
      <c r="AK330" s="73" t="str">
        <f>CLINIQUE!N327</f>
        <v>Juin</v>
      </c>
    </row>
    <row r="331" spans="1:37" ht="15.75" hidden="1">
      <c r="A331" s="35">
        <v>321</v>
      </c>
      <c r="B331" s="123" t="s">
        <v>54</v>
      </c>
      <c r="C331" s="123" t="s">
        <v>623</v>
      </c>
      <c r="D331" s="346">
        <f>'REPRODUCTION 3'!I326</f>
        <v>31.5</v>
      </c>
      <c r="E331" s="346">
        <f>'RUMINANTS 3'!I326</f>
        <v>45.75</v>
      </c>
      <c r="F331" s="346">
        <f>'PARASITOLOGIE 3'!I326</f>
        <v>36.75</v>
      </c>
      <c r="G331" s="346">
        <f>'INFECTIEUX 3'!I326</f>
        <v>17.25</v>
      </c>
      <c r="H331" s="346">
        <f>'CARNIVORES 3'!I326</f>
        <v>21</v>
      </c>
      <c r="I331" s="346">
        <f>'CHIRURGIE 3'!I326</f>
        <v>37.5</v>
      </c>
      <c r="J331" s="346">
        <f>'BIOCHIMIE 2'!I326</f>
        <v>20.75</v>
      </c>
      <c r="K331" s="346">
        <f>'HIDAOA 3'!I326</f>
        <v>54.375</v>
      </c>
      <c r="L331" s="346">
        <f>'ANA-PATH 2'!I326</f>
        <v>31</v>
      </c>
      <c r="M331" s="88">
        <f>CLINIQUE!J328</f>
        <v>41</v>
      </c>
      <c r="N331" s="88">
        <f t="shared" si="56"/>
        <v>336.875</v>
      </c>
      <c r="O331" s="88">
        <f t="shared" si="57"/>
        <v>12.03125</v>
      </c>
      <c r="P331" s="89" t="str">
        <f t="shared" si="58"/>
        <v>Admis</v>
      </c>
      <c r="Q331" s="89" t="str">
        <f t="shared" si="59"/>
        <v>juin</v>
      </c>
      <c r="R331" s="72">
        <f t="shared" si="60"/>
        <v>0</v>
      </c>
      <c r="S331" s="72">
        <f t="shared" si="61"/>
        <v>0</v>
      </c>
      <c r="T331" s="72">
        <f t="shared" si="62"/>
        <v>0</v>
      </c>
      <c r="U331" s="72">
        <f t="shared" si="63"/>
        <v>0</v>
      </c>
      <c r="V331" s="72">
        <f t="shared" si="64"/>
        <v>0</v>
      </c>
      <c r="W331" s="72">
        <f t="shared" si="65"/>
        <v>0</v>
      </c>
      <c r="X331" s="72">
        <f t="shared" si="66"/>
        <v>0</v>
      </c>
      <c r="Y331" s="72">
        <f t="shared" si="67"/>
        <v>0</v>
      </c>
      <c r="Z331" s="72">
        <f t="shared" si="68"/>
        <v>0</v>
      </c>
      <c r="AA331" s="72">
        <f t="shared" si="69"/>
        <v>0</v>
      </c>
      <c r="AB331" s="71" t="str">
        <f>'REPRODUCTION 3'!M326</f>
        <v>Juin</v>
      </c>
      <c r="AC331" s="71" t="str">
        <f>'RUMINANTS 3'!M326</f>
        <v>Juin</v>
      </c>
      <c r="AD331" s="71" t="str">
        <f>'PARASITOLOGIE 3'!M326</f>
        <v>Juin</v>
      </c>
      <c r="AE331" s="71" t="str">
        <f>'INFECTIEUX 3'!M326</f>
        <v>Juin</v>
      </c>
      <c r="AF331" s="71" t="str">
        <f>'CARNIVORES 3'!M326</f>
        <v>Juin</v>
      </c>
      <c r="AG331" s="71" t="str">
        <f>'CHIRURGIE 3'!M326</f>
        <v>Juin</v>
      </c>
      <c r="AH331" s="71" t="str">
        <f>'BIOCHIMIE 2'!M326</f>
        <v>Juin</v>
      </c>
      <c r="AI331" s="71" t="str">
        <f>'HIDAOA 3'!M326</f>
        <v>Juin</v>
      </c>
      <c r="AJ331" s="71" t="str">
        <f>'ANA-PATH 2'!M326</f>
        <v>Juin</v>
      </c>
      <c r="AK331" s="73" t="str">
        <f>CLINIQUE!N328</f>
        <v>Juin</v>
      </c>
    </row>
    <row r="332" spans="1:37" ht="18.95" customHeight="1">
      <c r="A332" s="115">
        <v>308</v>
      </c>
      <c r="B332" s="136" t="s">
        <v>624</v>
      </c>
      <c r="C332" s="136" t="s">
        <v>625</v>
      </c>
      <c r="D332" s="346">
        <f>'REPRODUCTION 3'!I327</f>
        <v>12</v>
      </c>
      <c r="E332" s="346">
        <f>'RUMINANTS 3'!I327</f>
        <v>30</v>
      </c>
      <c r="F332" s="346">
        <f>'PARASITOLOGIE 3'!I327</f>
        <v>30</v>
      </c>
      <c r="G332" s="346">
        <f>'INFECTIEUX 3'!I327</f>
        <v>28.5</v>
      </c>
      <c r="H332" s="346">
        <f>'CARNIVORES 3'!I327</f>
        <v>18.75</v>
      </c>
      <c r="I332" s="346">
        <f>'CHIRURGIE 3'!I327</f>
        <v>12</v>
      </c>
      <c r="J332" s="346">
        <f>'BIOCHIMIE 2'!I327</f>
        <v>18</v>
      </c>
      <c r="K332" s="346">
        <f>'HIDAOA 3'!I327</f>
        <v>25.5</v>
      </c>
      <c r="L332" s="346">
        <f>'ANA-PATH 2'!I327</f>
        <v>10</v>
      </c>
      <c r="M332" s="346">
        <f>CLINIQUE!J329</f>
        <v>40.75</v>
      </c>
      <c r="N332" s="346">
        <f t="shared" si="56"/>
        <v>225.5</v>
      </c>
      <c r="O332" s="346">
        <f t="shared" si="57"/>
        <v>8.0535714285714288</v>
      </c>
      <c r="P332" s="347" t="str">
        <f t="shared" si="58"/>
        <v>Ajournee</v>
      </c>
      <c r="Q332" s="347" t="str">
        <f t="shared" si="59"/>
        <v>Synthèse</v>
      </c>
      <c r="R332" s="348">
        <f t="shared" si="60"/>
        <v>1</v>
      </c>
      <c r="S332" s="348">
        <f t="shared" si="61"/>
        <v>0</v>
      </c>
      <c r="T332" s="348">
        <f t="shared" si="62"/>
        <v>0</v>
      </c>
      <c r="U332" s="348">
        <f t="shared" si="63"/>
        <v>0</v>
      </c>
      <c r="V332" s="348">
        <f t="shared" si="64"/>
        <v>0</v>
      </c>
      <c r="W332" s="348">
        <f t="shared" si="65"/>
        <v>1</v>
      </c>
      <c r="X332" s="348">
        <f t="shared" si="66"/>
        <v>0</v>
      </c>
      <c r="Y332" s="348">
        <f t="shared" si="67"/>
        <v>0</v>
      </c>
      <c r="Z332" s="348">
        <f t="shared" si="68"/>
        <v>0</v>
      </c>
      <c r="AA332" s="348">
        <f t="shared" si="69"/>
        <v>0</v>
      </c>
      <c r="AB332" s="71" t="str">
        <f>'REPRODUCTION 3'!M327</f>
        <v>Synthèse</v>
      </c>
      <c r="AC332" s="71" t="str">
        <f>'RUMINANTS 3'!M327</f>
        <v>Synthèse</v>
      </c>
      <c r="AD332" s="71" t="str">
        <f>'PARASITOLOGIE 3'!M327</f>
        <v>Synthèse</v>
      </c>
      <c r="AE332" s="71" t="str">
        <f>'INFECTIEUX 3'!M327</f>
        <v>Synthèse</v>
      </c>
      <c r="AF332" s="71" t="str">
        <f>'CARNIVORES 3'!M327</f>
        <v>Synthèse</v>
      </c>
      <c r="AG332" s="71" t="str">
        <f>'CHIRURGIE 3'!M327</f>
        <v>Synthèse</v>
      </c>
      <c r="AH332" s="71" t="str">
        <f>'BIOCHIMIE 2'!M327</f>
        <v>Synthèse</v>
      </c>
      <c r="AI332" s="71" t="str">
        <f>'HIDAOA 3'!M327</f>
        <v>Synthèse</v>
      </c>
      <c r="AJ332" s="71" t="str">
        <f>'ANA-PATH 2'!M328</f>
        <v>Synthèse</v>
      </c>
      <c r="AK332" s="73" t="str">
        <f>CLINIQUE!N329</f>
        <v>Juin</v>
      </c>
    </row>
    <row r="333" spans="1:37" ht="15.75">
      <c r="A333" s="35">
        <v>323</v>
      </c>
      <c r="B333" s="123" t="s">
        <v>626</v>
      </c>
      <c r="C333" s="123" t="s">
        <v>196</v>
      </c>
      <c r="D333" s="346">
        <f>'REPRODUCTION 3'!I328</f>
        <v>25.5</v>
      </c>
      <c r="E333" s="346">
        <f>'RUMINANTS 3'!I328</f>
        <v>36</v>
      </c>
      <c r="F333" s="346">
        <f>'PARASITOLOGIE 3'!I328</f>
        <v>32.25</v>
      </c>
      <c r="G333" s="346">
        <f>'INFECTIEUX 3'!I328</f>
        <v>30</v>
      </c>
      <c r="H333" s="346">
        <f>'CARNIVORES 3'!I328</f>
        <v>33</v>
      </c>
      <c r="I333" s="346">
        <f>'CHIRURGIE 3'!I328</f>
        <v>33</v>
      </c>
      <c r="J333" s="346">
        <f>'BIOCHIMIE 2'!I328</f>
        <v>14.75</v>
      </c>
      <c r="K333" s="346">
        <f>'HIDAOA 3'!I328</f>
        <v>45.75</v>
      </c>
      <c r="L333" s="346">
        <f>'ANA-PATH 2'!I328</f>
        <v>20</v>
      </c>
      <c r="M333" s="339">
        <f>CLINIQUE!J330</f>
        <v>41.75</v>
      </c>
      <c r="N333" s="339">
        <f t="shared" ref="N333:N396" si="70">SUM(D333:M333)</f>
        <v>312</v>
      </c>
      <c r="O333" s="339">
        <f t="shared" ref="O333:O396" si="71">N333/28</f>
        <v>11.142857142857142</v>
      </c>
      <c r="P333" s="89" t="str">
        <f t="shared" ref="P333:P396" si="72">IF(OR(D333="exclus",E333="exclus",F333="exclus",G333="exclus",H333="exclus",I333="exclus",J333="exclus",K333="exclus",L333="exclus",M333="exclus"),"exclus",IF(AND(SUM(R333:AA333)=0,ROUND(O333,3)&gt;=10),"Admis","Ajournee"))</f>
        <v>Admis</v>
      </c>
      <c r="Q333" s="89" t="str">
        <f t="shared" ref="Q333:Q396" si="73">IF(COUNTIF(AB333:AK333,"=Rattrapage")&gt;0,"Rattrapage",IF(COUNTIF(AB333:AK333,"=Synthèse")&gt;0,"Synthèse","juin"))</f>
        <v>Synthèse</v>
      </c>
      <c r="R333" s="72">
        <f t="shared" ref="R333:R396" si="74">IF(D333&lt;15,1,0)</f>
        <v>0</v>
      </c>
      <c r="S333" s="72">
        <f t="shared" ref="S333:S396" si="75">IF(E333&lt;15,1,0)</f>
        <v>0</v>
      </c>
      <c r="T333" s="72">
        <f t="shared" ref="T333:T396" si="76">IF(F333&lt;15,1,0)</f>
        <v>0</v>
      </c>
      <c r="U333" s="72">
        <f t="shared" ref="U333:U396" si="77">IF(G333&lt;15,1,0)</f>
        <v>0</v>
      </c>
      <c r="V333" s="72">
        <f t="shared" ref="V333:V396" si="78">IF(H333&lt;15,1,0)</f>
        <v>0</v>
      </c>
      <c r="W333" s="72">
        <f t="shared" ref="W333:W396" si="79">IF(I333&lt;15,1,0)</f>
        <v>0</v>
      </c>
      <c r="X333" s="72">
        <f t="shared" ref="X333:X396" si="80">IF(J333&lt;10,1,0)</f>
        <v>0</v>
      </c>
      <c r="Y333" s="72">
        <f t="shared" ref="Y333:Y396" si="81">IF(K333&lt;15,1,0)</f>
        <v>0</v>
      </c>
      <c r="Z333" s="72">
        <f t="shared" ref="Z333:Z396" si="82">IF(L333&lt;10,1,0)</f>
        <v>0</v>
      </c>
      <c r="AA333" s="72">
        <f t="shared" ref="AA333:AA396" si="83">IF(M333&lt;15,1,0)</f>
        <v>0</v>
      </c>
      <c r="AB333" s="71" t="str">
        <f>'REPRODUCTION 3'!M328</f>
        <v>Synthèse</v>
      </c>
      <c r="AC333" s="71" t="str">
        <f>'RUMINANTS 3'!M328</f>
        <v>Juin</v>
      </c>
      <c r="AD333" s="71" t="str">
        <f>'PARASITOLOGIE 3'!M328</f>
        <v>Juin</v>
      </c>
      <c r="AE333" s="71" t="str">
        <f>'INFECTIEUX 3'!M328</f>
        <v>Synthèse</v>
      </c>
      <c r="AF333" s="71" t="str">
        <f>'CARNIVORES 3'!M328</f>
        <v>Juin</v>
      </c>
      <c r="AG333" s="71" t="str">
        <f>'CHIRURGIE 3'!M328</f>
        <v>Synthèse</v>
      </c>
      <c r="AH333" s="71" t="str">
        <f>'BIOCHIMIE 2'!M328</f>
        <v>Synthèse</v>
      </c>
      <c r="AI333" s="71" t="str">
        <f>'HIDAOA 3'!M328</f>
        <v>Synthèse</v>
      </c>
      <c r="AJ333" s="71" t="str">
        <f>'ANA-PATH 2'!M328</f>
        <v>Synthèse</v>
      </c>
      <c r="AK333" s="73" t="str">
        <f>CLINIQUE!N330</f>
        <v>Juin</v>
      </c>
    </row>
    <row r="334" spans="1:37" ht="15.75">
      <c r="A334" s="35">
        <v>324</v>
      </c>
      <c r="B334" s="123" t="s">
        <v>626</v>
      </c>
      <c r="C334" s="123" t="s">
        <v>84</v>
      </c>
      <c r="D334" s="346">
        <f>'REPRODUCTION 3'!I329</f>
        <v>22.5</v>
      </c>
      <c r="E334" s="346">
        <f>'RUMINANTS 3'!I329</f>
        <v>38.25</v>
      </c>
      <c r="F334" s="346">
        <f>'PARASITOLOGIE 3'!I329</f>
        <v>38.625</v>
      </c>
      <c r="G334" s="346">
        <f>'INFECTIEUX 3'!I329</f>
        <v>24</v>
      </c>
      <c r="H334" s="346">
        <f>'CARNIVORES 3'!I329</f>
        <v>33</v>
      </c>
      <c r="I334" s="346">
        <f>'CHIRURGIE 3'!I329</f>
        <v>36</v>
      </c>
      <c r="J334" s="346">
        <f>'BIOCHIMIE 2'!I329</f>
        <v>16.25</v>
      </c>
      <c r="K334" s="346">
        <f>'HIDAOA 3'!I329</f>
        <v>36.375</v>
      </c>
      <c r="L334" s="346">
        <f>'ANA-PATH 2'!I329</f>
        <v>23</v>
      </c>
      <c r="M334" s="339">
        <f>CLINIQUE!J331</f>
        <v>41.75</v>
      </c>
      <c r="N334" s="339">
        <f t="shared" si="70"/>
        <v>309.75</v>
      </c>
      <c r="O334" s="339">
        <f t="shared" si="71"/>
        <v>11.0625</v>
      </c>
      <c r="P334" s="89" t="str">
        <f t="shared" si="72"/>
        <v>Admis</v>
      </c>
      <c r="Q334" s="89" t="str">
        <f t="shared" si="73"/>
        <v>Synthèse</v>
      </c>
      <c r="R334" s="72">
        <f t="shared" si="74"/>
        <v>0</v>
      </c>
      <c r="S334" s="72">
        <f t="shared" si="75"/>
        <v>0</v>
      </c>
      <c r="T334" s="72">
        <f t="shared" si="76"/>
        <v>0</v>
      </c>
      <c r="U334" s="72">
        <f t="shared" si="77"/>
        <v>0</v>
      </c>
      <c r="V334" s="72">
        <f t="shared" si="78"/>
        <v>0</v>
      </c>
      <c r="W334" s="72">
        <f t="shared" si="79"/>
        <v>0</v>
      </c>
      <c r="X334" s="72">
        <f t="shared" si="80"/>
        <v>0</v>
      </c>
      <c r="Y334" s="72">
        <f t="shared" si="81"/>
        <v>0</v>
      </c>
      <c r="Z334" s="72">
        <f t="shared" si="82"/>
        <v>0</v>
      </c>
      <c r="AA334" s="72">
        <f t="shared" si="83"/>
        <v>0</v>
      </c>
      <c r="AB334" s="71" t="str">
        <f>'REPRODUCTION 3'!M329</f>
        <v>Juin</v>
      </c>
      <c r="AC334" s="71" t="str">
        <f>'RUMINANTS 3'!M329</f>
        <v>Juin</v>
      </c>
      <c r="AD334" s="71" t="str">
        <f>'PARASITOLOGIE 3'!M329</f>
        <v>Juin</v>
      </c>
      <c r="AE334" s="71" t="str">
        <f>'INFECTIEUX 3'!M329</f>
        <v>Synthèse</v>
      </c>
      <c r="AF334" s="71" t="str">
        <f>'CARNIVORES 3'!M329</f>
        <v>Juin</v>
      </c>
      <c r="AG334" s="71" t="str">
        <f>'CHIRURGIE 3'!M329</f>
        <v>Juin</v>
      </c>
      <c r="AH334" s="71" t="str">
        <f>'BIOCHIMIE 2'!M329</f>
        <v>Juin</v>
      </c>
      <c r="AI334" s="71" t="str">
        <f>'HIDAOA 3'!M329</f>
        <v>Juin</v>
      </c>
      <c r="AJ334" s="71" t="str">
        <f>'ANA-PATH 2'!M329</f>
        <v>Juin</v>
      </c>
      <c r="AK334" s="73" t="str">
        <f>CLINIQUE!N331</f>
        <v>Juin</v>
      </c>
    </row>
    <row r="335" spans="1:37" ht="18.95" customHeight="1">
      <c r="A335" s="115">
        <v>87</v>
      </c>
      <c r="B335" s="136" t="s">
        <v>627</v>
      </c>
      <c r="C335" s="136" t="s">
        <v>628</v>
      </c>
      <c r="D335" s="346">
        <f>'REPRODUCTION 3'!I330</f>
        <v>21</v>
      </c>
      <c r="E335" s="346">
        <f>'RUMINANTS 3'!I330</f>
        <v>40.5</v>
      </c>
      <c r="F335" s="346">
        <f>'PARASITOLOGIE 3'!I330</f>
        <v>38.25</v>
      </c>
      <c r="G335" s="346">
        <f>'INFECTIEUX 3'!I330</f>
        <v>21</v>
      </c>
      <c r="H335" s="346">
        <f>'CARNIVORES 3'!I330</f>
        <v>36.375</v>
      </c>
      <c r="I335" s="346">
        <f>'CHIRURGIE 3'!I330</f>
        <v>39</v>
      </c>
      <c r="J335" s="346">
        <f>'BIOCHIMIE 2'!I330</f>
        <v>11.5</v>
      </c>
      <c r="K335" s="346">
        <f>'HIDAOA 3'!I330</f>
        <v>49.5</v>
      </c>
      <c r="L335" s="346">
        <f>'ANA-PATH 2'!I330</f>
        <v>29</v>
      </c>
      <c r="M335" s="346">
        <f>CLINIQUE!J332</f>
        <v>0</v>
      </c>
      <c r="N335" s="346">
        <f t="shared" si="70"/>
        <v>286.125</v>
      </c>
      <c r="O335" s="346">
        <f t="shared" si="71"/>
        <v>10.21875</v>
      </c>
      <c r="P335" s="347" t="str">
        <f t="shared" si="72"/>
        <v>Ajournee</v>
      </c>
      <c r="Q335" s="347" t="str">
        <f t="shared" si="73"/>
        <v>Synthèse</v>
      </c>
      <c r="R335" s="348">
        <f t="shared" si="74"/>
        <v>0</v>
      </c>
      <c r="S335" s="348">
        <f t="shared" si="75"/>
        <v>0</v>
      </c>
      <c r="T335" s="348">
        <f t="shared" si="76"/>
        <v>0</v>
      </c>
      <c r="U335" s="348">
        <f t="shared" si="77"/>
        <v>0</v>
      </c>
      <c r="V335" s="348">
        <f t="shared" si="78"/>
        <v>0</v>
      </c>
      <c r="W335" s="348">
        <f t="shared" si="79"/>
        <v>0</v>
      </c>
      <c r="X335" s="348">
        <f t="shared" si="80"/>
        <v>0</v>
      </c>
      <c r="Y335" s="348">
        <f t="shared" si="81"/>
        <v>0</v>
      </c>
      <c r="Z335" s="348">
        <f t="shared" si="82"/>
        <v>0</v>
      </c>
      <c r="AA335" s="348">
        <f t="shared" si="83"/>
        <v>1</v>
      </c>
      <c r="AB335" s="71" t="str">
        <f>'REPRODUCTION 3'!M330</f>
        <v>Synthèse</v>
      </c>
      <c r="AC335" s="71" t="str">
        <f>'RUMINANTS 3'!M330</f>
        <v>Juin</v>
      </c>
      <c r="AD335" s="71" t="str">
        <f>'PARASITOLOGIE 3'!M330</f>
        <v>Juin</v>
      </c>
      <c r="AE335" s="71" t="str">
        <f>'INFECTIEUX 3'!M330</f>
        <v>Synthèse</v>
      </c>
      <c r="AF335" s="71" t="str">
        <f>'CARNIVORES 3'!M330</f>
        <v>Juin</v>
      </c>
      <c r="AG335" s="71" t="str">
        <f>'CHIRURGIE 3'!M330</f>
        <v>Synthèse</v>
      </c>
      <c r="AH335" s="71" t="str">
        <f>'BIOCHIMIE 2'!M330</f>
        <v>Juin</v>
      </c>
      <c r="AI335" s="71" t="str">
        <f>'HIDAOA 3'!M330</f>
        <v>Synthèse</v>
      </c>
      <c r="AJ335" s="71" t="str">
        <f>'ANA-PATH 2'!M330</f>
        <v>Synthèse</v>
      </c>
      <c r="AK335" s="73" t="str">
        <f>CLINIQUE!N332</f>
        <v>Juin</v>
      </c>
    </row>
    <row r="336" spans="1:37" ht="18.95" customHeight="1">
      <c r="A336" s="115">
        <v>404</v>
      </c>
      <c r="B336" s="136" t="s">
        <v>629</v>
      </c>
      <c r="C336" s="136" t="s">
        <v>228</v>
      </c>
      <c r="D336" s="346">
        <f>'REPRODUCTION 3'!I331</f>
        <v>8.25</v>
      </c>
      <c r="E336" s="346">
        <f>'RUMINANTS 3'!I331</f>
        <v>25.5</v>
      </c>
      <c r="F336" s="346">
        <f>'PARASITOLOGIE 3'!I331</f>
        <v>21</v>
      </c>
      <c r="G336" s="346">
        <f>'INFECTIEUX 3'!I331</f>
        <v>4.5</v>
      </c>
      <c r="H336" s="346">
        <f>'CARNIVORES 3'!I331</f>
        <v>16.125</v>
      </c>
      <c r="I336" s="346">
        <f>'CHIRURGIE 3'!I331</f>
        <v>24.75</v>
      </c>
      <c r="J336" s="346">
        <f>'BIOCHIMIE 2'!I331</f>
        <v>8</v>
      </c>
      <c r="K336" s="346">
        <f>'HIDAOA 3'!I331</f>
        <v>40.5</v>
      </c>
      <c r="L336" s="346">
        <f>'ANA-PATH 2'!I331</f>
        <v>21</v>
      </c>
      <c r="M336" s="346">
        <f>CLINIQUE!J333</f>
        <v>0</v>
      </c>
      <c r="N336" s="346">
        <f t="shared" si="70"/>
        <v>169.625</v>
      </c>
      <c r="O336" s="346">
        <f t="shared" si="71"/>
        <v>6.0580357142857144</v>
      </c>
      <c r="P336" s="347" t="str">
        <f t="shared" si="72"/>
        <v>Ajournee</v>
      </c>
      <c r="Q336" s="347" t="str">
        <f t="shared" si="73"/>
        <v>Synthèse</v>
      </c>
      <c r="R336" s="348">
        <f t="shared" si="74"/>
        <v>1</v>
      </c>
      <c r="S336" s="348">
        <f t="shared" si="75"/>
        <v>0</v>
      </c>
      <c r="T336" s="348">
        <f t="shared" si="76"/>
        <v>0</v>
      </c>
      <c r="U336" s="348">
        <f t="shared" si="77"/>
        <v>1</v>
      </c>
      <c r="V336" s="348">
        <f t="shared" si="78"/>
        <v>0</v>
      </c>
      <c r="W336" s="348">
        <f t="shared" si="79"/>
        <v>0</v>
      </c>
      <c r="X336" s="348">
        <f t="shared" si="80"/>
        <v>1</v>
      </c>
      <c r="Y336" s="348">
        <f t="shared" si="81"/>
        <v>0</v>
      </c>
      <c r="Z336" s="348">
        <f t="shared" si="82"/>
        <v>0</v>
      </c>
      <c r="AA336" s="348">
        <f t="shared" si="83"/>
        <v>1</v>
      </c>
      <c r="AB336" s="71" t="str">
        <f>'REPRODUCTION 3'!M331</f>
        <v>Synthèse</v>
      </c>
      <c r="AC336" s="71" t="str">
        <f>'RUMINANTS 3'!M331</f>
        <v>Synthèse</v>
      </c>
      <c r="AD336" s="71" t="str">
        <f>'PARASITOLOGIE 3'!M331</f>
        <v>Synthèse</v>
      </c>
      <c r="AE336" s="71" t="str">
        <f>'INFECTIEUX 3'!M331</f>
        <v>Synthèse</v>
      </c>
      <c r="AF336" s="71" t="str">
        <f>'CARNIVORES 3'!M331</f>
        <v>Synthèse</v>
      </c>
      <c r="AG336" s="71" t="str">
        <f>'CHIRURGIE 3'!M331</f>
        <v>Synthèse</v>
      </c>
      <c r="AH336" s="71" t="str">
        <f>'BIOCHIMIE 2'!M331</f>
        <v>Synthèse</v>
      </c>
      <c r="AI336" s="71" t="str">
        <f>'HIDAOA 3'!M331</f>
        <v>Synthèse</v>
      </c>
      <c r="AJ336" s="71" t="str">
        <f>'ANA-PATH 2'!M331</f>
        <v>Synthèse</v>
      </c>
      <c r="AK336" s="73" t="str">
        <f>CLINIQUE!N333</f>
        <v>Juin</v>
      </c>
    </row>
    <row r="337" spans="1:37" ht="15.75" hidden="1">
      <c r="A337" s="35">
        <v>327</v>
      </c>
      <c r="B337" s="123" t="s">
        <v>630</v>
      </c>
      <c r="C337" s="123" t="s">
        <v>631</v>
      </c>
      <c r="D337" s="346">
        <f>'REPRODUCTION 3'!I332</f>
        <v>15</v>
      </c>
      <c r="E337" s="346">
        <f>'RUMINANTS 3'!I332</f>
        <v>48</v>
      </c>
      <c r="F337" s="346">
        <f>'PARASITOLOGIE 3'!I332</f>
        <v>29.25</v>
      </c>
      <c r="G337" s="346">
        <f>'INFECTIEUX 3'!I332</f>
        <v>16.5</v>
      </c>
      <c r="H337" s="346">
        <f>'CARNIVORES 3'!I332</f>
        <v>36.75</v>
      </c>
      <c r="I337" s="346">
        <f>'CHIRURGIE 3'!I332</f>
        <v>33.75</v>
      </c>
      <c r="J337" s="346">
        <f>'BIOCHIMIE 2'!I332</f>
        <v>18.25</v>
      </c>
      <c r="K337" s="346">
        <f>'HIDAOA 3'!I332</f>
        <v>40.125</v>
      </c>
      <c r="L337" s="346">
        <f>'ANA-PATH 2'!I332</f>
        <v>15.5</v>
      </c>
      <c r="M337" s="88">
        <f>CLINIQUE!J334</f>
        <v>42</v>
      </c>
      <c r="N337" s="88">
        <f t="shared" si="70"/>
        <v>295.125</v>
      </c>
      <c r="O337" s="88">
        <f t="shared" si="71"/>
        <v>10.540178571428571</v>
      </c>
      <c r="P337" s="89" t="str">
        <f t="shared" si="72"/>
        <v>Admis</v>
      </c>
      <c r="Q337" s="89" t="str">
        <f t="shared" si="73"/>
        <v>juin</v>
      </c>
      <c r="R337" s="72">
        <f t="shared" si="74"/>
        <v>0</v>
      </c>
      <c r="S337" s="72">
        <f t="shared" si="75"/>
        <v>0</v>
      </c>
      <c r="T337" s="72">
        <f t="shared" si="76"/>
        <v>0</v>
      </c>
      <c r="U337" s="72">
        <f t="shared" si="77"/>
        <v>0</v>
      </c>
      <c r="V337" s="72">
        <f t="shared" si="78"/>
        <v>0</v>
      </c>
      <c r="W337" s="72">
        <f t="shared" si="79"/>
        <v>0</v>
      </c>
      <c r="X337" s="72">
        <f t="shared" si="80"/>
        <v>0</v>
      </c>
      <c r="Y337" s="72">
        <f t="shared" si="81"/>
        <v>0</v>
      </c>
      <c r="Z337" s="72">
        <f t="shared" si="82"/>
        <v>0</v>
      </c>
      <c r="AA337" s="72">
        <f t="shared" si="83"/>
        <v>0</v>
      </c>
      <c r="AB337" s="71" t="str">
        <f>'REPRODUCTION 3'!M332</f>
        <v>Juin</v>
      </c>
      <c r="AC337" s="71" t="str">
        <f>'RUMINANTS 3'!M332</f>
        <v>Juin</v>
      </c>
      <c r="AD337" s="71" t="str">
        <f>'PARASITOLOGIE 3'!M332</f>
        <v>Juin</v>
      </c>
      <c r="AE337" s="71" t="str">
        <f>'INFECTIEUX 3'!M332</f>
        <v>Juin</v>
      </c>
      <c r="AF337" s="71" t="str">
        <f>'CARNIVORES 3'!M332</f>
        <v>Juin</v>
      </c>
      <c r="AG337" s="71" t="str">
        <f>'CHIRURGIE 3'!M332</f>
        <v>Juin</v>
      </c>
      <c r="AH337" s="71" t="str">
        <f>'BIOCHIMIE 2'!M332</f>
        <v>Juin</v>
      </c>
      <c r="AI337" s="71" t="str">
        <f>'HIDAOA 3'!M332</f>
        <v>Juin</v>
      </c>
      <c r="AJ337" s="71" t="str">
        <f>'ANA-PATH 2'!M332</f>
        <v>Juin</v>
      </c>
      <c r="AK337" s="73" t="str">
        <f>CLINIQUE!N334</f>
        <v>Juin</v>
      </c>
    </row>
    <row r="338" spans="1:37" ht="15.75" hidden="1">
      <c r="A338" s="35">
        <v>328</v>
      </c>
      <c r="B338" s="123" t="s">
        <v>632</v>
      </c>
      <c r="C338" s="123" t="s">
        <v>558</v>
      </c>
      <c r="D338" s="346">
        <f>'REPRODUCTION 3'!I333</f>
        <v>15</v>
      </c>
      <c r="E338" s="346">
        <f>'RUMINANTS 3'!I333</f>
        <v>42.75</v>
      </c>
      <c r="F338" s="346">
        <f>'PARASITOLOGIE 3'!I333</f>
        <v>37.125</v>
      </c>
      <c r="G338" s="346">
        <f>'INFECTIEUX 3'!I333</f>
        <v>22.5</v>
      </c>
      <c r="H338" s="346">
        <f>'CARNIVORES 3'!I333</f>
        <v>34.5</v>
      </c>
      <c r="I338" s="346">
        <f>'CHIRURGIE 3'!I333</f>
        <v>34.5</v>
      </c>
      <c r="J338" s="346">
        <f>'BIOCHIMIE 2'!I333</f>
        <v>13.5</v>
      </c>
      <c r="K338" s="346">
        <f>'HIDAOA 3'!I333</f>
        <v>36.375</v>
      </c>
      <c r="L338" s="346">
        <f>'ANA-PATH 2'!I333</f>
        <v>17</v>
      </c>
      <c r="M338" s="88">
        <f>CLINIQUE!J335</f>
        <v>40.5</v>
      </c>
      <c r="N338" s="88">
        <f t="shared" si="70"/>
        <v>293.75</v>
      </c>
      <c r="O338" s="88">
        <f t="shared" si="71"/>
        <v>10.491071428571429</v>
      </c>
      <c r="P338" s="89" t="str">
        <f t="shared" si="72"/>
        <v>Admis</v>
      </c>
      <c r="Q338" s="89" t="str">
        <f t="shared" si="73"/>
        <v>juin</v>
      </c>
      <c r="R338" s="72">
        <f t="shared" si="74"/>
        <v>0</v>
      </c>
      <c r="S338" s="72">
        <f t="shared" si="75"/>
        <v>0</v>
      </c>
      <c r="T338" s="72">
        <f t="shared" si="76"/>
        <v>0</v>
      </c>
      <c r="U338" s="72">
        <f t="shared" si="77"/>
        <v>0</v>
      </c>
      <c r="V338" s="72">
        <f t="shared" si="78"/>
        <v>0</v>
      </c>
      <c r="W338" s="72">
        <f t="shared" si="79"/>
        <v>0</v>
      </c>
      <c r="X338" s="72">
        <f t="shared" si="80"/>
        <v>0</v>
      </c>
      <c r="Y338" s="72">
        <f t="shared" si="81"/>
        <v>0</v>
      </c>
      <c r="Z338" s="72">
        <f t="shared" si="82"/>
        <v>0</v>
      </c>
      <c r="AA338" s="72">
        <f t="shared" si="83"/>
        <v>0</v>
      </c>
      <c r="AB338" s="71" t="str">
        <f>'REPRODUCTION 3'!M333</f>
        <v>Juin</v>
      </c>
      <c r="AC338" s="71" t="str">
        <f>'RUMINANTS 3'!M333</f>
        <v>Juin</v>
      </c>
      <c r="AD338" s="71" t="str">
        <f>'PARASITOLOGIE 3'!M333</f>
        <v>Juin</v>
      </c>
      <c r="AE338" s="71" t="str">
        <f>'INFECTIEUX 3'!M333</f>
        <v>Juin</v>
      </c>
      <c r="AF338" s="71" t="str">
        <f>'CARNIVORES 3'!M333</f>
        <v>Juin</v>
      </c>
      <c r="AG338" s="71" t="str">
        <f>'CHIRURGIE 3'!M333</f>
        <v>Juin</v>
      </c>
      <c r="AH338" s="71" t="str">
        <f>'BIOCHIMIE 2'!M333</f>
        <v>Juin</v>
      </c>
      <c r="AI338" s="71" t="str">
        <f>'HIDAOA 3'!M333</f>
        <v>Juin</v>
      </c>
      <c r="AJ338" s="71" t="str">
        <f>'ANA-PATH 2'!M333</f>
        <v>Juin</v>
      </c>
      <c r="AK338" s="73" t="str">
        <f>CLINIQUE!N335</f>
        <v>Juin</v>
      </c>
    </row>
    <row r="339" spans="1:37" ht="15.75">
      <c r="A339" s="35">
        <v>329</v>
      </c>
      <c r="B339" s="123" t="s">
        <v>633</v>
      </c>
      <c r="C339" s="123" t="s">
        <v>634</v>
      </c>
      <c r="D339" s="346">
        <f>'REPRODUCTION 3'!I334</f>
        <v>15</v>
      </c>
      <c r="E339" s="346">
        <f>'RUMINANTS 3'!I334</f>
        <v>39</v>
      </c>
      <c r="F339" s="346">
        <f>'PARASITOLOGIE 3'!I334</f>
        <v>40.5</v>
      </c>
      <c r="G339" s="346">
        <f>'INFECTIEUX 3'!I334</f>
        <v>16.125</v>
      </c>
      <c r="H339" s="346">
        <f>'CARNIVORES 3'!I334</f>
        <v>28.5</v>
      </c>
      <c r="I339" s="346">
        <f>'CHIRURGIE 3'!I334</f>
        <v>25.5</v>
      </c>
      <c r="J339" s="346">
        <f>'BIOCHIMIE 2'!I334</f>
        <v>16</v>
      </c>
      <c r="K339" s="346">
        <f>'HIDAOA 3'!I334</f>
        <v>43.5</v>
      </c>
      <c r="L339" s="346">
        <f>'ANA-PATH 2'!I334</f>
        <v>18</v>
      </c>
      <c r="M339" s="339">
        <f>CLINIQUE!J336</f>
        <v>40.25</v>
      </c>
      <c r="N339" s="339">
        <f t="shared" si="70"/>
        <v>282.375</v>
      </c>
      <c r="O339" s="339">
        <f t="shared" si="71"/>
        <v>10.084821428571429</v>
      </c>
      <c r="P339" s="89" t="str">
        <f t="shared" si="72"/>
        <v>Admis</v>
      </c>
      <c r="Q339" s="89" t="str">
        <f t="shared" si="73"/>
        <v>Synthèse</v>
      </c>
      <c r="R339" s="72">
        <f t="shared" si="74"/>
        <v>0</v>
      </c>
      <c r="S339" s="72">
        <f t="shared" si="75"/>
        <v>0</v>
      </c>
      <c r="T339" s="72">
        <f t="shared" si="76"/>
        <v>0</v>
      </c>
      <c r="U339" s="72">
        <f t="shared" si="77"/>
        <v>0</v>
      </c>
      <c r="V339" s="72">
        <f t="shared" si="78"/>
        <v>0</v>
      </c>
      <c r="W339" s="72">
        <f t="shared" si="79"/>
        <v>0</v>
      </c>
      <c r="X339" s="72">
        <f t="shared" si="80"/>
        <v>0</v>
      </c>
      <c r="Y339" s="72">
        <f t="shared" si="81"/>
        <v>0</v>
      </c>
      <c r="Z339" s="72">
        <f t="shared" si="82"/>
        <v>0</v>
      </c>
      <c r="AA339" s="72">
        <f t="shared" si="83"/>
        <v>0</v>
      </c>
      <c r="AB339" s="71" t="str">
        <f>'REPRODUCTION 3'!M334</f>
        <v>Synthèse</v>
      </c>
      <c r="AC339" s="71" t="str">
        <f>'RUMINANTS 3'!M334</f>
        <v>Juin</v>
      </c>
      <c r="AD339" s="71" t="str">
        <f>'PARASITOLOGIE 3'!M334</f>
        <v>Synthèse</v>
      </c>
      <c r="AE339" s="71" t="str">
        <f>'INFECTIEUX 3'!M334</f>
        <v>Synthèse</v>
      </c>
      <c r="AF339" s="71" t="str">
        <f>'CARNIVORES 3'!M334</f>
        <v>Synthèse</v>
      </c>
      <c r="AG339" s="71" t="str">
        <f>'CHIRURGIE 3'!M334</f>
        <v>Synthèse</v>
      </c>
      <c r="AH339" s="71" t="str">
        <f>'BIOCHIMIE 2'!M334</f>
        <v>Synthèse</v>
      </c>
      <c r="AI339" s="71" t="str">
        <f>'HIDAOA 3'!M334</f>
        <v>Synthèse</v>
      </c>
      <c r="AJ339" s="71" t="str">
        <f>'ANA-PATH 2'!M334</f>
        <v>Synthèse</v>
      </c>
      <c r="AK339" s="73" t="str">
        <f>CLINIQUE!N336</f>
        <v>Juin</v>
      </c>
    </row>
    <row r="340" spans="1:37" ht="18.95" customHeight="1">
      <c r="A340" s="115">
        <v>336</v>
      </c>
      <c r="B340" s="136" t="s">
        <v>633</v>
      </c>
      <c r="C340" s="136" t="s">
        <v>635</v>
      </c>
      <c r="D340" s="346">
        <f>'REPRODUCTION 3'!I335</f>
        <v>22.5</v>
      </c>
      <c r="E340" s="346">
        <f>'RUMINANTS 3'!I335</f>
        <v>30.75</v>
      </c>
      <c r="F340" s="346">
        <f>'PARASITOLOGIE 3'!I335</f>
        <v>34.5</v>
      </c>
      <c r="G340" s="346">
        <f>'INFECTIEUX 3'!I335</f>
        <v>6</v>
      </c>
      <c r="H340" s="346">
        <f>'CARNIVORES 3'!I335</f>
        <v>30.75</v>
      </c>
      <c r="I340" s="346">
        <f>'CHIRURGIE 3'!I335</f>
        <v>12.75</v>
      </c>
      <c r="J340" s="346">
        <f>'BIOCHIMIE 2'!I335</f>
        <v>12</v>
      </c>
      <c r="K340" s="346">
        <f>'HIDAOA 3'!I335</f>
        <v>19.875</v>
      </c>
      <c r="L340" s="346">
        <f>'ANA-PATH 2'!I335</f>
        <v>11</v>
      </c>
      <c r="M340" s="346">
        <f>CLINIQUE!J337</f>
        <v>40.25</v>
      </c>
      <c r="N340" s="346">
        <f t="shared" si="70"/>
        <v>220.375</v>
      </c>
      <c r="O340" s="346">
        <f t="shared" si="71"/>
        <v>7.8705357142857144</v>
      </c>
      <c r="P340" s="347" t="str">
        <f t="shared" si="72"/>
        <v>Ajournee</v>
      </c>
      <c r="Q340" s="347" t="str">
        <f t="shared" si="73"/>
        <v>Synthèse</v>
      </c>
      <c r="R340" s="348">
        <f t="shared" si="74"/>
        <v>0</v>
      </c>
      <c r="S340" s="348">
        <f t="shared" si="75"/>
        <v>0</v>
      </c>
      <c r="T340" s="348">
        <f t="shared" si="76"/>
        <v>0</v>
      </c>
      <c r="U340" s="348">
        <f t="shared" si="77"/>
        <v>1</v>
      </c>
      <c r="V340" s="348">
        <f t="shared" si="78"/>
        <v>0</v>
      </c>
      <c r="W340" s="348">
        <f t="shared" si="79"/>
        <v>1</v>
      </c>
      <c r="X340" s="348">
        <f t="shared" si="80"/>
        <v>0</v>
      </c>
      <c r="Y340" s="348">
        <f t="shared" si="81"/>
        <v>0</v>
      </c>
      <c r="Z340" s="348">
        <f t="shared" si="82"/>
        <v>0</v>
      </c>
      <c r="AA340" s="348">
        <f t="shared" si="83"/>
        <v>0</v>
      </c>
      <c r="AB340" s="71" t="str">
        <f>'REPRODUCTION 3'!M335</f>
        <v>Synthèse</v>
      </c>
      <c r="AC340" s="71" t="str">
        <f>'RUMINANTS 3'!M335</f>
        <v>Juin</v>
      </c>
      <c r="AD340" s="71" t="str">
        <f>'PARASITOLOGIE 3'!M335</f>
        <v>Synthèse</v>
      </c>
      <c r="AE340" s="71" t="str">
        <f>'INFECTIEUX 3'!M335</f>
        <v>Synthèse</v>
      </c>
      <c r="AF340" s="71" t="str">
        <f>'CARNIVORES 3'!M335</f>
        <v>Juin</v>
      </c>
      <c r="AG340" s="71" t="str">
        <f>'CHIRURGIE 3'!M335</f>
        <v>Synthèse</v>
      </c>
      <c r="AH340" s="71" t="str">
        <f>'BIOCHIMIE 2'!M335</f>
        <v>Synthèse</v>
      </c>
      <c r="AI340" s="71" t="str">
        <f>'HIDAOA 3'!M335</f>
        <v>Synthèse</v>
      </c>
      <c r="AJ340" s="71" t="str">
        <f>'ANA-PATH 2'!M335</f>
        <v>Synthèse</v>
      </c>
      <c r="AK340" s="73" t="str">
        <f>CLINIQUE!N337</f>
        <v>Juin</v>
      </c>
    </row>
    <row r="341" spans="1:37" ht="15.75" hidden="1">
      <c r="A341" s="35">
        <v>331</v>
      </c>
      <c r="B341" s="123" t="s">
        <v>636</v>
      </c>
      <c r="C341" s="123" t="s">
        <v>637</v>
      </c>
      <c r="D341" s="346">
        <f>'REPRODUCTION 3'!I336</f>
        <v>18.75</v>
      </c>
      <c r="E341" s="346">
        <f>'RUMINANTS 3'!I336</f>
        <v>42.75</v>
      </c>
      <c r="F341" s="346">
        <f>'PARASITOLOGIE 3'!I336</f>
        <v>40.875</v>
      </c>
      <c r="G341" s="346">
        <f>'INFECTIEUX 3'!I336</f>
        <v>21.75</v>
      </c>
      <c r="H341" s="346">
        <f>'CARNIVORES 3'!I336</f>
        <v>39.75</v>
      </c>
      <c r="I341" s="346">
        <f>'CHIRURGIE 3'!I336</f>
        <v>29.25</v>
      </c>
      <c r="J341" s="346">
        <f>'BIOCHIMIE 2'!I336</f>
        <v>16.25</v>
      </c>
      <c r="K341" s="346">
        <f>'HIDAOA 3'!I336</f>
        <v>32.25</v>
      </c>
      <c r="L341" s="346">
        <f>'ANA-PATH 2'!I336</f>
        <v>12</v>
      </c>
      <c r="M341" s="88">
        <f>CLINIQUE!J338</f>
        <v>40.25</v>
      </c>
      <c r="N341" s="88">
        <f t="shared" si="70"/>
        <v>293.875</v>
      </c>
      <c r="O341" s="88">
        <f t="shared" si="71"/>
        <v>10.495535714285714</v>
      </c>
      <c r="P341" s="89" t="str">
        <f t="shared" si="72"/>
        <v>Admis</v>
      </c>
      <c r="Q341" s="89" t="str">
        <f t="shared" si="73"/>
        <v>juin</v>
      </c>
      <c r="R341" s="72">
        <f t="shared" si="74"/>
        <v>0</v>
      </c>
      <c r="S341" s="72">
        <f t="shared" si="75"/>
        <v>0</v>
      </c>
      <c r="T341" s="72">
        <f t="shared" si="76"/>
        <v>0</v>
      </c>
      <c r="U341" s="72">
        <f t="shared" si="77"/>
        <v>0</v>
      </c>
      <c r="V341" s="72">
        <f t="shared" si="78"/>
        <v>0</v>
      </c>
      <c r="W341" s="72">
        <f t="shared" si="79"/>
        <v>0</v>
      </c>
      <c r="X341" s="72">
        <f t="shared" si="80"/>
        <v>0</v>
      </c>
      <c r="Y341" s="72">
        <f t="shared" si="81"/>
        <v>0</v>
      </c>
      <c r="Z341" s="72">
        <f t="shared" si="82"/>
        <v>0</v>
      </c>
      <c r="AA341" s="72">
        <f t="shared" si="83"/>
        <v>0</v>
      </c>
      <c r="AB341" s="71" t="str">
        <f>'REPRODUCTION 3'!M336</f>
        <v>Juin</v>
      </c>
      <c r="AC341" s="71" t="str">
        <f>'RUMINANTS 3'!M336</f>
        <v>Juin</v>
      </c>
      <c r="AD341" s="71" t="str">
        <f>'PARASITOLOGIE 3'!M336</f>
        <v>Juin</v>
      </c>
      <c r="AE341" s="71" t="str">
        <f>'INFECTIEUX 3'!M336</f>
        <v>Juin</v>
      </c>
      <c r="AF341" s="71" t="str">
        <f>'CARNIVORES 3'!M336</f>
        <v>Juin</v>
      </c>
      <c r="AG341" s="71" t="str">
        <f>'CHIRURGIE 3'!M336</f>
        <v>Juin</v>
      </c>
      <c r="AH341" s="71" t="str">
        <f>'BIOCHIMIE 2'!M336</f>
        <v>Juin</v>
      </c>
      <c r="AI341" s="71" t="str">
        <f>'HIDAOA 3'!M336</f>
        <v>Juin</v>
      </c>
      <c r="AJ341" s="71" t="str">
        <f>'ANA-PATH 2'!M336</f>
        <v>Juin</v>
      </c>
      <c r="AK341" s="73" t="str">
        <f>CLINIQUE!N338</f>
        <v>Juin</v>
      </c>
    </row>
    <row r="342" spans="1:37" ht="18.95" customHeight="1">
      <c r="A342" s="115">
        <v>364</v>
      </c>
      <c r="B342" s="136" t="s">
        <v>638</v>
      </c>
      <c r="C342" s="136" t="s">
        <v>337</v>
      </c>
      <c r="D342" s="346">
        <f>'REPRODUCTION 3'!I337</f>
        <v>30</v>
      </c>
      <c r="E342" s="346">
        <f>'RUMINANTS 3'!I337</f>
        <v>35.25</v>
      </c>
      <c r="F342" s="346">
        <f>'PARASITOLOGIE 3'!I337</f>
        <v>46.5</v>
      </c>
      <c r="G342" s="346">
        <f>'INFECTIEUX 3'!I337</f>
        <v>7.125</v>
      </c>
      <c r="H342" s="346">
        <f>'CARNIVORES 3'!I337</f>
        <v>21</v>
      </c>
      <c r="I342" s="346">
        <f>'CHIRURGIE 3'!I337</f>
        <v>12</v>
      </c>
      <c r="J342" s="346">
        <f>'BIOCHIMIE 2'!I337</f>
        <v>17</v>
      </c>
      <c r="K342" s="346">
        <f>'HIDAOA 3'!I337</f>
        <v>37.5</v>
      </c>
      <c r="L342" s="346">
        <f>'ANA-PATH 2'!I337</f>
        <v>13</v>
      </c>
      <c r="M342" s="346">
        <f>CLINIQUE!J339</f>
        <v>0</v>
      </c>
      <c r="N342" s="346">
        <f t="shared" si="70"/>
        <v>219.375</v>
      </c>
      <c r="O342" s="346">
        <f t="shared" si="71"/>
        <v>7.8348214285714288</v>
      </c>
      <c r="P342" s="347" t="str">
        <f t="shared" si="72"/>
        <v>Ajournee</v>
      </c>
      <c r="Q342" s="347" t="str">
        <f t="shared" si="73"/>
        <v>Synthèse</v>
      </c>
      <c r="R342" s="348">
        <f t="shared" si="74"/>
        <v>0</v>
      </c>
      <c r="S342" s="348">
        <f t="shared" si="75"/>
        <v>0</v>
      </c>
      <c r="T342" s="348">
        <f t="shared" si="76"/>
        <v>0</v>
      </c>
      <c r="U342" s="348">
        <f t="shared" si="77"/>
        <v>1</v>
      </c>
      <c r="V342" s="348">
        <f t="shared" si="78"/>
        <v>0</v>
      </c>
      <c r="W342" s="348">
        <f t="shared" si="79"/>
        <v>1</v>
      </c>
      <c r="X342" s="348">
        <f t="shared" si="80"/>
        <v>0</v>
      </c>
      <c r="Y342" s="348">
        <f t="shared" si="81"/>
        <v>0</v>
      </c>
      <c r="Z342" s="348">
        <f t="shared" si="82"/>
        <v>0</v>
      </c>
      <c r="AA342" s="348">
        <f t="shared" si="83"/>
        <v>1</v>
      </c>
      <c r="AB342" s="71" t="str">
        <f>'REPRODUCTION 3'!M337</f>
        <v>Synthèse</v>
      </c>
      <c r="AC342" s="71" t="str">
        <f>'RUMINANTS 3'!M337</f>
        <v>Juin</v>
      </c>
      <c r="AD342" s="71" t="str">
        <f>'PARASITOLOGIE 3'!M337</f>
        <v>Synthèse</v>
      </c>
      <c r="AE342" s="71" t="str">
        <f>'INFECTIEUX 3'!M337</f>
        <v>Synthèse</v>
      </c>
      <c r="AF342" s="71" t="str">
        <f>'CARNIVORES 3'!M337</f>
        <v>Synthèse</v>
      </c>
      <c r="AG342" s="71" t="str">
        <f>'CHIRURGIE 3'!M337</f>
        <v>Synthèse</v>
      </c>
      <c r="AH342" s="71" t="str">
        <f>'BIOCHIMIE 2'!M337</f>
        <v>Synthèse</v>
      </c>
      <c r="AI342" s="71" t="str">
        <f>'HIDAOA 3'!M337</f>
        <v>Synthèse</v>
      </c>
      <c r="AJ342" s="71" t="str">
        <f>'ANA-PATH 2'!M337</f>
        <v>Synthèse</v>
      </c>
      <c r="AK342" s="73" t="str">
        <f>CLINIQUE!N339</f>
        <v>Juin</v>
      </c>
    </row>
    <row r="343" spans="1:37" ht="15.75" hidden="1">
      <c r="A343" s="35">
        <v>333</v>
      </c>
      <c r="B343" s="123" t="s">
        <v>87</v>
      </c>
      <c r="C343" s="123" t="s">
        <v>639</v>
      </c>
      <c r="D343" s="346">
        <f>'REPRODUCTION 3'!I338</f>
        <v>23.625</v>
      </c>
      <c r="E343" s="346">
        <f>'RUMINANTS 3'!I338</f>
        <v>48.75</v>
      </c>
      <c r="F343" s="346">
        <f>'PARASITOLOGIE 3'!I338</f>
        <v>39</v>
      </c>
      <c r="G343" s="346">
        <f>'INFECTIEUX 3'!I338</f>
        <v>19.5</v>
      </c>
      <c r="H343" s="346">
        <f>'CARNIVORES 3'!I338</f>
        <v>46.125</v>
      </c>
      <c r="I343" s="346">
        <f>'CHIRURGIE 3'!I338</f>
        <v>48.300000000000004</v>
      </c>
      <c r="J343" s="346">
        <f>'BIOCHIMIE 2'!I338</f>
        <v>27.25</v>
      </c>
      <c r="K343" s="346">
        <f>'HIDAOA 3'!I338</f>
        <v>34.125</v>
      </c>
      <c r="L343" s="346">
        <f>'ANA-PATH 2'!I338</f>
        <v>19.5</v>
      </c>
      <c r="M343" s="88">
        <f>CLINIQUE!J340</f>
        <v>41.5</v>
      </c>
      <c r="N343" s="88">
        <f t="shared" si="70"/>
        <v>347.67500000000001</v>
      </c>
      <c r="O343" s="88">
        <f t="shared" si="71"/>
        <v>12.416964285714286</v>
      </c>
      <c r="P343" s="89" t="str">
        <f t="shared" si="72"/>
        <v>Admis</v>
      </c>
      <c r="Q343" s="89" t="str">
        <f t="shared" si="73"/>
        <v>juin</v>
      </c>
      <c r="R343" s="72">
        <f t="shared" si="74"/>
        <v>0</v>
      </c>
      <c r="S343" s="72">
        <f t="shared" si="75"/>
        <v>0</v>
      </c>
      <c r="T343" s="72">
        <f t="shared" si="76"/>
        <v>0</v>
      </c>
      <c r="U343" s="72">
        <f t="shared" si="77"/>
        <v>0</v>
      </c>
      <c r="V343" s="72">
        <f t="shared" si="78"/>
        <v>0</v>
      </c>
      <c r="W343" s="72">
        <f t="shared" si="79"/>
        <v>0</v>
      </c>
      <c r="X343" s="72">
        <f t="shared" si="80"/>
        <v>0</v>
      </c>
      <c r="Y343" s="72">
        <f t="shared" si="81"/>
        <v>0</v>
      </c>
      <c r="Z343" s="72">
        <f t="shared" si="82"/>
        <v>0</v>
      </c>
      <c r="AA343" s="72">
        <f t="shared" si="83"/>
        <v>0</v>
      </c>
      <c r="AB343" s="71" t="str">
        <f>'REPRODUCTION 3'!M338</f>
        <v>Juin</v>
      </c>
      <c r="AC343" s="71" t="str">
        <f>'RUMINANTS 3'!M338</f>
        <v>Juin</v>
      </c>
      <c r="AD343" s="71" t="str">
        <f>'PARASITOLOGIE 3'!M338</f>
        <v>Juin</v>
      </c>
      <c r="AE343" s="71" t="str">
        <f>'INFECTIEUX 3'!M338</f>
        <v>Juin</v>
      </c>
      <c r="AF343" s="71" t="str">
        <f>'CARNIVORES 3'!M338</f>
        <v>Juin</v>
      </c>
      <c r="AG343" s="71" t="str">
        <f>'CHIRURGIE 3'!M338</f>
        <v>Juin</v>
      </c>
      <c r="AH343" s="71" t="str">
        <f>'BIOCHIMIE 2'!M338</f>
        <v>Juin</v>
      </c>
      <c r="AI343" s="71" t="str">
        <f>'HIDAOA 3'!M338</f>
        <v>Juin</v>
      </c>
      <c r="AJ343" s="71" t="str">
        <f>'ANA-PATH 2'!M338</f>
        <v>Juin</v>
      </c>
      <c r="AK343" s="73" t="str">
        <f>CLINIQUE!N340</f>
        <v>Juin</v>
      </c>
    </row>
    <row r="344" spans="1:37" ht="15.75">
      <c r="A344" s="35">
        <v>334</v>
      </c>
      <c r="B344" s="123" t="s">
        <v>640</v>
      </c>
      <c r="C344" s="123" t="s">
        <v>641</v>
      </c>
      <c r="D344" s="346">
        <f>'REPRODUCTION 3'!I339</f>
        <v>21</v>
      </c>
      <c r="E344" s="346">
        <f>'RUMINANTS 3'!I339</f>
        <v>44.25</v>
      </c>
      <c r="F344" s="346">
        <f>'PARASITOLOGIE 3'!I339</f>
        <v>48</v>
      </c>
      <c r="G344" s="346">
        <f>'INFECTIEUX 3'!I339</f>
        <v>22.5</v>
      </c>
      <c r="H344" s="346">
        <f>'CARNIVORES 3'!I339</f>
        <v>31.875</v>
      </c>
      <c r="I344" s="346">
        <f>'CHIRURGIE 3'!I339</f>
        <v>30</v>
      </c>
      <c r="J344" s="346">
        <f>'BIOCHIMIE 2'!I339</f>
        <v>18</v>
      </c>
      <c r="K344" s="346">
        <f>'HIDAOA 3'!I339</f>
        <v>33.75</v>
      </c>
      <c r="L344" s="346">
        <f>'ANA-PATH 2'!I339</f>
        <v>22</v>
      </c>
      <c r="M344" s="339">
        <f>CLINIQUE!J341</f>
        <v>38.75</v>
      </c>
      <c r="N344" s="339">
        <f t="shared" si="70"/>
        <v>310.125</v>
      </c>
      <c r="O344" s="339">
        <f t="shared" si="71"/>
        <v>11.075892857142858</v>
      </c>
      <c r="P344" s="89" t="str">
        <f t="shared" si="72"/>
        <v>Admis</v>
      </c>
      <c r="Q344" s="89" t="str">
        <f t="shared" si="73"/>
        <v>Synthèse</v>
      </c>
      <c r="R344" s="72">
        <f t="shared" si="74"/>
        <v>0</v>
      </c>
      <c r="S344" s="72">
        <f t="shared" si="75"/>
        <v>0</v>
      </c>
      <c r="T344" s="72">
        <f t="shared" si="76"/>
        <v>0</v>
      </c>
      <c r="U344" s="72">
        <f t="shared" si="77"/>
        <v>0</v>
      </c>
      <c r="V344" s="72">
        <f t="shared" si="78"/>
        <v>0</v>
      </c>
      <c r="W344" s="72">
        <f t="shared" si="79"/>
        <v>0</v>
      </c>
      <c r="X344" s="72">
        <f t="shared" si="80"/>
        <v>0</v>
      </c>
      <c r="Y344" s="72">
        <f t="shared" si="81"/>
        <v>0</v>
      </c>
      <c r="Z344" s="72">
        <f t="shared" si="82"/>
        <v>0</v>
      </c>
      <c r="AA344" s="72">
        <f t="shared" si="83"/>
        <v>0</v>
      </c>
      <c r="AB344" s="71" t="str">
        <f>'REPRODUCTION 3'!M339</f>
        <v>Synthèse</v>
      </c>
      <c r="AC344" s="71" t="str">
        <f>'RUMINANTS 3'!M339</f>
        <v>Juin</v>
      </c>
      <c r="AD344" s="71" t="str">
        <f>'PARASITOLOGIE 3'!M339</f>
        <v>Synthèse</v>
      </c>
      <c r="AE344" s="71" t="str">
        <f>'INFECTIEUX 3'!M339</f>
        <v>Synthèse</v>
      </c>
      <c r="AF344" s="71" t="str">
        <f>'CARNIVORES 3'!M339</f>
        <v>Juin</v>
      </c>
      <c r="AG344" s="71" t="str">
        <f>'CHIRURGIE 3'!M339</f>
        <v>Synthèse</v>
      </c>
      <c r="AH344" s="71" t="str">
        <f>'BIOCHIMIE 2'!M339</f>
        <v>Synthèse</v>
      </c>
      <c r="AI344" s="71" t="str">
        <f>'HIDAOA 3'!M339</f>
        <v>Juin</v>
      </c>
      <c r="AJ344" s="71" t="str">
        <f>'ANA-PATH 2'!M339</f>
        <v>Juin</v>
      </c>
      <c r="AK344" s="73" t="str">
        <f>CLINIQUE!N341</f>
        <v>Juin</v>
      </c>
    </row>
    <row r="345" spans="1:37" ht="15.75" hidden="1">
      <c r="A345" s="35">
        <v>335</v>
      </c>
      <c r="B345" s="123" t="s">
        <v>642</v>
      </c>
      <c r="C345" s="123" t="s">
        <v>643</v>
      </c>
      <c r="D345" s="346">
        <f>'REPRODUCTION 3'!I340</f>
        <v>25.875</v>
      </c>
      <c r="E345" s="346">
        <f>'RUMINANTS 3'!I340</f>
        <v>51</v>
      </c>
      <c r="F345" s="346">
        <f>'PARASITOLOGIE 3'!I340</f>
        <v>23.25</v>
      </c>
      <c r="G345" s="346">
        <f>'INFECTIEUX 3'!I340</f>
        <v>23.25</v>
      </c>
      <c r="H345" s="346">
        <f>'CARNIVORES 3'!I340</f>
        <v>31.125</v>
      </c>
      <c r="I345" s="346">
        <f>'CHIRURGIE 3'!I340</f>
        <v>42.75</v>
      </c>
      <c r="J345" s="346">
        <f>'BIOCHIMIE 2'!I340</f>
        <v>19</v>
      </c>
      <c r="K345" s="346">
        <f>'HIDAOA 3'!I340</f>
        <v>45.75</v>
      </c>
      <c r="L345" s="346">
        <f>'ANA-PATH 2'!I340</f>
        <v>26</v>
      </c>
      <c r="M345" s="88">
        <f>CLINIQUE!J342</f>
        <v>40.75</v>
      </c>
      <c r="N345" s="88">
        <f t="shared" si="70"/>
        <v>328.75</v>
      </c>
      <c r="O345" s="88">
        <f t="shared" si="71"/>
        <v>11.741071428571429</v>
      </c>
      <c r="P345" s="89" t="str">
        <f t="shared" si="72"/>
        <v>Admis</v>
      </c>
      <c r="Q345" s="89" t="str">
        <f t="shared" si="73"/>
        <v>juin</v>
      </c>
      <c r="R345" s="72">
        <f t="shared" si="74"/>
        <v>0</v>
      </c>
      <c r="S345" s="72">
        <f t="shared" si="75"/>
        <v>0</v>
      </c>
      <c r="T345" s="72">
        <f t="shared" si="76"/>
        <v>0</v>
      </c>
      <c r="U345" s="72">
        <f t="shared" si="77"/>
        <v>0</v>
      </c>
      <c r="V345" s="72">
        <f t="shared" si="78"/>
        <v>0</v>
      </c>
      <c r="W345" s="72">
        <f t="shared" si="79"/>
        <v>0</v>
      </c>
      <c r="X345" s="72">
        <f t="shared" si="80"/>
        <v>0</v>
      </c>
      <c r="Y345" s="72">
        <f t="shared" si="81"/>
        <v>0</v>
      </c>
      <c r="Z345" s="72">
        <f t="shared" si="82"/>
        <v>0</v>
      </c>
      <c r="AA345" s="72">
        <f t="shared" si="83"/>
        <v>0</v>
      </c>
      <c r="AB345" s="71" t="str">
        <f>'REPRODUCTION 3'!M340</f>
        <v>Juin</v>
      </c>
      <c r="AC345" s="71" t="str">
        <f>'RUMINANTS 3'!M340</f>
        <v>Juin</v>
      </c>
      <c r="AD345" s="71" t="str">
        <f>'PARASITOLOGIE 3'!M340</f>
        <v>Juin</v>
      </c>
      <c r="AE345" s="71" t="str">
        <f>'INFECTIEUX 3'!M340</f>
        <v>Juin</v>
      </c>
      <c r="AF345" s="71" t="str">
        <f>'CARNIVORES 3'!M340</f>
        <v>Juin</v>
      </c>
      <c r="AG345" s="71" t="str">
        <f>'CHIRURGIE 3'!M340</f>
        <v>Juin</v>
      </c>
      <c r="AH345" s="71" t="str">
        <f>'BIOCHIMIE 2'!M340</f>
        <v>Juin</v>
      </c>
      <c r="AI345" s="71" t="str">
        <f>'HIDAOA 3'!M340</f>
        <v>Juin</v>
      </c>
      <c r="AJ345" s="71" t="str">
        <f>'ANA-PATH 2'!M340</f>
        <v>Juin</v>
      </c>
      <c r="AK345" s="73" t="str">
        <f>CLINIQUE!N342</f>
        <v>Juin</v>
      </c>
    </row>
    <row r="346" spans="1:37" ht="18.95" customHeight="1">
      <c r="A346" s="115">
        <v>200</v>
      </c>
      <c r="B346" s="136" t="s">
        <v>56</v>
      </c>
      <c r="C346" s="136" t="s">
        <v>785</v>
      </c>
      <c r="D346" s="346">
        <f>'REPRODUCTION 3'!I341</f>
        <v>36</v>
      </c>
      <c r="E346" s="346">
        <f>'RUMINANTS 3'!I341</f>
        <v>30</v>
      </c>
      <c r="F346" s="346">
        <f>'PARASITOLOGIE 3'!I341</f>
        <v>30</v>
      </c>
      <c r="G346" s="346">
        <f>'INFECTIEUX 3'!I341</f>
        <v>6.75</v>
      </c>
      <c r="H346" s="346">
        <f>'CARNIVORES 3'!I341</f>
        <v>36</v>
      </c>
      <c r="I346" s="346">
        <f>'CHIRURGIE 3'!I341</f>
        <v>12</v>
      </c>
      <c r="J346" s="346">
        <f>'BIOCHIMIE 2'!I341</f>
        <v>13</v>
      </c>
      <c r="K346" s="346">
        <f>'HIDAOA 3'!I341</f>
        <v>27</v>
      </c>
      <c r="L346" s="346">
        <f>'ANA-PATH 2'!I341</f>
        <v>16</v>
      </c>
      <c r="M346" s="346">
        <f>CLINIQUE!J343</f>
        <v>40.5</v>
      </c>
      <c r="N346" s="346">
        <f t="shared" si="70"/>
        <v>247.25</v>
      </c>
      <c r="O346" s="346">
        <f t="shared" si="71"/>
        <v>8.8303571428571423</v>
      </c>
      <c r="P346" s="347" t="str">
        <f t="shared" si="72"/>
        <v>Ajournee</v>
      </c>
      <c r="Q346" s="347" t="str">
        <f t="shared" si="73"/>
        <v>Synthèse</v>
      </c>
      <c r="R346" s="348">
        <f t="shared" si="74"/>
        <v>0</v>
      </c>
      <c r="S346" s="348">
        <f t="shared" si="75"/>
        <v>0</v>
      </c>
      <c r="T346" s="348">
        <f t="shared" si="76"/>
        <v>0</v>
      </c>
      <c r="U346" s="348">
        <f t="shared" si="77"/>
        <v>1</v>
      </c>
      <c r="V346" s="348">
        <f t="shared" si="78"/>
        <v>0</v>
      </c>
      <c r="W346" s="348">
        <f t="shared" si="79"/>
        <v>1</v>
      </c>
      <c r="X346" s="348">
        <f t="shared" si="80"/>
        <v>0</v>
      </c>
      <c r="Y346" s="348">
        <f t="shared" si="81"/>
        <v>0</v>
      </c>
      <c r="Z346" s="348">
        <f t="shared" si="82"/>
        <v>0</v>
      </c>
      <c r="AA346" s="348">
        <f t="shared" si="83"/>
        <v>0</v>
      </c>
      <c r="AB346" s="71" t="str">
        <f>'REPRODUCTION 3'!M341</f>
        <v>Juin</v>
      </c>
      <c r="AC346" s="71" t="str">
        <f>'RUMINANTS 3'!M341</f>
        <v>Juin</v>
      </c>
      <c r="AD346" s="71" t="str">
        <f>'PARASITOLOGIE 3'!M341</f>
        <v>Synthèse</v>
      </c>
      <c r="AE346" s="71" t="str">
        <f>'INFECTIEUX 3'!M341</f>
        <v>Synthèse</v>
      </c>
      <c r="AF346" s="71" t="str">
        <f>'CARNIVORES 3'!M341</f>
        <v>Juin</v>
      </c>
      <c r="AG346" s="71" t="str">
        <f>'CHIRURGIE 3'!M341</f>
        <v>Synthèse</v>
      </c>
      <c r="AH346" s="71" t="str">
        <f>'BIOCHIMIE 2'!M341</f>
        <v>Synthèse</v>
      </c>
      <c r="AI346" s="71" t="str">
        <f>'HIDAOA 3'!M341</f>
        <v>Synthèse</v>
      </c>
      <c r="AJ346" s="71" t="str">
        <f>'ANA-PATH 2'!M341</f>
        <v>Juin</v>
      </c>
      <c r="AK346" s="73" t="str">
        <f>CLINIQUE!N343</f>
        <v>Juin</v>
      </c>
    </row>
    <row r="347" spans="1:37" ht="15.75">
      <c r="A347" s="35">
        <v>337</v>
      </c>
      <c r="B347" s="123" t="s">
        <v>644</v>
      </c>
      <c r="C347" s="123" t="s">
        <v>281</v>
      </c>
      <c r="D347" s="346">
        <f>'REPRODUCTION 3'!I342</f>
        <v>30</v>
      </c>
      <c r="E347" s="346">
        <f>'RUMINANTS 3'!I342</f>
        <v>49.5</v>
      </c>
      <c r="F347" s="346">
        <f>'PARASITOLOGIE 3'!I342</f>
        <v>49.5</v>
      </c>
      <c r="G347" s="346">
        <f>'INFECTIEUX 3'!I342</f>
        <v>42</v>
      </c>
      <c r="H347" s="346">
        <f>'CARNIVORES 3'!I342</f>
        <v>37.875</v>
      </c>
      <c r="I347" s="346">
        <f>'CHIRURGIE 3'!I342</f>
        <v>30</v>
      </c>
      <c r="J347" s="346">
        <f>'BIOCHIMIE 2'!I342</f>
        <v>26</v>
      </c>
      <c r="K347" s="346">
        <f>'HIDAOA 3'!I342</f>
        <v>33</v>
      </c>
      <c r="L347" s="346">
        <f>'ANA-PATH 2'!I342</f>
        <v>20</v>
      </c>
      <c r="M347" s="339">
        <f>CLINIQUE!J344</f>
        <v>44.25</v>
      </c>
      <c r="N347" s="339">
        <f t="shared" si="70"/>
        <v>362.125</v>
      </c>
      <c r="O347" s="339">
        <f t="shared" si="71"/>
        <v>12.933035714285714</v>
      </c>
      <c r="P347" s="89" t="str">
        <f t="shared" si="72"/>
        <v>Admis</v>
      </c>
      <c r="Q347" s="89" t="str">
        <f t="shared" si="73"/>
        <v>Synthèse</v>
      </c>
      <c r="R347" s="72">
        <f t="shared" si="74"/>
        <v>0</v>
      </c>
      <c r="S347" s="72">
        <f t="shared" si="75"/>
        <v>0</v>
      </c>
      <c r="T347" s="72">
        <f t="shared" si="76"/>
        <v>0</v>
      </c>
      <c r="U347" s="72">
        <f t="shared" si="77"/>
        <v>0</v>
      </c>
      <c r="V347" s="72">
        <f t="shared" si="78"/>
        <v>0</v>
      </c>
      <c r="W347" s="72">
        <f t="shared" si="79"/>
        <v>0</v>
      </c>
      <c r="X347" s="72">
        <f t="shared" si="80"/>
        <v>0</v>
      </c>
      <c r="Y347" s="72">
        <f t="shared" si="81"/>
        <v>0</v>
      </c>
      <c r="Z347" s="72">
        <f t="shared" si="82"/>
        <v>0</v>
      </c>
      <c r="AA347" s="72">
        <f t="shared" si="83"/>
        <v>0</v>
      </c>
      <c r="AB347" s="71" t="str">
        <f>'REPRODUCTION 3'!M342</f>
        <v>Synthèse</v>
      </c>
      <c r="AC347" s="71" t="str">
        <f>'RUMINANTS 3'!M342</f>
        <v>Juin</v>
      </c>
      <c r="AD347" s="71" t="str">
        <f>'PARASITOLOGIE 3'!M342</f>
        <v>Synthèse</v>
      </c>
      <c r="AE347" s="71" t="str">
        <f>'INFECTIEUX 3'!M342</f>
        <v>Synthèse</v>
      </c>
      <c r="AF347" s="71" t="str">
        <f>'CARNIVORES 3'!M342</f>
        <v>Juin</v>
      </c>
      <c r="AG347" s="71" t="str">
        <f>'CHIRURGIE 3'!M342</f>
        <v>Synthèse</v>
      </c>
      <c r="AH347" s="71" t="str">
        <f>'BIOCHIMIE 2'!M342</f>
        <v>Synthèse</v>
      </c>
      <c r="AI347" s="71" t="str">
        <f>'HIDAOA 3'!M342</f>
        <v>Synthèse</v>
      </c>
      <c r="AJ347" s="71" t="str">
        <f>'ANA-PATH 2'!M342</f>
        <v>Synthèse</v>
      </c>
      <c r="AK347" s="73" t="str">
        <f>CLINIQUE!N344</f>
        <v>Juin</v>
      </c>
    </row>
    <row r="348" spans="1:37" ht="15.75" hidden="1">
      <c r="A348" s="35">
        <v>338</v>
      </c>
      <c r="B348" s="123" t="s">
        <v>645</v>
      </c>
      <c r="C348" s="123" t="s">
        <v>646</v>
      </c>
      <c r="D348" s="346">
        <f>'REPRODUCTION 3'!I343</f>
        <v>19.5</v>
      </c>
      <c r="E348" s="346">
        <f>'RUMINANTS 3'!I343</f>
        <v>50.25</v>
      </c>
      <c r="F348" s="346">
        <f>'PARASITOLOGIE 3'!I343</f>
        <v>43.125</v>
      </c>
      <c r="G348" s="346">
        <f>'INFECTIEUX 3'!I343</f>
        <v>19.5</v>
      </c>
      <c r="H348" s="346">
        <f>'CARNIVORES 3'!I343</f>
        <v>25.125</v>
      </c>
      <c r="I348" s="346">
        <f>'CHIRURGIE 3'!I343</f>
        <v>27</v>
      </c>
      <c r="J348" s="346">
        <f>'BIOCHIMIE 2'!I343</f>
        <v>21.25</v>
      </c>
      <c r="K348" s="346">
        <f>'HIDAOA 3'!I343</f>
        <v>36.75</v>
      </c>
      <c r="L348" s="346">
        <f>'ANA-PATH 2'!I343</f>
        <v>24.25</v>
      </c>
      <c r="M348" s="88">
        <f>CLINIQUE!J345</f>
        <v>43.25</v>
      </c>
      <c r="N348" s="88">
        <f t="shared" si="70"/>
        <v>310</v>
      </c>
      <c r="O348" s="88">
        <f t="shared" si="71"/>
        <v>11.071428571428571</v>
      </c>
      <c r="P348" s="89" t="str">
        <f t="shared" si="72"/>
        <v>Admis</v>
      </c>
      <c r="Q348" s="89" t="str">
        <f t="shared" si="73"/>
        <v>juin</v>
      </c>
      <c r="R348" s="72">
        <f t="shared" si="74"/>
        <v>0</v>
      </c>
      <c r="S348" s="72">
        <f t="shared" si="75"/>
        <v>0</v>
      </c>
      <c r="T348" s="72">
        <f t="shared" si="76"/>
        <v>0</v>
      </c>
      <c r="U348" s="72">
        <f t="shared" si="77"/>
        <v>0</v>
      </c>
      <c r="V348" s="72">
        <f t="shared" si="78"/>
        <v>0</v>
      </c>
      <c r="W348" s="72">
        <f t="shared" si="79"/>
        <v>0</v>
      </c>
      <c r="X348" s="72">
        <f t="shared" si="80"/>
        <v>0</v>
      </c>
      <c r="Y348" s="72">
        <f t="shared" si="81"/>
        <v>0</v>
      </c>
      <c r="Z348" s="72">
        <f t="shared" si="82"/>
        <v>0</v>
      </c>
      <c r="AA348" s="72">
        <f t="shared" si="83"/>
        <v>0</v>
      </c>
      <c r="AB348" s="71" t="str">
        <f>'REPRODUCTION 3'!M343</f>
        <v>Juin</v>
      </c>
      <c r="AC348" s="71" t="str">
        <f>'RUMINANTS 3'!M343</f>
        <v>Juin</v>
      </c>
      <c r="AD348" s="71" t="str">
        <f>'PARASITOLOGIE 3'!M343</f>
        <v>Juin</v>
      </c>
      <c r="AE348" s="71" t="str">
        <f>'INFECTIEUX 3'!M343</f>
        <v>Juin</v>
      </c>
      <c r="AF348" s="71" t="str">
        <f>'CARNIVORES 3'!M343</f>
        <v>Juin</v>
      </c>
      <c r="AG348" s="71" t="str">
        <f>'CHIRURGIE 3'!M343</f>
        <v>Juin</v>
      </c>
      <c r="AH348" s="71" t="str">
        <f>'BIOCHIMIE 2'!M343</f>
        <v>Juin</v>
      </c>
      <c r="AI348" s="71" t="str">
        <f>'HIDAOA 3'!M343</f>
        <v>Juin</v>
      </c>
      <c r="AJ348" s="71" t="str">
        <f>'ANA-PATH 2'!M343</f>
        <v>Juin</v>
      </c>
      <c r="AK348" s="73" t="str">
        <f>CLINIQUE!N345</f>
        <v>Juin</v>
      </c>
    </row>
    <row r="349" spans="1:37" ht="15.75">
      <c r="A349" s="35">
        <v>339</v>
      </c>
      <c r="B349" s="123" t="s">
        <v>647</v>
      </c>
      <c r="C349" s="123" t="s">
        <v>44</v>
      </c>
      <c r="D349" s="346">
        <f>'REPRODUCTION 3'!I344</f>
        <v>25.5</v>
      </c>
      <c r="E349" s="346">
        <f>'RUMINANTS 3'!I344</f>
        <v>39.75</v>
      </c>
      <c r="F349" s="346">
        <f>'PARASITOLOGIE 3'!I344</f>
        <v>51</v>
      </c>
      <c r="G349" s="346">
        <f>'INFECTIEUX 3'!I344</f>
        <v>18</v>
      </c>
      <c r="H349" s="346">
        <f>'CARNIVORES 3'!I344</f>
        <v>30.75</v>
      </c>
      <c r="I349" s="346">
        <f>'CHIRURGIE 3'!I344</f>
        <v>30</v>
      </c>
      <c r="J349" s="346">
        <f>'BIOCHIMIE 2'!I344</f>
        <v>19</v>
      </c>
      <c r="K349" s="346">
        <f>'HIDAOA 3'!I344</f>
        <v>36.75</v>
      </c>
      <c r="L349" s="346">
        <f>'ANA-PATH 2'!I344</f>
        <v>17</v>
      </c>
      <c r="M349" s="339">
        <f>CLINIQUE!J346</f>
        <v>42.25</v>
      </c>
      <c r="N349" s="339">
        <f t="shared" si="70"/>
        <v>310</v>
      </c>
      <c r="O349" s="339">
        <f t="shared" si="71"/>
        <v>11.071428571428571</v>
      </c>
      <c r="P349" s="89" t="str">
        <f t="shared" si="72"/>
        <v>Admis</v>
      </c>
      <c r="Q349" s="89" t="str">
        <f t="shared" si="73"/>
        <v>Synthèse</v>
      </c>
      <c r="R349" s="72">
        <f t="shared" si="74"/>
        <v>0</v>
      </c>
      <c r="S349" s="72">
        <f t="shared" si="75"/>
        <v>0</v>
      </c>
      <c r="T349" s="72">
        <f t="shared" si="76"/>
        <v>0</v>
      </c>
      <c r="U349" s="72">
        <f t="shared" si="77"/>
        <v>0</v>
      </c>
      <c r="V349" s="72">
        <f t="shared" si="78"/>
        <v>0</v>
      </c>
      <c r="W349" s="72">
        <f t="shared" si="79"/>
        <v>0</v>
      </c>
      <c r="X349" s="72">
        <f t="shared" si="80"/>
        <v>0</v>
      </c>
      <c r="Y349" s="72">
        <f t="shared" si="81"/>
        <v>0</v>
      </c>
      <c r="Z349" s="72">
        <f t="shared" si="82"/>
        <v>0</v>
      </c>
      <c r="AA349" s="72">
        <f t="shared" si="83"/>
        <v>0</v>
      </c>
      <c r="AB349" s="71" t="str">
        <f>'REPRODUCTION 3'!M344</f>
        <v>Synthèse</v>
      </c>
      <c r="AC349" s="71" t="str">
        <f>'RUMINANTS 3'!M344</f>
        <v>Juin</v>
      </c>
      <c r="AD349" s="71" t="str">
        <f>'PARASITOLOGIE 3'!M344</f>
        <v>Synthèse</v>
      </c>
      <c r="AE349" s="71" t="str">
        <f>'INFECTIEUX 3'!M344</f>
        <v>Synthèse</v>
      </c>
      <c r="AF349" s="71" t="str">
        <f>'CARNIVORES 3'!M344</f>
        <v>Juin</v>
      </c>
      <c r="AG349" s="71" t="str">
        <f>'CHIRURGIE 3'!M344</f>
        <v>Synthèse</v>
      </c>
      <c r="AH349" s="71" t="str">
        <f>'BIOCHIMIE 2'!M344</f>
        <v>Synthèse</v>
      </c>
      <c r="AI349" s="71" t="str">
        <f>'HIDAOA 3'!M344</f>
        <v>Juin</v>
      </c>
      <c r="AJ349" s="71" t="str">
        <f>'ANA-PATH 2'!M344</f>
        <v>Synthèse</v>
      </c>
      <c r="AK349" s="73" t="str">
        <f>CLINIQUE!N346</f>
        <v>Juin</v>
      </c>
    </row>
    <row r="350" spans="1:37" ht="15.75" hidden="1">
      <c r="A350" s="35">
        <v>340</v>
      </c>
      <c r="B350" s="123" t="s">
        <v>648</v>
      </c>
      <c r="C350" s="123" t="s">
        <v>649</v>
      </c>
      <c r="D350" s="346">
        <f>'REPRODUCTION 3'!I345</f>
        <v>18</v>
      </c>
      <c r="E350" s="346">
        <f>'RUMINANTS 3'!I345</f>
        <v>45</v>
      </c>
      <c r="F350" s="346">
        <f>'PARASITOLOGIE 3'!I345</f>
        <v>35.25</v>
      </c>
      <c r="G350" s="346">
        <f>'INFECTIEUX 3'!I345</f>
        <v>19.5</v>
      </c>
      <c r="H350" s="346">
        <f>'CARNIVORES 3'!I345</f>
        <v>36.75</v>
      </c>
      <c r="I350" s="346">
        <f>'CHIRURGIE 3'!I345</f>
        <v>31.5</v>
      </c>
      <c r="J350" s="346">
        <f>'BIOCHIMIE 2'!I345</f>
        <v>14.25</v>
      </c>
      <c r="K350" s="346">
        <f>'HIDAOA 3'!I345</f>
        <v>31.125</v>
      </c>
      <c r="L350" s="346">
        <f>'ANA-PATH 2'!I345</f>
        <v>17.5</v>
      </c>
      <c r="M350" s="88">
        <f>CLINIQUE!J347</f>
        <v>43.25</v>
      </c>
      <c r="N350" s="88">
        <f t="shared" si="70"/>
        <v>292.125</v>
      </c>
      <c r="O350" s="88">
        <f t="shared" si="71"/>
        <v>10.433035714285714</v>
      </c>
      <c r="P350" s="89" t="str">
        <f t="shared" si="72"/>
        <v>Admis</v>
      </c>
      <c r="Q350" s="89" t="str">
        <f t="shared" si="73"/>
        <v>juin</v>
      </c>
      <c r="R350" s="72">
        <f t="shared" si="74"/>
        <v>0</v>
      </c>
      <c r="S350" s="72">
        <f t="shared" si="75"/>
        <v>0</v>
      </c>
      <c r="T350" s="72">
        <f t="shared" si="76"/>
        <v>0</v>
      </c>
      <c r="U350" s="72">
        <f t="shared" si="77"/>
        <v>0</v>
      </c>
      <c r="V350" s="72">
        <f t="shared" si="78"/>
        <v>0</v>
      </c>
      <c r="W350" s="72">
        <f t="shared" si="79"/>
        <v>0</v>
      </c>
      <c r="X350" s="72">
        <f t="shared" si="80"/>
        <v>0</v>
      </c>
      <c r="Y350" s="72">
        <f t="shared" si="81"/>
        <v>0</v>
      </c>
      <c r="Z350" s="72">
        <f t="shared" si="82"/>
        <v>0</v>
      </c>
      <c r="AA350" s="72">
        <f t="shared" si="83"/>
        <v>0</v>
      </c>
      <c r="AB350" s="71" t="str">
        <f>'REPRODUCTION 3'!M345</f>
        <v>Juin</v>
      </c>
      <c r="AC350" s="71" t="str">
        <f>'RUMINANTS 3'!M345</f>
        <v>Juin</v>
      </c>
      <c r="AD350" s="71" t="str">
        <f>'PARASITOLOGIE 3'!M345</f>
        <v>Juin</v>
      </c>
      <c r="AE350" s="71" t="str">
        <f>'INFECTIEUX 3'!M345</f>
        <v>Juin</v>
      </c>
      <c r="AF350" s="71" t="str">
        <f>'CARNIVORES 3'!M345</f>
        <v>Juin</v>
      </c>
      <c r="AG350" s="71" t="str">
        <f>'CHIRURGIE 3'!M345</f>
        <v>Juin</v>
      </c>
      <c r="AH350" s="71" t="str">
        <f>'BIOCHIMIE 2'!M345</f>
        <v>Juin</v>
      </c>
      <c r="AI350" s="71" t="str">
        <f>'HIDAOA 3'!M345</f>
        <v>Juin</v>
      </c>
      <c r="AJ350" s="71" t="str">
        <f>'ANA-PATH 2'!M345</f>
        <v>Juin</v>
      </c>
      <c r="AK350" s="73" t="str">
        <f>CLINIQUE!N347</f>
        <v>Juin</v>
      </c>
    </row>
    <row r="351" spans="1:37" ht="18.95" customHeight="1">
      <c r="A351" s="115">
        <v>401</v>
      </c>
      <c r="B351" s="136" t="s">
        <v>650</v>
      </c>
      <c r="C351" s="136" t="s">
        <v>651</v>
      </c>
      <c r="D351" s="346">
        <f>'REPRODUCTION 3'!I346</f>
        <v>7.5</v>
      </c>
      <c r="E351" s="346">
        <f>'RUMINANTS 3'!I346</f>
        <v>27</v>
      </c>
      <c r="F351" s="346">
        <f>'PARASITOLOGIE 3'!I346</f>
        <v>34.5</v>
      </c>
      <c r="G351" s="346">
        <f>'INFECTIEUX 3'!I346</f>
        <v>1.5</v>
      </c>
      <c r="H351" s="346">
        <f>'CARNIVORES 3'!I346</f>
        <v>16.5</v>
      </c>
      <c r="I351" s="346">
        <f>'CHIRURGIE 3'!I346</f>
        <v>10.5</v>
      </c>
      <c r="J351" s="346">
        <f>'BIOCHIMIE 2'!I346</f>
        <v>8</v>
      </c>
      <c r="K351" s="346">
        <f>'HIDAOA 3'!I346</f>
        <v>39</v>
      </c>
      <c r="L351" s="346">
        <f>'ANA-PATH 2'!I346</f>
        <v>12</v>
      </c>
      <c r="M351" s="346">
        <f>CLINIQUE!J348</f>
        <v>42.25</v>
      </c>
      <c r="N351" s="346">
        <f t="shared" si="70"/>
        <v>198.75</v>
      </c>
      <c r="O351" s="346">
        <f t="shared" si="71"/>
        <v>7.0982142857142856</v>
      </c>
      <c r="P351" s="347" t="str">
        <f t="shared" si="72"/>
        <v>Ajournee</v>
      </c>
      <c r="Q351" s="347" t="str">
        <f t="shared" si="73"/>
        <v>Synthèse</v>
      </c>
      <c r="R351" s="348">
        <f t="shared" si="74"/>
        <v>1</v>
      </c>
      <c r="S351" s="348">
        <f t="shared" si="75"/>
        <v>0</v>
      </c>
      <c r="T351" s="348">
        <f t="shared" si="76"/>
        <v>0</v>
      </c>
      <c r="U351" s="348">
        <f t="shared" si="77"/>
        <v>1</v>
      </c>
      <c r="V351" s="348">
        <f t="shared" si="78"/>
        <v>0</v>
      </c>
      <c r="W351" s="348">
        <f t="shared" si="79"/>
        <v>1</v>
      </c>
      <c r="X351" s="348">
        <f t="shared" si="80"/>
        <v>1</v>
      </c>
      <c r="Y351" s="348">
        <f t="shared" si="81"/>
        <v>0</v>
      </c>
      <c r="Z351" s="348">
        <f t="shared" si="82"/>
        <v>0</v>
      </c>
      <c r="AA351" s="348">
        <f t="shared" si="83"/>
        <v>0</v>
      </c>
      <c r="AB351" s="71" t="str">
        <f>'REPRODUCTION 3'!M346</f>
        <v>Synthèse</v>
      </c>
      <c r="AC351" s="71" t="str">
        <f>'RUMINANTS 3'!M346</f>
        <v>Synthèse</v>
      </c>
      <c r="AD351" s="71" t="str">
        <f>'PARASITOLOGIE 3'!M346</f>
        <v>Synthèse</v>
      </c>
      <c r="AE351" s="71" t="str">
        <f>'INFECTIEUX 3'!M346</f>
        <v>Synthèse</v>
      </c>
      <c r="AF351" s="71" t="str">
        <f>'CARNIVORES 3'!M346</f>
        <v>Synthèse</v>
      </c>
      <c r="AG351" s="71" t="str">
        <f>'CHIRURGIE 3'!M346</f>
        <v>Synthèse</v>
      </c>
      <c r="AH351" s="71" t="str">
        <f>'BIOCHIMIE 2'!M346</f>
        <v>Synthèse</v>
      </c>
      <c r="AI351" s="71" t="str">
        <f>'HIDAOA 3'!M346</f>
        <v>Synthèse</v>
      </c>
      <c r="AJ351" s="71" t="str">
        <f>'ANA-PATH 2'!M346</f>
        <v>Synthèse</v>
      </c>
      <c r="AK351" s="73" t="str">
        <f>CLINIQUE!N348</f>
        <v>Juin</v>
      </c>
    </row>
    <row r="352" spans="1:37" ht="15.75">
      <c r="A352" s="35">
        <v>342</v>
      </c>
      <c r="B352" s="123" t="s">
        <v>652</v>
      </c>
      <c r="C352" s="123" t="s">
        <v>653</v>
      </c>
      <c r="D352" s="346">
        <f>'REPRODUCTION 3'!I347</f>
        <v>15</v>
      </c>
      <c r="E352" s="346">
        <f>'RUMINANTS 3'!I347</f>
        <v>36.75</v>
      </c>
      <c r="F352" s="346">
        <f>'PARASITOLOGIE 3'!I347</f>
        <v>33.375</v>
      </c>
      <c r="G352" s="346">
        <f>'INFECTIEUX 3'!I347</f>
        <v>24</v>
      </c>
      <c r="H352" s="346">
        <f>'CARNIVORES 3'!I347</f>
        <v>28.125</v>
      </c>
      <c r="I352" s="346">
        <f>'CHIRURGIE 3'!I347</f>
        <v>28.5</v>
      </c>
      <c r="J352" s="346">
        <f>'BIOCHIMIE 2'!I347</f>
        <v>10</v>
      </c>
      <c r="K352" s="346">
        <f>'HIDAOA 3'!I347</f>
        <v>43.5</v>
      </c>
      <c r="L352" s="346">
        <f>'ANA-PATH 2'!I347</f>
        <v>18.75</v>
      </c>
      <c r="M352" s="339">
        <f>CLINIQUE!J349</f>
        <v>42</v>
      </c>
      <c r="N352" s="339">
        <f t="shared" si="70"/>
        <v>280</v>
      </c>
      <c r="O352" s="339">
        <f t="shared" si="71"/>
        <v>10</v>
      </c>
      <c r="P352" s="89" t="str">
        <f t="shared" si="72"/>
        <v>Admis</v>
      </c>
      <c r="Q352" s="89" t="str">
        <f t="shared" si="73"/>
        <v>Synthèse</v>
      </c>
      <c r="R352" s="72">
        <f t="shared" si="74"/>
        <v>0</v>
      </c>
      <c r="S352" s="72">
        <f t="shared" si="75"/>
        <v>0</v>
      </c>
      <c r="T352" s="72">
        <f t="shared" si="76"/>
        <v>0</v>
      </c>
      <c r="U352" s="72">
        <f t="shared" si="77"/>
        <v>0</v>
      </c>
      <c r="V352" s="72">
        <f t="shared" si="78"/>
        <v>0</v>
      </c>
      <c r="W352" s="72">
        <f t="shared" si="79"/>
        <v>0</v>
      </c>
      <c r="X352" s="72">
        <f t="shared" si="80"/>
        <v>0</v>
      </c>
      <c r="Y352" s="72">
        <f t="shared" si="81"/>
        <v>0</v>
      </c>
      <c r="Z352" s="72">
        <f t="shared" si="82"/>
        <v>0</v>
      </c>
      <c r="AA352" s="72">
        <f t="shared" si="83"/>
        <v>0</v>
      </c>
      <c r="AB352" s="71" t="str">
        <f>'REPRODUCTION 3'!M347</f>
        <v>Synthèse</v>
      </c>
      <c r="AC352" s="71" t="str">
        <f>'RUMINANTS 3'!M347</f>
        <v>Juin</v>
      </c>
      <c r="AD352" s="71" t="str">
        <f>'PARASITOLOGIE 3'!M347</f>
        <v>Juin</v>
      </c>
      <c r="AE352" s="71" t="str">
        <f>'INFECTIEUX 3'!M347</f>
        <v>Synthèse</v>
      </c>
      <c r="AF352" s="71" t="str">
        <f>'CARNIVORES 3'!M347</f>
        <v>Synthèse</v>
      </c>
      <c r="AG352" s="71" t="str">
        <f>'CHIRURGIE 3'!M347</f>
        <v>Juin</v>
      </c>
      <c r="AH352" s="71" t="str">
        <f>'BIOCHIMIE 2'!M347</f>
        <v>Synthèse</v>
      </c>
      <c r="AI352" s="71" t="str">
        <f>'HIDAOA 3'!M347</f>
        <v>Synthèse</v>
      </c>
      <c r="AJ352" s="71" t="str">
        <f>'ANA-PATH 2'!M347</f>
        <v>Synthèse</v>
      </c>
      <c r="AK352" s="73" t="str">
        <f>CLINIQUE!N349</f>
        <v>Juin</v>
      </c>
    </row>
    <row r="353" spans="1:37" ht="15.75">
      <c r="A353" s="35">
        <v>343</v>
      </c>
      <c r="B353" s="123" t="s">
        <v>122</v>
      </c>
      <c r="C353" s="123" t="s">
        <v>654</v>
      </c>
      <c r="D353" s="346">
        <f>'REPRODUCTION 3'!I348</f>
        <v>24</v>
      </c>
      <c r="E353" s="346">
        <f>'RUMINANTS 3'!I348</f>
        <v>41.25</v>
      </c>
      <c r="F353" s="346">
        <f>'PARASITOLOGIE 3'!I348</f>
        <v>39</v>
      </c>
      <c r="G353" s="346">
        <f>'INFECTIEUX 3'!I348</f>
        <v>21</v>
      </c>
      <c r="H353" s="346">
        <f>'CARNIVORES 3'!I348</f>
        <v>25.5</v>
      </c>
      <c r="I353" s="346">
        <f>'CHIRURGIE 3'!I348</f>
        <v>24</v>
      </c>
      <c r="J353" s="346">
        <f>'BIOCHIMIE 2'!I348</f>
        <v>22</v>
      </c>
      <c r="K353" s="346">
        <f>'HIDAOA 3'!I348</f>
        <v>34.5</v>
      </c>
      <c r="L353" s="346">
        <f>'ANA-PATH 2'!I348</f>
        <v>16</v>
      </c>
      <c r="M353" s="339">
        <f>CLINIQUE!J350</f>
        <v>42.5</v>
      </c>
      <c r="N353" s="339">
        <f t="shared" si="70"/>
        <v>289.75</v>
      </c>
      <c r="O353" s="339">
        <f t="shared" si="71"/>
        <v>10.348214285714286</v>
      </c>
      <c r="P353" s="89" t="str">
        <f t="shared" si="72"/>
        <v>Admis</v>
      </c>
      <c r="Q353" s="89" t="str">
        <f t="shared" si="73"/>
        <v>Synthèse</v>
      </c>
      <c r="R353" s="72">
        <f t="shared" si="74"/>
        <v>0</v>
      </c>
      <c r="S353" s="72">
        <f t="shared" si="75"/>
        <v>0</v>
      </c>
      <c r="T353" s="72">
        <f t="shared" si="76"/>
        <v>0</v>
      </c>
      <c r="U353" s="72">
        <f t="shared" si="77"/>
        <v>0</v>
      </c>
      <c r="V353" s="72">
        <f t="shared" si="78"/>
        <v>0</v>
      </c>
      <c r="W353" s="72">
        <f t="shared" si="79"/>
        <v>0</v>
      </c>
      <c r="X353" s="72">
        <f t="shared" si="80"/>
        <v>0</v>
      </c>
      <c r="Y353" s="72">
        <f t="shared" si="81"/>
        <v>0</v>
      </c>
      <c r="Z353" s="72">
        <f t="shared" si="82"/>
        <v>0</v>
      </c>
      <c r="AA353" s="72">
        <f t="shared" si="83"/>
        <v>0</v>
      </c>
      <c r="AB353" s="71" t="str">
        <f>'REPRODUCTION 3'!M348</f>
        <v>Synthèse</v>
      </c>
      <c r="AC353" s="71" t="str">
        <f>'RUMINANTS 3'!M348</f>
        <v>Juin</v>
      </c>
      <c r="AD353" s="71" t="str">
        <f>'PARASITOLOGIE 3'!M348</f>
        <v>Synthèse</v>
      </c>
      <c r="AE353" s="71" t="str">
        <f>'INFECTIEUX 3'!M348</f>
        <v>Synthèse</v>
      </c>
      <c r="AF353" s="71" t="str">
        <f>'CARNIVORES 3'!M348</f>
        <v>Synthèse</v>
      </c>
      <c r="AG353" s="71" t="str">
        <f>'CHIRURGIE 3'!M348</f>
        <v>Synthèse</v>
      </c>
      <c r="AH353" s="71" t="str">
        <f>'BIOCHIMIE 2'!M348</f>
        <v>Synthèse</v>
      </c>
      <c r="AI353" s="71" t="str">
        <f>'HIDAOA 3'!M348</f>
        <v>Synthèse</v>
      </c>
      <c r="AJ353" s="71" t="str">
        <f>'ANA-PATH 2'!M348</f>
        <v>Synthèse</v>
      </c>
      <c r="AK353" s="73" t="str">
        <f>CLINIQUE!N350</f>
        <v>Juin</v>
      </c>
    </row>
    <row r="354" spans="1:37" ht="15.75">
      <c r="A354" s="35">
        <v>344</v>
      </c>
      <c r="B354" s="123" t="s">
        <v>655</v>
      </c>
      <c r="C354" s="123" t="s">
        <v>656</v>
      </c>
      <c r="D354" s="346">
        <f>'REPRODUCTION 3'!I349</f>
        <v>15</v>
      </c>
      <c r="E354" s="346">
        <f>'RUMINANTS 3'!I349</f>
        <v>35.25</v>
      </c>
      <c r="F354" s="346">
        <f>'PARASITOLOGIE 3'!I349</f>
        <v>42</v>
      </c>
      <c r="G354" s="346">
        <f>'INFECTIEUX 3'!I349</f>
        <v>21</v>
      </c>
      <c r="H354" s="346">
        <f>'CARNIVORES 3'!I349</f>
        <v>22.125</v>
      </c>
      <c r="I354" s="346">
        <f>'CHIRURGIE 3'!I349</f>
        <v>30.75</v>
      </c>
      <c r="J354" s="346">
        <f>'BIOCHIMIE 2'!I349</f>
        <v>10</v>
      </c>
      <c r="K354" s="346">
        <f>'HIDAOA 3'!I349</f>
        <v>45</v>
      </c>
      <c r="L354" s="346">
        <f>'ANA-PATH 2'!I349</f>
        <v>19.5</v>
      </c>
      <c r="M354" s="339">
        <f>CLINIQUE!J351</f>
        <v>39.5</v>
      </c>
      <c r="N354" s="339">
        <f t="shared" si="70"/>
        <v>280.125</v>
      </c>
      <c r="O354" s="339">
        <f t="shared" si="71"/>
        <v>10.004464285714286</v>
      </c>
      <c r="P354" s="89" t="str">
        <f t="shared" si="72"/>
        <v>Admis</v>
      </c>
      <c r="Q354" s="89" t="str">
        <f t="shared" si="73"/>
        <v>Synthèse</v>
      </c>
      <c r="R354" s="72">
        <f t="shared" si="74"/>
        <v>0</v>
      </c>
      <c r="S354" s="72">
        <f t="shared" si="75"/>
        <v>0</v>
      </c>
      <c r="T354" s="72">
        <f t="shared" si="76"/>
        <v>0</v>
      </c>
      <c r="U354" s="72">
        <f t="shared" si="77"/>
        <v>0</v>
      </c>
      <c r="V354" s="72">
        <f t="shared" si="78"/>
        <v>0</v>
      </c>
      <c r="W354" s="72">
        <f t="shared" si="79"/>
        <v>0</v>
      </c>
      <c r="X354" s="72">
        <f t="shared" si="80"/>
        <v>0</v>
      </c>
      <c r="Y354" s="72">
        <f t="shared" si="81"/>
        <v>0</v>
      </c>
      <c r="Z354" s="72">
        <f t="shared" si="82"/>
        <v>0</v>
      </c>
      <c r="AA354" s="72">
        <f t="shared" si="83"/>
        <v>0</v>
      </c>
      <c r="AB354" s="71" t="str">
        <f>'REPRODUCTION 3'!M349</f>
        <v>Synthèse</v>
      </c>
      <c r="AC354" s="71" t="str">
        <f>'RUMINANTS 3'!M349</f>
        <v>Juin</v>
      </c>
      <c r="AD354" s="71" t="str">
        <f>'PARASITOLOGIE 3'!M349</f>
        <v>Synthèse</v>
      </c>
      <c r="AE354" s="71" t="str">
        <f>'INFECTIEUX 3'!M349</f>
        <v>Synthèse</v>
      </c>
      <c r="AF354" s="71" t="str">
        <f>'CARNIVORES 3'!M349</f>
        <v>Synthèse</v>
      </c>
      <c r="AG354" s="71" t="str">
        <f>'CHIRURGIE 3'!M349</f>
        <v>Synthèse</v>
      </c>
      <c r="AH354" s="71" t="str">
        <f>'BIOCHIMIE 2'!M349</f>
        <v>Synthèse</v>
      </c>
      <c r="AI354" s="71" t="str">
        <f>'HIDAOA 3'!M349</f>
        <v>Synthèse</v>
      </c>
      <c r="AJ354" s="71" t="str">
        <f>'ANA-PATH 2'!M349</f>
        <v>Synthèse</v>
      </c>
      <c r="AK354" s="73" t="str">
        <f>CLINIQUE!N351</f>
        <v>Juin</v>
      </c>
    </row>
    <row r="355" spans="1:37" ht="15.75">
      <c r="A355" s="115">
        <v>51</v>
      </c>
      <c r="B355" s="136" t="s">
        <v>123</v>
      </c>
      <c r="C355" s="136" t="s">
        <v>58</v>
      </c>
      <c r="D355" s="346">
        <f>'REPRODUCTION 3'!I350</f>
        <v>21</v>
      </c>
      <c r="E355" s="346">
        <f>'RUMINANTS 3'!I350</f>
        <v>31.5</v>
      </c>
      <c r="F355" s="346">
        <f>'PARASITOLOGIE 3'!I350</f>
        <v>39</v>
      </c>
      <c r="G355" s="346">
        <f>'INFECTIEUX 3'!I350</f>
        <v>15</v>
      </c>
      <c r="H355" s="346">
        <f>'CARNIVORES 3'!I350</f>
        <v>30.75</v>
      </c>
      <c r="I355" s="346">
        <f>'CHIRURGIE 3'!I350</f>
        <v>27.75</v>
      </c>
      <c r="J355" s="346">
        <f>'BIOCHIMIE 2'!I350</f>
        <v>14</v>
      </c>
      <c r="K355" s="346">
        <f>'HIDAOA 3'!I350</f>
        <v>53.25</v>
      </c>
      <c r="L355" s="346">
        <f>'ANA-PATH 2'!I350</f>
        <v>17</v>
      </c>
      <c r="M355" s="346">
        <f>CLINIQUE!J352</f>
        <v>42.25</v>
      </c>
      <c r="N355" s="346">
        <f t="shared" si="70"/>
        <v>291.5</v>
      </c>
      <c r="O355" s="346">
        <f t="shared" si="71"/>
        <v>10.410714285714286</v>
      </c>
      <c r="P355" s="347" t="str">
        <f t="shared" si="72"/>
        <v>Admis</v>
      </c>
      <c r="Q355" s="347" t="str">
        <f t="shared" si="73"/>
        <v>Synthèse</v>
      </c>
      <c r="R355" s="348">
        <f t="shared" si="74"/>
        <v>0</v>
      </c>
      <c r="S355" s="348">
        <f t="shared" si="75"/>
        <v>0</v>
      </c>
      <c r="T355" s="348">
        <f t="shared" si="76"/>
        <v>0</v>
      </c>
      <c r="U355" s="348">
        <f t="shared" si="77"/>
        <v>0</v>
      </c>
      <c r="V355" s="348">
        <f t="shared" si="78"/>
        <v>0</v>
      </c>
      <c r="W355" s="348">
        <f t="shared" si="79"/>
        <v>0</v>
      </c>
      <c r="X355" s="348">
        <f t="shared" si="80"/>
        <v>0</v>
      </c>
      <c r="Y355" s="348">
        <f t="shared" si="81"/>
        <v>0</v>
      </c>
      <c r="Z355" s="348">
        <f t="shared" si="82"/>
        <v>0</v>
      </c>
      <c r="AA355" s="348">
        <f t="shared" si="83"/>
        <v>0</v>
      </c>
      <c r="AB355" s="71" t="str">
        <f>'REPRODUCTION 3'!M350</f>
        <v>Synthèse</v>
      </c>
      <c r="AC355" s="71" t="str">
        <f>'RUMINANTS 3'!M350</f>
        <v>Juin</v>
      </c>
      <c r="AD355" s="71" t="str">
        <f>'PARASITOLOGIE 3'!M350</f>
        <v>Synthèse</v>
      </c>
      <c r="AE355" s="71" t="str">
        <f>'INFECTIEUX 3'!M350</f>
        <v>Synthèse</v>
      </c>
      <c r="AF355" s="71" t="str">
        <f>'CARNIVORES 3'!M350</f>
        <v>Juin</v>
      </c>
      <c r="AG355" s="71" t="str">
        <f>'CHIRURGIE 3'!M350</f>
        <v>Synthèse</v>
      </c>
      <c r="AH355" s="71" t="str">
        <f>'BIOCHIMIE 2'!M350</f>
        <v>Synthèse</v>
      </c>
      <c r="AI355" s="71" t="str">
        <f>'HIDAOA 3'!M350</f>
        <v>Synthèse</v>
      </c>
      <c r="AJ355" s="71" t="str">
        <f>'ANA-PATH 2'!M350</f>
        <v>Synthèse</v>
      </c>
      <c r="AK355" s="73" t="str">
        <f>CLINIQUE!N352</f>
        <v>Juin</v>
      </c>
    </row>
    <row r="356" spans="1:37" ht="15.75">
      <c r="A356" s="35">
        <v>346</v>
      </c>
      <c r="B356" s="123" t="s">
        <v>657</v>
      </c>
      <c r="C356" s="123" t="s">
        <v>356</v>
      </c>
      <c r="D356" s="346">
        <f>'REPRODUCTION 3'!I351</f>
        <v>21</v>
      </c>
      <c r="E356" s="346">
        <f>'RUMINANTS 3'!I351</f>
        <v>33</v>
      </c>
      <c r="F356" s="346">
        <f>'PARASITOLOGIE 3'!I351</f>
        <v>34.5</v>
      </c>
      <c r="G356" s="346">
        <f>'INFECTIEUX 3'!I351</f>
        <v>22.5</v>
      </c>
      <c r="H356" s="346">
        <f>'CARNIVORES 3'!I351</f>
        <v>28.875</v>
      </c>
      <c r="I356" s="346">
        <f>'CHIRURGIE 3'!I351</f>
        <v>27</v>
      </c>
      <c r="J356" s="346">
        <f>'BIOCHIMIE 2'!I351</f>
        <v>12</v>
      </c>
      <c r="K356" s="346">
        <f>'HIDAOA 3'!I351</f>
        <v>50.25</v>
      </c>
      <c r="L356" s="346">
        <f>'ANA-PATH 2'!I351</f>
        <v>10</v>
      </c>
      <c r="M356" s="339">
        <f>CLINIQUE!J353</f>
        <v>43.75</v>
      </c>
      <c r="N356" s="339">
        <f t="shared" si="70"/>
        <v>282.875</v>
      </c>
      <c r="O356" s="339">
        <f t="shared" si="71"/>
        <v>10.102678571428571</v>
      </c>
      <c r="P356" s="89" t="str">
        <f t="shared" si="72"/>
        <v>Admis</v>
      </c>
      <c r="Q356" s="89" t="str">
        <f t="shared" si="73"/>
        <v>Synthèse</v>
      </c>
      <c r="R356" s="72">
        <f t="shared" si="74"/>
        <v>0</v>
      </c>
      <c r="S356" s="72">
        <f t="shared" si="75"/>
        <v>0</v>
      </c>
      <c r="T356" s="72">
        <f t="shared" si="76"/>
        <v>0</v>
      </c>
      <c r="U356" s="72">
        <f t="shared" si="77"/>
        <v>0</v>
      </c>
      <c r="V356" s="72">
        <f t="shared" si="78"/>
        <v>0</v>
      </c>
      <c r="W356" s="72">
        <f t="shared" si="79"/>
        <v>0</v>
      </c>
      <c r="X356" s="72">
        <f t="shared" si="80"/>
        <v>0</v>
      </c>
      <c r="Y356" s="72">
        <f t="shared" si="81"/>
        <v>0</v>
      </c>
      <c r="Z356" s="72">
        <f t="shared" si="82"/>
        <v>0</v>
      </c>
      <c r="AA356" s="72">
        <f t="shared" si="83"/>
        <v>0</v>
      </c>
      <c r="AB356" s="71" t="str">
        <f>'REPRODUCTION 3'!M351</f>
        <v>Synthèse</v>
      </c>
      <c r="AC356" s="71" t="str">
        <f>'RUMINANTS 3'!M351</f>
        <v>Juin</v>
      </c>
      <c r="AD356" s="71" t="str">
        <f>'PARASITOLOGIE 3'!M351</f>
        <v>Synthèse</v>
      </c>
      <c r="AE356" s="71" t="str">
        <f>'INFECTIEUX 3'!M351</f>
        <v>Synthèse</v>
      </c>
      <c r="AF356" s="71" t="str">
        <f>'CARNIVORES 3'!M351</f>
        <v>Synthèse</v>
      </c>
      <c r="AG356" s="71" t="str">
        <f>'CHIRURGIE 3'!M351</f>
        <v>Synthèse</v>
      </c>
      <c r="AH356" s="71" t="str">
        <f>'BIOCHIMIE 2'!M351</f>
        <v>Synthèse</v>
      </c>
      <c r="AI356" s="71" t="str">
        <f>'HIDAOA 3'!M351</f>
        <v>Synthèse</v>
      </c>
      <c r="AJ356" s="71" t="str">
        <f>'ANA-PATH 2'!M351</f>
        <v>Synthèse</v>
      </c>
      <c r="AK356" s="73" t="str">
        <f>CLINIQUE!N353</f>
        <v>Juin</v>
      </c>
    </row>
    <row r="357" spans="1:37" ht="15.75">
      <c r="A357" s="35">
        <v>347</v>
      </c>
      <c r="B357" s="123" t="s">
        <v>657</v>
      </c>
      <c r="C357" s="123" t="s">
        <v>658</v>
      </c>
      <c r="D357" s="346">
        <f>'REPRODUCTION 3'!I352</f>
        <v>15</v>
      </c>
      <c r="E357" s="346">
        <f>'RUMINANTS 3'!I352</f>
        <v>28.5</v>
      </c>
      <c r="F357" s="346">
        <f>'PARASITOLOGIE 3'!I352</f>
        <v>40.5</v>
      </c>
      <c r="G357" s="346">
        <f>'INFECTIEUX 3'!I352</f>
        <v>21</v>
      </c>
      <c r="H357" s="346">
        <f>'CARNIVORES 3'!I352</f>
        <v>35.625</v>
      </c>
      <c r="I357" s="346">
        <f>'CHIRURGIE 3'!I352</f>
        <v>32.25</v>
      </c>
      <c r="J357" s="346">
        <f>'BIOCHIMIE 2'!I352</f>
        <v>20</v>
      </c>
      <c r="K357" s="346">
        <f>'HIDAOA 3'!I352</f>
        <v>42</v>
      </c>
      <c r="L357" s="346">
        <f>'ANA-PATH 2'!I352</f>
        <v>20</v>
      </c>
      <c r="M357" s="339">
        <f>CLINIQUE!J354</f>
        <v>38.75</v>
      </c>
      <c r="N357" s="339">
        <f t="shared" si="70"/>
        <v>293.625</v>
      </c>
      <c r="O357" s="339">
        <f t="shared" si="71"/>
        <v>10.486607142857142</v>
      </c>
      <c r="P357" s="89" t="str">
        <f t="shared" si="72"/>
        <v>Admis</v>
      </c>
      <c r="Q357" s="89" t="str">
        <f t="shared" si="73"/>
        <v>Synthèse</v>
      </c>
      <c r="R357" s="72">
        <f t="shared" si="74"/>
        <v>0</v>
      </c>
      <c r="S357" s="72">
        <f t="shared" si="75"/>
        <v>0</v>
      </c>
      <c r="T357" s="72">
        <f t="shared" si="76"/>
        <v>0</v>
      </c>
      <c r="U357" s="72">
        <f t="shared" si="77"/>
        <v>0</v>
      </c>
      <c r="V357" s="72">
        <f t="shared" si="78"/>
        <v>0</v>
      </c>
      <c r="W357" s="72">
        <f t="shared" si="79"/>
        <v>0</v>
      </c>
      <c r="X357" s="72">
        <f t="shared" si="80"/>
        <v>0</v>
      </c>
      <c r="Y357" s="72">
        <f t="shared" si="81"/>
        <v>0</v>
      </c>
      <c r="Z357" s="72">
        <f t="shared" si="82"/>
        <v>0</v>
      </c>
      <c r="AA357" s="72">
        <f t="shared" si="83"/>
        <v>0</v>
      </c>
      <c r="AB357" s="71" t="str">
        <f>'REPRODUCTION 3'!M352</f>
        <v>Synthèse</v>
      </c>
      <c r="AC357" s="71" t="str">
        <f>'RUMINANTS 3'!M352</f>
        <v>Synthèse</v>
      </c>
      <c r="AD357" s="71" t="str">
        <f>'PARASITOLOGIE 3'!M352</f>
        <v>Synthèse</v>
      </c>
      <c r="AE357" s="71" t="str">
        <f>'INFECTIEUX 3'!M352</f>
        <v>Synthèse</v>
      </c>
      <c r="AF357" s="71" t="str">
        <f>'CARNIVORES 3'!M352</f>
        <v>Juin</v>
      </c>
      <c r="AG357" s="71" t="str">
        <f>'CHIRURGIE 3'!M352</f>
        <v>Juin</v>
      </c>
      <c r="AH357" s="71" t="str">
        <f>'BIOCHIMIE 2'!M352</f>
        <v>Synthèse</v>
      </c>
      <c r="AI357" s="71" t="str">
        <f>'HIDAOA 3'!M352</f>
        <v>Synthèse</v>
      </c>
      <c r="AJ357" s="71" t="str">
        <f>'ANA-PATH 2'!M352</f>
        <v>Juin</v>
      </c>
      <c r="AK357" s="73" t="str">
        <f>CLINIQUE!N354</f>
        <v>Juin</v>
      </c>
    </row>
    <row r="358" spans="1:37" ht="15.75">
      <c r="A358" s="35">
        <v>348</v>
      </c>
      <c r="B358" s="123" t="s">
        <v>659</v>
      </c>
      <c r="C358" s="123" t="s">
        <v>660</v>
      </c>
      <c r="D358" s="346">
        <f>'REPRODUCTION 3'!I353</f>
        <v>18.75</v>
      </c>
      <c r="E358" s="346">
        <f>'RUMINANTS 3'!I353</f>
        <v>38.25</v>
      </c>
      <c r="F358" s="346">
        <f>'PARASITOLOGIE 3'!I353</f>
        <v>34.5</v>
      </c>
      <c r="G358" s="346">
        <f>'INFECTIEUX 3'!I353</f>
        <v>49.5</v>
      </c>
      <c r="H358" s="346">
        <f>'CARNIVORES 3'!I353</f>
        <v>28.5</v>
      </c>
      <c r="I358" s="346">
        <f>'CHIRURGIE 3'!I353</f>
        <v>40.5</v>
      </c>
      <c r="J358" s="346">
        <f>'BIOCHIMIE 2'!I353</f>
        <v>23.5</v>
      </c>
      <c r="K358" s="346">
        <f>'HIDAOA 3'!I353</f>
        <v>39</v>
      </c>
      <c r="L358" s="346">
        <f>'ANA-PATH 2'!I353</f>
        <v>27</v>
      </c>
      <c r="M358" s="339">
        <f>CLINIQUE!J355</f>
        <v>42.5</v>
      </c>
      <c r="N358" s="339">
        <f t="shared" si="70"/>
        <v>342</v>
      </c>
      <c r="O358" s="339">
        <f t="shared" si="71"/>
        <v>12.214285714285714</v>
      </c>
      <c r="P358" s="89" t="str">
        <f t="shared" si="72"/>
        <v>Admis</v>
      </c>
      <c r="Q358" s="89" t="str">
        <f t="shared" si="73"/>
        <v>Synthèse</v>
      </c>
      <c r="R358" s="72">
        <f t="shared" si="74"/>
        <v>0</v>
      </c>
      <c r="S358" s="72">
        <f t="shared" si="75"/>
        <v>0</v>
      </c>
      <c r="T358" s="72">
        <f t="shared" si="76"/>
        <v>0</v>
      </c>
      <c r="U358" s="72">
        <f t="shared" si="77"/>
        <v>0</v>
      </c>
      <c r="V358" s="72">
        <f t="shared" si="78"/>
        <v>0</v>
      </c>
      <c r="W358" s="72">
        <f t="shared" si="79"/>
        <v>0</v>
      </c>
      <c r="X358" s="72">
        <f t="shared" si="80"/>
        <v>0</v>
      </c>
      <c r="Y358" s="72">
        <f t="shared" si="81"/>
        <v>0</v>
      </c>
      <c r="Z358" s="72">
        <f t="shared" si="82"/>
        <v>0</v>
      </c>
      <c r="AA358" s="72">
        <f t="shared" si="83"/>
        <v>0</v>
      </c>
      <c r="AB358" s="71" t="str">
        <f>'REPRODUCTION 3'!M353</f>
        <v>Synthèse</v>
      </c>
      <c r="AC358" s="71" t="str">
        <f>'RUMINANTS 3'!M353</f>
        <v>Juin</v>
      </c>
      <c r="AD358" s="71" t="str">
        <f>'PARASITOLOGIE 3'!M353</f>
        <v>Juin</v>
      </c>
      <c r="AE358" s="71" t="str">
        <f>'INFECTIEUX 3'!M353</f>
        <v>Synthèse</v>
      </c>
      <c r="AF358" s="71" t="str">
        <f>'CARNIVORES 3'!M353</f>
        <v>Synthèse</v>
      </c>
      <c r="AG358" s="71" t="str">
        <f>'CHIRURGIE 3'!M353</f>
        <v>Juin</v>
      </c>
      <c r="AH358" s="71" t="str">
        <f>'BIOCHIMIE 2'!M353</f>
        <v>Juin</v>
      </c>
      <c r="AI358" s="71" t="str">
        <f>'HIDAOA 3'!M353</f>
        <v>Juin</v>
      </c>
      <c r="AJ358" s="71" t="str">
        <f>'ANA-PATH 2'!M353</f>
        <v>Juin</v>
      </c>
      <c r="AK358" s="73" t="str">
        <f>CLINIQUE!N355</f>
        <v>Juin</v>
      </c>
    </row>
    <row r="359" spans="1:37" ht="15.75" hidden="1">
      <c r="A359" s="35">
        <v>349</v>
      </c>
      <c r="B359" s="123" t="s">
        <v>661</v>
      </c>
      <c r="C359" s="123" t="s">
        <v>94</v>
      </c>
      <c r="D359" s="346">
        <f>'REPRODUCTION 3'!I354</f>
        <v>16.125</v>
      </c>
      <c r="E359" s="346">
        <f>'RUMINANTS 3'!I354</f>
        <v>45.75</v>
      </c>
      <c r="F359" s="346">
        <f>'PARASITOLOGIE 3'!I354</f>
        <v>40.5</v>
      </c>
      <c r="G359" s="346">
        <f>'INFECTIEUX 3'!I354</f>
        <v>16.5</v>
      </c>
      <c r="H359" s="346">
        <f>'CARNIVORES 3'!I354</f>
        <v>32.625</v>
      </c>
      <c r="I359" s="346">
        <f>'CHIRURGIE 3'!I354</f>
        <v>31.5</v>
      </c>
      <c r="J359" s="346">
        <f>'BIOCHIMIE 2'!I354</f>
        <v>19</v>
      </c>
      <c r="K359" s="346">
        <f>'HIDAOA 3'!I354</f>
        <v>39.375</v>
      </c>
      <c r="L359" s="346">
        <f>'ANA-PATH 2'!I354</f>
        <v>23</v>
      </c>
      <c r="M359" s="88">
        <f>CLINIQUE!J356</f>
        <v>45.5</v>
      </c>
      <c r="N359" s="88">
        <f t="shared" si="70"/>
        <v>309.875</v>
      </c>
      <c r="O359" s="88">
        <f t="shared" si="71"/>
        <v>11.066964285714286</v>
      </c>
      <c r="P359" s="89" t="str">
        <f t="shared" si="72"/>
        <v>Admis</v>
      </c>
      <c r="Q359" s="89" t="str">
        <f t="shared" si="73"/>
        <v>juin</v>
      </c>
      <c r="R359" s="72">
        <f t="shared" si="74"/>
        <v>0</v>
      </c>
      <c r="S359" s="72">
        <f t="shared" si="75"/>
        <v>0</v>
      </c>
      <c r="T359" s="72">
        <f t="shared" si="76"/>
        <v>0</v>
      </c>
      <c r="U359" s="72">
        <f t="shared" si="77"/>
        <v>0</v>
      </c>
      <c r="V359" s="72">
        <f t="shared" si="78"/>
        <v>0</v>
      </c>
      <c r="W359" s="72">
        <f t="shared" si="79"/>
        <v>0</v>
      </c>
      <c r="X359" s="72">
        <f t="shared" si="80"/>
        <v>0</v>
      </c>
      <c r="Y359" s="72">
        <f t="shared" si="81"/>
        <v>0</v>
      </c>
      <c r="Z359" s="72">
        <f t="shared" si="82"/>
        <v>0</v>
      </c>
      <c r="AA359" s="72">
        <f t="shared" si="83"/>
        <v>0</v>
      </c>
      <c r="AB359" s="71" t="str">
        <f>'REPRODUCTION 3'!M354</f>
        <v>Juin</v>
      </c>
      <c r="AC359" s="71" t="str">
        <f>'RUMINANTS 3'!M354</f>
        <v>Juin</v>
      </c>
      <c r="AD359" s="71" t="str">
        <f>'PARASITOLOGIE 3'!M354</f>
        <v>Juin</v>
      </c>
      <c r="AE359" s="71" t="str">
        <f>'INFECTIEUX 3'!M354</f>
        <v>Juin</v>
      </c>
      <c r="AF359" s="71" t="str">
        <f>'CARNIVORES 3'!M354</f>
        <v>Juin</v>
      </c>
      <c r="AG359" s="71" t="str">
        <f>'CHIRURGIE 3'!M354</f>
        <v>Juin</v>
      </c>
      <c r="AH359" s="71" t="str">
        <f>'BIOCHIMIE 2'!M354</f>
        <v>Juin</v>
      </c>
      <c r="AI359" s="71" t="str">
        <f>'HIDAOA 3'!M354</f>
        <v>Juin</v>
      </c>
      <c r="AJ359" s="71" t="str">
        <f>'ANA-PATH 2'!M354</f>
        <v>Juin</v>
      </c>
      <c r="AK359" s="73" t="str">
        <f>CLINIQUE!N356</f>
        <v>Juin</v>
      </c>
    </row>
    <row r="360" spans="1:37" ht="15.75">
      <c r="A360" s="35">
        <v>350</v>
      </c>
      <c r="B360" s="123" t="s">
        <v>662</v>
      </c>
      <c r="C360" s="123" t="s">
        <v>53</v>
      </c>
      <c r="D360" s="346">
        <f>'REPRODUCTION 3'!I355</f>
        <v>25.125</v>
      </c>
      <c r="E360" s="346">
        <f>'RUMINANTS 3'!I355</f>
        <v>49.5</v>
      </c>
      <c r="F360" s="346">
        <f>'PARASITOLOGIE 3'!I355</f>
        <v>31.125</v>
      </c>
      <c r="G360" s="346">
        <f>'INFECTIEUX 3'!I355</f>
        <v>21</v>
      </c>
      <c r="H360" s="346">
        <f>'CARNIVORES 3'!I355</f>
        <v>40.875</v>
      </c>
      <c r="I360" s="346">
        <f>'CHIRURGIE 3'!I355</f>
        <v>30</v>
      </c>
      <c r="J360" s="346">
        <f>'BIOCHIMIE 2'!I355</f>
        <v>19.25</v>
      </c>
      <c r="K360" s="346">
        <f>'HIDAOA 3'!I355</f>
        <v>31.875</v>
      </c>
      <c r="L360" s="346">
        <f>'ANA-PATH 2'!I355</f>
        <v>20</v>
      </c>
      <c r="M360" s="339">
        <f>CLINIQUE!J357</f>
        <v>42.25</v>
      </c>
      <c r="N360" s="339">
        <f t="shared" si="70"/>
        <v>311</v>
      </c>
      <c r="O360" s="339">
        <f t="shared" si="71"/>
        <v>11.107142857142858</v>
      </c>
      <c r="P360" s="89" t="str">
        <f t="shared" si="72"/>
        <v>Admis</v>
      </c>
      <c r="Q360" s="89" t="str">
        <f t="shared" si="73"/>
        <v>Synthèse</v>
      </c>
      <c r="R360" s="72">
        <f t="shared" si="74"/>
        <v>0</v>
      </c>
      <c r="S360" s="72">
        <f t="shared" si="75"/>
        <v>0</v>
      </c>
      <c r="T360" s="72">
        <f t="shared" si="76"/>
        <v>0</v>
      </c>
      <c r="U360" s="72">
        <f t="shared" si="77"/>
        <v>0</v>
      </c>
      <c r="V360" s="72">
        <f t="shared" si="78"/>
        <v>0</v>
      </c>
      <c r="W360" s="72">
        <f t="shared" si="79"/>
        <v>0</v>
      </c>
      <c r="X360" s="72">
        <f t="shared" si="80"/>
        <v>0</v>
      </c>
      <c r="Y360" s="72">
        <f t="shared" si="81"/>
        <v>0</v>
      </c>
      <c r="Z360" s="72">
        <f t="shared" si="82"/>
        <v>0</v>
      </c>
      <c r="AA360" s="72">
        <f t="shared" si="83"/>
        <v>0</v>
      </c>
      <c r="AB360" s="71" t="str">
        <f>'REPRODUCTION 3'!M355</f>
        <v>Synthèse</v>
      </c>
      <c r="AC360" s="71" t="str">
        <f>'RUMINANTS 3'!M355</f>
        <v>Juin</v>
      </c>
      <c r="AD360" s="71" t="str">
        <f>'PARASITOLOGIE 3'!M355</f>
        <v>Juin</v>
      </c>
      <c r="AE360" s="71" t="str">
        <f>'INFECTIEUX 3'!M355</f>
        <v>Synthèse</v>
      </c>
      <c r="AF360" s="71" t="str">
        <f>'CARNIVORES 3'!M355</f>
        <v>Juin</v>
      </c>
      <c r="AG360" s="71" t="str">
        <f>'CHIRURGIE 3'!M355</f>
        <v>Juin</v>
      </c>
      <c r="AH360" s="71" t="str">
        <f>'BIOCHIMIE 2'!M355</f>
        <v>Synthèse</v>
      </c>
      <c r="AI360" s="71" t="str">
        <f>'HIDAOA 3'!M355</f>
        <v>Juin</v>
      </c>
      <c r="AJ360" s="71" t="str">
        <f>'ANA-PATH 2'!M355</f>
        <v>Synthèse</v>
      </c>
      <c r="AK360" s="73" t="str">
        <f>CLINIQUE!N357</f>
        <v>Juin</v>
      </c>
    </row>
    <row r="361" spans="1:37" ht="15.75">
      <c r="A361" s="35">
        <v>351</v>
      </c>
      <c r="B361" s="123" t="s">
        <v>663</v>
      </c>
      <c r="C361" s="123" t="s">
        <v>664</v>
      </c>
      <c r="D361" s="346">
        <f>'REPRODUCTION 3'!I356</f>
        <v>15</v>
      </c>
      <c r="E361" s="346">
        <f>'RUMINANTS 3'!I356</f>
        <v>40.5</v>
      </c>
      <c r="F361" s="346">
        <f>'PARASITOLOGIE 3'!I356</f>
        <v>33</v>
      </c>
      <c r="G361" s="346">
        <f>'INFECTIEUX 3'!I356</f>
        <v>21</v>
      </c>
      <c r="H361" s="346">
        <f>'CARNIVORES 3'!I356</f>
        <v>25.875</v>
      </c>
      <c r="I361" s="346">
        <f>'CHIRURGIE 3'!I356</f>
        <v>36</v>
      </c>
      <c r="J361" s="346">
        <f>'BIOCHIMIE 2'!I356</f>
        <v>18</v>
      </c>
      <c r="K361" s="346">
        <f>'HIDAOA 3'!I356</f>
        <v>37.5</v>
      </c>
      <c r="L361" s="346">
        <f>'ANA-PATH 2'!I356</f>
        <v>10</v>
      </c>
      <c r="M361" s="339">
        <f>CLINIQUE!J358</f>
        <v>43.25</v>
      </c>
      <c r="N361" s="339">
        <f t="shared" si="70"/>
        <v>280.125</v>
      </c>
      <c r="O361" s="339">
        <f t="shared" si="71"/>
        <v>10.004464285714286</v>
      </c>
      <c r="P361" s="89" t="str">
        <f t="shared" si="72"/>
        <v>Admis</v>
      </c>
      <c r="Q361" s="89" t="str">
        <f t="shared" si="73"/>
        <v>Synthèse</v>
      </c>
      <c r="R361" s="72">
        <f t="shared" si="74"/>
        <v>0</v>
      </c>
      <c r="S361" s="72">
        <f t="shared" si="75"/>
        <v>0</v>
      </c>
      <c r="T361" s="72">
        <f t="shared" si="76"/>
        <v>0</v>
      </c>
      <c r="U361" s="72">
        <f t="shared" si="77"/>
        <v>0</v>
      </c>
      <c r="V361" s="72">
        <f t="shared" si="78"/>
        <v>0</v>
      </c>
      <c r="W361" s="72">
        <f t="shared" si="79"/>
        <v>0</v>
      </c>
      <c r="X361" s="72">
        <f t="shared" si="80"/>
        <v>0</v>
      </c>
      <c r="Y361" s="72">
        <f t="shared" si="81"/>
        <v>0</v>
      </c>
      <c r="Z361" s="72">
        <f t="shared" si="82"/>
        <v>0</v>
      </c>
      <c r="AA361" s="72">
        <f t="shared" si="83"/>
        <v>0</v>
      </c>
      <c r="AB361" s="71" t="str">
        <f>'REPRODUCTION 3'!M356</f>
        <v>Synthèse</v>
      </c>
      <c r="AC361" s="71" t="str">
        <f>'RUMINANTS 3'!M356</f>
        <v>Juin</v>
      </c>
      <c r="AD361" s="71" t="str">
        <f>'PARASITOLOGIE 3'!M356</f>
        <v>Juin</v>
      </c>
      <c r="AE361" s="71" t="str">
        <f>'INFECTIEUX 3'!M356</f>
        <v>Synthèse</v>
      </c>
      <c r="AF361" s="71" t="str">
        <f>'CARNIVORES 3'!M356</f>
        <v>Synthèse</v>
      </c>
      <c r="AG361" s="71" t="str">
        <f>'CHIRURGIE 3'!M356</f>
        <v>Synthèse</v>
      </c>
      <c r="AH361" s="71" t="str">
        <f>'BIOCHIMIE 2'!M356</f>
        <v>Synthèse</v>
      </c>
      <c r="AI361" s="71" t="str">
        <f>'HIDAOA 3'!M356</f>
        <v>Juin</v>
      </c>
      <c r="AJ361" s="71" t="str">
        <f>'ANA-PATH 2'!M356</f>
        <v>Synthèse</v>
      </c>
      <c r="AK361" s="73" t="str">
        <f>CLINIQUE!N358</f>
        <v>Juin</v>
      </c>
    </row>
    <row r="362" spans="1:37" ht="15.75">
      <c r="A362" s="35">
        <v>352</v>
      </c>
      <c r="B362" s="123" t="s">
        <v>665</v>
      </c>
      <c r="C362" s="123" t="s">
        <v>51</v>
      </c>
      <c r="D362" s="346">
        <f>'REPRODUCTION 3'!I357</f>
        <v>15</v>
      </c>
      <c r="E362" s="346">
        <f>'RUMINANTS 3'!I357</f>
        <v>41.25</v>
      </c>
      <c r="F362" s="346">
        <f>'PARASITOLOGIE 3'!I357</f>
        <v>37.5</v>
      </c>
      <c r="G362" s="346">
        <f>'INFECTIEUX 3'!I357</f>
        <v>16.5</v>
      </c>
      <c r="H362" s="346">
        <f>'CARNIVORES 3'!I357</f>
        <v>30</v>
      </c>
      <c r="I362" s="346">
        <f>'CHIRURGIE 3'!I357</f>
        <v>33</v>
      </c>
      <c r="J362" s="346">
        <f>'BIOCHIMIE 2'!I357</f>
        <v>17</v>
      </c>
      <c r="K362" s="346">
        <f>'HIDAOA 3'!I357</f>
        <v>42</v>
      </c>
      <c r="L362" s="346">
        <f>'ANA-PATH 2'!I357</f>
        <v>16</v>
      </c>
      <c r="M362" s="339">
        <f>CLINIQUE!J359</f>
        <v>41.25</v>
      </c>
      <c r="N362" s="339">
        <f t="shared" si="70"/>
        <v>289.5</v>
      </c>
      <c r="O362" s="339">
        <f t="shared" si="71"/>
        <v>10.339285714285714</v>
      </c>
      <c r="P362" s="89" t="str">
        <f t="shared" si="72"/>
        <v>Admis</v>
      </c>
      <c r="Q362" s="89" t="str">
        <f t="shared" si="73"/>
        <v>Synthèse</v>
      </c>
      <c r="R362" s="72">
        <f t="shared" si="74"/>
        <v>0</v>
      </c>
      <c r="S362" s="72">
        <f t="shared" si="75"/>
        <v>0</v>
      </c>
      <c r="T362" s="72">
        <f t="shared" si="76"/>
        <v>0</v>
      </c>
      <c r="U362" s="72">
        <f t="shared" si="77"/>
        <v>0</v>
      </c>
      <c r="V362" s="72">
        <f t="shared" si="78"/>
        <v>0</v>
      </c>
      <c r="W362" s="72">
        <f t="shared" si="79"/>
        <v>0</v>
      </c>
      <c r="X362" s="72">
        <f t="shared" si="80"/>
        <v>0</v>
      </c>
      <c r="Y362" s="72">
        <f t="shared" si="81"/>
        <v>0</v>
      </c>
      <c r="Z362" s="72">
        <f t="shared" si="82"/>
        <v>0</v>
      </c>
      <c r="AA362" s="72">
        <f t="shared" si="83"/>
        <v>0</v>
      </c>
      <c r="AB362" s="71" t="str">
        <f>'REPRODUCTION 3'!M357</f>
        <v>Synthèse</v>
      </c>
      <c r="AC362" s="71" t="str">
        <f>'RUMINANTS 3'!M357</f>
        <v>Juin</v>
      </c>
      <c r="AD362" s="71" t="str">
        <f>'PARASITOLOGIE 3'!M357</f>
        <v>Synthèse</v>
      </c>
      <c r="AE362" s="71" t="str">
        <f>'INFECTIEUX 3'!M357</f>
        <v>Synthèse</v>
      </c>
      <c r="AF362" s="71" t="str">
        <f>'CARNIVORES 3'!M357</f>
        <v>Juin</v>
      </c>
      <c r="AG362" s="71" t="str">
        <f>'CHIRURGIE 3'!M357</f>
        <v>Synthèse</v>
      </c>
      <c r="AH362" s="71" t="str">
        <f>'BIOCHIMIE 2'!M357</f>
        <v>Synthèse</v>
      </c>
      <c r="AI362" s="71" t="str">
        <f>'HIDAOA 3'!M357</f>
        <v>Synthèse</v>
      </c>
      <c r="AJ362" s="71" t="str">
        <f>'ANA-PATH 2'!M357</f>
        <v>Synthèse</v>
      </c>
      <c r="AK362" s="73" t="str">
        <f>CLINIQUE!N359</f>
        <v>Juin</v>
      </c>
    </row>
    <row r="363" spans="1:37" ht="15.75">
      <c r="A363" s="115">
        <v>49</v>
      </c>
      <c r="B363" s="136" t="s">
        <v>786</v>
      </c>
      <c r="C363" s="136" t="s">
        <v>787</v>
      </c>
      <c r="D363" s="346">
        <f>'REPRODUCTION 3'!I358</f>
        <v>15</v>
      </c>
      <c r="E363" s="346">
        <f>'RUMINANTS 3'!I358</f>
        <v>35.25</v>
      </c>
      <c r="F363" s="346">
        <f>'PARASITOLOGIE 3'!I358</f>
        <v>33.375</v>
      </c>
      <c r="G363" s="346">
        <f>'INFECTIEUX 3'!I358</f>
        <v>15</v>
      </c>
      <c r="H363" s="346">
        <f>'CARNIVORES 3'!I358</f>
        <v>37.125</v>
      </c>
      <c r="I363" s="346">
        <f>'CHIRURGIE 3'!I358</f>
        <v>39</v>
      </c>
      <c r="J363" s="346">
        <f>'BIOCHIMIE 2'!I358</f>
        <v>28</v>
      </c>
      <c r="K363" s="346">
        <f>'HIDAOA 3'!I358</f>
        <v>34.5</v>
      </c>
      <c r="L363" s="346">
        <f>'ANA-PATH 2'!I358</f>
        <v>20</v>
      </c>
      <c r="M363" s="346">
        <f>CLINIQUE!J360</f>
        <v>42.5</v>
      </c>
      <c r="N363" s="346">
        <f t="shared" si="70"/>
        <v>299.75</v>
      </c>
      <c r="O363" s="346">
        <f t="shared" si="71"/>
        <v>10.705357142857142</v>
      </c>
      <c r="P363" s="347" t="str">
        <f t="shared" si="72"/>
        <v>Admis</v>
      </c>
      <c r="Q363" s="347" t="str">
        <f t="shared" si="73"/>
        <v>Synthèse</v>
      </c>
      <c r="R363" s="348">
        <f t="shared" si="74"/>
        <v>0</v>
      </c>
      <c r="S363" s="348">
        <f t="shared" si="75"/>
        <v>0</v>
      </c>
      <c r="T363" s="348">
        <f t="shared" si="76"/>
        <v>0</v>
      </c>
      <c r="U363" s="348">
        <f t="shared" si="77"/>
        <v>0</v>
      </c>
      <c r="V363" s="348">
        <f t="shared" si="78"/>
        <v>0</v>
      </c>
      <c r="W363" s="348">
        <f t="shared" si="79"/>
        <v>0</v>
      </c>
      <c r="X363" s="348">
        <f t="shared" si="80"/>
        <v>0</v>
      </c>
      <c r="Y363" s="348">
        <f t="shared" si="81"/>
        <v>0</v>
      </c>
      <c r="Z363" s="348">
        <f t="shared" si="82"/>
        <v>0</v>
      </c>
      <c r="AA363" s="348">
        <f t="shared" si="83"/>
        <v>0</v>
      </c>
      <c r="AB363" s="71" t="str">
        <f>'REPRODUCTION 3'!M358</f>
        <v>Synthèse</v>
      </c>
      <c r="AC363" s="71" t="str">
        <f>'RUMINANTS 3'!M358</f>
        <v>Juin</v>
      </c>
      <c r="AD363" s="71" t="str">
        <f>'PARASITOLOGIE 3'!M358</f>
        <v>Juin</v>
      </c>
      <c r="AE363" s="71" t="str">
        <f>'INFECTIEUX 3'!M358</f>
        <v>Synthèse</v>
      </c>
      <c r="AF363" s="71" t="str">
        <f>'CARNIVORES 3'!M358</f>
        <v>Juin</v>
      </c>
      <c r="AG363" s="71" t="str">
        <f>'CHIRURGIE 3'!M358</f>
        <v>Synthèse</v>
      </c>
      <c r="AH363" s="71" t="str">
        <f>'BIOCHIMIE 2'!M358</f>
        <v>Synthèse</v>
      </c>
      <c r="AI363" s="71" t="str">
        <f>'HIDAOA 3'!M358</f>
        <v>Juin</v>
      </c>
      <c r="AJ363" s="71" t="str">
        <f>'ANA-PATH 2'!M358</f>
        <v>Synthèse</v>
      </c>
      <c r="AK363" s="73" t="str">
        <f>CLINIQUE!N360</f>
        <v>Juin</v>
      </c>
    </row>
    <row r="364" spans="1:37" ht="15.75" hidden="1">
      <c r="A364" s="35">
        <v>354</v>
      </c>
      <c r="B364" s="123" t="s">
        <v>666</v>
      </c>
      <c r="C364" s="123" t="s">
        <v>667</v>
      </c>
      <c r="D364" s="346">
        <f>'REPRODUCTION 3'!I359</f>
        <v>38.625</v>
      </c>
      <c r="E364" s="346">
        <f>'RUMINANTS 3'!I359</f>
        <v>51</v>
      </c>
      <c r="F364" s="346">
        <f>'PARASITOLOGIE 3'!I359</f>
        <v>51.375</v>
      </c>
      <c r="G364" s="346">
        <f>'INFECTIEUX 3'!I359</f>
        <v>33.75</v>
      </c>
      <c r="H364" s="346">
        <f>'CARNIVORES 3'!I359</f>
        <v>51.375</v>
      </c>
      <c r="I364" s="346">
        <f>'CHIRURGIE 3'!I359</f>
        <v>45</v>
      </c>
      <c r="J364" s="346">
        <f>'BIOCHIMIE 2'!I359</f>
        <v>24.5</v>
      </c>
      <c r="K364" s="346">
        <f>'HIDAOA 3'!I359</f>
        <v>48</v>
      </c>
      <c r="L364" s="346">
        <f>'ANA-PATH 2'!I359</f>
        <v>27.5</v>
      </c>
      <c r="M364" s="88">
        <f>CLINIQUE!J361</f>
        <v>43</v>
      </c>
      <c r="N364" s="88">
        <f t="shared" si="70"/>
        <v>414.125</v>
      </c>
      <c r="O364" s="88">
        <f t="shared" si="71"/>
        <v>14.790178571428571</v>
      </c>
      <c r="P364" s="89" t="str">
        <f t="shared" si="72"/>
        <v>Admis</v>
      </c>
      <c r="Q364" s="89" t="str">
        <f t="shared" si="73"/>
        <v>juin</v>
      </c>
      <c r="R364" s="72">
        <f t="shared" si="74"/>
        <v>0</v>
      </c>
      <c r="S364" s="72">
        <f t="shared" si="75"/>
        <v>0</v>
      </c>
      <c r="T364" s="72">
        <f t="shared" si="76"/>
        <v>0</v>
      </c>
      <c r="U364" s="72">
        <f t="shared" si="77"/>
        <v>0</v>
      </c>
      <c r="V364" s="72">
        <f t="shared" si="78"/>
        <v>0</v>
      </c>
      <c r="W364" s="72">
        <f t="shared" si="79"/>
        <v>0</v>
      </c>
      <c r="X364" s="72">
        <f t="shared" si="80"/>
        <v>0</v>
      </c>
      <c r="Y364" s="72">
        <f t="shared" si="81"/>
        <v>0</v>
      </c>
      <c r="Z364" s="72">
        <f t="shared" si="82"/>
        <v>0</v>
      </c>
      <c r="AA364" s="72">
        <f t="shared" si="83"/>
        <v>0</v>
      </c>
      <c r="AB364" s="71" t="str">
        <f>'REPRODUCTION 3'!M359</f>
        <v>Juin</v>
      </c>
      <c r="AC364" s="71" t="str">
        <f>'RUMINANTS 3'!M359</f>
        <v>Juin</v>
      </c>
      <c r="AD364" s="71" t="str">
        <f>'PARASITOLOGIE 3'!M359</f>
        <v>Juin</v>
      </c>
      <c r="AE364" s="71" t="str">
        <f>'INFECTIEUX 3'!M359</f>
        <v>Juin</v>
      </c>
      <c r="AF364" s="71" t="str">
        <f>'CARNIVORES 3'!M359</f>
        <v>Juin</v>
      </c>
      <c r="AG364" s="71" t="str">
        <f>'CHIRURGIE 3'!M359</f>
        <v>Juin</v>
      </c>
      <c r="AH364" s="71" t="str">
        <f>'BIOCHIMIE 2'!M359</f>
        <v>Juin</v>
      </c>
      <c r="AI364" s="71" t="str">
        <f>'HIDAOA 3'!M359</f>
        <v>Juin</v>
      </c>
      <c r="AJ364" s="71" t="str">
        <f>'ANA-PATH 2'!M359</f>
        <v>Juin</v>
      </c>
      <c r="AK364" s="73" t="str">
        <f>CLINIQUE!N361</f>
        <v>Juin</v>
      </c>
    </row>
    <row r="365" spans="1:37" ht="15.75" hidden="1">
      <c r="A365" s="35">
        <v>355</v>
      </c>
      <c r="B365" s="123" t="s">
        <v>668</v>
      </c>
      <c r="C365" s="123" t="s">
        <v>52</v>
      </c>
      <c r="D365" s="346">
        <f>'REPRODUCTION 3'!I360</f>
        <v>26.25</v>
      </c>
      <c r="E365" s="346">
        <f>'RUMINANTS 3'!I360</f>
        <v>47.25</v>
      </c>
      <c r="F365" s="346">
        <f>'PARASITOLOGIE 3'!I360</f>
        <v>43.125</v>
      </c>
      <c r="G365" s="346">
        <f>'INFECTIEUX 3'!I360</f>
        <v>23.25</v>
      </c>
      <c r="H365" s="346">
        <f>'CARNIVORES 3'!I360</f>
        <v>36.375</v>
      </c>
      <c r="I365" s="346">
        <f>'CHIRURGIE 3'!I360</f>
        <v>37.5</v>
      </c>
      <c r="J365" s="346">
        <f>'BIOCHIMIE 2'!I360</f>
        <v>22.25</v>
      </c>
      <c r="K365" s="346">
        <f>'HIDAOA 3'!I360</f>
        <v>49.125</v>
      </c>
      <c r="L365" s="346">
        <f>'ANA-PATH 2'!I360</f>
        <v>18.25</v>
      </c>
      <c r="M365" s="88">
        <f>CLINIQUE!J362</f>
        <v>43</v>
      </c>
      <c r="N365" s="88">
        <f t="shared" si="70"/>
        <v>346.375</v>
      </c>
      <c r="O365" s="88">
        <f t="shared" si="71"/>
        <v>12.370535714285714</v>
      </c>
      <c r="P365" s="89" t="str">
        <f t="shared" si="72"/>
        <v>Admis</v>
      </c>
      <c r="Q365" s="89" t="str">
        <f t="shared" si="73"/>
        <v>juin</v>
      </c>
      <c r="R365" s="72">
        <f t="shared" si="74"/>
        <v>0</v>
      </c>
      <c r="S365" s="72">
        <f t="shared" si="75"/>
        <v>0</v>
      </c>
      <c r="T365" s="72">
        <f t="shared" si="76"/>
        <v>0</v>
      </c>
      <c r="U365" s="72">
        <f t="shared" si="77"/>
        <v>0</v>
      </c>
      <c r="V365" s="72">
        <f t="shared" si="78"/>
        <v>0</v>
      </c>
      <c r="W365" s="72">
        <f t="shared" si="79"/>
        <v>0</v>
      </c>
      <c r="X365" s="72">
        <f t="shared" si="80"/>
        <v>0</v>
      </c>
      <c r="Y365" s="72">
        <f t="shared" si="81"/>
        <v>0</v>
      </c>
      <c r="Z365" s="72">
        <f t="shared" si="82"/>
        <v>0</v>
      </c>
      <c r="AA365" s="72">
        <f t="shared" si="83"/>
        <v>0</v>
      </c>
      <c r="AB365" s="71" t="str">
        <f>'REPRODUCTION 3'!M360</f>
        <v>Juin</v>
      </c>
      <c r="AC365" s="71" t="str">
        <f>'RUMINANTS 3'!M360</f>
        <v>Juin</v>
      </c>
      <c r="AD365" s="71" t="str">
        <f>'PARASITOLOGIE 3'!M360</f>
        <v>Juin</v>
      </c>
      <c r="AE365" s="71" t="str">
        <f>'INFECTIEUX 3'!M360</f>
        <v>Juin</v>
      </c>
      <c r="AF365" s="71" t="str">
        <f>'CARNIVORES 3'!M360</f>
        <v>Juin</v>
      </c>
      <c r="AG365" s="71" t="str">
        <f>'CHIRURGIE 3'!M360</f>
        <v>Juin</v>
      </c>
      <c r="AH365" s="71" t="str">
        <f>'BIOCHIMIE 2'!M360</f>
        <v>Juin</v>
      </c>
      <c r="AI365" s="71" t="str">
        <f>'HIDAOA 3'!M360</f>
        <v>Juin</v>
      </c>
      <c r="AJ365" s="71" t="str">
        <f>'ANA-PATH 2'!M360</f>
        <v>Juin</v>
      </c>
      <c r="AK365" s="73" t="str">
        <f>CLINIQUE!N362</f>
        <v>Juin</v>
      </c>
    </row>
    <row r="366" spans="1:37" ht="15.75">
      <c r="A366" s="35">
        <v>356</v>
      </c>
      <c r="B366" s="123" t="s">
        <v>124</v>
      </c>
      <c r="C366" s="123" t="s">
        <v>669</v>
      </c>
      <c r="D366" s="346">
        <f>'REPRODUCTION 3'!I361</f>
        <v>24</v>
      </c>
      <c r="E366" s="346">
        <f>'RUMINANTS 3'!I361</f>
        <v>27</v>
      </c>
      <c r="F366" s="346">
        <f>'PARASITOLOGIE 3'!I361</f>
        <v>37.5</v>
      </c>
      <c r="G366" s="346">
        <f>'INFECTIEUX 3'!I361</f>
        <v>24</v>
      </c>
      <c r="H366" s="346">
        <f>'CARNIVORES 3'!I361</f>
        <v>28.5</v>
      </c>
      <c r="I366" s="346">
        <f>'CHIRURGIE 3'!I361</f>
        <v>18.75</v>
      </c>
      <c r="J366" s="346">
        <f>'BIOCHIMIE 2'!I361</f>
        <v>17</v>
      </c>
      <c r="K366" s="346">
        <f>'HIDAOA 3'!I361</f>
        <v>47.25</v>
      </c>
      <c r="L366" s="346">
        <f>'ANA-PATH 2'!I361</f>
        <v>14</v>
      </c>
      <c r="M366" s="339">
        <f>CLINIQUE!J363</f>
        <v>42.75</v>
      </c>
      <c r="N366" s="339">
        <f t="shared" si="70"/>
        <v>280.75</v>
      </c>
      <c r="O366" s="339">
        <f t="shared" si="71"/>
        <v>10.026785714285714</v>
      </c>
      <c r="P366" s="89" t="str">
        <f t="shared" si="72"/>
        <v>Admis</v>
      </c>
      <c r="Q366" s="89" t="str">
        <f t="shared" si="73"/>
        <v>Synthèse</v>
      </c>
      <c r="R366" s="72">
        <f t="shared" si="74"/>
        <v>0</v>
      </c>
      <c r="S366" s="72">
        <f t="shared" si="75"/>
        <v>0</v>
      </c>
      <c r="T366" s="72">
        <f t="shared" si="76"/>
        <v>0</v>
      </c>
      <c r="U366" s="72">
        <f t="shared" si="77"/>
        <v>0</v>
      </c>
      <c r="V366" s="72">
        <f t="shared" si="78"/>
        <v>0</v>
      </c>
      <c r="W366" s="72">
        <f t="shared" si="79"/>
        <v>0</v>
      </c>
      <c r="X366" s="72">
        <f t="shared" si="80"/>
        <v>0</v>
      </c>
      <c r="Y366" s="72">
        <f t="shared" si="81"/>
        <v>0</v>
      </c>
      <c r="Z366" s="72">
        <f t="shared" si="82"/>
        <v>0</v>
      </c>
      <c r="AA366" s="72">
        <f t="shared" si="83"/>
        <v>0</v>
      </c>
      <c r="AB366" s="71" t="str">
        <f>'REPRODUCTION 3'!M361</f>
        <v>Synthèse</v>
      </c>
      <c r="AC366" s="71" t="str">
        <f>'RUMINANTS 3'!M361</f>
        <v>Synthèse</v>
      </c>
      <c r="AD366" s="71" t="str">
        <f>'PARASITOLOGIE 3'!M361</f>
        <v>Synthèse</v>
      </c>
      <c r="AE366" s="71" t="str">
        <f>'INFECTIEUX 3'!M361</f>
        <v>Synthèse</v>
      </c>
      <c r="AF366" s="71" t="str">
        <f>'CARNIVORES 3'!M361</f>
        <v>Juin</v>
      </c>
      <c r="AG366" s="71" t="str">
        <f>'CHIRURGIE 3'!M361</f>
        <v>Synthèse</v>
      </c>
      <c r="AH366" s="71" t="str">
        <f>'BIOCHIMIE 2'!M361</f>
        <v>Synthèse</v>
      </c>
      <c r="AI366" s="71" t="str">
        <f>'HIDAOA 3'!M361</f>
        <v>Synthèse</v>
      </c>
      <c r="AJ366" s="71" t="str">
        <f>'ANA-PATH 2'!M361</f>
        <v>Synthèse</v>
      </c>
      <c r="AK366" s="73" t="str">
        <f>CLINIQUE!N363</f>
        <v>Juin</v>
      </c>
    </row>
    <row r="367" spans="1:37" ht="15.75" hidden="1">
      <c r="A367" s="35">
        <v>357</v>
      </c>
      <c r="B367" s="123" t="s">
        <v>670</v>
      </c>
      <c r="C367" s="123" t="s">
        <v>671</v>
      </c>
      <c r="D367" s="346">
        <f>'REPRODUCTION 3'!I362</f>
        <v>19.5</v>
      </c>
      <c r="E367" s="346">
        <f>'RUMINANTS 3'!I362</f>
        <v>47.25</v>
      </c>
      <c r="F367" s="346">
        <f>'PARASITOLOGIE 3'!I362</f>
        <v>29.625</v>
      </c>
      <c r="G367" s="346">
        <f>'INFECTIEUX 3'!I362</f>
        <v>23.25</v>
      </c>
      <c r="H367" s="346">
        <f>'CARNIVORES 3'!I362</f>
        <v>38.25</v>
      </c>
      <c r="I367" s="346">
        <f>'CHIRURGIE 3'!I362</f>
        <v>33.75</v>
      </c>
      <c r="J367" s="346">
        <f>'BIOCHIMIE 2'!I362</f>
        <v>17</v>
      </c>
      <c r="K367" s="346">
        <f>'HIDAOA 3'!I362</f>
        <v>43.875</v>
      </c>
      <c r="L367" s="346">
        <f>'ANA-PATH 2'!I362</f>
        <v>20</v>
      </c>
      <c r="M367" s="88">
        <f>CLINIQUE!J364</f>
        <v>43.5</v>
      </c>
      <c r="N367" s="88">
        <f t="shared" si="70"/>
        <v>316</v>
      </c>
      <c r="O367" s="88">
        <f t="shared" si="71"/>
        <v>11.285714285714286</v>
      </c>
      <c r="P367" s="89" t="str">
        <f t="shared" si="72"/>
        <v>Admis</v>
      </c>
      <c r="Q367" s="89" t="str">
        <f t="shared" si="73"/>
        <v>juin</v>
      </c>
      <c r="R367" s="72">
        <f t="shared" si="74"/>
        <v>0</v>
      </c>
      <c r="S367" s="72">
        <f t="shared" si="75"/>
        <v>0</v>
      </c>
      <c r="T367" s="72">
        <f t="shared" si="76"/>
        <v>0</v>
      </c>
      <c r="U367" s="72">
        <f t="shared" si="77"/>
        <v>0</v>
      </c>
      <c r="V367" s="72">
        <f t="shared" si="78"/>
        <v>0</v>
      </c>
      <c r="W367" s="72">
        <f t="shared" si="79"/>
        <v>0</v>
      </c>
      <c r="X367" s="72">
        <f t="shared" si="80"/>
        <v>0</v>
      </c>
      <c r="Y367" s="72">
        <f t="shared" si="81"/>
        <v>0</v>
      </c>
      <c r="Z367" s="72">
        <f t="shared" si="82"/>
        <v>0</v>
      </c>
      <c r="AA367" s="72">
        <f t="shared" si="83"/>
        <v>0</v>
      </c>
      <c r="AB367" s="71" t="str">
        <f>'REPRODUCTION 3'!M362</f>
        <v>Juin</v>
      </c>
      <c r="AC367" s="71" t="str">
        <f>'RUMINANTS 3'!M362</f>
        <v>Juin</v>
      </c>
      <c r="AD367" s="71" t="str">
        <f>'PARASITOLOGIE 3'!M362</f>
        <v>Juin</v>
      </c>
      <c r="AE367" s="71" t="str">
        <f>'INFECTIEUX 3'!M362</f>
        <v>Juin</v>
      </c>
      <c r="AF367" s="71" t="str">
        <f>'CARNIVORES 3'!M362</f>
        <v>Juin</v>
      </c>
      <c r="AG367" s="71" t="str">
        <f>'CHIRURGIE 3'!M362</f>
        <v>Juin</v>
      </c>
      <c r="AH367" s="71" t="str">
        <f>'BIOCHIMIE 2'!M362</f>
        <v>Juin</v>
      </c>
      <c r="AI367" s="71" t="str">
        <f>'HIDAOA 3'!M362</f>
        <v>Juin</v>
      </c>
      <c r="AJ367" s="71" t="str">
        <f>'ANA-PATH 2'!M362</f>
        <v>Juin</v>
      </c>
      <c r="AK367" s="73" t="str">
        <f>CLINIQUE!N364</f>
        <v>Juin</v>
      </c>
    </row>
    <row r="368" spans="1:37" ht="15.75">
      <c r="A368" s="35">
        <v>358</v>
      </c>
      <c r="B368" s="123" t="s">
        <v>672</v>
      </c>
      <c r="C368" s="123" t="s">
        <v>673</v>
      </c>
      <c r="D368" s="346">
        <f>'REPRODUCTION 3'!I363</f>
        <v>24</v>
      </c>
      <c r="E368" s="346">
        <f>'RUMINANTS 3'!I363</f>
        <v>39.75</v>
      </c>
      <c r="F368" s="346">
        <f>'PARASITOLOGIE 3'!I363</f>
        <v>30.375</v>
      </c>
      <c r="G368" s="346">
        <f>'INFECTIEUX 3'!I363</f>
        <v>25.5</v>
      </c>
      <c r="H368" s="346">
        <f>'CARNIVORES 3'!I363</f>
        <v>26.25</v>
      </c>
      <c r="I368" s="346">
        <f>'CHIRURGIE 3'!I363</f>
        <v>22.5</v>
      </c>
      <c r="J368" s="346">
        <f>'BIOCHIMIE 2'!I363</f>
        <v>19</v>
      </c>
      <c r="K368" s="346">
        <f>'HIDAOA 3'!I363</f>
        <v>41.25</v>
      </c>
      <c r="L368" s="346">
        <f>'ANA-PATH 2'!I363</f>
        <v>19</v>
      </c>
      <c r="M368" s="339">
        <f>CLINIQUE!J365</f>
        <v>43.1</v>
      </c>
      <c r="N368" s="339">
        <f t="shared" si="70"/>
        <v>290.72500000000002</v>
      </c>
      <c r="O368" s="339">
        <f t="shared" si="71"/>
        <v>10.383035714285715</v>
      </c>
      <c r="P368" s="89" t="str">
        <f t="shared" si="72"/>
        <v>Admis</v>
      </c>
      <c r="Q368" s="89" t="str">
        <f t="shared" si="73"/>
        <v>Synthèse</v>
      </c>
      <c r="R368" s="72">
        <f t="shared" si="74"/>
        <v>0</v>
      </c>
      <c r="S368" s="72">
        <f t="shared" si="75"/>
        <v>0</v>
      </c>
      <c r="T368" s="72">
        <f t="shared" si="76"/>
        <v>0</v>
      </c>
      <c r="U368" s="72">
        <f t="shared" si="77"/>
        <v>0</v>
      </c>
      <c r="V368" s="72">
        <f t="shared" si="78"/>
        <v>0</v>
      </c>
      <c r="W368" s="72">
        <f t="shared" si="79"/>
        <v>0</v>
      </c>
      <c r="X368" s="72">
        <f t="shared" si="80"/>
        <v>0</v>
      </c>
      <c r="Y368" s="72">
        <f t="shared" si="81"/>
        <v>0</v>
      </c>
      <c r="Z368" s="72">
        <f t="shared" si="82"/>
        <v>0</v>
      </c>
      <c r="AA368" s="72">
        <f t="shared" si="83"/>
        <v>0</v>
      </c>
      <c r="AB368" s="71" t="str">
        <f>'REPRODUCTION 3'!M363</f>
        <v>Synthèse</v>
      </c>
      <c r="AC368" s="71" t="str">
        <f>'RUMINANTS 3'!M363</f>
        <v>Juin</v>
      </c>
      <c r="AD368" s="71" t="str">
        <f>'PARASITOLOGIE 3'!M363</f>
        <v>Juin</v>
      </c>
      <c r="AE368" s="71" t="str">
        <f>'INFECTIEUX 3'!M363</f>
        <v>Synthèse</v>
      </c>
      <c r="AF368" s="71" t="str">
        <f>'CARNIVORES 3'!M363</f>
        <v>Synthèse</v>
      </c>
      <c r="AG368" s="71" t="str">
        <f>'CHIRURGIE 3'!M363</f>
        <v>Synthèse</v>
      </c>
      <c r="AH368" s="71" t="str">
        <f>'BIOCHIMIE 2'!M363</f>
        <v>Synthèse</v>
      </c>
      <c r="AI368" s="71" t="str">
        <f>'HIDAOA 3'!M363</f>
        <v>Synthèse</v>
      </c>
      <c r="AJ368" s="71" t="str">
        <f>'ANA-PATH 2'!M363</f>
        <v>Synthèse</v>
      </c>
      <c r="AK368" s="73" t="str">
        <f>CLINIQUE!N365</f>
        <v>Juin</v>
      </c>
    </row>
    <row r="369" spans="1:37" ht="15.75">
      <c r="A369" s="35">
        <v>359</v>
      </c>
      <c r="B369" s="123" t="s">
        <v>674</v>
      </c>
      <c r="C369" s="123" t="s">
        <v>675</v>
      </c>
      <c r="D369" s="346">
        <f>'REPRODUCTION 3'!I364</f>
        <v>16.125</v>
      </c>
      <c r="E369" s="346">
        <f>'RUMINANTS 3'!I364</f>
        <v>45</v>
      </c>
      <c r="F369" s="346">
        <f>'PARASITOLOGIE 3'!I364</f>
        <v>30.375</v>
      </c>
      <c r="G369" s="346">
        <f>'INFECTIEUX 3'!I364</f>
        <v>25.5</v>
      </c>
      <c r="H369" s="346">
        <f>'CARNIVORES 3'!I364</f>
        <v>30</v>
      </c>
      <c r="I369" s="346">
        <f>'CHIRURGIE 3'!I364</f>
        <v>29.25</v>
      </c>
      <c r="J369" s="346">
        <f>'BIOCHIMIE 2'!I364</f>
        <v>14.5</v>
      </c>
      <c r="K369" s="346">
        <f>'HIDAOA 3'!I364</f>
        <v>44.625</v>
      </c>
      <c r="L369" s="346">
        <f>'ANA-PATH 2'!I364</f>
        <v>25</v>
      </c>
      <c r="M369" s="339">
        <f>CLINIQUE!J366</f>
        <v>43</v>
      </c>
      <c r="N369" s="339">
        <f t="shared" si="70"/>
        <v>303.375</v>
      </c>
      <c r="O369" s="339">
        <f t="shared" si="71"/>
        <v>10.834821428571429</v>
      </c>
      <c r="P369" s="89" t="str">
        <f t="shared" si="72"/>
        <v>Admis</v>
      </c>
      <c r="Q369" s="89" t="str">
        <f t="shared" si="73"/>
        <v>Synthèse</v>
      </c>
      <c r="R369" s="72">
        <f t="shared" si="74"/>
        <v>0</v>
      </c>
      <c r="S369" s="72">
        <f t="shared" si="75"/>
        <v>0</v>
      </c>
      <c r="T369" s="72">
        <f t="shared" si="76"/>
        <v>0</v>
      </c>
      <c r="U369" s="72">
        <f t="shared" si="77"/>
        <v>0</v>
      </c>
      <c r="V369" s="72">
        <f t="shared" si="78"/>
        <v>0</v>
      </c>
      <c r="W369" s="72">
        <f t="shared" si="79"/>
        <v>0</v>
      </c>
      <c r="X369" s="72">
        <f t="shared" si="80"/>
        <v>0</v>
      </c>
      <c r="Y369" s="72">
        <f t="shared" si="81"/>
        <v>0</v>
      </c>
      <c r="Z369" s="72">
        <f t="shared" si="82"/>
        <v>0</v>
      </c>
      <c r="AA369" s="72">
        <f t="shared" si="83"/>
        <v>0</v>
      </c>
      <c r="AB369" s="71" t="str">
        <f>'REPRODUCTION 3'!M364</f>
        <v>Synthèse</v>
      </c>
      <c r="AC369" s="71" t="str">
        <f>'RUMINANTS 3'!M364</f>
        <v>Juin</v>
      </c>
      <c r="AD369" s="71" t="str">
        <f>'PARASITOLOGIE 3'!M364</f>
        <v>Juin</v>
      </c>
      <c r="AE369" s="71" t="str">
        <f>'INFECTIEUX 3'!M364</f>
        <v>Synthèse</v>
      </c>
      <c r="AF369" s="71" t="str">
        <f>'CARNIVORES 3'!M364</f>
        <v>Synthèse</v>
      </c>
      <c r="AG369" s="71" t="str">
        <f>'CHIRURGIE 3'!M364</f>
        <v>Synthèse</v>
      </c>
      <c r="AH369" s="71" t="str">
        <f>'BIOCHIMIE 2'!M364</f>
        <v>Synthèse</v>
      </c>
      <c r="AI369" s="71" t="str">
        <f>'HIDAOA 3'!M364</f>
        <v>Juin</v>
      </c>
      <c r="AJ369" s="71" t="str">
        <f>'ANA-PATH 2'!M364</f>
        <v>Synthèse</v>
      </c>
      <c r="AK369" s="73" t="str">
        <f>CLINIQUE!N366</f>
        <v>Juin</v>
      </c>
    </row>
    <row r="370" spans="1:37" ht="15.75">
      <c r="A370" s="35">
        <v>360</v>
      </c>
      <c r="B370" s="123" t="s">
        <v>676</v>
      </c>
      <c r="C370" s="123" t="s">
        <v>677</v>
      </c>
      <c r="D370" s="346">
        <f>'REPRODUCTION 3'!I365</f>
        <v>16.125</v>
      </c>
      <c r="E370" s="346">
        <f>'RUMINANTS 3'!I365</f>
        <v>52.5</v>
      </c>
      <c r="F370" s="346">
        <f>'PARASITOLOGIE 3'!I365</f>
        <v>26.625</v>
      </c>
      <c r="G370" s="346">
        <f>'INFECTIEUX 3'!I365</f>
        <v>33</v>
      </c>
      <c r="H370" s="346">
        <f>'CARNIVORES 3'!I365</f>
        <v>33.375</v>
      </c>
      <c r="I370" s="346">
        <f>'CHIRURGIE 3'!I365</f>
        <v>24.75</v>
      </c>
      <c r="J370" s="346">
        <f>'BIOCHIMIE 2'!I365</f>
        <v>22</v>
      </c>
      <c r="K370" s="346">
        <f>'HIDAOA 3'!I365</f>
        <v>37.875</v>
      </c>
      <c r="L370" s="346">
        <f>'ANA-PATH 2'!I365</f>
        <v>24.5</v>
      </c>
      <c r="M370" s="339">
        <f>CLINIQUE!J367</f>
        <v>43.5</v>
      </c>
      <c r="N370" s="339">
        <f t="shared" si="70"/>
        <v>314.25</v>
      </c>
      <c r="O370" s="339">
        <f t="shared" si="71"/>
        <v>11.223214285714286</v>
      </c>
      <c r="P370" s="89" t="str">
        <f t="shared" si="72"/>
        <v>Admis</v>
      </c>
      <c r="Q370" s="89" t="str">
        <f t="shared" si="73"/>
        <v>Synthèse</v>
      </c>
      <c r="R370" s="72">
        <f t="shared" si="74"/>
        <v>0</v>
      </c>
      <c r="S370" s="72">
        <f t="shared" si="75"/>
        <v>0</v>
      </c>
      <c r="T370" s="72">
        <f t="shared" si="76"/>
        <v>0</v>
      </c>
      <c r="U370" s="72">
        <f t="shared" si="77"/>
        <v>0</v>
      </c>
      <c r="V370" s="72">
        <f t="shared" si="78"/>
        <v>0</v>
      </c>
      <c r="W370" s="72">
        <f t="shared" si="79"/>
        <v>0</v>
      </c>
      <c r="X370" s="72">
        <f t="shared" si="80"/>
        <v>0</v>
      </c>
      <c r="Y370" s="72">
        <f t="shared" si="81"/>
        <v>0</v>
      </c>
      <c r="Z370" s="72">
        <f t="shared" si="82"/>
        <v>0</v>
      </c>
      <c r="AA370" s="72">
        <f t="shared" si="83"/>
        <v>0</v>
      </c>
      <c r="AB370" s="71" t="str">
        <f>'REPRODUCTION 3'!M365</f>
        <v>Juin</v>
      </c>
      <c r="AC370" s="71" t="str">
        <f>'RUMINANTS 3'!M365</f>
        <v>Juin</v>
      </c>
      <c r="AD370" s="71" t="str">
        <f>'PARASITOLOGIE 3'!M365</f>
        <v>Juin</v>
      </c>
      <c r="AE370" s="71" t="str">
        <f>'INFECTIEUX 3'!M365</f>
        <v>Synthèse</v>
      </c>
      <c r="AF370" s="71" t="str">
        <f>'CARNIVORES 3'!M365</f>
        <v>Juin</v>
      </c>
      <c r="AG370" s="71" t="str">
        <f>'CHIRURGIE 3'!M365</f>
        <v>Juin</v>
      </c>
      <c r="AH370" s="71" t="str">
        <f>'BIOCHIMIE 2'!M365</f>
        <v>Juin</v>
      </c>
      <c r="AI370" s="71" t="str">
        <f>'HIDAOA 3'!M365</f>
        <v>Juin</v>
      </c>
      <c r="AJ370" s="71" t="str">
        <f>'ANA-PATH 2'!M365</f>
        <v>Juin</v>
      </c>
      <c r="AK370" s="73" t="str">
        <f>CLINIQUE!N367</f>
        <v>Juin</v>
      </c>
    </row>
    <row r="371" spans="1:37" ht="15.75">
      <c r="A371" s="35">
        <v>361</v>
      </c>
      <c r="B371" s="123" t="s">
        <v>678</v>
      </c>
      <c r="C371" s="123" t="s">
        <v>679</v>
      </c>
      <c r="D371" s="346">
        <f>'REPRODUCTION 3'!I366</f>
        <v>30</v>
      </c>
      <c r="E371" s="346">
        <f>'RUMINANTS 3'!I366</f>
        <v>42</v>
      </c>
      <c r="F371" s="346">
        <f>'PARASITOLOGIE 3'!I366</f>
        <v>52.5</v>
      </c>
      <c r="G371" s="346">
        <f>'INFECTIEUX 3'!I366</f>
        <v>18</v>
      </c>
      <c r="H371" s="346">
        <f>'CARNIVORES 3'!I366</f>
        <v>31.125</v>
      </c>
      <c r="I371" s="346">
        <f>'CHIRURGIE 3'!I366</f>
        <v>45</v>
      </c>
      <c r="J371" s="346">
        <f>'BIOCHIMIE 2'!I366</f>
        <v>14</v>
      </c>
      <c r="K371" s="346">
        <f>'HIDAOA 3'!I366</f>
        <v>42</v>
      </c>
      <c r="L371" s="346">
        <f>'ANA-PATH 2'!I366</f>
        <v>15</v>
      </c>
      <c r="M371" s="339">
        <f>CLINIQUE!J368</f>
        <v>39.5</v>
      </c>
      <c r="N371" s="339">
        <f t="shared" si="70"/>
        <v>329.125</v>
      </c>
      <c r="O371" s="339">
        <f t="shared" si="71"/>
        <v>11.754464285714286</v>
      </c>
      <c r="P371" s="89" t="str">
        <f t="shared" si="72"/>
        <v>Admis</v>
      </c>
      <c r="Q371" s="89" t="str">
        <f t="shared" si="73"/>
        <v>Synthèse</v>
      </c>
      <c r="R371" s="72">
        <f t="shared" si="74"/>
        <v>0</v>
      </c>
      <c r="S371" s="72">
        <f t="shared" si="75"/>
        <v>0</v>
      </c>
      <c r="T371" s="72">
        <f t="shared" si="76"/>
        <v>0</v>
      </c>
      <c r="U371" s="72">
        <f t="shared" si="77"/>
        <v>0</v>
      </c>
      <c r="V371" s="72">
        <f t="shared" si="78"/>
        <v>0</v>
      </c>
      <c r="W371" s="72">
        <f t="shared" si="79"/>
        <v>0</v>
      </c>
      <c r="X371" s="72">
        <f t="shared" si="80"/>
        <v>0</v>
      </c>
      <c r="Y371" s="72">
        <f t="shared" si="81"/>
        <v>0</v>
      </c>
      <c r="Z371" s="72">
        <f t="shared" si="82"/>
        <v>0</v>
      </c>
      <c r="AA371" s="72">
        <f t="shared" si="83"/>
        <v>0</v>
      </c>
      <c r="AB371" s="71" t="str">
        <f>'REPRODUCTION 3'!M366</f>
        <v>Synthèse</v>
      </c>
      <c r="AC371" s="71" t="str">
        <f>'RUMINANTS 3'!M366</f>
        <v>Juin</v>
      </c>
      <c r="AD371" s="71" t="str">
        <f>'PARASITOLOGIE 3'!M366</f>
        <v>Synthèse</v>
      </c>
      <c r="AE371" s="71" t="str">
        <f>'INFECTIEUX 3'!M366</f>
        <v>Synthèse</v>
      </c>
      <c r="AF371" s="71" t="str">
        <f>'CARNIVORES 3'!M366</f>
        <v>Juin</v>
      </c>
      <c r="AG371" s="71" t="str">
        <f>'CHIRURGIE 3'!M366</f>
        <v>Synthèse</v>
      </c>
      <c r="AH371" s="71" t="str">
        <f>'BIOCHIMIE 2'!M366</f>
        <v>Synthèse</v>
      </c>
      <c r="AI371" s="71" t="str">
        <f>'HIDAOA 3'!M366</f>
        <v>Synthèse</v>
      </c>
      <c r="AJ371" s="71" t="str">
        <f>'ANA-PATH 2'!M366</f>
        <v>Synthèse</v>
      </c>
      <c r="AK371" s="73" t="str">
        <f>CLINIQUE!N368</f>
        <v>Juin</v>
      </c>
    </row>
    <row r="372" spans="1:37" ht="31.5">
      <c r="A372" s="35">
        <v>362</v>
      </c>
      <c r="B372" s="123" t="s">
        <v>680</v>
      </c>
      <c r="C372" s="123" t="s">
        <v>681</v>
      </c>
      <c r="D372" s="346">
        <f>'REPRODUCTION 3'!I367</f>
        <v>15</v>
      </c>
      <c r="E372" s="346">
        <f>'RUMINANTS 3'!I367</f>
        <v>40.5</v>
      </c>
      <c r="F372" s="346">
        <f>'PARASITOLOGIE 3'!I367</f>
        <v>36</v>
      </c>
      <c r="G372" s="346">
        <f>'INFECTIEUX 3'!I367</f>
        <v>37.5</v>
      </c>
      <c r="H372" s="346">
        <f>'CARNIVORES 3'!I367</f>
        <v>24</v>
      </c>
      <c r="I372" s="346">
        <f>'CHIRURGIE 3'!I367</f>
        <v>30</v>
      </c>
      <c r="J372" s="346">
        <f>'BIOCHIMIE 2'!I367</f>
        <v>18</v>
      </c>
      <c r="K372" s="346">
        <f>'HIDAOA 3'!I367</f>
        <v>30</v>
      </c>
      <c r="L372" s="346">
        <f>'ANA-PATH 2'!I367</f>
        <v>20</v>
      </c>
      <c r="M372" s="339">
        <f>CLINIQUE!J369</f>
        <v>43.25</v>
      </c>
      <c r="N372" s="339">
        <f t="shared" si="70"/>
        <v>294.25</v>
      </c>
      <c r="O372" s="339">
        <f t="shared" si="71"/>
        <v>10.508928571428571</v>
      </c>
      <c r="P372" s="89" t="str">
        <f t="shared" si="72"/>
        <v>Admis</v>
      </c>
      <c r="Q372" s="89" t="str">
        <f t="shared" si="73"/>
        <v>Synthèse</v>
      </c>
      <c r="R372" s="72">
        <f t="shared" si="74"/>
        <v>0</v>
      </c>
      <c r="S372" s="72">
        <f t="shared" si="75"/>
        <v>0</v>
      </c>
      <c r="T372" s="72">
        <f t="shared" si="76"/>
        <v>0</v>
      </c>
      <c r="U372" s="72">
        <f t="shared" si="77"/>
        <v>0</v>
      </c>
      <c r="V372" s="72">
        <f t="shared" si="78"/>
        <v>0</v>
      </c>
      <c r="W372" s="72">
        <f t="shared" si="79"/>
        <v>0</v>
      </c>
      <c r="X372" s="72">
        <f t="shared" si="80"/>
        <v>0</v>
      </c>
      <c r="Y372" s="72">
        <f t="shared" si="81"/>
        <v>0</v>
      </c>
      <c r="Z372" s="72">
        <f t="shared" si="82"/>
        <v>0</v>
      </c>
      <c r="AA372" s="72">
        <f t="shared" si="83"/>
        <v>0</v>
      </c>
      <c r="AB372" s="71" t="str">
        <f>'REPRODUCTION 3'!M367</f>
        <v>Synthèse</v>
      </c>
      <c r="AC372" s="71" t="str">
        <f>'RUMINANTS 3'!M367</f>
        <v>Juin</v>
      </c>
      <c r="AD372" s="71" t="str">
        <f>'PARASITOLOGIE 3'!M367</f>
        <v>Synthèse</v>
      </c>
      <c r="AE372" s="71" t="str">
        <f>'INFECTIEUX 3'!M367</f>
        <v>Synthèse</v>
      </c>
      <c r="AF372" s="71" t="str">
        <f>'CARNIVORES 3'!M367</f>
        <v>Synthèse</v>
      </c>
      <c r="AG372" s="71" t="str">
        <f>'CHIRURGIE 3'!M367</f>
        <v>Synthèse</v>
      </c>
      <c r="AH372" s="71" t="str">
        <f>'BIOCHIMIE 2'!M367</f>
        <v>Synthèse</v>
      </c>
      <c r="AI372" s="71" t="str">
        <f>'HIDAOA 3'!M367</f>
        <v>Juin</v>
      </c>
      <c r="AJ372" s="71" t="str">
        <f>'ANA-PATH 2'!M367</f>
        <v>Synthèse</v>
      </c>
      <c r="AK372" s="73" t="str">
        <f>CLINIQUE!N369</f>
        <v>Juin</v>
      </c>
    </row>
    <row r="373" spans="1:37" ht="15.75">
      <c r="A373" s="35">
        <v>363</v>
      </c>
      <c r="B373" s="123" t="s">
        <v>682</v>
      </c>
      <c r="C373" s="123" t="s">
        <v>438</v>
      </c>
      <c r="D373" s="346">
        <f>'REPRODUCTION 3'!I368</f>
        <v>21</v>
      </c>
      <c r="E373" s="346">
        <f>'RUMINANTS 3'!I368</f>
        <v>36.75</v>
      </c>
      <c r="F373" s="346">
        <f>'PARASITOLOGIE 3'!I368</f>
        <v>31.125</v>
      </c>
      <c r="G373" s="346">
        <f>'INFECTIEUX 3'!I368</f>
        <v>18</v>
      </c>
      <c r="H373" s="346">
        <f>'CARNIVORES 3'!I368</f>
        <v>30.375</v>
      </c>
      <c r="I373" s="346">
        <f>'CHIRURGIE 3'!I368</f>
        <v>28.5</v>
      </c>
      <c r="J373" s="346">
        <f>'BIOCHIMIE 2'!I368</f>
        <v>16</v>
      </c>
      <c r="K373" s="346">
        <f>'HIDAOA 3'!I368</f>
        <v>38.25</v>
      </c>
      <c r="L373" s="346">
        <f>'ANA-PATH 2'!I368</f>
        <v>20</v>
      </c>
      <c r="M373" s="339">
        <f>CLINIQUE!J370</f>
        <v>44.5</v>
      </c>
      <c r="N373" s="339">
        <f t="shared" si="70"/>
        <v>284.5</v>
      </c>
      <c r="O373" s="339">
        <f t="shared" si="71"/>
        <v>10.160714285714286</v>
      </c>
      <c r="P373" s="89" t="str">
        <f t="shared" si="72"/>
        <v>Admis</v>
      </c>
      <c r="Q373" s="89" t="str">
        <f t="shared" si="73"/>
        <v>Synthèse</v>
      </c>
      <c r="R373" s="72">
        <f t="shared" si="74"/>
        <v>0</v>
      </c>
      <c r="S373" s="72">
        <f t="shared" si="75"/>
        <v>0</v>
      </c>
      <c r="T373" s="72">
        <f t="shared" si="76"/>
        <v>0</v>
      </c>
      <c r="U373" s="72">
        <f t="shared" si="77"/>
        <v>0</v>
      </c>
      <c r="V373" s="72">
        <f t="shared" si="78"/>
        <v>0</v>
      </c>
      <c r="W373" s="72">
        <f t="shared" si="79"/>
        <v>0</v>
      </c>
      <c r="X373" s="72">
        <f t="shared" si="80"/>
        <v>0</v>
      </c>
      <c r="Y373" s="72">
        <f t="shared" si="81"/>
        <v>0</v>
      </c>
      <c r="Z373" s="72">
        <f t="shared" si="82"/>
        <v>0</v>
      </c>
      <c r="AA373" s="72">
        <f t="shared" si="83"/>
        <v>0</v>
      </c>
      <c r="AB373" s="71" t="str">
        <f>'REPRODUCTION 3'!M368</f>
        <v>Synthèse</v>
      </c>
      <c r="AC373" s="71" t="str">
        <f>'RUMINANTS 3'!M368</f>
        <v>Juin</v>
      </c>
      <c r="AD373" s="71" t="str">
        <f>'PARASITOLOGIE 3'!M368</f>
        <v>Juin</v>
      </c>
      <c r="AE373" s="71" t="str">
        <f>'INFECTIEUX 3'!M368</f>
        <v>Synthèse</v>
      </c>
      <c r="AF373" s="71" t="str">
        <f>'CARNIVORES 3'!M368</f>
        <v>Juin</v>
      </c>
      <c r="AG373" s="71" t="str">
        <f>'CHIRURGIE 3'!M368</f>
        <v>Synthèse</v>
      </c>
      <c r="AH373" s="71" t="str">
        <f>'BIOCHIMIE 2'!M368</f>
        <v>Synthèse</v>
      </c>
      <c r="AI373" s="71" t="str">
        <f>'HIDAOA 3'!M368</f>
        <v>Synthèse</v>
      </c>
      <c r="AJ373" s="71" t="str">
        <f>'ANA-PATH 2'!M368</f>
        <v>Juin</v>
      </c>
      <c r="AK373" s="73" t="str">
        <f>CLINIQUE!N370</f>
        <v>Juin</v>
      </c>
    </row>
    <row r="374" spans="1:37" ht="15.75">
      <c r="A374" s="115">
        <v>70</v>
      </c>
      <c r="B374" s="136" t="s">
        <v>683</v>
      </c>
      <c r="C374" s="136" t="s">
        <v>684</v>
      </c>
      <c r="D374" s="346">
        <f>'REPRODUCTION 3'!I369</f>
        <v>15</v>
      </c>
      <c r="E374" s="346">
        <f>'RUMINANTS 3'!I369</f>
        <v>35.25</v>
      </c>
      <c r="F374" s="346">
        <f>'PARASITOLOGIE 3'!I369</f>
        <v>36</v>
      </c>
      <c r="G374" s="346">
        <f>'INFECTIEUX 3'!I369</f>
        <v>15</v>
      </c>
      <c r="H374" s="346">
        <f>'CARNIVORES 3'!I369</f>
        <v>38.25</v>
      </c>
      <c r="I374" s="346">
        <f>'CHIRURGIE 3'!I369</f>
        <v>28.5</v>
      </c>
      <c r="J374" s="346">
        <f>'BIOCHIMIE 2'!I369</f>
        <v>14.25</v>
      </c>
      <c r="K374" s="346">
        <f>'HIDAOA 3'!I369</f>
        <v>40.5</v>
      </c>
      <c r="L374" s="346">
        <f>'ANA-PATH 2'!I369</f>
        <v>17</v>
      </c>
      <c r="M374" s="346">
        <f>CLINIQUE!J371</f>
        <v>42.25</v>
      </c>
      <c r="N374" s="346">
        <f t="shared" si="70"/>
        <v>282</v>
      </c>
      <c r="O374" s="346">
        <f t="shared" si="71"/>
        <v>10.071428571428571</v>
      </c>
      <c r="P374" s="347" t="str">
        <f t="shared" si="72"/>
        <v>Admis</v>
      </c>
      <c r="Q374" s="347" t="str">
        <f t="shared" si="73"/>
        <v>Synthèse</v>
      </c>
      <c r="R374" s="348">
        <f t="shared" si="74"/>
        <v>0</v>
      </c>
      <c r="S374" s="348">
        <f t="shared" si="75"/>
        <v>0</v>
      </c>
      <c r="T374" s="348">
        <f t="shared" si="76"/>
        <v>0</v>
      </c>
      <c r="U374" s="348">
        <f t="shared" si="77"/>
        <v>0</v>
      </c>
      <c r="V374" s="348">
        <f t="shared" si="78"/>
        <v>0</v>
      </c>
      <c r="W374" s="348">
        <f t="shared" si="79"/>
        <v>0</v>
      </c>
      <c r="X374" s="348">
        <f t="shared" si="80"/>
        <v>0</v>
      </c>
      <c r="Y374" s="348">
        <f t="shared" si="81"/>
        <v>0</v>
      </c>
      <c r="Z374" s="348">
        <f t="shared" si="82"/>
        <v>0</v>
      </c>
      <c r="AA374" s="348">
        <f t="shared" si="83"/>
        <v>0</v>
      </c>
      <c r="AB374" s="71" t="str">
        <f>'REPRODUCTION 3'!M369</f>
        <v>Synthèse</v>
      </c>
      <c r="AC374" s="71" t="str">
        <f>'RUMINANTS 3'!M369</f>
        <v>Juin</v>
      </c>
      <c r="AD374" s="71" t="str">
        <f>'PARASITOLOGIE 3'!M369</f>
        <v>Synthèse</v>
      </c>
      <c r="AE374" s="71" t="str">
        <f>'INFECTIEUX 3'!M369</f>
        <v>Synthèse</v>
      </c>
      <c r="AF374" s="71" t="str">
        <f>'CARNIVORES 3'!M369</f>
        <v>Juin</v>
      </c>
      <c r="AG374" s="71" t="str">
        <f>'CHIRURGIE 3'!M369</f>
        <v>Synthèse</v>
      </c>
      <c r="AH374" s="71" t="str">
        <f>'BIOCHIMIE 2'!M369</f>
        <v>Synthèse</v>
      </c>
      <c r="AI374" s="71" t="str">
        <f>'HIDAOA 3'!M369</f>
        <v>Synthèse</v>
      </c>
      <c r="AJ374" s="71" t="str">
        <f>'ANA-PATH 2'!M369</f>
        <v>Synthèse</v>
      </c>
      <c r="AK374" s="73" t="str">
        <f>CLINIQUE!N371</f>
        <v>Juin</v>
      </c>
    </row>
    <row r="375" spans="1:37" ht="15.75" hidden="1">
      <c r="A375" s="35">
        <v>365</v>
      </c>
      <c r="B375" s="123" t="s">
        <v>685</v>
      </c>
      <c r="C375" s="123" t="s">
        <v>106</v>
      </c>
      <c r="D375" s="346">
        <f>'REPRODUCTION 3'!I370</f>
        <v>15</v>
      </c>
      <c r="E375" s="346">
        <f>'RUMINANTS 3'!I370</f>
        <v>43.5</v>
      </c>
      <c r="F375" s="346">
        <f>'PARASITOLOGIE 3'!I370</f>
        <v>32.25</v>
      </c>
      <c r="G375" s="346">
        <f>'INFECTIEUX 3'!I370</f>
        <v>22.5</v>
      </c>
      <c r="H375" s="346">
        <f>'CARNIVORES 3'!I370</f>
        <v>39.375</v>
      </c>
      <c r="I375" s="346">
        <f>'CHIRURGIE 3'!I370</f>
        <v>31.5</v>
      </c>
      <c r="J375" s="346">
        <f>'BIOCHIMIE 2'!I370</f>
        <v>14</v>
      </c>
      <c r="K375" s="346">
        <f>'HIDAOA 3'!I370</f>
        <v>37.5</v>
      </c>
      <c r="L375" s="346">
        <f>'ANA-PATH 2'!I370</f>
        <v>18</v>
      </c>
      <c r="M375" s="88">
        <f>CLINIQUE!J372</f>
        <v>43.75</v>
      </c>
      <c r="N375" s="88">
        <f t="shared" si="70"/>
        <v>297.375</v>
      </c>
      <c r="O375" s="88">
        <f t="shared" si="71"/>
        <v>10.620535714285714</v>
      </c>
      <c r="P375" s="89" t="str">
        <f t="shared" si="72"/>
        <v>Admis</v>
      </c>
      <c r="Q375" s="89" t="str">
        <f t="shared" si="73"/>
        <v>juin</v>
      </c>
      <c r="R375" s="72">
        <f t="shared" si="74"/>
        <v>0</v>
      </c>
      <c r="S375" s="72">
        <f t="shared" si="75"/>
        <v>0</v>
      </c>
      <c r="T375" s="72">
        <f t="shared" si="76"/>
        <v>0</v>
      </c>
      <c r="U375" s="72">
        <f t="shared" si="77"/>
        <v>0</v>
      </c>
      <c r="V375" s="72">
        <f t="shared" si="78"/>
        <v>0</v>
      </c>
      <c r="W375" s="72">
        <f t="shared" si="79"/>
        <v>0</v>
      </c>
      <c r="X375" s="72">
        <f t="shared" si="80"/>
        <v>0</v>
      </c>
      <c r="Y375" s="72">
        <f t="shared" si="81"/>
        <v>0</v>
      </c>
      <c r="Z375" s="72">
        <f t="shared" si="82"/>
        <v>0</v>
      </c>
      <c r="AA375" s="72">
        <f t="shared" si="83"/>
        <v>0</v>
      </c>
      <c r="AB375" s="71" t="str">
        <f>'REPRODUCTION 3'!M370</f>
        <v>Juin</v>
      </c>
      <c r="AC375" s="71" t="str">
        <f>'RUMINANTS 3'!M370</f>
        <v>Juin</v>
      </c>
      <c r="AD375" s="71" t="str">
        <f>'PARASITOLOGIE 3'!M370</f>
        <v>Juin</v>
      </c>
      <c r="AE375" s="71" t="str">
        <f>'INFECTIEUX 3'!M370</f>
        <v>Juin</v>
      </c>
      <c r="AF375" s="71" t="str">
        <f>'CARNIVORES 3'!M370</f>
        <v>Juin</v>
      </c>
      <c r="AG375" s="71" t="str">
        <f>'CHIRURGIE 3'!M370</f>
        <v>Juin</v>
      </c>
      <c r="AH375" s="71" t="str">
        <f>'BIOCHIMIE 2'!M370</f>
        <v>Juin</v>
      </c>
      <c r="AI375" s="71" t="str">
        <f>'HIDAOA 3'!M370</f>
        <v>Juin</v>
      </c>
      <c r="AJ375" s="71" t="str">
        <f>'ANA-PATH 2'!M370</f>
        <v>Juin</v>
      </c>
      <c r="AK375" s="73" t="str">
        <f>CLINIQUE!N372</f>
        <v>Juin</v>
      </c>
    </row>
    <row r="376" spans="1:37" ht="15.75" hidden="1">
      <c r="A376" s="35">
        <v>366</v>
      </c>
      <c r="B376" s="123" t="s">
        <v>686</v>
      </c>
      <c r="C376" s="123" t="s">
        <v>687</v>
      </c>
      <c r="D376" s="346">
        <f>'REPRODUCTION 3'!I371</f>
        <v>22.5</v>
      </c>
      <c r="E376" s="346">
        <f>'RUMINANTS 3'!I371</f>
        <v>59.25</v>
      </c>
      <c r="F376" s="346">
        <f>'PARASITOLOGIE 3'!I371</f>
        <v>38.625</v>
      </c>
      <c r="G376" s="346">
        <f>'INFECTIEUX 3'!I371</f>
        <v>17.625</v>
      </c>
      <c r="H376" s="346">
        <f>'CARNIVORES 3'!I371</f>
        <v>37.5</v>
      </c>
      <c r="I376" s="346">
        <f>'CHIRURGIE 3'!I371</f>
        <v>33</v>
      </c>
      <c r="J376" s="346">
        <f>'BIOCHIMIE 2'!I371</f>
        <v>24.75</v>
      </c>
      <c r="K376" s="346">
        <f>'HIDAOA 3'!I371</f>
        <v>41.25</v>
      </c>
      <c r="L376" s="346">
        <f>'ANA-PATH 2'!I371</f>
        <v>15</v>
      </c>
      <c r="M376" s="88">
        <f>CLINIQUE!J373</f>
        <v>42</v>
      </c>
      <c r="N376" s="88">
        <f t="shared" si="70"/>
        <v>331.5</v>
      </c>
      <c r="O376" s="88">
        <f t="shared" si="71"/>
        <v>11.839285714285714</v>
      </c>
      <c r="P376" s="89" t="str">
        <f t="shared" si="72"/>
        <v>Admis</v>
      </c>
      <c r="Q376" s="89" t="str">
        <f t="shared" si="73"/>
        <v>juin</v>
      </c>
      <c r="R376" s="72">
        <f t="shared" si="74"/>
        <v>0</v>
      </c>
      <c r="S376" s="72">
        <f t="shared" si="75"/>
        <v>0</v>
      </c>
      <c r="T376" s="72">
        <f t="shared" si="76"/>
        <v>0</v>
      </c>
      <c r="U376" s="72">
        <f t="shared" si="77"/>
        <v>0</v>
      </c>
      <c r="V376" s="72">
        <f t="shared" si="78"/>
        <v>0</v>
      </c>
      <c r="W376" s="72">
        <f t="shared" si="79"/>
        <v>0</v>
      </c>
      <c r="X376" s="72">
        <f t="shared" si="80"/>
        <v>0</v>
      </c>
      <c r="Y376" s="72">
        <f t="shared" si="81"/>
        <v>0</v>
      </c>
      <c r="Z376" s="72">
        <f t="shared" si="82"/>
        <v>0</v>
      </c>
      <c r="AA376" s="72">
        <f t="shared" si="83"/>
        <v>0</v>
      </c>
      <c r="AB376" s="71" t="str">
        <f>'REPRODUCTION 3'!M371</f>
        <v>Juin</v>
      </c>
      <c r="AC376" s="71" t="str">
        <f>'RUMINANTS 3'!M371</f>
        <v>Juin</v>
      </c>
      <c r="AD376" s="71" t="str">
        <f>'PARASITOLOGIE 3'!M371</f>
        <v>Juin</v>
      </c>
      <c r="AE376" s="71" t="str">
        <f>'INFECTIEUX 3'!M371</f>
        <v>Juin</v>
      </c>
      <c r="AF376" s="71" t="str">
        <f>'CARNIVORES 3'!M371</f>
        <v>Juin</v>
      </c>
      <c r="AG376" s="71" t="str">
        <f>'CHIRURGIE 3'!M371</f>
        <v>Juin</v>
      </c>
      <c r="AH376" s="71" t="str">
        <f>'BIOCHIMIE 2'!M371</f>
        <v>Juin</v>
      </c>
      <c r="AI376" s="71" t="str">
        <f>'HIDAOA 3'!M371</f>
        <v>Juin</v>
      </c>
      <c r="AJ376" s="71" t="str">
        <f>'ANA-PATH 2'!M371</f>
        <v>Juin</v>
      </c>
      <c r="AK376" s="73" t="str">
        <f>CLINIQUE!N373</f>
        <v>Juin</v>
      </c>
    </row>
    <row r="377" spans="1:37" ht="15.75" hidden="1">
      <c r="A377" s="35">
        <v>367</v>
      </c>
      <c r="B377" s="123" t="s">
        <v>688</v>
      </c>
      <c r="C377" s="123" t="s">
        <v>689</v>
      </c>
      <c r="D377" s="346">
        <f>'REPRODUCTION 3'!I372</f>
        <v>22.5</v>
      </c>
      <c r="E377" s="346">
        <f>'RUMINANTS 3'!I372</f>
        <v>50.25</v>
      </c>
      <c r="F377" s="346">
        <f>'PARASITOLOGIE 3'!I372</f>
        <v>37.875</v>
      </c>
      <c r="G377" s="346">
        <f>'INFECTIEUX 3'!I372</f>
        <v>21</v>
      </c>
      <c r="H377" s="346">
        <f>'CARNIVORES 3'!I372</f>
        <v>42.75</v>
      </c>
      <c r="I377" s="346">
        <f>'CHIRURGIE 3'!I372</f>
        <v>36</v>
      </c>
      <c r="J377" s="346">
        <f>'BIOCHIMIE 2'!I372</f>
        <v>20.25</v>
      </c>
      <c r="K377" s="346">
        <f>'HIDAOA 3'!I372</f>
        <v>48.75</v>
      </c>
      <c r="L377" s="346">
        <f>'ANA-PATH 2'!I372</f>
        <v>17.5</v>
      </c>
      <c r="M377" s="88">
        <f>CLINIQUE!J374</f>
        <v>43</v>
      </c>
      <c r="N377" s="88">
        <f t="shared" si="70"/>
        <v>339.875</v>
      </c>
      <c r="O377" s="88">
        <f t="shared" si="71"/>
        <v>12.138392857142858</v>
      </c>
      <c r="P377" s="89" t="str">
        <f t="shared" si="72"/>
        <v>Admis</v>
      </c>
      <c r="Q377" s="89" t="str">
        <f t="shared" si="73"/>
        <v>juin</v>
      </c>
      <c r="R377" s="72">
        <f t="shared" si="74"/>
        <v>0</v>
      </c>
      <c r="S377" s="72">
        <f t="shared" si="75"/>
        <v>0</v>
      </c>
      <c r="T377" s="72">
        <f t="shared" si="76"/>
        <v>0</v>
      </c>
      <c r="U377" s="72">
        <f t="shared" si="77"/>
        <v>0</v>
      </c>
      <c r="V377" s="72">
        <f t="shared" si="78"/>
        <v>0</v>
      </c>
      <c r="W377" s="72">
        <f t="shared" si="79"/>
        <v>0</v>
      </c>
      <c r="X377" s="72">
        <f t="shared" si="80"/>
        <v>0</v>
      </c>
      <c r="Y377" s="72">
        <f t="shared" si="81"/>
        <v>0</v>
      </c>
      <c r="Z377" s="72">
        <f t="shared" si="82"/>
        <v>0</v>
      </c>
      <c r="AA377" s="72">
        <f t="shared" si="83"/>
        <v>0</v>
      </c>
      <c r="AB377" s="71" t="str">
        <f>'REPRODUCTION 3'!M372</f>
        <v>Juin</v>
      </c>
      <c r="AC377" s="71" t="str">
        <f>'RUMINANTS 3'!M372</f>
        <v>Juin</v>
      </c>
      <c r="AD377" s="71" t="str">
        <f>'PARASITOLOGIE 3'!M372</f>
        <v>Juin</v>
      </c>
      <c r="AE377" s="71" t="str">
        <f>'INFECTIEUX 3'!M372</f>
        <v>Juin</v>
      </c>
      <c r="AF377" s="71" t="str">
        <f>'CARNIVORES 3'!M372</f>
        <v>Juin</v>
      </c>
      <c r="AG377" s="71" t="str">
        <f>'CHIRURGIE 3'!M372</f>
        <v>Juin</v>
      </c>
      <c r="AH377" s="71" t="str">
        <f>'BIOCHIMIE 2'!M372</f>
        <v>Juin</v>
      </c>
      <c r="AI377" s="71" t="str">
        <f>'HIDAOA 3'!M372</f>
        <v>Juin</v>
      </c>
      <c r="AJ377" s="71" t="str">
        <f>'ANA-PATH 2'!M372</f>
        <v>Juin</v>
      </c>
      <c r="AK377" s="73" t="str">
        <f>CLINIQUE!N374</f>
        <v>Juin</v>
      </c>
    </row>
    <row r="378" spans="1:37" ht="15.75">
      <c r="A378" s="35">
        <v>368</v>
      </c>
      <c r="B378" s="123" t="s">
        <v>690</v>
      </c>
      <c r="C378" s="123" t="s">
        <v>691</v>
      </c>
      <c r="D378" s="346">
        <f>'REPRODUCTION 3'!I373</f>
        <v>19.5</v>
      </c>
      <c r="E378" s="346">
        <f>'RUMINANTS 3'!I373</f>
        <v>40.5</v>
      </c>
      <c r="F378" s="346">
        <f>'PARASITOLOGIE 3'!I373</f>
        <v>39</v>
      </c>
      <c r="G378" s="346">
        <f>'INFECTIEUX 3'!I373</f>
        <v>24</v>
      </c>
      <c r="H378" s="346">
        <f>'CARNIVORES 3'!I373</f>
        <v>34.875</v>
      </c>
      <c r="I378" s="346">
        <f>'CHIRURGIE 3'!I373</f>
        <v>22.5</v>
      </c>
      <c r="J378" s="346">
        <f>'BIOCHIMIE 2'!I373</f>
        <v>15</v>
      </c>
      <c r="K378" s="346">
        <f>'HIDAOA 3'!I373</f>
        <v>37.5</v>
      </c>
      <c r="L378" s="346">
        <f>'ANA-PATH 2'!I373</f>
        <v>18</v>
      </c>
      <c r="M378" s="339">
        <f>CLINIQUE!J375</f>
        <v>42</v>
      </c>
      <c r="N378" s="339">
        <f t="shared" si="70"/>
        <v>292.875</v>
      </c>
      <c r="O378" s="339">
        <f t="shared" si="71"/>
        <v>10.459821428571429</v>
      </c>
      <c r="P378" s="89" t="str">
        <f t="shared" si="72"/>
        <v>Admis</v>
      </c>
      <c r="Q378" s="89" t="str">
        <f t="shared" si="73"/>
        <v>Synthèse</v>
      </c>
      <c r="R378" s="72">
        <f t="shared" si="74"/>
        <v>0</v>
      </c>
      <c r="S378" s="72">
        <f t="shared" si="75"/>
        <v>0</v>
      </c>
      <c r="T378" s="72">
        <f t="shared" si="76"/>
        <v>0</v>
      </c>
      <c r="U378" s="72">
        <f t="shared" si="77"/>
        <v>0</v>
      </c>
      <c r="V378" s="72">
        <f t="shared" si="78"/>
        <v>0</v>
      </c>
      <c r="W378" s="72">
        <f t="shared" si="79"/>
        <v>0</v>
      </c>
      <c r="X378" s="72">
        <f t="shared" si="80"/>
        <v>0</v>
      </c>
      <c r="Y378" s="72">
        <f t="shared" si="81"/>
        <v>0</v>
      </c>
      <c r="Z378" s="72">
        <f t="shared" si="82"/>
        <v>0</v>
      </c>
      <c r="AA378" s="72">
        <f t="shared" si="83"/>
        <v>0</v>
      </c>
      <c r="AB378" s="71" t="str">
        <f>'REPRODUCTION 3'!M373</f>
        <v>Synthèse</v>
      </c>
      <c r="AC378" s="71" t="str">
        <f>'RUMINANTS 3'!M373</f>
        <v>Juin</v>
      </c>
      <c r="AD378" s="71" t="str">
        <f>'PARASITOLOGIE 3'!M373</f>
        <v>Synthèse</v>
      </c>
      <c r="AE378" s="71" t="str">
        <f>'INFECTIEUX 3'!M373</f>
        <v>Synthèse</v>
      </c>
      <c r="AF378" s="71" t="str">
        <f>'CARNIVORES 3'!M373</f>
        <v>Juin</v>
      </c>
      <c r="AG378" s="71" t="str">
        <f>'CHIRURGIE 3'!M373</f>
        <v>Synthèse</v>
      </c>
      <c r="AH378" s="71" t="str">
        <f>'BIOCHIMIE 2'!M373</f>
        <v>Synthèse</v>
      </c>
      <c r="AI378" s="71" t="str">
        <f>'HIDAOA 3'!M373</f>
        <v>Synthèse</v>
      </c>
      <c r="AJ378" s="71" t="str">
        <f>'ANA-PATH 2'!M373</f>
        <v>Synthèse</v>
      </c>
      <c r="AK378" s="73" t="str">
        <f>CLINIQUE!N375</f>
        <v>Juin</v>
      </c>
    </row>
    <row r="379" spans="1:37" ht="15.75">
      <c r="A379" s="35">
        <v>369</v>
      </c>
      <c r="B379" s="123" t="s">
        <v>692</v>
      </c>
      <c r="C379" s="123" t="s">
        <v>693</v>
      </c>
      <c r="D379" s="346">
        <f>'REPRODUCTION 3'!I374</f>
        <v>37.5</v>
      </c>
      <c r="E379" s="346">
        <f>'RUMINANTS 3'!I374</f>
        <v>45</v>
      </c>
      <c r="F379" s="346">
        <f>'PARASITOLOGIE 3'!I374</f>
        <v>37.875</v>
      </c>
      <c r="G379" s="346">
        <f>'INFECTIEUX 3'!I374</f>
        <v>30</v>
      </c>
      <c r="H379" s="346">
        <f>'CARNIVORES 3'!I374</f>
        <v>28.5</v>
      </c>
      <c r="I379" s="346">
        <f>'CHIRURGIE 3'!I374</f>
        <v>24</v>
      </c>
      <c r="J379" s="346">
        <f>'BIOCHIMIE 2'!I374</f>
        <v>24.25</v>
      </c>
      <c r="K379" s="346">
        <f>'HIDAOA 3'!I374</f>
        <v>40.875</v>
      </c>
      <c r="L379" s="346">
        <f>'ANA-PATH 2'!I374</f>
        <v>15.5</v>
      </c>
      <c r="M379" s="339">
        <f>CLINIQUE!J376</f>
        <v>42</v>
      </c>
      <c r="N379" s="339">
        <f t="shared" si="70"/>
        <v>325.5</v>
      </c>
      <c r="O379" s="339">
        <f t="shared" si="71"/>
        <v>11.625</v>
      </c>
      <c r="P379" s="89" t="str">
        <f t="shared" si="72"/>
        <v>Admis</v>
      </c>
      <c r="Q379" s="89" t="str">
        <f t="shared" si="73"/>
        <v>Synthèse</v>
      </c>
      <c r="R379" s="72">
        <f t="shared" si="74"/>
        <v>0</v>
      </c>
      <c r="S379" s="72">
        <f t="shared" si="75"/>
        <v>0</v>
      </c>
      <c r="T379" s="72">
        <f t="shared" si="76"/>
        <v>0</v>
      </c>
      <c r="U379" s="72">
        <f t="shared" si="77"/>
        <v>0</v>
      </c>
      <c r="V379" s="72">
        <f t="shared" si="78"/>
        <v>0</v>
      </c>
      <c r="W379" s="72">
        <f t="shared" si="79"/>
        <v>0</v>
      </c>
      <c r="X379" s="72">
        <f t="shared" si="80"/>
        <v>0</v>
      </c>
      <c r="Y379" s="72">
        <f t="shared" si="81"/>
        <v>0</v>
      </c>
      <c r="Z379" s="72">
        <f t="shared" si="82"/>
        <v>0</v>
      </c>
      <c r="AA379" s="72">
        <f t="shared" si="83"/>
        <v>0</v>
      </c>
      <c r="AB379" s="71" t="str">
        <f>'REPRODUCTION 3'!M374</f>
        <v>Synthèse</v>
      </c>
      <c r="AC379" s="71" t="str">
        <f>'RUMINANTS 3'!M374</f>
        <v>Juin</v>
      </c>
      <c r="AD379" s="71" t="str">
        <f>'PARASITOLOGIE 3'!M374</f>
        <v>Juin</v>
      </c>
      <c r="AE379" s="71" t="str">
        <f>'INFECTIEUX 3'!M374</f>
        <v>Synthèse</v>
      </c>
      <c r="AF379" s="71" t="str">
        <f>'CARNIVORES 3'!M374</f>
        <v>Synthèse</v>
      </c>
      <c r="AG379" s="71" t="str">
        <f>'CHIRURGIE 3'!M374</f>
        <v>Synthèse</v>
      </c>
      <c r="AH379" s="71" t="str">
        <f>'BIOCHIMIE 2'!M374</f>
        <v>Juin</v>
      </c>
      <c r="AI379" s="71" t="str">
        <f>'HIDAOA 3'!M374</f>
        <v>Juin</v>
      </c>
      <c r="AJ379" s="71" t="str">
        <f>'ANA-PATH 2'!M374</f>
        <v>Synthèse</v>
      </c>
      <c r="AK379" s="73" t="str">
        <f>CLINIQUE!N376</f>
        <v>Juin</v>
      </c>
    </row>
    <row r="380" spans="1:37" ht="15.75">
      <c r="A380" s="35">
        <v>370</v>
      </c>
      <c r="B380" s="123" t="s">
        <v>692</v>
      </c>
      <c r="C380" s="123" t="s">
        <v>41</v>
      </c>
      <c r="D380" s="346">
        <f>'REPRODUCTION 3'!I375</f>
        <v>21.375</v>
      </c>
      <c r="E380" s="346">
        <f>'RUMINANTS 3'!I375</f>
        <v>47.25</v>
      </c>
      <c r="F380" s="346">
        <f>'PARASITOLOGIE 3'!I375</f>
        <v>32.625</v>
      </c>
      <c r="G380" s="346">
        <f>'INFECTIEUX 3'!I375</f>
        <v>22.5</v>
      </c>
      <c r="H380" s="346">
        <f>'CARNIVORES 3'!I375</f>
        <v>39.75</v>
      </c>
      <c r="I380" s="346">
        <f>'CHIRURGIE 3'!I375</f>
        <v>28.125</v>
      </c>
      <c r="J380" s="346">
        <f>'BIOCHIMIE 2'!I375</f>
        <v>13.75</v>
      </c>
      <c r="K380" s="346">
        <f>'HIDAOA 3'!I375</f>
        <v>30.75</v>
      </c>
      <c r="L380" s="346">
        <f>'ANA-PATH 2'!I375</f>
        <v>30</v>
      </c>
      <c r="M380" s="339">
        <f>CLINIQUE!J377</f>
        <v>42</v>
      </c>
      <c r="N380" s="339">
        <f t="shared" si="70"/>
        <v>308.125</v>
      </c>
      <c r="O380" s="339">
        <f t="shared" si="71"/>
        <v>11.004464285714286</v>
      </c>
      <c r="P380" s="89" t="str">
        <f t="shared" si="72"/>
        <v>Admis</v>
      </c>
      <c r="Q380" s="89" t="str">
        <f t="shared" si="73"/>
        <v>Synthèse</v>
      </c>
      <c r="R380" s="72">
        <f t="shared" si="74"/>
        <v>0</v>
      </c>
      <c r="S380" s="72">
        <f t="shared" si="75"/>
        <v>0</v>
      </c>
      <c r="T380" s="72">
        <f t="shared" si="76"/>
        <v>0</v>
      </c>
      <c r="U380" s="72">
        <f t="shared" si="77"/>
        <v>0</v>
      </c>
      <c r="V380" s="72">
        <f t="shared" si="78"/>
        <v>0</v>
      </c>
      <c r="W380" s="72">
        <f t="shared" si="79"/>
        <v>0</v>
      </c>
      <c r="X380" s="72">
        <f t="shared" si="80"/>
        <v>0</v>
      </c>
      <c r="Y380" s="72">
        <f t="shared" si="81"/>
        <v>0</v>
      </c>
      <c r="Z380" s="72">
        <f t="shared" si="82"/>
        <v>0</v>
      </c>
      <c r="AA380" s="72">
        <f t="shared" si="83"/>
        <v>0</v>
      </c>
      <c r="AB380" s="71" t="str">
        <f>'REPRODUCTION 3'!M375</f>
        <v>Synthèse</v>
      </c>
      <c r="AC380" s="71" t="str">
        <f>'RUMINANTS 3'!M375</f>
        <v>Juin</v>
      </c>
      <c r="AD380" s="71" t="str">
        <f>'PARASITOLOGIE 3'!M375</f>
        <v>Juin</v>
      </c>
      <c r="AE380" s="71" t="str">
        <f>'INFECTIEUX 3'!M375</f>
        <v>Synthèse</v>
      </c>
      <c r="AF380" s="71" t="str">
        <f>'CARNIVORES 3'!M375</f>
        <v>Juin</v>
      </c>
      <c r="AG380" s="71" t="str">
        <f>'CHIRURGIE 3'!M375</f>
        <v>Synthèse</v>
      </c>
      <c r="AH380" s="71" t="str">
        <f>'BIOCHIMIE 2'!M375</f>
        <v>Synthèse</v>
      </c>
      <c r="AI380" s="71" t="str">
        <f>'HIDAOA 3'!M375</f>
        <v>Juin</v>
      </c>
      <c r="AJ380" s="71" t="str">
        <f>'ANA-PATH 2'!M375</f>
        <v>Synthèse</v>
      </c>
      <c r="AK380" s="73" t="str">
        <f>CLINIQUE!N377</f>
        <v>Juin</v>
      </c>
    </row>
    <row r="381" spans="1:37" ht="15.75" hidden="1">
      <c r="A381" s="35">
        <v>371</v>
      </c>
      <c r="B381" s="123" t="s">
        <v>694</v>
      </c>
      <c r="C381" s="123" t="s">
        <v>695</v>
      </c>
      <c r="D381" s="346">
        <f>'REPRODUCTION 3'!I376</f>
        <v>20.25</v>
      </c>
      <c r="E381" s="346">
        <f>'RUMINANTS 3'!I376</f>
        <v>46.5</v>
      </c>
      <c r="F381" s="346">
        <f>'PARASITOLOGIE 3'!I376</f>
        <v>29.625</v>
      </c>
      <c r="G381" s="346">
        <f>'INFECTIEUX 3'!I376</f>
        <v>21.75</v>
      </c>
      <c r="H381" s="346">
        <f>'CARNIVORES 3'!I376</f>
        <v>39</v>
      </c>
      <c r="I381" s="346">
        <f>'CHIRURGIE 3'!I376</f>
        <v>31.125</v>
      </c>
      <c r="J381" s="346">
        <f>'BIOCHIMIE 2'!I376</f>
        <v>12.5</v>
      </c>
      <c r="K381" s="346">
        <f>'HIDAOA 3'!I376</f>
        <v>31.5</v>
      </c>
      <c r="L381" s="346">
        <f>'ANA-PATH 2'!I376</f>
        <v>21.5</v>
      </c>
      <c r="M381" s="88">
        <f>CLINIQUE!J378</f>
        <v>44.5</v>
      </c>
      <c r="N381" s="88">
        <f t="shared" si="70"/>
        <v>298.25</v>
      </c>
      <c r="O381" s="88">
        <f t="shared" si="71"/>
        <v>10.651785714285714</v>
      </c>
      <c r="P381" s="89" t="str">
        <f t="shared" si="72"/>
        <v>Admis</v>
      </c>
      <c r="Q381" s="89" t="str">
        <f t="shared" si="73"/>
        <v>juin</v>
      </c>
      <c r="R381" s="72">
        <f t="shared" si="74"/>
        <v>0</v>
      </c>
      <c r="S381" s="72">
        <f t="shared" si="75"/>
        <v>0</v>
      </c>
      <c r="T381" s="72">
        <f t="shared" si="76"/>
        <v>0</v>
      </c>
      <c r="U381" s="72">
        <f t="shared" si="77"/>
        <v>0</v>
      </c>
      <c r="V381" s="72">
        <f t="shared" si="78"/>
        <v>0</v>
      </c>
      <c r="W381" s="72">
        <f t="shared" si="79"/>
        <v>0</v>
      </c>
      <c r="X381" s="72">
        <f t="shared" si="80"/>
        <v>0</v>
      </c>
      <c r="Y381" s="72">
        <f t="shared" si="81"/>
        <v>0</v>
      </c>
      <c r="Z381" s="72">
        <f t="shared" si="82"/>
        <v>0</v>
      </c>
      <c r="AA381" s="72">
        <f t="shared" si="83"/>
        <v>0</v>
      </c>
      <c r="AB381" s="71" t="str">
        <f>'REPRODUCTION 3'!M376</f>
        <v>Juin</v>
      </c>
      <c r="AC381" s="71" t="str">
        <f>'RUMINANTS 3'!M376</f>
        <v>Juin</v>
      </c>
      <c r="AD381" s="71" t="str">
        <f>'PARASITOLOGIE 3'!M376</f>
        <v>Juin</v>
      </c>
      <c r="AE381" s="71" t="str">
        <f>'INFECTIEUX 3'!M376</f>
        <v>Juin</v>
      </c>
      <c r="AF381" s="71" t="str">
        <f>'CARNIVORES 3'!M376</f>
        <v>Juin</v>
      </c>
      <c r="AG381" s="71" t="str">
        <f>'CHIRURGIE 3'!M376</f>
        <v>Juin</v>
      </c>
      <c r="AH381" s="71" t="str">
        <f>'BIOCHIMIE 2'!M376</f>
        <v>Juin</v>
      </c>
      <c r="AI381" s="71" t="str">
        <f>'HIDAOA 3'!M376</f>
        <v>Juin</v>
      </c>
      <c r="AJ381" s="71" t="str">
        <f>'ANA-PATH 2'!M376</f>
        <v>Juin</v>
      </c>
      <c r="AK381" s="73" t="str">
        <f>CLINIQUE!N378</f>
        <v>Juin</v>
      </c>
    </row>
    <row r="382" spans="1:37" ht="18.95" customHeight="1">
      <c r="A382" s="115">
        <v>299</v>
      </c>
      <c r="B382" s="136" t="s">
        <v>696</v>
      </c>
      <c r="C382" s="136" t="s">
        <v>208</v>
      </c>
      <c r="D382" s="346">
        <f>'REPRODUCTION 3'!I377</f>
        <v>13.5</v>
      </c>
      <c r="E382" s="346">
        <f>'RUMINANTS 3'!I377</f>
        <v>28.5</v>
      </c>
      <c r="F382" s="346">
        <f>'PARASITOLOGIE 3'!I377</f>
        <v>31.5</v>
      </c>
      <c r="G382" s="346">
        <f>'INFECTIEUX 3'!I377</f>
        <v>13.5</v>
      </c>
      <c r="H382" s="346">
        <f>'CARNIVORES 3'!I377</f>
        <v>22.125</v>
      </c>
      <c r="I382" s="346">
        <f>'CHIRURGIE 3'!I377</f>
        <v>13.125</v>
      </c>
      <c r="J382" s="346">
        <f>'BIOCHIMIE 2'!I377</f>
        <v>18</v>
      </c>
      <c r="K382" s="346">
        <f>'HIDAOA 3'!I377</f>
        <v>44.25</v>
      </c>
      <c r="L382" s="346">
        <f>'ANA-PATH 2'!I377</f>
        <v>11</v>
      </c>
      <c r="M382" s="346">
        <f>CLINIQUE!J379</f>
        <v>41.5</v>
      </c>
      <c r="N382" s="346">
        <f t="shared" si="70"/>
        <v>237</v>
      </c>
      <c r="O382" s="346">
        <f t="shared" si="71"/>
        <v>8.4642857142857135</v>
      </c>
      <c r="P382" s="347" t="str">
        <f t="shared" si="72"/>
        <v>Ajournee</v>
      </c>
      <c r="Q382" s="347" t="str">
        <f t="shared" si="73"/>
        <v>Synthèse</v>
      </c>
      <c r="R382" s="348">
        <f t="shared" si="74"/>
        <v>1</v>
      </c>
      <c r="S382" s="348">
        <f t="shared" si="75"/>
        <v>0</v>
      </c>
      <c r="T382" s="348">
        <f t="shared" si="76"/>
        <v>0</v>
      </c>
      <c r="U382" s="348">
        <f t="shared" si="77"/>
        <v>1</v>
      </c>
      <c r="V382" s="348">
        <f t="shared" si="78"/>
        <v>0</v>
      </c>
      <c r="W382" s="348">
        <f t="shared" si="79"/>
        <v>1</v>
      </c>
      <c r="X382" s="348">
        <f t="shared" si="80"/>
        <v>0</v>
      </c>
      <c r="Y382" s="348">
        <f t="shared" si="81"/>
        <v>0</v>
      </c>
      <c r="Z382" s="348">
        <f t="shared" si="82"/>
        <v>0</v>
      </c>
      <c r="AA382" s="348">
        <f t="shared" si="83"/>
        <v>0</v>
      </c>
      <c r="AB382" s="71" t="str">
        <f>'REPRODUCTION 3'!M377</f>
        <v>Synthèse</v>
      </c>
      <c r="AC382" s="71" t="str">
        <f>'RUMINANTS 3'!M377</f>
        <v>Synthèse</v>
      </c>
      <c r="AD382" s="71" t="str">
        <f>'PARASITOLOGIE 3'!M377</f>
        <v>Synthèse</v>
      </c>
      <c r="AE382" s="71" t="str">
        <f>'INFECTIEUX 3'!M377</f>
        <v>Synthèse</v>
      </c>
      <c r="AF382" s="71" t="str">
        <f>'CARNIVORES 3'!M377</f>
        <v>Synthèse</v>
      </c>
      <c r="AG382" s="71" t="str">
        <f>'CHIRURGIE 3'!M377</f>
        <v>Synthèse</v>
      </c>
      <c r="AH382" s="71" t="str">
        <f>'BIOCHIMIE 2'!M377</f>
        <v>Synthèse</v>
      </c>
      <c r="AI382" s="71" t="str">
        <f>'HIDAOA 3'!M377</f>
        <v>Synthèse</v>
      </c>
      <c r="AJ382" s="71" t="str">
        <f>'ANA-PATH 2'!M377</f>
        <v>Synthèse</v>
      </c>
      <c r="AK382" s="73" t="str">
        <f>CLINIQUE!N379</f>
        <v>Juin</v>
      </c>
    </row>
    <row r="383" spans="1:37" ht="15.75" hidden="1">
      <c r="A383" s="35">
        <v>373</v>
      </c>
      <c r="B383" s="123" t="s">
        <v>697</v>
      </c>
      <c r="C383" s="123" t="s">
        <v>698</v>
      </c>
      <c r="D383" s="346">
        <f>'REPRODUCTION 3'!I378</f>
        <v>21</v>
      </c>
      <c r="E383" s="346">
        <f>'RUMINANTS 3'!I378</f>
        <v>51</v>
      </c>
      <c r="F383" s="346">
        <f>'PARASITOLOGIE 3'!I378</f>
        <v>43.875</v>
      </c>
      <c r="G383" s="346">
        <f>'INFECTIEUX 3'!I378</f>
        <v>20.25</v>
      </c>
      <c r="H383" s="346">
        <f>'CARNIVORES 3'!I378</f>
        <v>42.75</v>
      </c>
      <c r="I383" s="346">
        <f>'CHIRURGIE 3'!I378</f>
        <v>36</v>
      </c>
      <c r="J383" s="346">
        <f>'BIOCHIMIE 2'!I378</f>
        <v>15.25</v>
      </c>
      <c r="K383" s="346">
        <f>'HIDAOA 3'!I378</f>
        <v>41.625</v>
      </c>
      <c r="L383" s="346">
        <f>'ANA-PATH 2'!I378</f>
        <v>17.5</v>
      </c>
      <c r="M383" s="88">
        <f>CLINIQUE!J380</f>
        <v>43.25</v>
      </c>
      <c r="N383" s="88">
        <f t="shared" si="70"/>
        <v>332.5</v>
      </c>
      <c r="O383" s="88">
        <f t="shared" si="71"/>
        <v>11.875</v>
      </c>
      <c r="P383" s="89" t="str">
        <f t="shared" si="72"/>
        <v>Admis</v>
      </c>
      <c r="Q383" s="89" t="str">
        <f t="shared" si="73"/>
        <v>juin</v>
      </c>
      <c r="R383" s="72">
        <f t="shared" si="74"/>
        <v>0</v>
      </c>
      <c r="S383" s="72">
        <f t="shared" si="75"/>
        <v>0</v>
      </c>
      <c r="T383" s="72">
        <f t="shared" si="76"/>
        <v>0</v>
      </c>
      <c r="U383" s="72">
        <f t="shared" si="77"/>
        <v>0</v>
      </c>
      <c r="V383" s="72">
        <f t="shared" si="78"/>
        <v>0</v>
      </c>
      <c r="W383" s="72">
        <f t="shared" si="79"/>
        <v>0</v>
      </c>
      <c r="X383" s="72">
        <f t="shared" si="80"/>
        <v>0</v>
      </c>
      <c r="Y383" s="72">
        <f t="shared" si="81"/>
        <v>0</v>
      </c>
      <c r="Z383" s="72">
        <f t="shared" si="82"/>
        <v>0</v>
      </c>
      <c r="AA383" s="72">
        <f t="shared" si="83"/>
        <v>0</v>
      </c>
      <c r="AB383" s="71" t="str">
        <f>'REPRODUCTION 3'!M378</f>
        <v>Juin</v>
      </c>
      <c r="AC383" s="71" t="str">
        <f>'RUMINANTS 3'!M378</f>
        <v>Juin</v>
      </c>
      <c r="AD383" s="71" t="str">
        <f>'PARASITOLOGIE 3'!M378</f>
        <v>Juin</v>
      </c>
      <c r="AE383" s="71" t="str">
        <f>'INFECTIEUX 3'!M378</f>
        <v>Juin</v>
      </c>
      <c r="AF383" s="71" t="str">
        <f>'CARNIVORES 3'!M378</f>
        <v>Juin</v>
      </c>
      <c r="AG383" s="71" t="str">
        <f>'CHIRURGIE 3'!M378</f>
        <v>Juin</v>
      </c>
      <c r="AH383" s="71" t="str">
        <f>'BIOCHIMIE 2'!M378</f>
        <v>Juin</v>
      </c>
      <c r="AI383" s="71" t="str">
        <f>'HIDAOA 3'!M378</f>
        <v>Juin</v>
      </c>
      <c r="AJ383" s="71" t="str">
        <f>'ANA-PATH 2'!M378</f>
        <v>Juin</v>
      </c>
      <c r="AK383" s="73" t="str">
        <f>CLINIQUE!N380</f>
        <v>Juin</v>
      </c>
    </row>
    <row r="384" spans="1:37" ht="18.95" customHeight="1">
      <c r="A384" s="115">
        <v>148</v>
      </c>
      <c r="B384" s="136" t="s">
        <v>699</v>
      </c>
      <c r="C384" s="136" t="s">
        <v>700</v>
      </c>
      <c r="D384" s="346">
        <f>'REPRODUCTION 3'!I379</f>
        <v>12</v>
      </c>
      <c r="E384" s="346">
        <f>'RUMINANTS 3'!I379</f>
        <v>31.5</v>
      </c>
      <c r="F384" s="346">
        <f>'PARASITOLOGIE 3'!I379</f>
        <v>33</v>
      </c>
      <c r="G384" s="346">
        <f>'INFECTIEUX 3'!I379</f>
        <v>16.5</v>
      </c>
      <c r="H384" s="346">
        <f>'CARNIVORES 3'!I379</f>
        <v>27.75</v>
      </c>
      <c r="I384" s="346">
        <f>'CHIRURGIE 3'!I379</f>
        <v>24</v>
      </c>
      <c r="J384" s="346">
        <f>'BIOCHIMIE 2'!I379</f>
        <v>13</v>
      </c>
      <c r="K384" s="346">
        <f>'HIDAOA 3'!I379</f>
        <v>36</v>
      </c>
      <c r="L384" s="346">
        <f>'ANA-PATH 2'!I379</f>
        <v>15.5</v>
      </c>
      <c r="M384" s="346">
        <f>CLINIQUE!J381</f>
        <v>42</v>
      </c>
      <c r="N384" s="346">
        <f t="shared" si="70"/>
        <v>251.25</v>
      </c>
      <c r="O384" s="346">
        <f t="shared" si="71"/>
        <v>8.9732142857142865</v>
      </c>
      <c r="P384" s="347" t="str">
        <f t="shared" si="72"/>
        <v>Ajournee</v>
      </c>
      <c r="Q384" s="347" t="str">
        <f t="shared" si="73"/>
        <v>Synthèse</v>
      </c>
      <c r="R384" s="348">
        <f t="shared" si="74"/>
        <v>1</v>
      </c>
      <c r="S384" s="348">
        <f t="shared" si="75"/>
        <v>0</v>
      </c>
      <c r="T384" s="348">
        <f t="shared" si="76"/>
        <v>0</v>
      </c>
      <c r="U384" s="348">
        <f t="shared" si="77"/>
        <v>0</v>
      </c>
      <c r="V384" s="348">
        <f t="shared" si="78"/>
        <v>0</v>
      </c>
      <c r="W384" s="348">
        <f t="shared" si="79"/>
        <v>0</v>
      </c>
      <c r="X384" s="348">
        <f t="shared" si="80"/>
        <v>0</v>
      </c>
      <c r="Y384" s="348">
        <f t="shared" si="81"/>
        <v>0</v>
      </c>
      <c r="Z384" s="348">
        <f t="shared" si="82"/>
        <v>0</v>
      </c>
      <c r="AA384" s="348">
        <f t="shared" si="83"/>
        <v>0</v>
      </c>
      <c r="AB384" s="71" t="str">
        <f>'REPRODUCTION 3'!M379</f>
        <v>Synthèse</v>
      </c>
      <c r="AC384" s="71" t="str">
        <f>'RUMINANTS 3'!M379</f>
        <v>Juin</v>
      </c>
      <c r="AD384" s="71" t="str">
        <f>'PARASITOLOGIE 3'!M379</f>
        <v>Synthèse</v>
      </c>
      <c r="AE384" s="71" t="str">
        <f>'INFECTIEUX 3'!M379</f>
        <v>Synthèse</v>
      </c>
      <c r="AF384" s="71" t="str">
        <f>'CARNIVORES 3'!M379</f>
        <v>Synthèse</v>
      </c>
      <c r="AG384" s="71" t="str">
        <f>'CHIRURGIE 3'!M379</f>
        <v>Synthèse</v>
      </c>
      <c r="AH384" s="71" t="str">
        <f>'BIOCHIMIE 2'!M379</f>
        <v>Synthèse</v>
      </c>
      <c r="AI384" s="71" t="str">
        <f>'HIDAOA 3'!M379</f>
        <v>Synthèse</v>
      </c>
      <c r="AJ384" s="71" t="str">
        <f>'ANA-PATH 2'!M379</f>
        <v>Synthèse</v>
      </c>
      <c r="AK384" s="73" t="str">
        <f>CLINIQUE!N381</f>
        <v>Juin</v>
      </c>
    </row>
    <row r="385" spans="1:37" ht="15.75">
      <c r="A385" s="35">
        <v>375</v>
      </c>
      <c r="B385" s="123" t="s">
        <v>701</v>
      </c>
      <c r="C385" s="123" t="s">
        <v>702</v>
      </c>
      <c r="D385" s="346">
        <f>'REPRODUCTION 3'!I380</f>
        <v>19.125</v>
      </c>
      <c r="E385" s="346">
        <f>'RUMINANTS 3'!I380</f>
        <v>51</v>
      </c>
      <c r="F385" s="346">
        <f>'PARASITOLOGIE 3'!I380</f>
        <v>34.875</v>
      </c>
      <c r="G385" s="346">
        <f>'INFECTIEUX 3'!I380</f>
        <v>18</v>
      </c>
      <c r="H385" s="346">
        <f>'CARNIVORES 3'!I380</f>
        <v>35.25</v>
      </c>
      <c r="I385" s="346">
        <f>'CHIRURGIE 3'!I380</f>
        <v>33</v>
      </c>
      <c r="J385" s="346">
        <f>'BIOCHIMIE 2'!I380</f>
        <v>21.25</v>
      </c>
      <c r="K385" s="346">
        <f>'HIDAOA 3'!I380</f>
        <v>42</v>
      </c>
      <c r="L385" s="346">
        <f>'ANA-PATH 2'!I380</f>
        <v>24</v>
      </c>
      <c r="M385" s="339">
        <f>CLINIQUE!J382</f>
        <v>43.5</v>
      </c>
      <c r="N385" s="339">
        <f t="shared" si="70"/>
        <v>322</v>
      </c>
      <c r="O385" s="339">
        <f t="shared" si="71"/>
        <v>11.5</v>
      </c>
      <c r="P385" s="89" t="str">
        <f t="shared" si="72"/>
        <v>Admis</v>
      </c>
      <c r="Q385" s="89" t="str">
        <f t="shared" si="73"/>
        <v>Synthèse</v>
      </c>
      <c r="R385" s="72">
        <f t="shared" si="74"/>
        <v>0</v>
      </c>
      <c r="S385" s="72">
        <f t="shared" si="75"/>
        <v>0</v>
      </c>
      <c r="T385" s="72">
        <f t="shared" si="76"/>
        <v>0</v>
      </c>
      <c r="U385" s="72">
        <f t="shared" si="77"/>
        <v>0</v>
      </c>
      <c r="V385" s="72">
        <f t="shared" si="78"/>
        <v>0</v>
      </c>
      <c r="W385" s="72">
        <f t="shared" si="79"/>
        <v>0</v>
      </c>
      <c r="X385" s="72">
        <f t="shared" si="80"/>
        <v>0</v>
      </c>
      <c r="Y385" s="72">
        <f t="shared" si="81"/>
        <v>0</v>
      </c>
      <c r="Z385" s="72">
        <f t="shared" si="82"/>
        <v>0</v>
      </c>
      <c r="AA385" s="72">
        <f t="shared" si="83"/>
        <v>0</v>
      </c>
      <c r="AB385" s="71" t="str">
        <f>'REPRODUCTION 3'!M380</f>
        <v>Juin</v>
      </c>
      <c r="AC385" s="71" t="str">
        <f>'RUMINANTS 3'!M380</f>
        <v>Juin</v>
      </c>
      <c r="AD385" s="71" t="str">
        <f>'PARASITOLOGIE 3'!M380</f>
        <v>Juin</v>
      </c>
      <c r="AE385" s="71" t="str">
        <f>'INFECTIEUX 3'!M380</f>
        <v>Synthèse</v>
      </c>
      <c r="AF385" s="71" t="str">
        <f>'CARNIVORES 3'!M380</f>
        <v>Juin</v>
      </c>
      <c r="AG385" s="71" t="str">
        <f>'CHIRURGIE 3'!M380</f>
        <v>Juin</v>
      </c>
      <c r="AH385" s="71" t="str">
        <f>'BIOCHIMIE 2'!M380</f>
        <v>Juin</v>
      </c>
      <c r="AI385" s="71" t="str">
        <f>'HIDAOA 3'!M380</f>
        <v>Juin</v>
      </c>
      <c r="AJ385" s="71" t="str">
        <f>'ANA-PATH 2'!M380</f>
        <v>Juin</v>
      </c>
      <c r="AK385" s="73" t="str">
        <f>CLINIQUE!N382</f>
        <v>Juin</v>
      </c>
    </row>
    <row r="386" spans="1:37" ht="15.75" hidden="1">
      <c r="A386" s="35">
        <v>376</v>
      </c>
      <c r="B386" s="123" t="s">
        <v>703</v>
      </c>
      <c r="C386" s="123" t="s">
        <v>704</v>
      </c>
      <c r="D386" s="346">
        <f>'REPRODUCTION 3'!I381</f>
        <v>15</v>
      </c>
      <c r="E386" s="346">
        <f>'RUMINANTS 3'!I381</f>
        <v>50.25</v>
      </c>
      <c r="F386" s="346">
        <f>'PARASITOLOGIE 3'!I381</f>
        <v>30.75</v>
      </c>
      <c r="G386" s="346">
        <f>'INFECTIEUX 3'!I381</f>
        <v>18</v>
      </c>
      <c r="H386" s="346">
        <f>'CARNIVORES 3'!I381</f>
        <v>41.25</v>
      </c>
      <c r="I386" s="346">
        <f>'CHIRURGIE 3'!I381</f>
        <v>33.75</v>
      </c>
      <c r="J386" s="346">
        <f>'BIOCHIMIE 2'!I381</f>
        <v>16.75</v>
      </c>
      <c r="K386" s="346">
        <f>'HIDAOA 3'!I381</f>
        <v>28.5</v>
      </c>
      <c r="L386" s="346">
        <f>'ANA-PATH 2'!I381</f>
        <v>16.5</v>
      </c>
      <c r="M386" s="88">
        <f>CLINIQUE!J383</f>
        <v>42.5</v>
      </c>
      <c r="N386" s="88">
        <f t="shared" si="70"/>
        <v>293.25</v>
      </c>
      <c r="O386" s="88">
        <f t="shared" si="71"/>
        <v>10.473214285714286</v>
      </c>
      <c r="P386" s="89" t="str">
        <f t="shared" si="72"/>
        <v>Admis</v>
      </c>
      <c r="Q386" s="89" t="str">
        <f t="shared" si="73"/>
        <v>juin</v>
      </c>
      <c r="R386" s="72">
        <f t="shared" si="74"/>
        <v>0</v>
      </c>
      <c r="S386" s="72">
        <f t="shared" si="75"/>
        <v>0</v>
      </c>
      <c r="T386" s="72">
        <f t="shared" si="76"/>
        <v>0</v>
      </c>
      <c r="U386" s="72">
        <f t="shared" si="77"/>
        <v>0</v>
      </c>
      <c r="V386" s="72">
        <f t="shared" si="78"/>
        <v>0</v>
      </c>
      <c r="W386" s="72">
        <f t="shared" si="79"/>
        <v>0</v>
      </c>
      <c r="X386" s="72">
        <f t="shared" si="80"/>
        <v>0</v>
      </c>
      <c r="Y386" s="72">
        <f t="shared" si="81"/>
        <v>0</v>
      </c>
      <c r="Z386" s="72">
        <f t="shared" si="82"/>
        <v>0</v>
      </c>
      <c r="AA386" s="72">
        <f t="shared" si="83"/>
        <v>0</v>
      </c>
      <c r="AB386" s="71" t="str">
        <f>'REPRODUCTION 3'!M381</f>
        <v>Juin</v>
      </c>
      <c r="AC386" s="71" t="str">
        <f>'RUMINANTS 3'!M381</f>
        <v>Juin</v>
      </c>
      <c r="AD386" s="71" t="str">
        <f>'PARASITOLOGIE 3'!M381</f>
        <v>Juin</v>
      </c>
      <c r="AE386" s="71" t="str">
        <f>'INFECTIEUX 3'!M381</f>
        <v>Juin</v>
      </c>
      <c r="AF386" s="71" t="str">
        <f>'CARNIVORES 3'!M381</f>
        <v>Juin</v>
      </c>
      <c r="AG386" s="71" t="str">
        <f>'CHIRURGIE 3'!M381</f>
        <v>Juin</v>
      </c>
      <c r="AH386" s="71" t="str">
        <f>'BIOCHIMIE 2'!M381</f>
        <v>Juin</v>
      </c>
      <c r="AI386" s="71" t="str">
        <f>'HIDAOA 3'!M381</f>
        <v>Juin</v>
      </c>
      <c r="AJ386" s="71" t="str">
        <f>'ANA-PATH 2'!M381</f>
        <v>Juin</v>
      </c>
      <c r="AK386" s="73" t="str">
        <f>CLINIQUE!N383</f>
        <v>Juin</v>
      </c>
    </row>
    <row r="387" spans="1:37" ht="15.75">
      <c r="A387" s="35">
        <v>377</v>
      </c>
      <c r="B387" s="123" t="s">
        <v>705</v>
      </c>
      <c r="C387" s="123" t="s">
        <v>788</v>
      </c>
      <c r="D387" s="346">
        <f>'REPRODUCTION 3'!I382</f>
        <v>27</v>
      </c>
      <c r="E387" s="346">
        <f>'RUMINANTS 3'!I382</f>
        <v>37.5</v>
      </c>
      <c r="F387" s="346">
        <f>'PARASITOLOGIE 3'!I382</f>
        <v>30</v>
      </c>
      <c r="G387" s="346">
        <f>'INFECTIEUX 3'!I382</f>
        <v>34.5</v>
      </c>
      <c r="H387" s="346">
        <f>'CARNIVORES 3'!I382</f>
        <v>28.5</v>
      </c>
      <c r="I387" s="346">
        <f>'CHIRURGIE 3'!I382</f>
        <v>33</v>
      </c>
      <c r="J387" s="346">
        <f>'BIOCHIMIE 2'!I382</f>
        <v>18</v>
      </c>
      <c r="K387" s="346">
        <f>'HIDAOA 3'!I382</f>
        <v>37.5</v>
      </c>
      <c r="L387" s="346">
        <f>'ANA-PATH 2'!I382</f>
        <v>16</v>
      </c>
      <c r="M387" s="339">
        <f>CLINIQUE!J384</f>
        <v>40</v>
      </c>
      <c r="N387" s="339">
        <f t="shared" si="70"/>
        <v>302</v>
      </c>
      <c r="O387" s="339">
        <f t="shared" si="71"/>
        <v>10.785714285714286</v>
      </c>
      <c r="P387" s="89" t="str">
        <f t="shared" si="72"/>
        <v>Admis</v>
      </c>
      <c r="Q387" s="89" t="str">
        <f t="shared" si="73"/>
        <v>Synthèse</v>
      </c>
      <c r="R387" s="72">
        <f t="shared" si="74"/>
        <v>0</v>
      </c>
      <c r="S387" s="72">
        <f t="shared" si="75"/>
        <v>0</v>
      </c>
      <c r="T387" s="72">
        <f t="shared" si="76"/>
        <v>0</v>
      </c>
      <c r="U387" s="72">
        <f t="shared" si="77"/>
        <v>0</v>
      </c>
      <c r="V387" s="72">
        <f t="shared" si="78"/>
        <v>0</v>
      </c>
      <c r="W387" s="72">
        <f t="shared" si="79"/>
        <v>0</v>
      </c>
      <c r="X387" s="72">
        <f t="shared" si="80"/>
        <v>0</v>
      </c>
      <c r="Y387" s="72">
        <f t="shared" si="81"/>
        <v>0</v>
      </c>
      <c r="Z387" s="72">
        <f t="shared" si="82"/>
        <v>0</v>
      </c>
      <c r="AA387" s="72">
        <f t="shared" si="83"/>
        <v>0</v>
      </c>
      <c r="AB387" s="71" t="str">
        <f>'REPRODUCTION 3'!M382</f>
        <v>Synthèse</v>
      </c>
      <c r="AC387" s="71" t="str">
        <f>'RUMINANTS 3'!M382</f>
        <v>Juin</v>
      </c>
      <c r="AD387" s="71" t="str">
        <f>'PARASITOLOGIE 3'!M382</f>
        <v>Juin</v>
      </c>
      <c r="AE387" s="71" t="str">
        <f>'INFECTIEUX 3'!M382</f>
        <v>Synthèse</v>
      </c>
      <c r="AF387" s="71" t="str">
        <f>'CARNIVORES 3'!M382</f>
        <v>Synthèse</v>
      </c>
      <c r="AG387" s="71" t="str">
        <f>'CHIRURGIE 3'!M382</f>
        <v>Synthèse</v>
      </c>
      <c r="AH387" s="71" t="str">
        <f>'BIOCHIMIE 2'!M382</f>
        <v>Synthèse</v>
      </c>
      <c r="AI387" s="71" t="str">
        <f>'HIDAOA 3'!M382</f>
        <v>Synthèse</v>
      </c>
      <c r="AJ387" s="71" t="str">
        <f>'ANA-PATH 2'!M382</f>
        <v>Synthèse</v>
      </c>
      <c r="AK387" s="73" t="str">
        <f>CLINIQUE!N384</f>
        <v>Juin</v>
      </c>
    </row>
    <row r="388" spans="1:37" ht="15.75" hidden="1">
      <c r="A388" s="35">
        <v>378</v>
      </c>
      <c r="B388" s="123" t="s">
        <v>707</v>
      </c>
      <c r="C388" s="123" t="s">
        <v>204</v>
      </c>
      <c r="D388" s="346">
        <f>'REPRODUCTION 3'!I383</f>
        <v>30.75</v>
      </c>
      <c r="E388" s="346">
        <f>'RUMINANTS 3'!I383</f>
        <v>45.75</v>
      </c>
      <c r="F388" s="346">
        <f>'PARASITOLOGIE 3'!I383</f>
        <v>33.75</v>
      </c>
      <c r="G388" s="346">
        <f>'INFECTIEUX 3'!I383</f>
        <v>29.25</v>
      </c>
      <c r="H388" s="346">
        <f>'CARNIVORES 3'!I383</f>
        <v>35.25</v>
      </c>
      <c r="I388" s="346">
        <f>'CHIRURGIE 3'!I383</f>
        <v>42</v>
      </c>
      <c r="J388" s="346">
        <f>'BIOCHIMIE 2'!I383</f>
        <v>16.5</v>
      </c>
      <c r="K388" s="346">
        <f>'HIDAOA 3'!I383</f>
        <v>37.125</v>
      </c>
      <c r="L388" s="346">
        <f>'ANA-PATH 2'!I383</f>
        <v>23.75</v>
      </c>
      <c r="M388" s="88">
        <f>CLINIQUE!J385</f>
        <v>45.75</v>
      </c>
      <c r="N388" s="88">
        <f t="shared" si="70"/>
        <v>339.875</v>
      </c>
      <c r="O388" s="88">
        <f t="shared" si="71"/>
        <v>12.138392857142858</v>
      </c>
      <c r="P388" s="89" t="str">
        <f t="shared" si="72"/>
        <v>Admis</v>
      </c>
      <c r="Q388" s="89" t="str">
        <f t="shared" si="73"/>
        <v>juin</v>
      </c>
      <c r="R388" s="72">
        <f t="shared" si="74"/>
        <v>0</v>
      </c>
      <c r="S388" s="72">
        <f t="shared" si="75"/>
        <v>0</v>
      </c>
      <c r="T388" s="72">
        <f t="shared" si="76"/>
        <v>0</v>
      </c>
      <c r="U388" s="72">
        <f t="shared" si="77"/>
        <v>0</v>
      </c>
      <c r="V388" s="72">
        <f t="shared" si="78"/>
        <v>0</v>
      </c>
      <c r="W388" s="72">
        <f t="shared" si="79"/>
        <v>0</v>
      </c>
      <c r="X388" s="72">
        <f t="shared" si="80"/>
        <v>0</v>
      </c>
      <c r="Y388" s="72">
        <f t="shared" si="81"/>
        <v>0</v>
      </c>
      <c r="Z388" s="72">
        <f t="shared" si="82"/>
        <v>0</v>
      </c>
      <c r="AA388" s="72">
        <f t="shared" si="83"/>
        <v>0</v>
      </c>
      <c r="AB388" s="71" t="str">
        <f>'REPRODUCTION 3'!M383</f>
        <v>Juin</v>
      </c>
      <c r="AC388" s="71" t="str">
        <f>'RUMINANTS 3'!M383</f>
        <v>Juin</v>
      </c>
      <c r="AD388" s="71" t="str">
        <f>'PARASITOLOGIE 3'!M383</f>
        <v>Juin</v>
      </c>
      <c r="AE388" s="71" t="str">
        <f>'INFECTIEUX 3'!M383</f>
        <v>Juin</v>
      </c>
      <c r="AF388" s="71" t="str">
        <f>'CARNIVORES 3'!M383</f>
        <v>Juin</v>
      </c>
      <c r="AG388" s="71" t="str">
        <f>'CHIRURGIE 3'!M383</f>
        <v>Juin</v>
      </c>
      <c r="AH388" s="71" t="str">
        <f>'BIOCHIMIE 2'!M383</f>
        <v>Juin</v>
      </c>
      <c r="AI388" s="71" t="str">
        <f>'HIDAOA 3'!M383</f>
        <v>Juin</v>
      </c>
      <c r="AJ388" s="71" t="str">
        <f>'ANA-PATH 2'!M383</f>
        <v>Juin</v>
      </c>
      <c r="AK388" s="73" t="str">
        <f>CLINIQUE!N385</f>
        <v>Juin</v>
      </c>
    </row>
    <row r="389" spans="1:37" ht="15.75">
      <c r="A389" s="35">
        <v>379</v>
      </c>
      <c r="B389" s="123" t="s">
        <v>709</v>
      </c>
      <c r="C389" s="123" t="s">
        <v>710</v>
      </c>
      <c r="D389" s="346">
        <f>'REPRODUCTION 3'!I384</f>
        <v>30</v>
      </c>
      <c r="E389" s="346">
        <f>'RUMINANTS 3'!I384</f>
        <v>41.25</v>
      </c>
      <c r="F389" s="346">
        <f>'PARASITOLOGIE 3'!I384</f>
        <v>46.5</v>
      </c>
      <c r="G389" s="346">
        <f>'INFECTIEUX 3'!I384</f>
        <v>30</v>
      </c>
      <c r="H389" s="346">
        <f>'CARNIVORES 3'!I384</f>
        <v>30.375</v>
      </c>
      <c r="I389" s="346">
        <f>'CHIRURGIE 3'!I384</f>
        <v>21.75</v>
      </c>
      <c r="J389" s="346">
        <f>'BIOCHIMIE 2'!I384</f>
        <v>24</v>
      </c>
      <c r="K389" s="346">
        <f>'HIDAOA 3'!I384</f>
        <v>41.25</v>
      </c>
      <c r="L389" s="346">
        <f>'ANA-PATH 2'!I384</f>
        <v>16</v>
      </c>
      <c r="M389" s="339">
        <f>CLINIQUE!J386</f>
        <v>43</v>
      </c>
      <c r="N389" s="339">
        <f t="shared" si="70"/>
        <v>324.125</v>
      </c>
      <c r="O389" s="339">
        <f t="shared" si="71"/>
        <v>11.575892857142858</v>
      </c>
      <c r="P389" s="89" t="str">
        <f t="shared" si="72"/>
        <v>Admis</v>
      </c>
      <c r="Q389" s="89" t="str">
        <f t="shared" si="73"/>
        <v>Synthèse</v>
      </c>
      <c r="R389" s="72">
        <f t="shared" si="74"/>
        <v>0</v>
      </c>
      <c r="S389" s="72">
        <f t="shared" si="75"/>
        <v>0</v>
      </c>
      <c r="T389" s="72">
        <f t="shared" si="76"/>
        <v>0</v>
      </c>
      <c r="U389" s="72">
        <f t="shared" si="77"/>
        <v>0</v>
      </c>
      <c r="V389" s="72">
        <f t="shared" si="78"/>
        <v>0</v>
      </c>
      <c r="W389" s="72">
        <f t="shared" si="79"/>
        <v>0</v>
      </c>
      <c r="X389" s="72">
        <f t="shared" si="80"/>
        <v>0</v>
      </c>
      <c r="Y389" s="72">
        <f t="shared" si="81"/>
        <v>0</v>
      </c>
      <c r="Z389" s="72">
        <f t="shared" si="82"/>
        <v>0</v>
      </c>
      <c r="AA389" s="72">
        <f t="shared" si="83"/>
        <v>0</v>
      </c>
      <c r="AB389" s="71" t="str">
        <f>'REPRODUCTION 3'!M384</f>
        <v>Synthèse</v>
      </c>
      <c r="AC389" s="71" t="str">
        <f>'RUMINANTS 3'!M384</f>
        <v>Juin</v>
      </c>
      <c r="AD389" s="71" t="str">
        <f>'PARASITOLOGIE 3'!M384</f>
        <v>Synthèse</v>
      </c>
      <c r="AE389" s="71" t="str">
        <f>'INFECTIEUX 3'!M384</f>
        <v>Synthèse</v>
      </c>
      <c r="AF389" s="71" t="str">
        <f>'CARNIVORES 3'!M384</f>
        <v>Juin</v>
      </c>
      <c r="AG389" s="71" t="str">
        <f>'CHIRURGIE 3'!M384</f>
        <v>Synthèse</v>
      </c>
      <c r="AH389" s="71" t="str">
        <f>'BIOCHIMIE 2'!M384</f>
        <v>Synthèse</v>
      </c>
      <c r="AI389" s="71" t="str">
        <f>'HIDAOA 3'!M384</f>
        <v>Synthèse</v>
      </c>
      <c r="AJ389" s="71" t="str">
        <f>'ANA-PATH 2'!M384</f>
        <v>Synthèse</v>
      </c>
      <c r="AK389" s="73" t="str">
        <f>CLINIQUE!N386</f>
        <v>Juin</v>
      </c>
    </row>
    <row r="390" spans="1:37" ht="15.75" hidden="1">
      <c r="A390" s="35">
        <v>380</v>
      </c>
      <c r="B390" s="123" t="s">
        <v>711</v>
      </c>
      <c r="C390" s="123" t="s">
        <v>234</v>
      </c>
      <c r="D390" s="346">
        <f>'REPRODUCTION 3'!I385</f>
        <v>23.25</v>
      </c>
      <c r="E390" s="346">
        <f>'RUMINANTS 3'!I385</f>
        <v>45.75</v>
      </c>
      <c r="F390" s="346">
        <f>'PARASITOLOGIE 3'!I385</f>
        <v>34.875</v>
      </c>
      <c r="G390" s="346">
        <f>'INFECTIEUX 3'!I385</f>
        <v>21</v>
      </c>
      <c r="H390" s="346">
        <f>'CARNIVORES 3'!I385</f>
        <v>45.375</v>
      </c>
      <c r="I390" s="346">
        <f>'CHIRURGIE 3'!I385</f>
        <v>27</v>
      </c>
      <c r="J390" s="346">
        <f>'BIOCHIMIE 2'!I385</f>
        <v>19</v>
      </c>
      <c r="K390" s="346">
        <f>'HIDAOA 3'!I385</f>
        <v>33.375</v>
      </c>
      <c r="L390" s="346">
        <f>'ANA-PATH 2'!I385</f>
        <v>10.5</v>
      </c>
      <c r="M390" s="88">
        <f>CLINIQUE!J387</f>
        <v>42</v>
      </c>
      <c r="N390" s="88">
        <f t="shared" si="70"/>
        <v>302.125</v>
      </c>
      <c r="O390" s="88">
        <f t="shared" si="71"/>
        <v>10.790178571428571</v>
      </c>
      <c r="P390" s="89" t="str">
        <f t="shared" si="72"/>
        <v>Admis</v>
      </c>
      <c r="Q390" s="89" t="str">
        <f t="shared" si="73"/>
        <v>juin</v>
      </c>
      <c r="R390" s="72">
        <f t="shared" si="74"/>
        <v>0</v>
      </c>
      <c r="S390" s="72">
        <f t="shared" si="75"/>
        <v>0</v>
      </c>
      <c r="T390" s="72">
        <f t="shared" si="76"/>
        <v>0</v>
      </c>
      <c r="U390" s="72">
        <f t="shared" si="77"/>
        <v>0</v>
      </c>
      <c r="V390" s="72">
        <f t="shared" si="78"/>
        <v>0</v>
      </c>
      <c r="W390" s="72">
        <f t="shared" si="79"/>
        <v>0</v>
      </c>
      <c r="X390" s="72">
        <f t="shared" si="80"/>
        <v>0</v>
      </c>
      <c r="Y390" s="72">
        <f t="shared" si="81"/>
        <v>0</v>
      </c>
      <c r="Z390" s="72">
        <f t="shared" si="82"/>
        <v>0</v>
      </c>
      <c r="AA390" s="72">
        <f t="shared" si="83"/>
        <v>0</v>
      </c>
      <c r="AB390" s="71" t="str">
        <f>'REPRODUCTION 3'!M385</f>
        <v>Juin</v>
      </c>
      <c r="AC390" s="71" t="str">
        <f>'RUMINANTS 3'!M385</f>
        <v>Juin</v>
      </c>
      <c r="AD390" s="71" t="str">
        <f>'PARASITOLOGIE 3'!M385</f>
        <v>Juin</v>
      </c>
      <c r="AE390" s="71" t="str">
        <f>'INFECTIEUX 3'!M385</f>
        <v>Juin</v>
      </c>
      <c r="AF390" s="71" t="str">
        <f>'CARNIVORES 3'!M385</f>
        <v>Juin</v>
      </c>
      <c r="AG390" s="71" t="str">
        <f>'CHIRURGIE 3'!M385</f>
        <v>Juin</v>
      </c>
      <c r="AH390" s="71" t="str">
        <f>'BIOCHIMIE 2'!M385</f>
        <v>Juin</v>
      </c>
      <c r="AI390" s="71" t="str">
        <f>'HIDAOA 3'!M385</f>
        <v>Juin</v>
      </c>
      <c r="AJ390" s="71" t="str">
        <f>'ANA-PATH 2'!M385</f>
        <v>Juin</v>
      </c>
      <c r="AK390" s="73" t="str">
        <f>CLINIQUE!N387</f>
        <v>Juin</v>
      </c>
    </row>
    <row r="391" spans="1:37" ht="15.75">
      <c r="A391" s="115">
        <v>103</v>
      </c>
      <c r="B391" s="136" t="s">
        <v>712</v>
      </c>
      <c r="C391" s="136" t="s">
        <v>658</v>
      </c>
      <c r="D391" s="346">
        <f>'REPRODUCTION 3'!I386</f>
        <v>15</v>
      </c>
      <c r="E391" s="346">
        <f>'RUMINANTS 3'!I386</f>
        <v>42.75</v>
      </c>
      <c r="F391" s="346">
        <f>'PARASITOLOGIE 3'!I386</f>
        <v>39</v>
      </c>
      <c r="G391" s="346">
        <f>'INFECTIEUX 3'!I386</f>
        <v>15</v>
      </c>
      <c r="H391" s="346">
        <f>'CARNIVORES 3'!I386</f>
        <v>33</v>
      </c>
      <c r="I391" s="346">
        <f>'CHIRURGIE 3'!I386</f>
        <v>30</v>
      </c>
      <c r="J391" s="346">
        <f>'BIOCHIMIE 2'!I386</f>
        <v>15</v>
      </c>
      <c r="K391" s="346">
        <f>'HIDAOA 3'!I386</f>
        <v>31.5</v>
      </c>
      <c r="L391" s="346">
        <f>'ANA-PATH 2'!I386</f>
        <v>22</v>
      </c>
      <c r="M391" s="346">
        <f>CLINIQUE!J388</f>
        <v>43</v>
      </c>
      <c r="N391" s="346">
        <f t="shared" si="70"/>
        <v>286.25</v>
      </c>
      <c r="O391" s="346">
        <f t="shared" si="71"/>
        <v>10.223214285714286</v>
      </c>
      <c r="P391" s="347" t="str">
        <f t="shared" si="72"/>
        <v>Admis</v>
      </c>
      <c r="Q391" s="347" t="str">
        <f t="shared" si="73"/>
        <v>Synthèse</v>
      </c>
      <c r="R391" s="348">
        <f t="shared" si="74"/>
        <v>0</v>
      </c>
      <c r="S391" s="348">
        <f t="shared" si="75"/>
        <v>0</v>
      </c>
      <c r="T391" s="348">
        <f t="shared" si="76"/>
        <v>0</v>
      </c>
      <c r="U391" s="348">
        <f t="shared" si="77"/>
        <v>0</v>
      </c>
      <c r="V391" s="348">
        <f t="shared" si="78"/>
        <v>0</v>
      </c>
      <c r="W391" s="348">
        <f t="shared" si="79"/>
        <v>0</v>
      </c>
      <c r="X391" s="348">
        <f t="shared" si="80"/>
        <v>0</v>
      </c>
      <c r="Y391" s="348">
        <f t="shared" si="81"/>
        <v>0</v>
      </c>
      <c r="Z391" s="348">
        <f t="shared" si="82"/>
        <v>0</v>
      </c>
      <c r="AA391" s="348">
        <f t="shared" si="83"/>
        <v>0</v>
      </c>
      <c r="AB391" s="71" t="str">
        <f>'REPRODUCTION 3'!M386</f>
        <v>Synthèse</v>
      </c>
      <c r="AC391" s="71" t="str">
        <f>'RUMINANTS 3'!M386</f>
        <v>Juin</v>
      </c>
      <c r="AD391" s="71" t="str">
        <f>'PARASITOLOGIE 3'!M386</f>
        <v>Synthèse</v>
      </c>
      <c r="AE391" s="71" t="str">
        <f>'INFECTIEUX 3'!M386</f>
        <v>Synthèse</v>
      </c>
      <c r="AF391" s="71" t="str">
        <f>'CARNIVORES 3'!M386</f>
        <v>Juin</v>
      </c>
      <c r="AG391" s="71" t="str">
        <f>'CHIRURGIE 3'!M386</f>
        <v>Synthèse</v>
      </c>
      <c r="AH391" s="71" t="str">
        <f>'BIOCHIMIE 2'!M386</f>
        <v>Synthèse</v>
      </c>
      <c r="AI391" s="71" t="str">
        <f>'HIDAOA 3'!M386</f>
        <v>Juin</v>
      </c>
      <c r="AJ391" s="71" t="str">
        <f>'ANA-PATH 2'!M386</f>
        <v>Synthèse</v>
      </c>
      <c r="AK391" s="73" t="str">
        <f>CLINIQUE!N388</f>
        <v>Juin</v>
      </c>
    </row>
    <row r="392" spans="1:37" ht="18.95" customHeight="1">
      <c r="A392" s="115">
        <v>176</v>
      </c>
      <c r="B392" s="136" t="s">
        <v>125</v>
      </c>
      <c r="C392" s="136" t="s">
        <v>713</v>
      </c>
      <c r="D392" s="346">
        <f>'REPRODUCTION 3'!I387</f>
        <v>27</v>
      </c>
      <c r="E392" s="346">
        <f>'RUMINANTS 3'!I387</f>
        <v>30.75</v>
      </c>
      <c r="F392" s="346">
        <f>'PARASITOLOGIE 3'!I387</f>
        <v>42</v>
      </c>
      <c r="G392" s="346">
        <f>'INFECTIEUX 3'!I387</f>
        <v>6</v>
      </c>
      <c r="H392" s="346">
        <f>'CARNIVORES 3'!I387</f>
        <v>18</v>
      </c>
      <c r="I392" s="346">
        <f>'CHIRURGIE 3'!I387</f>
        <v>21</v>
      </c>
      <c r="J392" s="346">
        <f>'BIOCHIMIE 2'!I387</f>
        <v>13</v>
      </c>
      <c r="K392" s="346">
        <f>'HIDAOA 3'!I387</f>
        <v>33.75</v>
      </c>
      <c r="L392" s="346">
        <f>'ANA-PATH 2'!I387</f>
        <v>12.5</v>
      </c>
      <c r="M392" s="346">
        <f>CLINIQUE!J389</f>
        <v>41</v>
      </c>
      <c r="N392" s="346">
        <f t="shared" si="70"/>
        <v>245</v>
      </c>
      <c r="O392" s="346">
        <f t="shared" si="71"/>
        <v>8.75</v>
      </c>
      <c r="P392" s="347" t="str">
        <f t="shared" si="72"/>
        <v>Ajournee</v>
      </c>
      <c r="Q392" s="347" t="str">
        <f t="shared" si="73"/>
        <v>Synthèse</v>
      </c>
      <c r="R392" s="348">
        <f t="shared" si="74"/>
        <v>0</v>
      </c>
      <c r="S392" s="348">
        <f t="shared" si="75"/>
        <v>0</v>
      </c>
      <c r="T392" s="348">
        <f t="shared" si="76"/>
        <v>0</v>
      </c>
      <c r="U392" s="348">
        <f t="shared" si="77"/>
        <v>1</v>
      </c>
      <c r="V392" s="348">
        <f t="shared" si="78"/>
        <v>0</v>
      </c>
      <c r="W392" s="348">
        <f t="shared" si="79"/>
        <v>0</v>
      </c>
      <c r="X392" s="348">
        <f t="shared" si="80"/>
        <v>0</v>
      </c>
      <c r="Y392" s="348">
        <f t="shared" si="81"/>
        <v>0</v>
      </c>
      <c r="Z392" s="348">
        <f t="shared" si="82"/>
        <v>0</v>
      </c>
      <c r="AA392" s="348">
        <f t="shared" si="83"/>
        <v>0</v>
      </c>
      <c r="AB392" s="71" t="str">
        <f>'REPRODUCTION 3'!M387</f>
        <v>Synthèse</v>
      </c>
      <c r="AC392" s="71" t="str">
        <f>'RUMINANTS 3'!M387</f>
        <v>Juin</v>
      </c>
      <c r="AD392" s="71" t="str">
        <f>'PARASITOLOGIE 3'!M387</f>
        <v>Synthèse</v>
      </c>
      <c r="AE392" s="71" t="str">
        <f>'INFECTIEUX 3'!M387</f>
        <v>Synthèse</v>
      </c>
      <c r="AF392" s="71" t="str">
        <f>'CARNIVORES 3'!M387</f>
        <v>Synthèse</v>
      </c>
      <c r="AG392" s="71" t="str">
        <f>'CHIRURGIE 3'!M387</f>
        <v>Synthèse</v>
      </c>
      <c r="AH392" s="71" t="str">
        <f>'BIOCHIMIE 2'!M387</f>
        <v>Synthèse</v>
      </c>
      <c r="AI392" s="71" t="str">
        <f>'HIDAOA 3'!M387</f>
        <v>Synthèse</v>
      </c>
      <c r="AJ392" s="71" t="str">
        <f>'ANA-PATH 2'!M387</f>
        <v>Synthèse</v>
      </c>
      <c r="AK392" s="73" t="str">
        <f>CLINIQUE!N389</f>
        <v>Juin</v>
      </c>
    </row>
    <row r="393" spans="1:37" ht="15.75">
      <c r="A393" s="35">
        <v>383</v>
      </c>
      <c r="B393" s="123" t="s">
        <v>714</v>
      </c>
      <c r="C393" s="123" t="s">
        <v>715</v>
      </c>
      <c r="D393" s="346">
        <f>'REPRODUCTION 3'!I388</f>
        <v>30</v>
      </c>
      <c r="E393" s="346">
        <f>'RUMINANTS 3'!I388</f>
        <v>45</v>
      </c>
      <c r="F393" s="346">
        <f>'PARASITOLOGIE 3'!I388</f>
        <v>46.5</v>
      </c>
      <c r="G393" s="346">
        <f>'INFECTIEUX 3'!I388</f>
        <v>25.5</v>
      </c>
      <c r="H393" s="346">
        <f>'CARNIVORES 3'!I388</f>
        <v>27.375</v>
      </c>
      <c r="I393" s="346">
        <f>'CHIRURGIE 3'!I388</f>
        <v>24</v>
      </c>
      <c r="J393" s="346">
        <f>'BIOCHIMIE 2'!I388</f>
        <v>20</v>
      </c>
      <c r="K393" s="346">
        <f>'HIDAOA 3'!I388</f>
        <v>28.125</v>
      </c>
      <c r="L393" s="346">
        <f>'ANA-PATH 2'!I388</f>
        <v>20</v>
      </c>
      <c r="M393" s="339">
        <f>CLINIQUE!J390</f>
        <v>42</v>
      </c>
      <c r="N393" s="339">
        <f t="shared" si="70"/>
        <v>308.5</v>
      </c>
      <c r="O393" s="339">
        <f t="shared" si="71"/>
        <v>11.017857142857142</v>
      </c>
      <c r="P393" s="89" t="str">
        <f t="shared" si="72"/>
        <v>Admis</v>
      </c>
      <c r="Q393" s="89" t="str">
        <f t="shared" si="73"/>
        <v>Synthèse</v>
      </c>
      <c r="R393" s="72">
        <f t="shared" si="74"/>
        <v>0</v>
      </c>
      <c r="S393" s="72">
        <f t="shared" si="75"/>
        <v>0</v>
      </c>
      <c r="T393" s="72">
        <f t="shared" si="76"/>
        <v>0</v>
      </c>
      <c r="U393" s="72">
        <f t="shared" si="77"/>
        <v>0</v>
      </c>
      <c r="V393" s="72">
        <f t="shared" si="78"/>
        <v>0</v>
      </c>
      <c r="W393" s="72">
        <f t="shared" si="79"/>
        <v>0</v>
      </c>
      <c r="X393" s="72">
        <f t="shared" si="80"/>
        <v>0</v>
      </c>
      <c r="Y393" s="72">
        <f t="shared" si="81"/>
        <v>0</v>
      </c>
      <c r="Z393" s="72">
        <f t="shared" si="82"/>
        <v>0</v>
      </c>
      <c r="AA393" s="72">
        <f t="shared" si="83"/>
        <v>0</v>
      </c>
      <c r="AB393" s="71" t="str">
        <f>'REPRODUCTION 3'!M388</f>
        <v>Synthèse</v>
      </c>
      <c r="AC393" s="71" t="str">
        <f>'RUMINANTS 3'!M388</f>
        <v>Juin</v>
      </c>
      <c r="AD393" s="71" t="str">
        <f>'PARASITOLOGIE 3'!M388</f>
        <v>Synthèse</v>
      </c>
      <c r="AE393" s="71" t="str">
        <f>'INFECTIEUX 3'!M388</f>
        <v>Synthèse</v>
      </c>
      <c r="AF393" s="71" t="str">
        <f>'CARNIVORES 3'!M388</f>
        <v>Synthèse</v>
      </c>
      <c r="AG393" s="71" t="str">
        <f>'CHIRURGIE 3'!M388</f>
        <v>Synthèse</v>
      </c>
      <c r="AH393" s="71" t="str">
        <f>'BIOCHIMIE 2'!M388</f>
        <v>Synthèse</v>
      </c>
      <c r="AI393" s="71" t="str">
        <f>'HIDAOA 3'!M388</f>
        <v>Synthèse</v>
      </c>
      <c r="AJ393" s="71" t="str">
        <f>'ANA-PATH 2'!M388</f>
        <v>Synthèse</v>
      </c>
      <c r="AK393" s="73" t="str">
        <f>CLINIQUE!N390</f>
        <v>Juin</v>
      </c>
    </row>
    <row r="394" spans="1:37" ht="31.5" hidden="1">
      <c r="A394" s="35">
        <v>384</v>
      </c>
      <c r="B394" s="123" t="s">
        <v>716</v>
      </c>
      <c r="C394" s="123" t="s">
        <v>717</v>
      </c>
      <c r="D394" s="346">
        <f>'REPRODUCTION 3'!I389</f>
        <v>15</v>
      </c>
      <c r="E394" s="346">
        <f>'RUMINANTS 3'!I389</f>
        <v>43.5</v>
      </c>
      <c r="F394" s="346">
        <f>'PARASITOLOGIE 3'!I389</f>
        <v>30</v>
      </c>
      <c r="G394" s="346">
        <f>'INFECTIEUX 3'!I389</f>
        <v>16.5</v>
      </c>
      <c r="H394" s="346">
        <f>'CARNIVORES 3'!I389</f>
        <v>46.125</v>
      </c>
      <c r="I394" s="346">
        <f>'CHIRURGIE 3'!I389</f>
        <v>34.5</v>
      </c>
      <c r="J394" s="346">
        <f>'BIOCHIMIE 2'!I389</f>
        <v>17</v>
      </c>
      <c r="K394" s="346">
        <f>'HIDAOA 3'!I389</f>
        <v>26.625</v>
      </c>
      <c r="L394" s="346">
        <f>'ANA-PATH 2'!I389</f>
        <v>19.5</v>
      </c>
      <c r="M394" s="88">
        <f>CLINIQUE!J391</f>
        <v>43</v>
      </c>
      <c r="N394" s="88">
        <f t="shared" si="70"/>
        <v>291.75</v>
      </c>
      <c r="O394" s="88">
        <f t="shared" si="71"/>
        <v>10.419642857142858</v>
      </c>
      <c r="P394" s="89" t="str">
        <f t="shared" si="72"/>
        <v>Admis</v>
      </c>
      <c r="Q394" s="89" t="str">
        <f t="shared" si="73"/>
        <v>juin</v>
      </c>
      <c r="R394" s="72">
        <f t="shared" si="74"/>
        <v>0</v>
      </c>
      <c r="S394" s="72">
        <f t="shared" si="75"/>
        <v>0</v>
      </c>
      <c r="T394" s="72">
        <f t="shared" si="76"/>
        <v>0</v>
      </c>
      <c r="U394" s="72">
        <f t="shared" si="77"/>
        <v>0</v>
      </c>
      <c r="V394" s="72">
        <f t="shared" si="78"/>
        <v>0</v>
      </c>
      <c r="W394" s="72">
        <f t="shared" si="79"/>
        <v>0</v>
      </c>
      <c r="X394" s="72">
        <f t="shared" si="80"/>
        <v>0</v>
      </c>
      <c r="Y394" s="72">
        <f t="shared" si="81"/>
        <v>0</v>
      </c>
      <c r="Z394" s="72">
        <f t="shared" si="82"/>
        <v>0</v>
      </c>
      <c r="AA394" s="72">
        <f t="shared" si="83"/>
        <v>0</v>
      </c>
      <c r="AB394" s="71" t="str">
        <f>'REPRODUCTION 3'!M389</f>
        <v>Juin</v>
      </c>
      <c r="AC394" s="71" t="str">
        <f>'RUMINANTS 3'!M389</f>
        <v>Juin</v>
      </c>
      <c r="AD394" s="71" t="str">
        <f>'PARASITOLOGIE 3'!M389</f>
        <v>Juin</v>
      </c>
      <c r="AE394" s="71" t="str">
        <f>'INFECTIEUX 3'!M389</f>
        <v>Juin</v>
      </c>
      <c r="AF394" s="71" t="str">
        <f>'CARNIVORES 3'!M389</f>
        <v>Juin</v>
      </c>
      <c r="AG394" s="71" t="str">
        <f>'CHIRURGIE 3'!M389</f>
        <v>Juin</v>
      </c>
      <c r="AH394" s="71" t="str">
        <f>'BIOCHIMIE 2'!M389</f>
        <v>Juin</v>
      </c>
      <c r="AI394" s="71" t="str">
        <f>'HIDAOA 3'!M389</f>
        <v>Juin</v>
      </c>
      <c r="AJ394" s="71" t="str">
        <f>'ANA-PATH 2'!M389</f>
        <v>Juin</v>
      </c>
      <c r="AK394" s="73" t="str">
        <f>CLINIQUE!N391</f>
        <v>Juin</v>
      </c>
    </row>
    <row r="395" spans="1:37" ht="15.75">
      <c r="A395" s="35">
        <v>385</v>
      </c>
      <c r="B395" s="123" t="s">
        <v>126</v>
      </c>
      <c r="C395" s="123" t="s">
        <v>718</v>
      </c>
      <c r="D395" s="346">
        <f>'REPRODUCTION 3'!I390</f>
        <v>15</v>
      </c>
      <c r="E395" s="346">
        <f>'RUMINANTS 3'!I390</f>
        <v>44.25</v>
      </c>
      <c r="F395" s="346">
        <f>'PARASITOLOGIE 3'!I390</f>
        <v>31.5</v>
      </c>
      <c r="G395" s="346">
        <f>'INFECTIEUX 3'!I390</f>
        <v>21</v>
      </c>
      <c r="H395" s="346">
        <f>'CARNIVORES 3'!I390</f>
        <v>27</v>
      </c>
      <c r="I395" s="346">
        <f>'CHIRURGIE 3'!I390</f>
        <v>30</v>
      </c>
      <c r="J395" s="346">
        <f>'BIOCHIMIE 2'!I390</f>
        <v>22</v>
      </c>
      <c r="K395" s="346">
        <f>'HIDAOA 3'!I390</f>
        <v>33</v>
      </c>
      <c r="L395" s="346">
        <f>'ANA-PATH 2'!I390</f>
        <v>30</v>
      </c>
      <c r="M395" s="339">
        <f>CLINIQUE!J392</f>
        <v>44</v>
      </c>
      <c r="N395" s="339">
        <f t="shared" si="70"/>
        <v>297.75</v>
      </c>
      <c r="O395" s="339">
        <f t="shared" si="71"/>
        <v>10.633928571428571</v>
      </c>
      <c r="P395" s="89" t="str">
        <f t="shared" si="72"/>
        <v>Admis</v>
      </c>
      <c r="Q395" s="89" t="str">
        <f t="shared" si="73"/>
        <v>Synthèse</v>
      </c>
      <c r="R395" s="72">
        <f t="shared" si="74"/>
        <v>0</v>
      </c>
      <c r="S395" s="72">
        <f t="shared" si="75"/>
        <v>0</v>
      </c>
      <c r="T395" s="72">
        <f t="shared" si="76"/>
        <v>0</v>
      </c>
      <c r="U395" s="72">
        <f t="shared" si="77"/>
        <v>0</v>
      </c>
      <c r="V395" s="72">
        <f t="shared" si="78"/>
        <v>0</v>
      </c>
      <c r="W395" s="72">
        <f t="shared" si="79"/>
        <v>0</v>
      </c>
      <c r="X395" s="72">
        <f t="shared" si="80"/>
        <v>0</v>
      </c>
      <c r="Y395" s="72">
        <f t="shared" si="81"/>
        <v>0</v>
      </c>
      <c r="Z395" s="72">
        <f t="shared" si="82"/>
        <v>0</v>
      </c>
      <c r="AA395" s="72">
        <f t="shared" si="83"/>
        <v>0</v>
      </c>
      <c r="AB395" s="71" t="str">
        <f>'REPRODUCTION 3'!M390</f>
        <v>Synthèse</v>
      </c>
      <c r="AC395" s="71" t="str">
        <f>'RUMINANTS 3'!M390</f>
        <v>Juin</v>
      </c>
      <c r="AD395" s="71" t="str">
        <f>'PARASITOLOGIE 3'!M390</f>
        <v>Juin</v>
      </c>
      <c r="AE395" s="71" t="str">
        <f>'INFECTIEUX 3'!M390</f>
        <v>Synthèse</v>
      </c>
      <c r="AF395" s="71" t="str">
        <f>'CARNIVORES 3'!M390</f>
        <v>Synthèse</v>
      </c>
      <c r="AG395" s="71" t="str">
        <f>'CHIRURGIE 3'!M390</f>
        <v>Synthèse</v>
      </c>
      <c r="AH395" s="71" t="str">
        <f>'BIOCHIMIE 2'!M390</f>
        <v>Synthèse</v>
      </c>
      <c r="AI395" s="71" t="str">
        <f>'HIDAOA 3'!M390</f>
        <v>Juin</v>
      </c>
      <c r="AJ395" s="71" t="str">
        <f>'ANA-PATH 2'!M390</f>
        <v>Synthèse</v>
      </c>
      <c r="AK395" s="73" t="str">
        <f>CLINIQUE!N392</f>
        <v>Juin</v>
      </c>
    </row>
    <row r="396" spans="1:37" ht="18.95" customHeight="1">
      <c r="A396" s="115">
        <v>221</v>
      </c>
      <c r="B396" s="136" t="s">
        <v>719</v>
      </c>
      <c r="C396" s="136" t="s">
        <v>515</v>
      </c>
      <c r="D396" s="346">
        <f>'REPRODUCTION 3'!I391</f>
        <v>13.5</v>
      </c>
      <c r="E396" s="346">
        <f>'RUMINANTS 3'!I391</f>
        <v>38.25</v>
      </c>
      <c r="F396" s="346">
        <f>'PARASITOLOGIE 3'!I391</f>
        <v>27</v>
      </c>
      <c r="G396" s="346">
        <f>'INFECTIEUX 3'!I391</f>
        <v>6</v>
      </c>
      <c r="H396" s="346">
        <f>'CARNIVORES 3'!I391</f>
        <v>25.125</v>
      </c>
      <c r="I396" s="346">
        <f>'CHIRURGIE 3'!I391</f>
        <v>15</v>
      </c>
      <c r="J396" s="346">
        <f>'BIOCHIMIE 2'!I391</f>
        <v>15</v>
      </c>
      <c r="K396" s="346">
        <f>'HIDAOA 3'!I391</f>
        <v>41.25</v>
      </c>
      <c r="L396" s="346">
        <f>'ANA-PATH 2'!I391</f>
        <v>16</v>
      </c>
      <c r="M396" s="346">
        <f>CLINIQUE!J393</f>
        <v>42</v>
      </c>
      <c r="N396" s="346">
        <f t="shared" si="70"/>
        <v>239.125</v>
      </c>
      <c r="O396" s="346">
        <f t="shared" si="71"/>
        <v>8.5401785714285712</v>
      </c>
      <c r="P396" s="347" t="str">
        <f t="shared" si="72"/>
        <v>Ajournee</v>
      </c>
      <c r="Q396" s="347" t="str">
        <f t="shared" si="73"/>
        <v>Synthèse</v>
      </c>
      <c r="R396" s="348">
        <f t="shared" si="74"/>
        <v>1</v>
      </c>
      <c r="S396" s="348">
        <f t="shared" si="75"/>
        <v>0</v>
      </c>
      <c r="T396" s="348">
        <f t="shared" si="76"/>
        <v>0</v>
      </c>
      <c r="U396" s="348">
        <f t="shared" si="77"/>
        <v>1</v>
      </c>
      <c r="V396" s="348">
        <f t="shared" si="78"/>
        <v>0</v>
      </c>
      <c r="W396" s="348">
        <f t="shared" si="79"/>
        <v>0</v>
      </c>
      <c r="X396" s="348">
        <f t="shared" si="80"/>
        <v>0</v>
      </c>
      <c r="Y396" s="348">
        <f t="shared" si="81"/>
        <v>0</v>
      </c>
      <c r="Z396" s="348">
        <f t="shared" si="82"/>
        <v>0</v>
      </c>
      <c r="AA396" s="348">
        <f t="shared" si="83"/>
        <v>0</v>
      </c>
      <c r="AB396" s="71" t="str">
        <f>'REPRODUCTION 3'!M391</f>
        <v>Synthèse</v>
      </c>
      <c r="AC396" s="71" t="str">
        <f>'RUMINANTS 3'!M391</f>
        <v>Juin</v>
      </c>
      <c r="AD396" s="71" t="str">
        <f>'PARASITOLOGIE 3'!M391</f>
        <v>Synthèse</v>
      </c>
      <c r="AE396" s="71" t="str">
        <f>'INFECTIEUX 3'!M391</f>
        <v>Synthèse</v>
      </c>
      <c r="AF396" s="71" t="str">
        <f>'CARNIVORES 3'!M391</f>
        <v>Synthèse</v>
      </c>
      <c r="AG396" s="71" t="str">
        <f>'CHIRURGIE 3'!M391</f>
        <v>Synthèse</v>
      </c>
      <c r="AH396" s="71" t="str">
        <f>'BIOCHIMIE 2'!M391</f>
        <v>Synthèse</v>
      </c>
      <c r="AI396" s="71" t="str">
        <f>'HIDAOA 3'!M391</f>
        <v>Synthèse</v>
      </c>
      <c r="AJ396" s="71" t="str">
        <f>'ANA-PATH 2'!M391</f>
        <v>Synthèse</v>
      </c>
      <c r="AK396" s="73" t="str">
        <f>CLINIQUE!N393</f>
        <v>Juin</v>
      </c>
    </row>
    <row r="397" spans="1:37" ht="15.75" hidden="1">
      <c r="A397" s="35">
        <v>387</v>
      </c>
      <c r="B397" s="123" t="s">
        <v>720</v>
      </c>
      <c r="C397" s="123" t="s">
        <v>721</v>
      </c>
      <c r="D397" s="346">
        <f>'REPRODUCTION 3'!I392</f>
        <v>31.875</v>
      </c>
      <c r="E397" s="346">
        <f>'RUMINANTS 3'!I392</f>
        <v>42.75</v>
      </c>
      <c r="F397" s="346">
        <f>'PARASITOLOGIE 3'!I392</f>
        <v>33.375</v>
      </c>
      <c r="G397" s="346">
        <f>'INFECTIEUX 3'!I392</f>
        <v>17.25</v>
      </c>
      <c r="H397" s="346">
        <f>'CARNIVORES 3'!I392</f>
        <v>34.125</v>
      </c>
      <c r="I397" s="346">
        <f>'CHIRURGIE 3'!I392</f>
        <v>27.75</v>
      </c>
      <c r="J397" s="346">
        <f>'BIOCHIMIE 2'!I392</f>
        <v>16</v>
      </c>
      <c r="K397" s="346">
        <f>'HIDAOA 3'!I392</f>
        <v>32.25</v>
      </c>
      <c r="L397" s="346">
        <f>'ANA-PATH 2'!I392</f>
        <v>12.5</v>
      </c>
      <c r="M397" s="88">
        <f>CLINIQUE!J394</f>
        <v>41</v>
      </c>
      <c r="N397" s="88">
        <f t="shared" ref="N397:N426" si="84">SUM(D397:M397)</f>
        <v>288.875</v>
      </c>
      <c r="O397" s="88">
        <f t="shared" ref="O397:O426" si="85">N397/28</f>
        <v>10.316964285714286</v>
      </c>
      <c r="P397" s="89" t="str">
        <f t="shared" ref="P397:P426" si="86">IF(OR(D397="exclus",E397="exclus",F397="exclus",G397="exclus",H397="exclus",I397="exclus",J397="exclus",K397="exclus",L397="exclus",M397="exclus"),"exclus",IF(AND(SUM(R397:AA397)=0,ROUND(O397,3)&gt;=10),"Admis","Ajournee"))</f>
        <v>Admis</v>
      </c>
      <c r="Q397" s="89" t="str">
        <f t="shared" ref="Q397:Q426" si="87">IF(COUNTIF(AB397:AK397,"=Rattrapage")&gt;0,"Rattrapage",IF(COUNTIF(AB397:AK397,"=Synthèse")&gt;0,"Synthèse","juin"))</f>
        <v>juin</v>
      </c>
      <c r="R397" s="72">
        <f t="shared" ref="R397:R426" si="88">IF(D397&lt;15,1,0)</f>
        <v>0</v>
      </c>
      <c r="S397" s="72">
        <f t="shared" ref="S397:S426" si="89">IF(E397&lt;15,1,0)</f>
        <v>0</v>
      </c>
      <c r="T397" s="72">
        <f t="shared" ref="T397:T426" si="90">IF(F397&lt;15,1,0)</f>
        <v>0</v>
      </c>
      <c r="U397" s="72">
        <f t="shared" ref="U397:U426" si="91">IF(G397&lt;15,1,0)</f>
        <v>0</v>
      </c>
      <c r="V397" s="72">
        <f t="shared" ref="V397:V426" si="92">IF(H397&lt;15,1,0)</f>
        <v>0</v>
      </c>
      <c r="W397" s="72">
        <f t="shared" ref="W397:W426" si="93">IF(I397&lt;15,1,0)</f>
        <v>0</v>
      </c>
      <c r="X397" s="72">
        <f t="shared" ref="X397:X426" si="94">IF(J397&lt;10,1,0)</f>
        <v>0</v>
      </c>
      <c r="Y397" s="72">
        <f t="shared" ref="Y397:Y426" si="95">IF(K397&lt;15,1,0)</f>
        <v>0</v>
      </c>
      <c r="Z397" s="72">
        <f t="shared" ref="Z397:Z426" si="96">IF(L397&lt;10,1,0)</f>
        <v>0</v>
      </c>
      <c r="AA397" s="72">
        <f t="shared" ref="AA397:AA426" si="97">IF(M397&lt;15,1,0)</f>
        <v>0</v>
      </c>
      <c r="AB397" s="71" t="str">
        <f>'REPRODUCTION 3'!M392</f>
        <v>Juin</v>
      </c>
      <c r="AC397" s="71" t="str">
        <f>'RUMINANTS 3'!M392</f>
        <v>Juin</v>
      </c>
      <c r="AD397" s="71" t="str">
        <f>'PARASITOLOGIE 3'!M392</f>
        <v>Juin</v>
      </c>
      <c r="AE397" s="71" t="str">
        <f>'INFECTIEUX 3'!M392</f>
        <v>Juin</v>
      </c>
      <c r="AF397" s="71" t="str">
        <f>'CARNIVORES 3'!M392</f>
        <v>Juin</v>
      </c>
      <c r="AG397" s="71" t="str">
        <f>'CHIRURGIE 3'!M392</f>
        <v>Juin</v>
      </c>
      <c r="AH397" s="71" t="str">
        <f>'BIOCHIMIE 2'!M392</f>
        <v>Juin</v>
      </c>
      <c r="AI397" s="71" t="str">
        <f>'HIDAOA 3'!M392</f>
        <v>Juin</v>
      </c>
      <c r="AJ397" s="71" t="str">
        <f>'ANA-PATH 2'!M392</f>
        <v>Juin</v>
      </c>
      <c r="AK397" s="73" t="str">
        <f>CLINIQUE!N394</f>
        <v>Juin</v>
      </c>
    </row>
    <row r="398" spans="1:37" ht="15.75">
      <c r="A398" s="35">
        <v>388</v>
      </c>
      <c r="B398" s="123" t="s">
        <v>722</v>
      </c>
      <c r="C398" s="123" t="s">
        <v>723</v>
      </c>
      <c r="D398" s="346">
        <f>'REPRODUCTION 3'!I393</f>
        <v>15</v>
      </c>
      <c r="E398" s="346">
        <f>'RUMINANTS 3'!I393</f>
        <v>41.25</v>
      </c>
      <c r="F398" s="346">
        <f>'PARASITOLOGIE 3'!I393</f>
        <v>36</v>
      </c>
      <c r="G398" s="346">
        <f>'INFECTIEUX 3'!I393</f>
        <v>21</v>
      </c>
      <c r="H398" s="346">
        <f>'CARNIVORES 3'!I393</f>
        <v>22.125</v>
      </c>
      <c r="I398" s="346">
        <f>'CHIRURGIE 3'!I393</f>
        <v>30</v>
      </c>
      <c r="J398" s="346">
        <f>'BIOCHIMIE 2'!I393</f>
        <v>19</v>
      </c>
      <c r="K398" s="346">
        <f>'HIDAOA 3'!I393</f>
        <v>41.25</v>
      </c>
      <c r="L398" s="346">
        <f>'ANA-PATH 2'!I393</f>
        <v>14</v>
      </c>
      <c r="M398" s="339">
        <f>CLINIQUE!J395</f>
        <v>41</v>
      </c>
      <c r="N398" s="339">
        <f t="shared" si="84"/>
        <v>280.625</v>
      </c>
      <c r="O398" s="339">
        <f t="shared" si="85"/>
        <v>10.022321428571429</v>
      </c>
      <c r="P398" s="89" t="str">
        <f t="shared" si="86"/>
        <v>Admis</v>
      </c>
      <c r="Q398" s="89" t="str">
        <f t="shared" si="87"/>
        <v>Synthèse</v>
      </c>
      <c r="R398" s="72">
        <f t="shared" si="88"/>
        <v>0</v>
      </c>
      <c r="S398" s="72">
        <f t="shared" si="89"/>
        <v>0</v>
      </c>
      <c r="T398" s="72">
        <f t="shared" si="90"/>
        <v>0</v>
      </c>
      <c r="U398" s="72">
        <f t="shared" si="91"/>
        <v>0</v>
      </c>
      <c r="V398" s="72">
        <f t="shared" si="92"/>
        <v>0</v>
      </c>
      <c r="W398" s="72">
        <f t="shared" si="93"/>
        <v>0</v>
      </c>
      <c r="X398" s="72">
        <f t="shared" si="94"/>
        <v>0</v>
      </c>
      <c r="Y398" s="72">
        <f t="shared" si="95"/>
        <v>0</v>
      </c>
      <c r="Z398" s="72">
        <f t="shared" si="96"/>
        <v>0</v>
      </c>
      <c r="AA398" s="72">
        <f t="shared" si="97"/>
        <v>0</v>
      </c>
      <c r="AB398" s="71" t="str">
        <f>'REPRODUCTION 3'!M393</f>
        <v>Synthèse</v>
      </c>
      <c r="AC398" s="71" t="str">
        <f>'RUMINANTS 3'!M393</f>
        <v>Juin</v>
      </c>
      <c r="AD398" s="71" t="str">
        <f>'PARASITOLOGIE 3'!M393</f>
        <v>Synthèse</v>
      </c>
      <c r="AE398" s="71" t="str">
        <f>'INFECTIEUX 3'!M393</f>
        <v>Synthèse</v>
      </c>
      <c r="AF398" s="71" t="str">
        <f>'CARNIVORES 3'!M393</f>
        <v>Synthèse</v>
      </c>
      <c r="AG398" s="71" t="str">
        <f>'CHIRURGIE 3'!M393</f>
        <v>Synthèse</v>
      </c>
      <c r="AH398" s="71" t="str">
        <f>'BIOCHIMIE 2'!M393</f>
        <v>Synthèse</v>
      </c>
      <c r="AI398" s="71" t="str">
        <f>'HIDAOA 3'!M393</f>
        <v>Synthèse</v>
      </c>
      <c r="AJ398" s="71" t="str">
        <f>'ANA-PATH 2'!M393</f>
        <v>Synthèse</v>
      </c>
      <c r="AK398" s="73" t="str">
        <f>CLINIQUE!N395</f>
        <v>Juin</v>
      </c>
    </row>
    <row r="399" spans="1:37" ht="15.75">
      <c r="A399" s="115">
        <v>29</v>
      </c>
      <c r="B399" s="136" t="s">
        <v>724</v>
      </c>
      <c r="C399" s="136" t="s">
        <v>789</v>
      </c>
      <c r="D399" s="346">
        <f>'REPRODUCTION 3'!I394</f>
        <v>15</v>
      </c>
      <c r="E399" s="346">
        <f>'RUMINANTS 3'!I394</f>
        <v>40.5</v>
      </c>
      <c r="F399" s="346">
        <f>'PARASITOLOGIE 3'!I394</f>
        <v>28.5</v>
      </c>
      <c r="G399" s="346">
        <f>'INFECTIEUX 3'!I394</f>
        <v>15</v>
      </c>
      <c r="H399" s="346">
        <f>'CARNIVORES 3'!I394</f>
        <v>30</v>
      </c>
      <c r="I399" s="346">
        <f>'CHIRURGIE 3'!I394</f>
        <v>35.25</v>
      </c>
      <c r="J399" s="346">
        <f>'BIOCHIMIE 2'!I394</f>
        <v>17.5</v>
      </c>
      <c r="K399" s="346">
        <f>'HIDAOA 3'!I394</f>
        <v>39</v>
      </c>
      <c r="L399" s="346">
        <f>'ANA-PATH 2'!I394</f>
        <v>22.5</v>
      </c>
      <c r="M399" s="346">
        <f>CLINIQUE!J396</f>
        <v>42</v>
      </c>
      <c r="N399" s="346">
        <f t="shared" si="84"/>
        <v>285.25</v>
      </c>
      <c r="O399" s="346">
        <f t="shared" si="85"/>
        <v>10.1875</v>
      </c>
      <c r="P399" s="347" t="str">
        <f t="shared" si="86"/>
        <v>Admis</v>
      </c>
      <c r="Q399" s="347" t="str">
        <f t="shared" si="87"/>
        <v>Synthèse</v>
      </c>
      <c r="R399" s="348">
        <f t="shared" si="88"/>
        <v>0</v>
      </c>
      <c r="S399" s="348">
        <f t="shared" si="89"/>
        <v>0</v>
      </c>
      <c r="T399" s="348">
        <f t="shared" si="90"/>
        <v>0</v>
      </c>
      <c r="U399" s="348">
        <f t="shared" si="91"/>
        <v>0</v>
      </c>
      <c r="V399" s="348">
        <f t="shared" si="92"/>
        <v>0</v>
      </c>
      <c r="W399" s="348">
        <f t="shared" si="93"/>
        <v>0</v>
      </c>
      <c r="X399" s="348">
        <f t="shared" si="94"/>
        <v>0</v>
      </c>
      <c r="Y399" s="348">
        <f t="shared" si="95"/>
        <v>0</v>
      </c>
      <c r="Z399" s="348">
        <f t="shared" si="96"/>
        <v>0</v>
      </c>
      <c r="AA399" s="348">
        <f t="shared" si="97"/>
        <v>0</v>
      </c>
      <c r="AB399" s="71" t="str">
        <f>'REPRODUCTION 3'!M394</f>
        <v>Synthèse</v>
      </c>
      <c r="AC399" s="71" t="str">
        <f>'RUMINANTS 3'!M394</f>
        <v>Juin</v>
      </c>
      <c r="AD399" s="71" t="str">
        <f>'PARASITOLOGIE 3'!M394</f>
        <v>Synthèse</v>
      </c>
      <c r="AE399" s="71" t="str">
        <f>'INFECTIEUX 3'!M394</f>
        <v>Synthèse</v>
      </c>
      <c r="AF399" s="71" t="str">
        <f>'CARNIVORES 3'!M394</f>
        <v>Synthèse</v>
      </c>
      <c r="AG399" s="71" t="str">
        <f>'CHIRURGIE 3'!M394</f>
        <v>Juin</v>
      </c>
      <c r="AH399" s="71" t="str">
        <f>'BIOCHIMIE 2'!M394</f>
        <v>Synthèse</v>
      </c>
      <c r="AI399" s="71" t="str">
        <f>'HIDAOA 3'!M394</f>
        <v>Synthèse</v>
      </c>
      <c r="AJ399" s="71" t="str">
        <f>'ANA-PATH 2'!M394</f>
        <v>Juin</v>
      </c>
      <c r="AK399" s="73" t="str">
        <f>CLINIQUE!N396</f>
        <v>Juin</v>
      </c>
    </row>
    <row r="400" spans="1:37" ht="15.75">
      <c r="A400" s="35">
        <v>390</v>
      </c>
      <c r="B400" s="123" t="s">
        <v>725</v>
      </c>
      <c r="C400" s="123" t="s">
        <v>790</v>
      </c>
      <c r="D400" s="346">
        <f>'REPRODUCTION 3'!I395</f>
        <v>21</v>
      </c>
      <c r="E400" s="346">
        <f>'RUMINANTS 3'!I395</f>
        <v>44.25</v>
      </c>
      <c r="F400" s="346">
        <f>'PARASITOLOGIE 3'!I395</f>
        <v>34.5</v>
      </c>
      <c r="G400" s="346">
        <f>'INFECTIEUX 3'!I395</f>
        <v>25.5</v>
      </c>
      <c r="H400" s="346">
        <f>'CARNIVORES 3'!I395</f>
        <v>35.25</v>
      </c>
      <c r="I400" s="346">
        <f>'CHIRURGIE 3'!I395</f>
        <v>30</v>
      </c>
      <c r="J400" s="346">
        <f>'BIOCHIMIE 2'!I395</f>
        <v>18</v>
      </c>
      <c r="K400" s="346">
        <f>'HIDAOA 3'!I395</f>
        <v>43.5</v>
      </c>
      <c r="L400" s="346">
        <f>'ANA-PATH 2'!I395</f>
        <v>22</v>
      </c>
      <c r="M400" s="339">
        <f>CLINIQUE!J397</f>
        <v>42</v>
      </c>
      <c r="N400" s="339">
        <f t="shared" si="84"/>
        <v>316</v>
      </c>
      <c r="O400" s="339">
        <f t="shared" si="85"/>
        <v>11.285714285714286</v>
      </c>
      <c r="P400" s="89" t="str">
        <f t="shared" si="86"/>
        <v>Admis</v>
      </c>
      <c r="Q400" s="89" t="str">
        <f t="shared" si="87"/>
        <v>Synthèse</v>
      </c>
      <c r="R400" s="72">
        <f t="shared" si="88"/>
        <v>0</v>
      </c>
      <c r="S400" s="72">
        <f t="shared" si="89"/>
        <v>0</v>
      </c>
      <c r="T400" s="72">
        <f t="shared" si="90"/>
        <v>0</v>
      </c>
      <c r="U400" s="72">
        <f t="shared" si="91"/>
        <v>0</v>
      </c>
      <c r="V400" s="72">
        <f t="shared" si="92"/>
        <v>0</v>
      </c>
      <c r="W400" s="72">
        <f t="shared" si="93"/>
        <v>0</v>
      </c>
      <c r="X400" s="72">
        <f t="shared" si="94"/>
        <v>0</v>
      </c>
      <c r="Y400" s="72">
        <f t="shared" si="95"/>
        <v>0</v>
      </c>
      <c r="Z400" s="72">
        <f t="shared" si="96"/>
        <v>0</v>
      </c>
      <c r="AA400" s="72">
        <f t="shared" si="97"/>
        <v>0</v>
      </c>
      <c r="AB400" s="71" t="str">
        <f>'REPRODUCTION 3'!M395</f>
        <v>Synthèse</v>
      </c>
      <c r="AC400" s="71" t="str">
        <f>'RUMINANTS 3'!M395</f>
        <v>Juin</v>
      </c>
      <c r="AD400" s="71" t="str">
        <f>'PARASITOLOGIE 3'!M395</f>
        <v>Juin</v>
      </c>
      <c r="AE400" s="71" t="str">
        <f>'INFECTIEUX 3'!M395</f>
        <v>Synthèse</v>
      </c>
      <c r="AF400" s="71" t="str">
        <f>'CARNIVORES 3'!M395</f>
        <v>Juin</v>
      </c>
      <c r="AG400" s="71" t="str">
        <f>'CHIRURGIE 3'!M395</f>
        <v>Synthèse</v>
      </c>
      <c r="AH400" s="71" t="str">
        <f>'BIOCHIMIE 2'!M395</f>
        <v>Synthèse</v>
      </c>
      <c r="AI400" s="71" t="str">
        <f>'HIDAOA 3'!M395</f>
        <v>Juin</v>
      </c>
      <c r="AJ400" s="71" t="str">
        <f>'ANA-PATH 2'!M395</f>
        <v>Synthèse</v>
      </c>
      <c r="AK400" s="73" t="str">
        <f>CLINIQUE!N397</f>
        <v>Juin</v>
      </c>
    </row>
    <row r="401" spans="1:37" ht="15.75">
      <c r="A401" s="35">
        <v>391</v>
      </c>
      <c r="B401" s="123" t="s">
        <v>726</v>
      </c>
      <c r="C401" s="123" t="s">
        <v>91</v>
      </c>
      <c r="D401" s="346">
        <f>'REPRODUCTION 3'!I396</f>
        <v>15</v>
      </c>
      <c r="E401" s="346">
        <f>'RUMINANTS 3'!I396</f>
        <v>38.25</v>
      </c>
      <c r="F401" s="346">
        <f>'PARASITOLOGIE 3'!I396</f>
        <v>51</v>
      </c>
      <c r="G401" s="346">
        <f>'INFECTIEUX 3'!I396</f>
        <v>19.5</v>
      </c>
      <c r="H401" s="346">
        <f>'CARNIVORES 3'!I396</f>
        <v>32.25</v>
      </c>
      <c r="I401" s="346">
        <f>'CHIRURGIE 3'!I396</f>
        <v>33</v>
      </c>
      <c r="J401" s="346">
        <f>'BIOCHIMIE 2'!I396</f>
        <v>13</v>
      </c>
      <c r="K401" s="346">
        <f>'HIDAOA 3'!I396</f>
        <v>37.5</v>
      </c>
      <c r="L401" s="346">
        <f>'ANA-PATH 2'!I396</f>
        <v>15</v>
      </c>
      <c r="M401" s="339">
        <f>CLINIQUE!J398</f>
        <v>42</v>
      </c>
      <c r="N401" s="339">
        <f t="shared" si="84"/>
        <v>296.5</v>
      </c>
      <c r="O401" s="339">
        <f t="shared" si="85"/>
        <v>10.589285714285714</v>
      </c>
      <c r="P401" s="89" t="str">
        <f t="shared" si="86"/>
        <v>Admis</v>
      </c>
      <c r="Q401" s="89" t="str">
        <f t="shared" si="87"/>
        <v>Synthèse</v>
      </c>
      <c r="R401" s="72">
        <f t="shared" si="88"/>
        <v>0</v>
      </c>
      <c r="S401" s="72">
        <f t="shared" si="89"/>
        <v>0</v>
      </c>
      <c r="T401" s="72">
        <f t="shared" si="90"/>
        <v>0</v>
      </c>
      <c r="U401" s="72">
        <f t="shared" si="91"/>
        <v>0</v>
      </c>
      <c r="V401" s="72">
        <f t="shared" si="92"/>
        <v>0</v>
      </c>
      <c r="W401" s="72">
        <f t="shared" si="93"/>
        <v>0</v>
      </c>
      <c r="X401" s="72">
        <f t="shared" si="94"/>
        <v>0</v>
      </c>
      <c r="Y401" s="72">
        <f t="shared" si="95"/>
        <v>0</v>
      </c>
      <c r="Z401" s="72">
        <f t="shared" si="96"/>
        <v>0</v>
      </c>
      <c r="AA401" s="72">
        <f t="shared" si="97"/>
        <v>0</v>
      </c>
      <c r="AB401" s="71" t="str">
        <f>'REPRODUCTION 3'!M396</f>
        <v>Synthèse</v>
      </c>
      <c r="AC401" s="71" t="str">
        <f>'RUMINANTS 3'!M396</f>
        <v>Juin</v>
      </c>
      <c r="AD401" s="71" t="str">
        <f>'PARASITOLOGIE 3'!M396</f>
        <v>Synthèse</v>
      </c>
      <c r="AE401" s="71" t="str">
        <f>'INFECTIEUX 3'!M396</f>
        <v>Synthèse</v>
      </c>
      <c r="AF401" s="71" t="str">
        <f>'CARNIVORES 3'!M396</f>
        <v>Juin</v>
      </c>
      <c r="AG401" s="71" t="str">
        <f>'CHIRURGIE 3'!M396</f>
        <v>Synthèse</v>
      </c>
      <c r="AH401" s="71" t="str">
        <f>'BIOCHIMIE 2'!M396</f>
        <v>Synthèse</v>
      </c>
      <c r="AI401" s="71" t="str">
        <f>'HIDAOA 3'!M396</f>
        <v>Synthèse</v>
      </c>
      <c r="AJ401" s="71" t="str">
        <f>'ANA-PATH 2'!M396</f>
        <v>Synthèse</v>
      </c>
      <c r="AK401" s="73" t="str">
        <f>CLINIQUE!N398</f>
        <v>Juin</v>
      </c>
    </row>
    <row r="402" spans="1:37" ht="15.75">
      <c r="A402" s="35">
        <v>392</v>
      </c>
      <c r="B402" s="123" t="s">
        <v>727</v>
      </c>
      <c r="C402" s="123" t="s">
        <v>477</v>
      </c>
      <c r="D402" s="346">
        <f>'REPRODUCTION 3'!I397</f>
        <v>15</v>
      </c>
      <c r="E402" s="346">
        <f>'RUMINANTS 3'!I397</f>
        <v>28.5</v>
      </c>
      <c r="F402" s="346">
        <f>'PARASITOLOGIE 3'!I397</f>
        <v>43.5</v>
      </c>
      <c r="G402" s="346">
        <f>'INFECTIEUX 3'!I397</f>
        <v>30</v>
      </c>
      <c r="H402" s="346">
        <f>'CARNIVORES 3'!I397</f>
        <v>29.625</v>
      </c>
      <c r="I402" s="346">
        <f>'CHIRURGIE 3'!I397</f>
        <v>24.75</v>
      </c>
      <c r="J402" s="346">
        <f>'BIOCHIMIE 2'!I397</f>
        <v>17</v>
      </c>
      <c r="K402" s="346">
        <f>'HIDAOA 3'!I397</f>
        <v>37.5</v>
      </c>
      <c r="L402" s="346">
        <f>'ANA-PATH 2'!I397</f>
        <v>17</v>
      </c>
      <c r="M402" s="339">
        <f>CLINIQUE!J399</f>
        <v>41</v>
      </c>
      <c r="N402" s="339">
        <f t="shared" si="84"/>
        <v>283.875</v>
      </c>
      <c r="O402" s="339">
        <f t="shared" si="85"/>
        <v>10.138392857142858</v>
      </c>
      <c r="P402" s="89" t="str">
        <f t="shared" si="86"/>
        <v>Admis</v>
      </c>
      <c r="Q402" s="89" t="str">
        <f t="shared" si="87"/>
        <v>Synthèse</v>
      </c>
      <c r="R402" s="72">
        <f t="shared" si="88"/>
        <v>0</v>
      </c>
      <c r="S402" s="72">
        <f t="shared" si="89"/>
        <v>0</v>
      </c>
      <c r="T402" s="72">
        <f t="shared" si="90"/>
        <v>0</v>
      </c>
      <c r="U402" s="72">
        <f t="shared" si="91"/>
        <v>0</v>
      </c>
      <c r="V402" s="72">
        <f t="shared" si="92"/>
        <v>0</v>
      </c>
      <c r="W402" s="72">
        <f t="shared" si="93"/>
        <v>0</v>
      </c>
      <c r="X402" s="72">
        <f t="shared" si="94"/>
        <v>0</v>
      </c>
      <c r="Y402" s="72">
        <f t="shared" si="95"/>
        <v>0</v>
      </c>
      <c r="Z402" s="72">
        <f t="shared" si="96"/>
        <v>0</v>
      </c>
      <c r="AA402" s="72">
        <f t="shared" si="97"/>
        <v>0</v>
      </c>
      <c r="AB402" s="71" t="str">
        <f>'REPRODUCTION 3'!M397</f>
        <v>Synthèse</v>
      </c>
      <c r="AC402" s="71" t="str">
        <f>'RUMINANTS 3'!M397</f>
        <v>Synthèse</v>
      </c>
      <c r="AD402" s="71" t="str">
        <f>'PARASITOLOGIE 3'!M397</f>
        <v>Synthèse</v>
      </c>
      <c r="AE402" s="71" t="str">
        <f>'INFECTIEUX 3'!M397</f>
        <v>Synthèse</v>
      </c>
      <c r="AF402" s="71" t="str">
        <f>'CARNIVORES 3'!M397</f>
        <v>Synthèse</v>
      </c>
      <c r="AG402" s="71" t="str">
        <f>'CHIRURGIE 3'!M397</f>
        <v>Synthèse</v>
      </c>
      <c r="AH402" s="71" t="str">
        <f>'BIOCHIMIE 2'!M397</f>
        <v>Synthèse</v>
      </c>
      <c r="AI402" s="71" t="str">
        <f>'HIDAOA 3'!M397</f>
        <v>Synthèse</v>
      </c>
      <c r="AJ402" s="71" t="str">
        <f>'ANA-PATH 2'!M397</f>
        <v>Synthèse</v>
      </c>
      <c r="AK402" s="73" t="str">
        <f>CLINIQUE!N399</f>
        <v>Juin</v>
      </c>
    </row>
    <row r="403" spans="1:37" ht="15.75">
      <c r="A403" s="35">
        <v>393</v>
      </c>
      <c r="B403" s="123" t="s">
        <v>93</v>
      </c>
      <c r="C403" s="123" t="s">
        <v>728</v>
      </c>
      <c r="D403" s="346">
        <f>'REPRODUCTION 3'!I398</f>
        <v>24</v>
      </c>
      <c r="E403" s="346">
        <f>'RUMINANTS 3'!I398</f>
        <v>42</v>
      </c>
      <c r="F403" s="346">
        <f>'PARASITOLOGIE 3'!I398</f>
        <v>43.5</v>
      </c>
      <c r="G403" s="346">
        <f>'INFECTIEUX 3'!I398</f>
        <v>16.5</v>
      </c>
      <c r="H403" s="346">
        <f>'CARNIVORES 3'!I398</f>
        <v>35.625</v>
      </c>
      <c r="I403" s="346">
        <f>'CHIRURGIE 3'!I398</f>
        <v>39</v>
      </c>
      <c r="J403" s="346">
        <f>'BIOCHIMIE 2'!I398</f>
        <v>25</v>
      </c>
      <c r="K403" s="346">
        <f>'HIDAOA 3'!I398</f>
        <v>43.5</v>
      </c>
      <c r="L403" s="346">
        <f>'ANA-PATH 2'!I398</f>
        <v>18</v>
      </c>
      <c r="M403" s="339">
        <f>CLINIQUE!J400</f>
        <v>42.25</v>
      </c>
      <c r="N403" s="339">
        <f t="shared" si="84"/>
        <v>329.375</v>
      </c>
      <c r="O403" s="339">
        <f t="shared" si="85"/>
        <v>11.763392857142858</v>
      </c>
      <c r="P403" s="89" t="str">
        <f t="shared" si="86"/>
        <v>Admis</v>
      </c>
      <c r="Q403" s="89" t="str">
        <f t="shared" si="87"/>
        <v>Synthèse</v>
      </c>
      <c r="R403" s="72">
        <f t="shared" si="88"/>
        <v>0</v>
      </c>
      <c r="S403" s="72">
        <f t="shared" si="89"/>
        <v>0</v>
      </c>
      <c r="T403" s="72">
        <f t="shared" si="90"/>
        <v>0</v>
      </c>
      <c r="U403" s="72">
        <f t="shared" si="91"/>
        <v>0</v>
      </c>
      <c r="V403" s="72">
        <f t="shared" si="92"/>
        <v>0</v>
      </c>
      <c r="W403" s="72">
        <f t="shared" si="93"/>
        <v>0</v>
      </c>
      <c r="X403" s="72">
        <f t="shared" si="94"/>
        <v>0</v>
      </c>
      <c r="Y403" s="72">
        <f t="shared" si="95"/>
        <v>0</v>
      </c>
      <c r="Z403" s="72">
        <f t="shared" si="96"/>
        <v>0</v>
      </c>
      <c r="AA403" s="72">
        <f t="shared" si="97"/>
        <v>0</v>
      </c>
      <c r="AB403" s="71" t="str">
        <f>'REPRODUCTION 3'!M398</f>
        <v>Synthèse</v>
      </c>
      <c r="AC403" s="71" t="str">
        <f>'RUMINANTS 3'!M398</f>
        <v>Juin</v>
      </c>
      <c r="AD403" s="71" t="str">
        <f>'PARASITOLOGIE 3'!M398</f>
        <v>Synthèse</v>
      </c>
      <c r="AE403" s="71" t="str">
        <f>'INFECTIEUX 3'!M398</f>
        <v>Synthèse</v>
      </c>
      <c r="AF403" s="71" t="str">
        <f>'CARNIVORES 3'!M398</f>
        <v>Juin</v>
      </c>
      <c r="AG403" s="71" t="str">
        <f>'CHIRURGIE 3'!M398</f>
        <v>Synthèse</v>
      </c>
      <c r="AH403" s="71" t="str">
        <f>'BIOCHIMIE 2'!M398</f>
        <v>Synthèse</v>
      </c>
      <c r="AI403" s="71" t="str">
        <f>'HIDAOA 3'!M398</f>
        <v>Synthèse</v>
      </c>
      <c r="AJ403" s="71" t="str">
        <f>'ANA-PATH 2'!M398</f>
        <v>Synthèse</v>
      </c>
      <c r="AK403" s="73" t="str">
        <f>CLINIQUE!N400</f>
        <v>Juin</v>
      </c>
    </row>
    <row r="404" spans="1:37" ht="15.75">
      <c r="A404" s="35">
        <v>394</v>
      </c>
      <c r="B404" s="123" t="s">
        <v>729</v>
      </c>
      <c r="C404" s="123" t="s">
        <v>730</v>
      </c>
      <c r="D404" s="346">
        <f>'REPRODUCTION 3'!I399</f>
        <v>21</v>
      </c>
      <c r="E404" s="346">
        <f>'RUMINANTS 3'!I399</f>
        <v>30</v>
      </c>
      <c r="F404" s="346">
        <f>'PARASITOLOGIE 3'!I399</f>
        <v>40.5</v>
      </c>
      <c r="G404" s="346">
        <f>'INFECTIEUX 3'!I399</f>
        <v>21</v>
      </c>
      <c r="H404" s="346">
        <f>'CARNIVORES 3'!I399</f>
        <v>18.375</v>
      </c>
      <c r="I404" s="346">
        <f>'CHIRURGIE 3'!I399</f>
        <v>40.5</v>
      </c>
      <c r="J404" s="346">
        <f>'BIOCHIMIE 2'!I399</f>
        <v>11</v>
      </c>
      <c r="K404" s="346">
        <f>'HIDAOA 3'!I399</f>
        <v>38.25</v>
      </c>
      <c r="L404" s="346">
        <f>'ANA-PATH 2'!I399</f>
        <v>24</v>
      </c>
      <c r="M404" s="339">
        <f>CLINIQUE!J401</f>
        <v>43</v>
      </c>
      <c r="N404" s="339">
        <f t="shared" si="84"/>
        <v>287.625</v>
      </c>
      <c r="O404" s="339">
        <f t="shared" si="85"/>
        <v>10.272321428571429</v>
      </c>
      <c r="P404" s="89" t="str">
        <f t="shared" si="86"/>
        <v>Admis</v>
      </c>
      <c r="Q404" s="89" t="str">
        <f t="shared" si="87"/>
        <v>Synthèse</v>
      </c>
      <c r="R404" s="72">
        <f t="shared" si="88"/>
        <v>0</v>
      </c>
      <c r="S404" s="72">
        <f t="shared" si="89"/>
        <v>0</v>
      </c>
      <c r="T404" s="72">
        <f t="shared" si="90"/>
        <v>0</v>
      </c>
      <c r="U404" s="72">
        <f t="shared" si="91"/>
        <v>0</v>
      </c>
      <c r="V404" s="72">
        <f t="shared" si="92"/>
        <v>0</v>
      </c>
      <c r="W404" s="72">
        <f t="shared" si="93"/>
        <v>0</v>
      </c>
      <c r="X404" s="72">
        <f t="shared" si="94"/>
        <v>0</v>
      </c>
      <c r="Y404" s="72">
        <f t="shared" si="95"/>
        <v>0</v>
      </c>
      <c r="Z404" s="72">
        <f t="shared" si="96"/>
        <v>0</v>
      </c>
      <c r="AA404" s="72">
        <f t="shared" si="97"/>
        <v>0</v>
      </c>
      <c r="AB404" s="71" t="str">
        <f>'REPRODUCTION 3'!M399</f>
        <v>Synthèse</v>
      </c>
      <c r="AC404" s="71" t="str">
        <f>'RUMINANTS 3'!M399</f>
        <v>Juin</v>
      </c>
      <c r="AD404" s="71" t="str">
        <f>'PARASITOLOGIE 3'!M399</f>
        <v>Synthèse</v>
      </c>
      <c r="AE404" s="71" t="str">
        <f>'INFECTIEUX 3'!M399</f>
        <v>Synthèse</v>
      </c>
      <c r="AF404" s="71" t="str">
        <f>'CARNIVORES 3'!M399</f>
        <v>Synthèse</v>
      </c>
      <c r="AG404" s="71" t="str">
        <f>'CHIRURGIE 3'!M399</f>
        <v>Synthèse</v>
      </c>
      <c r="AH404" s="71" t="str">
        <f>'BIOCHIMIE 2'!M399</f>
        <v>Synthèse</v>
      </c>
      <c r="AI404" s="71" t="str">
        <f>'HIDAOA 3'!M399</f>
        <v>Synthèse</v>
      </c>
      <c r="AJ404" s="71" t="str">
        <f>'ANA-PATH 2'!M399</f>
        <v>Synthèse</v>
      </c>
      <c r="AK404" s="73" t="str">
        <f>CLINIQUE!N401</f>
        <v>Juin</v>
      </c>
    </row>
    <row r="405" spans="1:37" ht="15.75" hidden="1">
      <c r="A405" s="115">
        <v>406</v>
      </c>
      <c r="B405" s="136" t="s">
        <v>791</v>
      </c>
      <c r="C405" s="136" t="s">
        <v>234</v>
      </c>
      <c r="D405" s="346">
        <f>'REPRODUCTION 3'!I400</f>
        <v>7.125</v>
      </c>
      <c r="E405" s="346">
        <f>'RUMINANTS 3'!I400</f>
        <v>10.5</v>
      </c>
      <c r="F405" s="346">
        <f>'PARASITOLOGIE 3'!I400</f>
        <v>0</v>
      </c>
      <c r="G405" s="346">
        <f>'INFECTIEUX 3'!I400</f>
        <v>5.625</v>
      </c>
      <c r="H405" s="346">
        <f>'CARNIVORES 3'!I400</f>
        <v>6.75</v>
      </c>
      <c r="I405" s="346">
        <f>'CHIRURGIE 3'!I400</f>
        <v>12.75</v>
      </c>
      <c r="J405" s="346">
        <f>'BIOCHIMIE 2'!I400</f>
        <v>10.75</v>
      </c>
      <c r="K405" s="346">
        <f>'HIDAOA 3'!I400</f>
        <v>26.625</v>
      </c>
      <c r="L405" s="346">
        <f>'ANA-PATH 2'!I400</f>
        <v>7</v>
      </c>
      <c r="M405" s="346">
        <f>CLINIQUE!J402</f>
        <v>13</v>
      </c>
      <c r="N405" s="346">
        <f t="shared" si="84"/>
        <v>100.125</v>
      </c>
      <c r="O405" s="346">
        <f t="shared" si="85"/>
        <v>3.5758928571428572</v>
      </c>
      <c r="P405" s="347" t="str">
        <f t="shared" si="86"/>
        <v>Ajournee</v>
      </c>
      <c r="Q405" s="347" t="str">
        <f t="shared" si="87"/>
        <v>juin</v>
      </c>
      <c r="R405" s="348">
        <f t="shared" si="88"/>
        <v>1</v>
      </c>
      <c r="S405" s="348">
        <f t="shared" si="89"/>
        <v>1</v>
      </c>
      <c r="T405" s="348">
        <f t="shared" si="90"/>
        <v>1</v>
      </c>
      <c r="U405" s="348">
        <f t="shared" si="91"/>
        <v>1</v>
      </c>
      <c r="V405" s="348">
        <f t="shared" si="92"/>
        <v>1</v>
      </c>
      <c r="W405" s="348">
        <f t="shared" si="93"/>
        <v>1</v>
      </c>
      <c r="X405" s="348">
        <f t="shared" si="94"/>
        <v>0</v>
      </c>
      <c r="Y405" s="348">
        <f t="shared" si="95"/>
        <v>0</v>
      </c>
      <c r="Z405" s="348">
        <f t="shared" si="96"/>
        <v>1</v>
      </c>
      <c r="AA405" s="348">
        <f t="shared" si="97"/>
        <v>1</v>
      </c>
      <c r="AB405" s="71" t="str">
        <f>'REPRODUCTION 3'!M400</f>
        <v>Juin</v>
      </c>
      <c r="AC405" s="71" t="str">
        <f>'RUMINANTS 3'!M400</f>
        <v>Juin</v>
      </c>
      <c r="AD405" s="71" t="str">
        <f>'PARASITOLOGIE 3'!M400</f>
        <v>Juin</v>
      </c>
      <c r="AE405" s="71" t="str">
        <f>'INFECTIEUX 3'!M400</f>
        <v>Juin</v>
      </c>
      <c r="AF405" s="71" t="str">
        <f>'CARNIVORES 3'!M400</f>
        <v>Juin</v>
      </c>
      <c r="AG405" s="71" t="str">
        <f>'CHIRURGIE 3'!M400</f>
        <v>Juin</v>
      </c>
      <c r="AH405" s="71" t="str">
        <f>'BIOCHIMIE 2'!M400</f>
        <v>Juin</v>
      </c>
      <c r="AI405" s="71" t="str">
        <f>'HIDAOA 3'!M400</f>
        <v>Juin</v>
      </c>
      <c r="AJ405" s="71" t="str">
        <f>'ANA-PATH 2'!M400</f>
        <v>Juin</v>
      </c>
      <c r="AK405" s="73" t="str">
        <f>CLINIQUE!N402</f>
        <v>Juin</v>
      </c>
    </row>
    <row r="406" spans="1:37" ht="15.75" hidden="1">
      <c r="A406" s="35">
        <v>396</v>
      </c>
      <c r="B406" s="123" t="s">
        <v>731</v>
      </c>
      <c r="C406" s="123" t="s">
        <v>649</v>
      </c>
      <c r="D406" s="346">
        <f>'REPRODUCTION 3'!I401</f>
        <v>26.625</v>
      </c>
      <c r="E406" s="346">
        <f>'RUMINANTS 3'!I401</f>
        <v>51.75</v>
      </c>
      <c r="F406" s="346">
        <f>'PARASITOLOGIE 3'!I401</f>
        <v>39.75</v>
      </c>
      <c r="G406" s="346">
        <f>'INFECTIEUX 3'!I401</f>
        <v>15.75</v>
      </c>
      <c r="H406" s="346">
        <f>'CARNIVORES 3'!I401</f>
        <v>35.25</v>
      </c>
      <c r="I406" s="346">
        <f>'CHIRURGIE 3'!I401</f>
        <v>30.75</v>
      </c>
      <c r="J406" s="346">
        <f>'BIOCHIMIE 2'!I401</f>
        <v>17</v>
      </c>
      <c r="K406" s="346">
        <f>'HIDAOA 3'!I401</f>
        <v>36.75</v>
      </c>
      <c r="L406" s="346">
        <f>'ANA-PATH 2'!I401</f>
        <v>19.5</v>
      </c>
      <c r="M406" s="88">
        <f>CLINIQUE!J403</f>
        <v>44</v>
      </c>
      <c r="N406" s="88">
        <f t="shared" si="84"/>
        <v>317.125</v>
      </c>
      <c r="O406" s="88">
        <f t="shared" si="85"/>
        <v>11.325892857142858</v>
      </c>
      <c r="P406" s="89" t="str">
        <f t="shared" si="86"/>
        <v>Admis</v>
      </c>
      <c r="Q406" s="89" t="str">
        <f t="shared" si="87"/>
        <v>juin</v>
      </c>
      <c r="R406" s="72">
        <f t="shared" si="88"/>
        <v>0</v>
      </c>
      <c r="S406" s="72">
        <f t="shared" si="89"/>
        <v>0</v>
      </c>
      <c r="T406" s="72">
        <f t="shared" si="90"/>
        <v>0</v>
      </c>
      <c r="U406" s="72">
        <f t="shared" si="91"/>
        <v>0</v>
      </c>
      <c r="V406" s="72">
        <f t="shared" si="92"/>
        <v>0</v>
      </c>
      <c r="W406" s="72">
        <f t="shared" si="93"/>
        <v>0</v>
      </c>
      <c r="X406" s="72">
        <f t="shared" si="94"/>
        <v>0</v>
      </c>
      <c r="Y406" s="72">
        <f t="shared" si="95"/>
        <v>0</v>
      </c>
      <c r="Z406" s="72">
        <f t="shared" si="96"/>
        <v>0</v>
      </c>
      <c r="AA406" s="72">
        <f t="shared" si="97"/>
        <v>0</v>
      </c>
      <c r="AB406" s="71" t="str">
        <f>'REPRODUCTION 3'!M401</f>
        <v>Juin</v>
      </c>
      <c r="AC406" s="71" t="str">
        <f>'RUMINANTS 3'!M401</f>
        <v>Juin</v>
      </c>
      <c r="AD406" s="71" t="str">
        <f>'PARASITOLOGIE 3'!M401</f>
        <v>Juin</v>
      </c>
      <c r="AE406" s="71" t="str">
        <f>'INFECTIEUX 3'!M401</f>
        <v>Juin</v>
      </c>
      <c r="AF406" s="71" t="str">
        <f>'CARNIVORES 3'!M401</f>
        <v>Juin</v>
      </c>
      <c r="AG406" s="71" t="str">
        <f>'CHIRURGIE 3'!M401</f>
        <v>Juin</v>
      </c>
      <c r="AH406" s="71" t="str">
        <f>'BIOCHIMIE 2'!M401</f>
        <v>Juin</v>
      </c>
      <c r="AI406" s="71" t="str">
        <f>'HIDAOA 3'!M401</f>
        <v>Juin</v>
      </c>
      <c r="AJ406" s="71" t="str">
        <f>'ANA-PATH 2'!M401</f>
        <v>Juin</v>
      </c>
      <c r="AK406" s="73" t="str">
        <f>CLINIQUE!N403</f>
        <v>Juin</v>
      </c>
    </row>
    <row r="407" spans="1:37" ht="15.75" hidden="1">
      <c r="A407" s="35">
        <v>397</v>
      </c>
      <c r="B407" s="123" t="s">
        <v>732</v>
      </c>
      <c r="C407" s="123" t="s">
        <v>255</v>
      </c>
      <c r="D407" s="346">
        <f>'REPRODUCTION 3'!I402</f>
        <v>19.875</v>
      </c>
      <c r="E407" s="346">
        <f>'RUMINANTS 3'!I402</f>
        <v>38.25</v>
      </c>
      <c r="F407" s="346">
        <f>'PARASITOLOGIE 3'!I402</f>
        <v>40.125</v>
      </c>
      <c r="G407" s="346">
        <f>'INFECTIEUX 3'!I402</f>
        <v>17.25</v>
      </c>
      <c r="H407" s="346">
        <f>'CARNIVORES 3'!I402</f>
        <v>39.375</v>
      </c>
      <c r="I407" s="346">
        <f>'CHIRURGIE 3'!I402</f>
        <v>40.875</v>
      </c>
      <c r="J407" s="346">
        <f>'BIOCHIMIE 2'!I402</f>
        <v>17</v>
      </c>
      <c r="K407" s="346">
        <f>'HIDAOA 3'!I402</f>
        <v>33.75</v>
      </c>
      <c r="L407" s="346">
        <f>'ANA-PATH 2'!I402</f>
        <v>27.5</v>
      </c>
      <c r="M407" s="88">
        <f>CLINIQUE!J404</f>
        <v>45</v>
      </c>
      <c r="N407" s="88">
        <f t="shared" si="84"/>
        <v>319</v>
      </c>
      <c r="O407" s="88">
        <f t="shared" si="85"/>
        <v>11.392857142857142</v>
      </c>
      <c r="P407" s="89" t="str">
        <f t="shared" si="86"/>
        <v>Admis</v>
      </c>
      <c r="Q407" s="89" t="str">
        <f t="shared" si="87"/>
        <v>juin</v>
      </c>
      <c r="R407" s="72">
        <f t="shared" si="88"/>
        <v>0</v>
      </c>
      <c r="S407" s="72">
        <f t="shared" si="89"/>
        <v>0</v>
      </c>
      <c r="T407" s="72">
        <f t="shared" si="90"/>
        <v>0</v>
      </c>
      <c r="U407" s="72">
        <f t="shared" si="91"/>
        <v>0</v>
      </c>
      <c r="V407" s="72">
        <f t="shared" si="92"/>
        <v>0</v>
      </c>
      <c r="W407" s="72">
        <f t="shared" si="93"/>
        <v>0</v>
      </c>
      <c r="X407" s="72">
        <f t="shared" si="94"/>
        <v>0</v>
      </c>
      <c r="Y407" s="72">
        <f t="shared" si="95"/>
        <v>0</v>
      </c>
      <c r="Z407" s="72">
        <f t="shared" si="96"/>
        <v>0</v>
      </c>
      <c r="AA407" s="72">
        <f t="shared" si="97"/>
        <v>0</v>
      </c>
      <c r="AB407" s="71" t="str">
        <f>'REPRODUCTION 3'!M402</f>
        <v>Juin</v>
      </c>
      <c r="AC407" s="71" t="str">
        <f>'RUMINANTS 3'!M402</f>
        <v>Juin</v>
      </c>
      <c r="AD407" s="71" t="str">
        <f>'PARASITOLOGIE 3'!M402</f>
        <v>Juin</v>
      </c>
      <c r="AE407" s="71" t="str">
        <f>'INFECTIEUX 3'!M402</f>
        <v>Juin</v>
      </c>
      <c r="AF407" s="71" t="str">
        <f>'CARNIVORES 3'!M402</f>
        <v>Juin</v>
      </c>
      <c r="AG407" s="71" t="str">
        <f>'CHIRURGIE 3'!M402</f>
        <v>Juin</v>
      </c>
      <c r="AH407" s="71" t="str">
        <f>'BIOCHIMIE 2'!M402</f>
        <v>Juin</v>
      </c>
      <c r="AI407" s="71" t="str">
        <f>'HIDAOA 3'!M402</f>
        <v>Juin</v>
      </c>
      <c r="AJ407" s="71" t="str">
        <f>'ANA-PATH 2'!M402</f>
        <v>Juin</v>
      </c>
      <c r="AK407" s="73" t="str">
        <f>CLINIQUE!N404</f>
        <v>Juin</v>
      </c>
    </row>
    <row r="408" spans="1:37" ht="15.75">
      <c r="A408" s="35">
        <v>398</v>
      </c>
      <c r="B408" s="123" t="s">
        <v>733</v>
      </c>
      <c r="C408" s="123" t="s">
        <v>734</v>
      </c>
      <c r="D408" s="346">
        <f>'REPRODUCTION 3'!I403</f>
        <v>27</v>
      </c>
      <c r="E408" s="346">
        <f>'RUMINANTS 3'!I403</f>
        <v>41.25</v>
      </c>
      <c r="F408" s="346">
        <f>'PARASITOLOGIE 3'!I403</f>
        <v>40.5</v>
      </c>
      <c r="G408" s="346">
        <f>'INFECTIEUX 3'!I403</f>
        <v>17.25</v>
      </c>
      <c r="H408" s="346">
        <f>'CARNIVORES 3'!I403</f>
        <v>40.125</v>
      </c>
      <c r="I408" s="346">
        <f>'CHIRURGIE 3'!I403</f>
        <v>30</v>
      </c>
      <c r="J408" s="346">
        <f>'BIOCHIMIE 2'!I403</f>
        <v>28</v>
      </c>
      <c r="K408" s="346">
        <f>'HIDAOA 3'!I403</f>
        <v>49.5</v>
      </c>
      <c r="L408" s="346">
        <f>'ANA-PATH 2'!I403</f>
        <v>18</v>
      </c>
      <c r="M408" s="339">
        <f>CLINIQUE!J405</f>
        <v>46</v>
      </c>
      <c r="N408" s="339">
        <f t="shared" si="84"/>
        <v>337.625</v>
      </c>
      <c r="O408" s="339">
        <f t="shared" si="85"/>
        <v>12.058035714285714</v>
      </c>
      <c r="P408" s="89" t="str">
        <f t="shared" si="86"/>
        <v>Admis</v>
      </c>
      <c r="Q408" s="89" t="str">
        <f t="shared" si="87"/>
        <v>Synthèse</v>
      </c>
      <c r="R408" s="72">
        <f t="shared" si="88"/>
        <v>0</v>
      </c>
      <c r="S408" s="72">
        <f t="shared" si="89"/>
        <v>0</v>
      </c>
      <c r="T408" s="72">
        <f t="shared" si="90"/>
        <v>0</v>
      </c>
      <c r="U408" s="72">
        <f t="shared" si="91"/>
        <v>0</v>
      </c>
      <c r="V408" s="72">
        <f t="shared" si="92"/>
        <v>0</v>
      </c>
      <c r="W408" s="72">
        <f t="shared" si="93"/>
        <v>0</v>
      </c>
      <c r="X408" s="72">
        <f t="shared" si="94"/>
        <v>0</v>
      </c>
      <c r="Y408" s="72">
        <f t="shared" si="95"/>
        <v>0</v>
      </c>
      <c r="Z408" s="72">
        <f t="shared" si="96"/>
        <v>0</v>
      </c>
      <c r="AA408" s="72">
        <f t="shared" si="97"/>
        <v>0</v>
      </c>
      <c r="AB408" s="71" t="str">
        <f>'REPRODUCTION 3'!M403</f>
        <v>Synthèse</v>
      </c>
      <c r="AC408" s="71" t="str">
        <f>'RUMINANTS 3'!M403</f>
        <v>Juin</v>
      </c>
      <c r="AD408" s="71" t="str">
        <f>'PARASITOLOGIE 3'!M403</f>
        <v>Synthèse</v>
      </c>
      <c r="AE408" s="71" t="str">
        <f>'INFECTIEUX 3'!M403</f>
        <v>Synthèse</v>
      </c>
      <c r="AF408" s="71" t="str">
        <f>'CARNIVORES 3'!M403</f>
        <v>Juin</v>
      </c>
      <c r="AG408" s="71" t="str">
        <f>'CHIRURGIE 3'!M403</f>
        <v>Juin</v>
      </c>
      <c r="AH408" s="71" t="str">
        <f>'BIOCHIMIE 2'!M403</f>
        <v>Synthèse</v>
      </c>
      <c r="AI408" s="71" t="str">
        <f>'HIDAOA 3'!M403</f>
        <v>Synthèse</v>
      </c>
      <c r="AJ408" s="71" t="str">
        <f>'ANA-PATH 2'!M403</f>
        <v>Synthèse</v>
      </c>
      <c r="AK408" s="73" t="str">
        <f>CLINIQUE!N405</f>
        <v>Juin</v>
      </c>
    </row>
    <row r="409" spans="1:37" ht="18.95" customHeight="1">
      <c r="A409" s="115">
        <v>190</v>
      </c>
      <c r="B409" s="136" t="s">
        <v>733</v>
      </c>
      <c r="C409" s="136" t="s">
        <v>69</v>
      </c>
      <c r="D409" s="346">
        <f>'REPRODUCTION 3'!I404</f>
        <v>9</v>
      </c>
      <c r="E409" s="346">
        <f>'RUMINANTS 3'!I404</f>
        <v>37.5</v>
      </c>
      <c r="F409" s="346">
        <f>'PARASITOLOGIE 3'!I404</f>
        <v>31.5</v>
      </c>
      <c r="G409" s="346">
        <f>'INFECTIEUX 3'!I404</f>
        <v>12</v>
      </c>
      <c r="H409" s="346">
        <f>'CARNIVORES 3'!I404</f>
        <v>24.75</v>
      </c>
      <c r="I409" s="346">
        <f>'CHIRURGIE 3'!I404</f>
        <v>14.25</v>
      </c>
      <c r="J409" s="346">
        <f>'BIOCHIMIE 2'!I404</f>
        <v>15</v>
      </c>
      <c r="K409" s="346">
        <f>'HIDAOA 3'!I404</f>
        <v>38.25</v>
      </c>
      <c r="L409" s="346">
        <f>'ANA-PATH 2'!I404</f>
        <v>15</v>
      </c>
      <c r="M409" s="346">
        <f>CLINIQUE!J406</f>
        <v>43</v>
      </c>
      <c r="N409" s="346">
        <f t="shared" si="84"/>
        <v>240.25</v>
      </c>
      <c r="O409" s="346">
        <f t="shared" si="85"/>
        <v>8.5803571428571423</v>
      </c>
      <c r="P409" s="347" t="str">
        <f t="shared" si="86"/>
        <v>Ajournee</v>
      </c>
      <c r="Q409" s="347" t="str">
        <f t="shared" si="87"/>
        <v>Synthèse</v>
      </c>
      <c r="R409" s="348">
        <f t="shared" si="88"/>
        <v>1</v>
      </c>
      <c r="S409" s="348">
        <f t="shared" si="89"/>
        <v>0</v>
      </c>
      <c r="T409" s="348">
        <f t="shared" si="90"/>
        <v>0</v>
      </c>
      <c r="U409" s="348">
        <f t="shared" si="91"/>
        <v>1</v>
      </c>
      <c r="V409" s="348">
        <f t="shared" si="92"/>
        <v>0</v>
      </c>
      <c r="W409" s="348">
        <f t="shared" si="93"/>
        <v>1</v>
      </c>
      <c r="X409" s="348">
        <f t="shared" si="94"/>
        <v>0</v>
      </c>
      <c r="Y409" s="348">
        <f t="shared" si="95"/>
        <v>0</v>
      </c>
      <c r="Z409" s="348">
        <f t="shared" si="96"/>
        <v>0</v>
      </c>
      <c r="AA409" s="348">
        <f t="shared" si="97"/>
        <v>0</v>
      </c>
      <c r="AB409" s="71" t="str">
        <f>'REPRODUCTION 3'!M404</f>
        <v>Synthèse</v>
      </c>
      <c r="AC409" s="71" t="str">
        <f>'RUMINANTS 3'!M404</f>
        <v>Juin</v>
      </c>
      <c r="AD409" s="71" t="str">
        <f>'PARASITOLOGIE 3'!M404</f>
        <v>Synthèse</v>
      </c>
      <c r="AE409" s="71" t="str">
        <f>'INFECTIEUX 3'!M404</f>
        <v>Synthèse</v>
      </c>
      <c r="AF409" s="71" t="str">
        <f>'CARNIVORES 3'!M404</f>
        <v>Synthèse</v>
      </c>
      <c r="AG409" s="71" t="str">
        <f>'CHIRURGIE 3'!M404</f>
        <v>Synthèse</v>
      </c>
      <c r="AH409" s="71" t="str">
        <f>'BIOCHIMIE 2'!M404</f>
        <v>Synthèse</v>
      </c>
      <c r="AI409" s="71" t="str">
        <f>'HIDAOA 3'!M404</f>
        <v>Synthèse</v>
      </c>
      <c r="AJ409" s="71" t="str">
        <f>'ANA-PATH 2'!M404</f>
        <v>Synthèse</v>
      </c>
      <c r="AK409" s="73" t="str">
        <f>CLINIQUE!N406</f>
        <v>Juin</v>
      </c>
    </row>
    <row r="410" spans="1:37" ht="15.75">
      <c r="A410" s="35">
        <v>400</v>
      </c>
      <c r="B410" s="123" t="s">
        <v>735</v>
      </c>
      <c r="C410" s="123" t="s">
        <v>94</v>
      </c>
      <c r="D410" s="346">
        <f>'REPRODUCTION 3'!I405</f>
        <v>30</v>
      </c>
      <c r="E410" s="346">
        <f>'RUMINANTS 3'!I405</f>
        <v>37.5</v>
      </c>
      <c r="F410" s="346">
        <f>'PARASITOLOGIE 3'!I405</f>
        <v>39</v>
      </c>
      <c r="G410" s="346">
        <f>'INFECTIEUX 3'!I405</f>
        <v>30</v>
      </c>
      <c r="H410" s="346">
        <f>'CARNIVORES 3'!I405</f>
        <v>36.75</v>
      </c>
      <c r="I410" s="346">
        <f>'CHIRURGIE 3'!I405</f>
        <v>30</v>
      </c>
      <c r="J410" s="346">
        <f>'BIOCHIMIE 2'!I405</f>
        <v>19</v>
      </c>
      <c r="K410" s="346">
        <f>'HIDAOA 3'!I405</f>
        <v>45</v>
      </c>
      <c r="L410" s="346">
        <f>'ANA-PATH 2'!I405</f>
        <v>17</v>
      </c>
      <c r="M410" s="339">
        <f>CLINIQUE!J407</f>
        <v>45</v>
      </c>
      <c r="N410" s="339">
        <f t="shared" si="84"/>
        <v>329.25</v>
      </c>
      <c r="O410" s="339">
        <f t="shared" si="85"/>
        <v>11.758928571428571</v>
      </c>
      <c r="P410" s="89" t="str">
        <f t="shared" si="86"/>
        <v>Admis</v>
      </c>
      <c r="Q410" s="89" t="str">
        <f t="shared" si="87"/>
        <v>Synthèse</v>
      </c>
      <c r="R410" s="72">
        <f t="shared" si="88"/>
        <v>0</v>
      </c>
      <c r="S410" s="72">
        <f t="shared" si="89"/>
        <v>0</v>
      </c>
      <c r="T410" s="72">
        <f t="shared" si="90"/>
        <v>0</v>
      </c>
      <c r="U410" s="72">
        <f t="shared" si="91"/>
        <v>0</v>
      </c>
      <c r="V410" s="72">
        <f t="shared" si="92"/>
        <v>0</v>
      </c>
      <c r="W410" s="72">
        <f t="shared" si="93"/>
        <v>0</v>
      </c>
      <c r="X410" s="72">
        <f t="shared" si="94"/>
        <v>0</v>
      </c>
      <c r="Y410" s="72">
        <f t="shared" si="95"/>
        <v>0</v>
      </c>
      <c r="Z410" s="72">
        <f t="shared" si="96"/>
        <v>0</v>
      </c>
      <c r="AA410" s="72">
        <f t="shared" si="97"/>
        <v>0</v>
      </c>
      <c r="AB410" s="71" t="str">
        <f>'REPRODUCTION 3'!M405</f>
        <v>Synthèse</v>
      </c>
      <c r="AC410" s="71" t="str">
        <f>'RUMINANTS 3'!M405</f>
        <v>Juin</v>
      </c>
      <c r="AD410" s="71" t="str">
        <f>'PARASITOLOGIE 3'!M405</f>
        <v>Synthèse</v>
      </c>
      <c r="AE410" s="71" t="str">
        <f>'INFECTIEUX 3'!M405</f>
        <v>Synthèse</v>
      </c>
      <c r="AF410" s="71" t="str">
        <f>'CARNIVORES 3'!M405</f>
        <v>Juin</v>
      </c>
      <c r="AG410" s="71" t="str">
        <f>'CHIRURGIE 3'!M405</f>
        <v>Synthèse</v>
      </c>
      <c r="AH410" s="71" t="str">
        <f>'BIOCHIMIE 2'!M405</f>
        <v>Synthèse</v>
      </c>
      <c r="AI410" s="71" t="str">
        <f>'HIDAOA 3'!M405</f>
        <v>Synthèse</v>
      </c>
      <c r="AJ410" s="71" t="str">
        <f>'ANA-PATH 2'!M405</f>
        <v>Synthèse</v>
      </c>
      <c r="AK410" s="73" t="str">
        <f>CLINIQUE!N407</f>
        <v>Juin</v>
      </c>
    </row>
    <row r="411" spans="1:37" ht="18.95" customHeight="1">
      <c r="A411" s="115">
        <v>293</v>
      </c>
      <c r="B411" s="136" t="s">
        <v>127</v>
      </c>
      <c r="C411" s="136" t="s">
        <v>736</v>
      </c>
      <c r="D411" s="346">
        <f>'REPRODUCTION 3'!I406</f>
        <v>21</v>
      </c>
      <c r="E411" s="346">
        <f>'RUMINANTS 3'!I406</f>
        <v>27</v>
      </c>
      <c r="F411" s="346">
        <f>'PARASITOLOGIE 3'!I406</f>
        <v>30.375</v>
      </c>
      <c r="G411" s="346">
        <f>'INFECTIEUX 3'!I406</f>
        <v>12</v>
      </c>
      <c r="H411" s="346">
        <f>'CARNIVORES 3'!I406</f>
        <v>21.75</v>
      </c>
      <c r="I411" s="346">
        <f>'CHIRURGIE 3'!I406</f>
        <v>12</v>
      </c>
      <c r="J411" s="346">
        <f>'BIOCHIMIE 2'!I406</f>
        <v>14</v>
      </c>
      <c r="K411" s="346">
        <f>'HIDAOA 3'!I406</f>
        <v>35.25</v>
      </c>
      <c r="L411" s="346">
        <f>'ANA-PATH 2'!I406</f>
        <v>15</v>
      </c>
      <c r="M411" s="346">
        <f>CLINIQUE!J408</f>
        <v>43.5</v>
      </c>
      <c r="N411" s="346">
        <f t="shared" si="84"/>
        <v>231.875</v>
      </c>
      <c r="O411" s="346">
        <f t="shared" si="85"/>
        <v>8.28125</v>
      </c>
      <c r="P411" s="347" t="str">
        <f t="shared" si="86"/>
        <v>Ajournee</v>
      </c>
      <c r="Q411" s="347" t="str">
        <f t="shared" si="87"/>
        <v>Synthèse</v>
      </c>
      <c r="R411" s="348">
        <f t="shared" si="88"/>
        <v>0</v>
      </c>
      <c r="S411" s="348">
        <f t="shared" si="89"/>
        <v>0</v>
      </c>
      <c r="T411" s="348">
        <f t="shared" si="90"/>
        <v>0</v>
      </c>
      <c r="U411" s="348">
        <f t="shared" si="91"/>
        <v>1</v>
      </c>
      <c r="V411" s="348">
        <f t="shared" si="92"/>
        <v>0</v>
      </c>
      <c r="W411" s="348">
        <f t="shared" si="93"/>
        <v>1</v>
      </c>
      <c r="X411" s="348">
        <f t="shared" si="94"/>
        <v>0</v>
      </c>
      <c r="Y411" s="348">
        <f t="shared" si="95"/>
        <v>0</v>
      </c>
      <c r="Z411" s="348">
        <f t="shared" si="96"/>
        <v>0</v>
      </c>
      <c r="AA411" s="348">
        <f t="shared" si="97"/>
        <v>0</v>
      </c>
      <c r="AB411" s="71" t="str">
        <f>'REPRODUCTION 3'!M406</f>
        <v>Synthèse</v>
      </c>
      <c r="AC411" s="71" t="str">
        <f>'RUMINANTS 3'!M406</f>
        <v>Synthèse</v>
      </c>
      <c r="AD411" s="71" t="str">
        <f>'PARASITOLOGIE 3'!M406</f>
        <v>Juin</v>
      </c>
      <c r="AE411" s="71" t="str">
        <f>'INFECTIEUX 3'!M406</f>
        <v>Synthèse</v>
      </c>
      <c r="AF411" s="71" t="str">
        <f>'CARNIVORES 3'!M406</f>
        <v>Synthèse</v>
      </c>
      <c r="AG411" s="71" t="str">
        <f>'CHIRURGIE 3'!M406</f>
        <v>Synthèse</v>
      </c>
      <c r="AH411" s="71" t="str">
        <f>'BIOCHIMIE 2'!M406</f>
        <v>Synthèse</v>
      </c>
      <c r="AI411" s="71" t="str">
        <f>'HIDAOA 3'!M406</f>
        <v>Synthèse</v>
      </c>
      <c r="AJ411" s="71" t="str">
        <f>'ANA-PATH 2'!M406</f>
        <v>Synthèse</v>
      </c>
      <c r="AK411" s="73" t="str">
        <f>CLINIQUE!N408</f>
        <v>Juin</v>
      </c>
    </row>
    <row r="412" spans="1:37" ht="15.75">
      <c r="A412" s="35">
        <v>402</v>
      </c>
      <c r="B412" s="123" t="s">
        <v>737</v>
      </c>
      <c r="C412" s="123" t="s">
        <v>738</v>
      </c>
      <c r="D412" s="346">
        <f>'REPRODUCTION 3'!I407</f>
        <v>25.5</v>
      </c>
      <c r="E412" s="346">
        <f>'RUMINANTS 3'!I407</f>
        <v>44.25</v>
      </c>
      <c r="F412" s="346">
        <f>'PARASITOLOGIE 3'!I407</f>
        <v>32.25</v>
      </c>
      <c r="G412" s="346">
        <f>'INFECTIEUX 3'!I407</f>
        <v>28.5</v>
      </c>
      <c r="H412" s="346">
        <f>'CARNIVORES 3'!I407</f>
        <v>19.125</v>
      </c>
      <c r="I412" s="346">
        <f>'CHIRURGIE 3'!I407</f>
        <v>21</v>
      </c>
      <c r="J412" s="346">
        <f>'BIOCHIMIE 2'!I407</f>
        <v>15</v>
      </c>
      <c r="K412" s="346">
        <f>'HIDAOA 3'!I407</f>
        <v>38.625</v>
      </c>
      <c r="L412" s="346">
        <f>'ANA-PATH 2'!I407</f>
        <v>24.5</v>
      </c>
      <c r="M412" s="339">
        <f>CLINIQUE!J409</f>
        <v>46</v>
      </c>
      <c r="N412" s="339">
        <f t="shared" si="84"/>
        <v>294.75</v>
      </c>
      <c r="O412" s="339">
        <f t="shared" si="85"/>
        <v>10.526785714285714</v>
      </c>
      <c r="P412" s="89" t="str">
        <f t="shared" si="86"/>
        <v>Admis</v>
      </c>
      <c r="Q412" s="89" t="str">
        <f t="shared" si="87"/>
        <v>Synthèse</v>
      </c>
      <c r="R412" s="72">
        <f t="shared" si="88"/>
        <v>0</v>
      </c>
      <c r="S412" s="72">
        <f t="shared" si="89"/>
        <v>0</v>
      </c>
      <c r="T412" s="72">
        <f t="shared" si="90"/>
        <v>0</v>
      </c>
      <c r="U412" s="72">
        <f t="shared" si="91"/>
        <v>0</v>
      </c>
      <c r="V412" s="72">
        <f t="shared" si="92"/>
        <v>0</v>
      </c>
      <c r="W412" s="72">
        <f t="shared" si="93"/>
        <v>0</v>
      </c>
      <c r="X412" s="72">
        <f t="shared" si="94"/>
        <v>0</v>
      </c>
      <c r="Y412" s="72">
        <f t="shared" si="95"/>
        <v>0</v>
      </c>
      <c r="Z412" s="72">
        <f t="shared" si="96"/>
        <v>0</v>
      </c>
      <c r="AA412" s="72">
        <f t="shared" si="97"/>
        <v>0</v>
      </c>
      <c r="AB412" s="71" t="str">
        <f>'REPRODUCTION 3'!M407</f>
        <v>Synthèse</v>
      </c>
      <c r="AC412" s="71" t="str">
        <f>'RUMINANTS 3'!M407</f>
        <v>Juin</v>
      </c>
      <c r="AD412" s="71" t="str">
        <f>'PARASITOLOGIE 3'!M407</f>
        <v>Juin</v>
      </c>
      <c r="AE412" s="71" t="str">
        <f>'INFECTIEUX 3'!M407</f>
        <v>Synthèse</v>
      </c>
      <c r="AF412" s="71" t="str">
        <f>'CARNIVORES 3'!M407</f>
        <v>Synthèse</v>
      </c>
      <c r="AG412" s="71" t="str">
        <f>'CHIRURGIE 3'!M407</f>
        <v>Synthèse</v>
      </c>
      <c r="AH412" s="71" t="str">
        <f>'BIOCHIMIE 2'!M407</f>
        <v>Synthèse</v>
      </c>
      <c r="AI412" s="71" t="str">
        <f>'HIDAOA 3'!M407</f>
        <v>Juin</v>
      </c>
      <c r="AJ412" s="71" t="str">
        <f>'ANA-PATH 2'!M407</f>
        <v>Juin</v>
      </c>
      <c r="AK412" s="73" t="str">
        <f>CLINIQUE!N409</f>
        <v>Juin</v>
      </c>
    </row>
    <row r="413" spans="1:37" ht="15.75" hidden="1">
      <c r="A413" s="35">
        <v>403</v>
      </c>
      <c r="B413" s="123" t="s">
        <v>739</v>
      </c>
      <c r="C413" s="123" t="s">
        <v>89</v>
      </c>
      <c r="D413" s="346">
        <f>'REPRODUCTION 3'!I408</f>
        <v>26.625</v>
      </c>
      <c r="E413" s="346">
        <f>'RUMINANTS 3'!I408</f>
        <v>49.5</v>
      </c>
      <c r="F413" s="346">
        <f>'PARASITOLOGIE 3'!I408</f>
        <v>40.125</v>
      </c>
      <c r="G413" s="346">
        <f>'INFECTIEUX 3'!I408</f>
        <v>15.75</v>
      </c>
      <c r="H413" s="346">
        <f>'CARNIVORES 3'!I408</f>
        <v>45.75</v>
      </c>
      <c r="I413" s="346">
        <f>'CHIRURGIE 3'!I408</f>
        <v>36.75</v>
      </c>
      <c r="J413" s="346">
        <f>'BIOCHIMIE 2'!I408</f>
        <v>20</v>
      </c>
      <c r="K413" s="346">
        <f>'HIDAOA 3'!I408</f>
        <v>43.875</v>
      </c>
      <c r="L413" s="346">
        <f>'ANA-PATH 2'!I408</f>
        <v>22.75</v>
      </c>
      <c r="M413" s="88">
        <f>CLINIQUE!J410</f>
        <v>45.5</v>
      </c>
      <c r="N413" s="88">
        <f t="shared" si="84"/>
        <v>346.625</v>
      </c>
      <c r="O413" s="88">
        <f t="shared" si="85"/>
        <v>12.379464285714286</v>
      </c>
      <c r="P413" s="89" t="str">
        <f t="shared" si="86"/>
        <v>Admis</v>
      </c>
      <c r="Q413" s="89" t="str">
        <f t="shared" si="87"/>
        <v>juin</v>
      </c>
      <c r="R413" s="72">
        <f t="shared" si="88"/>
        <v>0</v>
      </c>
      <c r="S413" s="72">
        <f t="shared" si="89"/>
        <v>0</v>
      </c>
      <c r="T413" s="72">
        <f t="shared" si="90"/>
        <v>0</v>
      </c>
      <c r="U413" s="72">
        <f t="shared" si="91"/>
        <v>0</v>
      </c>
      <c r="V413" s="72">
        <f t="shared" si="92"/>
        <v>0</v>
      </c>
      <c r="W413" s="72">
        <f t="shared" si="93"/>
        <v>0</v>
      </c>
      <c r="X413" s="72">
        <f t="shared" si="94"/>
        <v>0</v>
      </c>
      <c r="Y413" s="72">
        <f t="shared" si="95"/>
        <v>0</v>
      </c>
      <c r="Z413" s="72">
        <f t="shared" si="96"/>
        <v>0</v>
      </c>
      <c r="AA413" s="72">
        <f t="shared" si="97"/>
        <v>0</v>
      </c>
      <c r="AB413" s="71" t="str">
        <f>'REPRODUCTION 3'!M408</f>
        <v>Juin</v>
      </c>
      <c r="AC413" s="71" t="str">
        <f>'RUMINANTS 3'!M408</f>
        <v>Juin</v>
      </c>
      <c r="AD413" s="71" t="str">
        <f>'PARASITOLOGIE 3'!M408</f>
        <v>Juin</v>
      </c>
      <c r="AE413" s="71" t="str">
        <f>'INFECTIEUX 3'!M408</f>
        <v>Juin</v>
      </c>
      <c r="AF413" s="71" t="str">
        <f>'CARNIVORES 3'!M408</f>
        <v>Juin</v>
      </c>
      <c r="AG413" s="71" t="str">
        <f>'CHIRURGIE 3'!M408</f>
        <v>Juin</v>
      </c>
      <c r="AH413" s="71" t="str">
        <f>'BIOCHIMIE 2'!M408</f>
        <v>Juin</v>
      </c>
      <c r="AI413" s="71" t="str">
        <f>'HIDAOA 3'!M408</f>
        <v>Juin</v>
      </c>
      <c r="AJ413" s="71" t="str">
        <f>'ANA-PATH 2'!M408</f>
        <v>Juin</v>
      </c>
      <c r="AK413" s="73" t="str">
        <f>CLINIQUE!N410</f>
        <v>Juin</v>
      </c>
    </row>
    <row r="414" spans="1:37" ht="18.95" customHeight="1">
      <c r="A414" s="115">
        <v>405</v>
      </c>
      <c r="B414" s="136" t="s">
        <v>740</v>
      </c>
      <c r="C414" s="136" t="s">
        <v>492</v>
      </c>
      <c r="D414" s="346">
        <f>'REPRODUCTION 3'!I409</f>
        <v>2.625</v>
      </c>
      <c r="E414" s="346">
        <f>'RUMINANTS 3'!I409</f>
        <v>15.75</v>
      </c>
      <c r="F414" s="346">
        <f>'PARASITOLOGIE 3'!I409</f>
        <v>28.875</v>
      </c>
      <c r="G414" s="346">
        <f>'INFECTIEUX 3'!I409</f>
        <v>1.5</v>
      </c>
      <c r="H414" s="346">
        <f>'CARNIVORES 3'!I409</f>
        <v>12</v>
      </c>
      <c r="I414" s="346">
        <f>'CHIRURGIE 3'!I409</f>
        <v>15.75</v>
      </c>
      <c r="J414" s="346">
        <f>'BIOCHIMIE 2'!I409</f>
        <v>11.5</v>
      </c>
      <c r="K414" s="346">
        <f>'HIDAOA 3'!I409</f>
        <v>33</v>
      </c>
      <c r="L414" s="346">
        <f>'ANA-PATH 2'!I409</f>
        <v>4.5</v>
      </c>
      <c r="M414" s="346">
        <f>CLINIQUE!J411</f>
        <v>43.25</v>
      </c>
      <c r="N414" s="346">
        <f t="shared" si="84"/>
        <v>168.75</v>
      </c>
      <c r="O414" s="346">
        <f t="shared" si="85"/>
        <v>6.0267857142857144</v>
      </c>
      <c r="P414" s="347" t="str">
        <f t="shared" si="86"/>
        <v>Ajournee</v>
      </c>
      <c r="Q414" s="347" t="str">
        <f t="shared" si="87"/>
        <v>Synthèse</v>
      </c>
      <c r="R414" s="348">
        <f t="shared" si="88"/>
        <v>1</v>
      </c>
      <c r="S414" s="348">
        <f t="shared" si="89"/>
        <v>0</v>
      </c>
      <c r="T414" s="348">
        <f t="shared" si="90"/>
        <v>0</v>
      </c>
      <c r="U414" s="348">
        <f t="shared" si="91"/>
        <v>1</v>
      </c>
      <c r="V414" s="348">
        <f t="shared" si="92"/>
        <v>1</v>
      </c>
      <c r="W414" s="348">
        <f t="shared" si="93"/>
        <v>0</v>
      </c>
      <c r="X414" s="348">
        <f t="shared" si="94"/>
        <v>0</v>
      </c>
      <c r="Y414" s="348">
        <f t="shared" si="95"/>
        <v>0</v>
      </c>
      <c r="Z414" s="348">
        <f t="shared" si="96"/>
        <v>1</v>
      </c>
      <c r="AA414" s="348">
        <f t="shared" si="97"/>
        <v>0</v>
      </c>
      <c r="AB414" s="71" t="str">
        <f>'REPRODUCTION 3'!M409</f>
        <v>Juin</v>
      </c>
      <c r="AC414" s="71" t="str">
        <f>'RUMINANTS 3'!M409</f>
        <v>Synthèse</v>
      </c>
      <c r="AD414" s="71" t="str">
        <f>'PARASITOLOGIE 3'!M409</f>
        <v>Juin</v>
      </c>
      <c r="AE414" s="71" t="str">
        <f>'INFECTIEUX 3'!M409</f>
        <v>Juin</v>
      </c>
      <c r="AF414" s="71" t="str">
        <f>'CARNIVORES 3'!M409</f>
        <v>Juin</v>
      </c>
      <c r="AG414" s="71" t="str">
        <f>'CHIRURGIE 3'!M409</f>
        <v>Juin</v>
      </c>
      <c r="AH414" s="71" t="str">
        <f>'BIOCHIMIE 2'!M409</f>
        <v>Juin</v>
      </c>
      <c r="AI414" s="71" t="str">
        <f>'HIDAOA 3'!M409</f>
        <v>Juin</v>
      </c>
      <c r="AJ414" s="71" t="str">
        <f>'ANA-PATH 2'!M409</f>
        <v>Synthèse</v>
      </c>
      <c r="AK414" s="73" t="str">
        <f>CLINIQUE!N411</f>
        <v>Juin</v>
      </c>
    </row>
    <row r="415" spans="1:37" ht="18.95" customHeight="1">
      <c r="A415" s="115">
        <v>261</v>
      </c>
      <c r="B415" s="136" t="s">
        <v>741</v>
      </c>
      <c r="C415" s="136" t="s">
        <v>742</v>
      </c>
      <c r="D415" s="346">
        <f>'REPRODUCTION 3'!I410</f>
        <v>6</v>
      </c>
      <c r="E415" s="346">
        <f>'RUMINANTS 3'!I410</f>
        <v>28.5</v>
      </c>
      <c r="F415" s="346">
        <f>'PARASITOLOGIE 3'!I410</f>
        <v>46.5</v>
      </c>
      <c r="G415" s="346">
        <f>'INFECTIEUX 3'!I410</f>
        <v>13.5</v>
      </c>
      <c r="H415" s="346">
        <f>'CARNIVORES 3'!I410</f>
        <v>32.625</v>
      </c>
      <c r="I415" s="346">
        <f>'CHIRURGIE 3'!I410</f>
        <v>16.125</v>
      </c>
      <c r="J415" s="346">
        <f>'BIOCHIMIE 2'!I410</f>
        <v>15</v>
      </c>
      <c r="K415" s="346">
        <f>'HIDAOA 3'!I410</f>
        <v>25.5</v>
      </c>
      <c r="L415" s="346">
        <f>'ANA-PATH 2'!I410</f>
        <v>8</v>
      </c>
      <c r="M415" s="346">
        <f>CLINIQUE!J412</f>
        <v>43.5</v>
      </c>
      <c r="N415" s="346">
        <f t="shared" si="84"/>
        <v>235.25</v>
      </c>
      <c r="O415" s="346">
        <f t="shared" si="85"/>
        <v>8.4017857142857135</v>
      </c>
      <c r="P415" s="347" t="str">
        <f t="shared" si="86"/>
        <v>Ajournee</v>
      </c>
      <c r="Q415" s="347" t="str">
        <f t="shared" si="87"/>
        <v>Synthèse</v>
      </c>
      <c r="R415" s="348">
        <f t="shared" si="88"/>
        <v>1</v>
      </c>
      <c r="S415" s="348">
        <f t="shared" si="89"/>
        <v>0</v>
      </c>
      <c r="T415" s="348">
        <f t="shared" si="90"/>
        <v>0</v>
      </c>
      <c r="U415" s="348">
        <f t="shared" si="91"/>
        <v>1</v>
      </c>
      <c r="V415" s="348">
        <f t="shared" si="92"/>
        <v>0</v>
      </c>
      <c r="W415" s="348">
        <f t="shared" si="93"/>
        <v>0</v>
      </c>
      <c r="X415" s="348">
        <f t="shared" si="94"/>
        <v>0</v>
      </c>
      <c r="Y415" s="348">
        <f t="shared" si="95"/>
        <v>0</v>
      </c>
      <c r="Z415" s="348">
        <f t="shared" si="96"/>
        <v>1</v>
      </c>
      <c r="AA415" s="348">
        <f t="shared" si="97"/>
        <v>0</v>
      </c>
      <c r="AB415" s="71" t="str">
        <f>'REPRODUCTION 3'!M410</f>
        <v>Synthèse</v>
      </c>
      <c r="AC415" s="71" t="str">
        <f>'RUMINANTS 3'!M410</f>
        <v>Synthèse</v>
      </c>
      <c r="AD415" s="71" t="str">
        <f>'PARASITOLOGIE 3'!M410</f>
        <v>Synthèse</v>
      </c>
      <c r="AE415" s="71" t="str">
        <f>'INFECTIEUX 3'!M410</f>
        <v>Synthèse</v>
      </c>
      <c r="AF415" s="71" t="str">
        <f>'CARNIVORES 3'!M410</f>
        <v>Juin</v>
      </c>
      <c r="AG415" s="71" t="str">
        <f>'CHIRURGIE 3'!M410</f>
        <v>Synthèse</v>
      </c>
      <c r="AH415" s="71" t="str">
        <f>'BIOCHIMIE 2'!M410</f>
        <v>Synthèse</v>
      </c>
      <c r="AI415" s="71" t="str">
        <f>'HIDAOA 3'!M410</f>
        <v>Synthèse</v>
      </c>
      <c r="AJ415" s="71" t="str">
        <f>'ANA-PATH 2'!M410</f>
        <v>Synthèse</v>
      </c>
      <c r="AK415" s="73" t="str">
        <f>CLINIQUE!N412</f>
        <v>Juin</v>
      </c>
    </row>
    <row r="416" spans="1:37" ht="15.75">
      <c r="A416" s="115">
        <v>1</v>
      </c>
      <c r="B416" s="136" t="s">
        <v>743</v>
      </c>
      <c r="C416" s="136" t="s">
        <v>744</v>
      </c>
      <c r="D416" s="346">
        <f>'REPRODUCTION 3'!I411</f>
        <v>25.5</v>
      </c>
      <c r="E416" s="346">
        <f>'RUMINANTS 3'!I411</f>
        <v>43.5</v>
      </c>
      <c r="F416" s="346">
        <f>'PARASITOLOGIE 3'!I411</f>
        <v>34.875</v>
      </c>
      <c r="G416" s="346">
        <f>'INFECTIEUX 3'!I411</f>
        <v>15</v>
      </c>
      <c r="H416" s="346">
        <f>'CARNIVORES 3'!I411</f>
        <v>36</v>
      </c>
      <c r="I416" s="346">
        <f>'CHIRURGIE 3'!I411</f>
        <v>28.875</v>
      </c>
      <c r="J416" s="346">
        <f>'BIOCHIMIE 2'!I411</f>
        <v>15</v>
      </c>
      <c r="K416" s="346">
        <f>'HIDAOA 3'!I411</f>
        <v>37.125</v>
      </c>
      <c r="L416" s="346">
        <f>'ANA-PATH 2'!I411</f>
        <v>28</v>
      </c>
      <c r="M416" s="346">
        <f>CLINIQUE!J413</f>
        <v>43</v>
      </c>
      <c r="N416" s="346">
        <f t="shared" si="84"/>
        <v>306.875</v>
      </c>
      <c r="O416" s="346">
        <f t="shared" si="85"/>
        <v>10.959821428571429</v>
      </c>
      <c r="P416" s="347" t="str">
        <f t="shared" si="86"/>
        <v>Admis</v>
      </c>
      <c r="Q416" s="347" t="str">
        <f t="shared" si="87"/>
        <v>Synthèse</v>
      </c>
      <c r="R416" s="348">
        <f t="shared" si="88"/>
        <v>0</v>
      </c>
      <c r="S416" s="348">
        <f t="shared" si="89"/>
        <v>0</v>
      </c>
      <c r="T416" s="348">
        <f t="shared" si="90"/>
        <v>0</v>
      </c>
      <c r="U416" s="348">
        <f t="shared" si="91"/>
        <v>0</v>
      </c>
      <c r="V416" s="348">
        <f t="shared" si="92"/>
        <v>0</v>
      </c>
      <c r="W416" s="348">
        <f t="shared" si="93"/>
        <v>0</v>
      </c>
      <c r="X416" s="348">
        <f t="shared" si="94"/>
        <v>0</v>
      </c>
      <c r="Y416" s="348">
        <f t="shared" si="95"/>
        <v>0</v>
      </c>
      <c r="Z416" s="348">
        <f t="shared" si="96"/>
        <v>0</v>
      </c>
      <c r="AA416" s="348">
        <f t="shared" si="97"/>
        <v>0</v>
      </c>
      <c r="AB416" s="71" t="str">
        <f>'REPRODUCTION 3'!M411</f>
        <v>Synthèse</v>
      </c>
      <c r="AC416" s="71" t="str">
        <f>'RUMINANTS 3'!M411</f>
        <v>Juin</v>
      </c>
      <c r="AD416" s="71" t="str">
        <f>'PARASITOLOGIE 3'!M411</f>
        <v>Juin</v>
      </c>
      <c r="AE416" s="71" t="str">
        <f>'INFECTIEUX 3'!M411</f>
        <v>Juin</v>
      </c>
      <c r="AF416" s="71" t="str">
        <f>'CARNIVORES 3'!M411</f>
        <v>Juin</v>
      </c>
      <c r="AG416" s="71" t="str">
        <f>'CHIRURGIE 3'!M411</f>
        <v>Juin</v>
      </c>
      <c r="AH416" s="71" t="str">
        <f>'BIOCHIMIE 2'!M411</f>
        <v>Juin</v>
      </c>
      <c r="AI416" s="71" t="str">
        <f>'HIDAOA 3'!M411</f>
        <v>Juin</v>
      </c>
      <c r="AJ416" s="71" t="str">
        <f>'ANA-PATH 2'!M411</f>
        <v>Juin</v>
      </c>
      <c r="AK416" s="73" t="str">
        <f>CLINIQUE!N413</f>
        <v>Juin</v>
      </c>
    </row>
    <row r="417" spans="1:37" ht="18.95" customHeight="1">
      <c r="A417" s="115">
        <v>179</v>
      </c>
      <c r="B417" s="136" t="s">
        <v>743</v>
      </c>
      <c r="C417" s="136" t="s">
        <v>745</v>
      </c>
      <c r="D417" s="346">
        <f>'REPRODUCTION 3'!I412</f>
        <v>10.5</v>
      </c>
      <c r="E417" s="346">
        <f>'RUMINANTS 3'!I412</f>
        <v>34.5</v>
      </c>
      <c r="F417" s="346">
        <f>'PARASITOLOGIE 3'!I412</f>
        <v>28.5</v>
      </c>
      <c r="G417" s="346">
        <f>'INFECTIEUX 3'!I412</f>
        <v>9</v>
      </c>
      <c r="H417" s="346">
        <f>'CARNIVORES 3'!I412</f>
        <v>28.125</v>
      </c>
      <c r="I417" s="346">
        <f>'CHIRURGIE 3'!I412</f>
        <v>12</v>
      </c>
      <c r="J417" s="346">
        <f>'BIOCHIMIE 2'!I412</f>
        <v>15</v>
      </c>
      <c r="K417" s="346">
        <f>'HIDAOA 3'!I412</f>
        <v>42</v>
      </c>
      <c r="L417" s="346">
        <f>'ANA-PATH 2'!I412</f>
        <v>24</v>
      </c>
      <c r="M417" s="346">
        <f>CLINIQUE!J414</f>
        <v>43</v>
      </c>
      <c r="N417" s="346">
        <f t="shared" si="84"/>
        <v>246.625</v>
      </c>
      <c r="O417" s="346">
        <f t="shared" si="85"/>
        <v>8.8080357142857135</v>
      </c>
      <c r="P417" s="347" t="str">
        <f t="shared" si="86"/>
        <v>Ajournee</v>
      </c>
      <c r="Q417" s="347" t="str">
        <f t="shared" si="87"/>
        <v>Synthèse</v>
      </c>
      <c r="R417" s="348">
        <f t="shared" si="88"/>
        <v>1</v>
      </c>
      <c r="S417" s="348">
        <f t="shared" si="89"/>
        <v>0</v>
      </c>
      <c r="T417" s="348">
        <f t="shared" si="90"/>
        <v>0</v>
      </c>
      <c r="U417" s="348">
        <f t="shared" si="91"/>
        <v>1</v>
      </c>
      <c r="V417" s="348">
        <f t="shared" si="92"/>
        <v>0</v>
      </c>
      <c r="W417" s="348">
        <f t="shared" si="93"/>
        <v>1</v>
      </c>
      <c r="X417" s="348">
        <f t="shared" si="94"/>
        <v>0</v>
      </c>
      <c r="Y417" s="348">
        <f t="shared" si="95"/>
        <v>0</v>
      </c>
      <c r="Z417" s="348">
        <f t="shared" si="96"/>
        <v>0</v>
      </c>
      <c r="AA417" s="348">
        <f t="shared" si="97"/>
        <v>0</v>
      </c>
      <c r="AB417" s="71" t="str">
        <f>'REPRODUCTION 3'!M412</f>
        <v>Synthèse</v>
      </c>
      <c r="AC417" s="71" t="str">
        <f>'RUMINANTS 3'!M412</f>
        <v>Synthèse</v>
      </c>
      <c r="AD417" s="71" t="str">
        <f>'PARASITOLOGIE 3'!M412</f>
        <v>Synthèse</v>
      </c>
      <c r="AE417" s="71" t="str">
        <f>'INFECTIEUX 3'!M412</f>
        <v>Synthèse</v>
      </c>
      <c r="AF417" s="71" t="str">
        <f>'CARNIVORES 3'!M412</f>
        <v>Synthèse</v>
      </c>
      <c r="AG417" s="71" t="str">
        <f>'CHIRURGIE 3'!M412</f>
        <v>Synthèse</v>
      </c>
      <c r="AH417" s="71" t="str">
        <f>'BIOCHIMIE 2'!M412</f>
        <v>Synthèse</v>
      </c>
      <c r="AI417" s="71" t="str">
        <f>'HIDAOA 3'!M412</f>
        <v>Synthèse</v>
      </c>
      <c r="AJ417" s="71" t="str">
        <f>'ANA-PATH 2'!M412</f>
        <v>Synthèse</v>
      </c>
      <c r="AK417" s="73" t="str">
        <f>CLINIQUE!N414</f>
        <v>Juin</v>
      </c>
    </row>
    <row r="418" spans="1:37" ht="15.75" hidden="1">
      <c r="A418" s="35">
        <v>408</v>
      </c>
      <c r="B418" s="123" t="s">
        <v>746</v>
      </c>
      <c r="C418" s="123" t="s">
        <v>747</v>
      </c>
      <c r="D418" s="346">
        <f>'REPRODUCTION 3'!I413</f>
        <v>20.625</v>
      </c>
      <c r="E418" s="346">
        <f>'RUMINANTS 3'!I413</f>
        <v>48.75</v>
      </c>
      <c r="F418" s="346">
        <f>'PARASITOLOGIE 3'!I413</f>
        <v>49.5</v>
      </c>
      <c r="G418" s="346">
        <f>'INFECTIEUX 3'!I413</f>
        <v>27.375</v>
      </c>
      <c r="H418" s="346">
        <f>'CARNIVORES 3'!I413</f>
        <v>43.875</v>
      </c>
      <c r="I418" s="346">
        <f>'CHIRURGIE 3'!I413</f>
        <v>40.5</v>
      </c>
      <c r="J418" s="346">
        <f>'BIOCHIMIE 2'!I413</f>
        <v>16</v>
      </c>
      <c r="K418" s="346">
        <f>'HIDAOA 3'!I413</f>
        <v>46.5</v>
      </c>
      <c r="L418" s="346">
        <f>'ANA-PATH 2'!I413</f>
        <v>14.5</v>
      </c>
      <c r="M418" s="88">
        <f>CLINIQUE!J415</f>
        <v>46</v>
      </c>
      <c r="N418" s="88">
        <f t="shared" si="84"/>
        <v>353.625</v>
      </c>
      <c r="O418" s="88">
        <f t="shared" si="85"/>
        <v>12.629464285714286</v>
      </c>
      <c r="P418" s="89" t="str">
        <f t="shared" si="86"/>
        <v>Admis</v>
      </c>
      <c r="Q418" s="89" t="str">
        <f t="shared" si="87"/>
        <v>juin</v>
      </c>
      <c r="R418" s="72">
        <f t="shared" si="88"/>
        <v>0</v>
      </c>
      <c r="S418" s="72">
        <f t="shared" si="89"/>
        <v>0</v>
      </c>
      <c r="T418" s="72">
        <f t="shared" si="90"/>
        <v>0</v>
      </c>
      <c r="U418" s="72">
        <f t="shared" si="91"/>
        <v>0</v>
      </c>
      <c r="V418" s="72">
        <f t="shared" si="92"/>
        <v>0</v>
      </c>
      <c r="W418" s="72">
        <f t="shared" si="93"/>
        <v>0</v>
      </c>
      <c r="X418" s="72">
        <f t="shared" si="94"/>
        <v>0</v>
      </c>
      <c r="Y418" s="72">
        <f t="shared" si="95"/>
        <v>0</v>
      </c>
      <c r="Z418" s="72">
        <f t="shared" si="96"/>
        <v>0</v>
      </c>
      <c r="AA418" s="72">
        <f t="shared" si="97"/>
        <v>0</v>
      </c>
      <c r="AB418" s="71" t="str">
        <f>'REPRODUCTION 3'!M413</f>
        <v>Juin</v>
      </c>
      <c r="AC418" s="71" t="str">
        <f>'RUMINANTS 3'!M413</f>
        <v>Juin</v>
      </c>
      <c r="AD418" s="71" t="str">
        <f>'PARASITOLOGIE 3'!M413</f>
        <v>Juin</v>
      </c>
      <c r="AE418" s="71" t="str">
        <f>'INFECTIEUX 3'!M413</f>
        <v>Juin</v>
      </c>
      <c r="AF418" s="71" t="str">
        <f>'CARNIVORES 3'!M413</f>
        <v>Juin</v>
      </c>
      <c r="AG418" s="71" t="str">
        <f>'CHIRURGIE 3'!M413</f>
        <v>Juin</v>
      </c>
      <c r="AH418" s="71" t="str">
        <f>'BIOCHIMIE 2'!M413</f>
        <v>Juin</v>
      </c>
      <c r="AI418" s="71" t="str">
        <f>'HIDAOA 3'!M413</f>
        <v>Juin</v>
      </c>
      <c r="AJ418" s="71" t="str">
        <f>'ANA-PATH 2'!M413</f>
        <v>Juin</v>
      </c>
      <c r="AK418" s="73" t="str">
        <f>CLINIQUE!N415</f>
        <v>Juin</v>
      </c>
    </row>
    <row r="419" spans="1:37" ht="15.75">
      <c r="A419" s="115">
        <v>6</v>
      </c>
      <c r="B419" s="136" t="s">
        <v>748</v>
      </c>
      <c r="C419" s="136" t="s">
        <v>82</v>
      </c>
      <c r="D419" s="346">
        <f>'REPRODUCTION 3'!I414</f>
        <v>21</v>
      </c>
      <c r="E419" s="346">
        <f>'RUMINANTS 3'!I414</f>
        <v>44.25</v>
      </c>
      <c r="F419" s="346">
        <f>'PARASITOLOGIE 3'!I414</f>
        <v>44.625</v>
      </c>
      <c r="G419" s="346">
        <f>'INFECTIEUX 3'!I414</f>
        <v>22.5</v>
      </c>
      <c r="H419" s="346">
        <f>'CARNIVORES 3'!I414</f>
        <v>24</v>
      </c>
      <c r="I419" s="346">
        <f>'CHIRURGIE 3'!I414</f>
        <v>27.75</v>
      </c>
      <c r="J419" s="346">
        <f>'BIOCHIMIE 2'!I414</f>
        <v>19</v>
      </c>
      <c r="K419" s="346">
        <f>'HIDAOA 3'!I414</f>
        <v>48.75</v>
      </c>
      <c r="L419" s="346">
        <f>'ANA-PATH 2'!I414</f>
        <v>25</v>
      </c>
      <c r="M419" s="346">
        <f>CLINIQUE!J416</f>
        <v>43.25</v>
      </c>
      <c r="N419" s="346">
        <f t="shared" si="84"/>
        <v>320.125</v>
      </c>
      <c r="O419" s="346">
        <f t="shared" si="85"/>
        <v>11.433035714285714</v>
      </c>
      <c r="P419" s="347" t="str">
        <f t="shared" si="86"/>
        <v>Admis</v>
      </c>
      <c r="Q419" s="347" t="str">
        <f t="shared" si="87"/>
        <v>Synthèse</v>
      </c>
      <c r="R419" s="348">
        <f t="shared" si="88"/>
        <v>0</v>
      </c>
      <c r="S419" s="348">
        <f t="shared" si="89"/>
        <v>0</v>
      </c>
      <c r="T419" s="348">
        <f t="shared" si="90"/>
        <v>0</v>
      </c>
      <c r="U419" s="348">
        <f t="shared" si="91"/>
        <v>0</v>
      </c>
      <c r="V419" s="348">
        <f t="shared" si="92"/>
        <v>0</v>
      </c>
      <c r="W419" s="348">
        <f t="shared" si="93"/>
        <v>0</v>
      </c>
      <c r="X419" s="348">
        <f t="shared" si="94"/>
        <v>0</v>
      </c>
      <c r="Y419" s="348">
        <f t="shared" si="95"/>
        <v>0</v>
      </c>
      <c r="Z419" s="348">
        <f t="shared" si="96"/>
        <v>0</v>
      </c>
      <c r="AA419" s="348">
        <f t="shared" si="97"/>
        <v>0</v>
      </c>
      <c r="AB419" s="71" t="str">
        <f>'REPRODUCTION 3'!M414</f>
        <v>Juin</v>
      </c>
      <c r="AC419" s="71" t="str">
        <f>'RUMINANTS 3'!M414</f>
        <v>Juin</v>
      </c>
      <c r="AD419" s="71" t="str">
        <f>'PARASITOLOGIE 3'!M414</f>
        <v>Juin</v>
      </c>
      <c r="AE419" s="71" t="str">
        <f>'INFECTIEUX 3'!M414</f>
        <v>Juin</v>
      </c>
      <c r="AF419" s="71" t="str">
        <f>'CARNIVORES 3'!M414</f>
        <v>Juin</v>
      </c>
      <c r="AG419" s="71" t="str">
        <f>'CHIRURGIE 3'!M414</f>
        <v>Juin</v>
      </c>
      <c r="AH419" s="71" t="str">
        <f>'BIOCHIMIE 2'!M414</f>
        <v>Juin</v>
      </c>
      <c r="AI419" s="71" t="str">
        <f>'HIDAOA 3'!M414</f>
        <v>Synthèse</v>
      </c>
      <c r="AJ419" s="71" t="str">
        <f>'ANA-PATH 2'!M414</f>
        <v>Synthèse</v>
      </c>
      <c r="AK419" s="73" t="str">
        <f>CLINIQUE!N416</f>
        <v>Juin</v>
      </c>
    </row>
    <row r="420" spans="1:37" ht="15.75">
      <c r="A420" s="35">
        <v>409</v>
      </c>
      <c r="B420" s="123" t="s">
        <v>749</v>
      </c>
      <c r="C420" s="123" t="s">
        <v>254</v>
      </c>
      <c r="D420" s="346">
        <f>'REPRODUCTION 3'!I415</f>
        <v>15</v>
      </c>
      <c r="E420" s="346">
        <f>'RUMINANTS 3'!I415</f>
        <v>33.75</v>
      </c>
      <c r="F420" s="346">
        <f>'PARASITOLOGIE 3'!I415</f>
        <v>33</v>
      </c>
      <c r="G420" s="346">
        <f>'INFECTIEUX 3'!I415</f>
        <v>30</v>
      </c>
      <c r="H420" s="346">
        <f>'CARNIVORES 3'!I415</f>
        <v>27.75</v>
      </c>
      <c r="I420" s="346">
        <f>'CHIRURGIE 3'!I415</f>
        <v>30</v>
      </c>
      <c r="J420" s="346">
        <f>'BIOCHIMIE 2'!I415</f>
        <v>14</v>
      </c>
      <c r="K420" s="346">
        <f>'HIDAOA 3'!I415</f>
        <v>44.25</v>
      </c>
      <c r="L420" s="346">
        <f>'ANA-PATH 2'!I415</f>
        <v>14</v>
      </c>
      <c r="M420" s="339">
        <f>CLINIQUE!J417</f>
        <v>43</v>
      </c>
      <c r="N420" s="339">
        <f t="shared" si="84"/>
        <v>284.75</v>
      </c>
      <c r="O420" s="339">
        <f t="shared" si="85"/>
        <v>10.169642857142858</v>
      </c>
      <c r="P420" s="89" t="str">
        <f t="shared" si="86"/>
        <v>Admis</v>
      </c>
      <c r="Q420" s="89" t="str">
        <f t="shared" si="87"/>
        <v>Synthèse</v>
      </c>
      <c r="R420" s="72">
        <f t="shared" si="88"/>
        <v>0</v>
      </c>
      <c r="S420" s="72">
        <f t="shared" si="89"/>
        <v>0</v>
      </c>
      <c r="T420" s="72">
        <f t="shared" si="90"/>
        <v>0</v>
      </c>
      <c r="U420" s="72">
        <f t="shared" si="91"/>
        <v>0</v>
      </c>
      <c r="V420" s="72">
        <f t="shared" si="92"/>
        <v>0</v>
      </c>
      <c r="W420" s="72">
        <f t="shared" si="93"/>
        <v>0</v>
      </c>
      <c r="X420" s="72">
        <f t="shared" si="94"/>
        <v>0</v>
      </c>
      <c r="Y420" s="72">
        <f t="shared" si="95"/>
        <v>0</v>
      </c>
      <c r="Z420" s="72">
        <f t="shared" si="96"/>
        <v>0</v>
      </c>
      <c r="AA420" s="72">
        <f t="shared" si="97"/>
        <v>0</v>
      </c>
      <c r="AB420" s="71" t="str">
        <f>'REPRODUCTION 3'!M415</f>
        <v>Synthèse</v>
      </c>
      <c r="AC420" s="71" t="str">
        <f>'RUMINANTS 3'!M415</f>
        <v>Juin</v>
      </c>
      <c r="AD420" s="71" t="str">
        <f>'PARASITOLOGIE 3'!M415</f>
        <v>Synthèse</v>
      </c>
      <c r="AE420" s="71" t="str">
        <f>'INFECTIEUX 3'!M415</f>
        <v>Synthèse</v>
      </c>
      <c r="AF420" s="71" t="str">
        <f>'CARNIVORES 3'!M415</f>
        <v>Synthèse</v>
      </c>
      <c r="AG420" s="71" t="str">
        <f>'CHIRURGIE 3'!M415</f>
        <v>Synthèse</v>
      </c>
      <c r="AH420" s="71" t="str">
        <f>'BIOCHIMIE 2'!M415</f>
        <v>Synthèse</v>
      </c>
      <c r="AI420" s="71" t="str">
        <f>'HIDAOA 3'!M415</f>
        <v>Synthèse</v>
      </c>
      <c r="AJ420" s="71" t="str">
        <f>'ANA-PATH 2'!M415</f>
        <v>Synthèse</v>
      </c>
      <c r="AK420" s="73" t="str">
        <f>CLINIQUE!N417</f>
        <v>Juin</v>
      </c>
    </row>
    <row r="421" spans="1:37" ht="15.75">
      <c r="A421" s="35">
        <v>410</v>
      </c>
      <c r="B421" s="123" t="s">
        <v>59</v>
      </c>
      <c r="C421" s="123" t="s">
        <v>750</v>
      </c>
      <c r="D421" s="346">
        <f>'REPRODUCTION 3'!I416</f>
        <v>22.5</v>
      </c>
      <c r="E421" s="346">
        <f>'RUMINANTS 3'!I416</f>
        <v>46.5</v>
      </c>
      <c r="F421" s="346">
        <f>'PARASITOLOGIE 3'!I416</f>
        <v>33.375</v>
      </c>
      <c r="G421" s="346">
        <f>'INFECTIEUX 3'!I416</f>
        <v>27</v>
      </c>
      <c r="H421" s="346">
        <f>'CARNIVORES 3'!I416</f>
        <v>31.125</v>
      </c>
      <c r="I421" s="346">
        <f>'CHIRURGIE 3'!I416</f>
        <v>30</v>
      </c>
      <c r="J421" s="346">
        <f>'BIOCHIMIE 2'!I416</f>
        <v>14.75</v>
      </c>
      <c r="K421" s="346">
        <f>'HIDAOA 3'!I416</f>
        <v>45</v>
      </c>
      <c r="L421" s="346">
        <f>'ANA-PATH 2'!I416</f>
        <v>16</v>
      </c>
      <c r="M421" s="339">
        <f>CLINIQUE!J418</f>
        <v>44.25</v>
      </c>
      <c r="N421" s="339">
        <f t="shared" si="84"/>
        <v>310.5</v>
      </c>
      <c r="O421" s="339">
        <f t="shared" si="85"/>
        <v>11.089285714285714</v>
      </c>
      <c r="P421" s="89" t="str">
        <f t="shared" si="86"/>
        <v>Admis</v>
      </c>
      <c r="Q421" s="89" t="str">
        <f t="shared" si="87"/>
        <v>Synthèse</v>
      </c>
      <c r="R421" s="72">
        <f t="shared" si="88"/>
        <v>0</v>
      </c>
      <c r="S421" s="72">
        <f t="shared" si="89"/>
        <v>0</v>
      </c>
      <c r="T421" s="72">
        <f t="shared" si="90"/>
        <v>0</v>
      </c>
      <c r="U421" s="72">
        <f t="shared" si="91"/>
        <v>0</v>
      </c>
      <c r="V421" s="72">
        <f t="shared" si="92"/>
        <v>0</v>
      </c>
      <c r="W421" s="72">
        <f t="shared" si="93"/>
        <v>0</v>
      </c>
      <c r="X421" s="72">
        <f t="shared" si="94"/>
        <v>0</v>
      </c>
      <c r="Y421" s="72">
        <f t="shared" si="95"/>
        <v>0</v>
      </c>
      <c r="Z421" s="72">
        <f t="shared" si="96"/>
        <v>0</v>
      </c>
      <c r="AA421" s="72">
        <f t="shared" si="97"/>
        <v>0</v>
      </c>
      <c r="AB421" s="71" t="str">
        <f>'REPRODUCTION 3'!M416</f>
        <v>Synthèse</v>
      </c>
      <c r="AC421" s="71" t="str">
        <f>'RUMINANTS 3'!M416</f>
        <v>Juin</v>
      </c>
      <c r="AD421" s="71" t="str">
        <f>'PARASITOLOGIE 3'!M416</f>
        <v>Juin</v>
      </c>
      <c r="AE421" s="71" t="str">
        <f>'INFECTIEUX 3'!M416</f>
        <v>Synthèse</v>
      </c>
      <c r="AF421" s="71" t="str">
        <f>'CARNIVORES 3'!M416</f>
        <v>Juin</v>
      </c>
      <c r="AG421" s="71" t="str">
        <f>'CHIRURGIE 3'!M416</f>
        <v>Juin</v>
      </c>
      <c r="AH421" s="71" t="str">
        <f>'BIOCHIMIE 2'!M416</f>
        <v>Synthèse</v>
      </c>
      <c r="AI421" s="71" t="str">
        <f>'HIDAOA 3'!M416</f>
        <v>Synthèse</v>
      </c>
      <c r="AJ421" s="71" t="str">
        <f>'ANA-PATH 2'!M416</f>
        <v>Juin</v>
      </c>
      <c r="AK421" s="73" t="str">
        <f>CLINIQUE!N418</f>
        <v>Juin</v>
      </c>
    </row>
    <row r="422" spans="1:37" ht="18.95" customHeight="1">
      <c r="A422" s="115">
        <v>118</v>
      </c>
      <c r="B422" s="136" t="s">
        <v>59</v>
      </c>
      <c r="C422" s="136" t="s">
        <v>792</v>
      </c>
      <c r="D422" s="346">
        <f>'REPRODUCTION 3'!I417</f>
        <v>30</v>
      </c>
      <c r="E422" s="346">
        <f>'RUMINANTS 3'!I417</f>
        <v>27</v>
      </c>
      <c r="F422" s="346">
        <f>'PARASITOLOGIE 3'!I417</f>
        <v>30</v>
      </c>
      <c r="G422" s="346">
        <f>'INFECTIEUX 3'!I417</f>
        <v>11.25</v>
      </c>
      <c r="H422" s="346">
        <f>'CARNIVORES 3'!I417</f>
        <v>35.25</v>
      </c>
      <c r="I422" s="346">
        <f>'CHIRURGIE 3'!I417</f>
        <v>16.5</v>
      </c>
      <c r="J422" s="346">
        <f>'BIOCHIMIE 2'!I417</f>
        <v>10.5</v>
      </c>
      <c r="K422" s="346">
        <f>'HIDAOA 3'!I417</f>
        <v>27.375</v>
      </c>
      <c r="L422" s="346">
        <f>'ANA-PATH 2'!I417</f>
        <v>16</v>
      </c>
      <c r="M422" s="346">
        <f>CLINIQUE!J419</f>
        <v>46</v>
      </c>
      <c r="N422" s="346">
        <f t="shared" si="84"/>
        <v>249.875</v>
      </c>
      <c r="O422" s="346">
        <f t="shared" si="85"/>
        <v>8.9241071428571423</v>
      </c>
      <c r="P422" s="347" t="str">
        <f t="shared" si="86"/>
        <v>Ajournee</v>
      </c>
      <c r="Q422" s="347" t="str">
        <f t="shared" si="87"/>
        <v>Synthèse</v>
      </c>
      <c r="R422" s="348">
        <f t="shared" si="88"/>
        <v>0</v>
      </c>
      <c r="S422" s="348">
        <f t="shared" si="89"/>
        <v>0</v>
      </c>
      <c r="T422" s="348">
        <f t="shared" si="90"/>
        <v>0</v>
      </c>
      <c r="U422" s="348">
        <f t="shared" si="91"/>
        <v>1</v>
      </c>
      <c r="V422" s="348">
        <f t="shared" si="92"/>
        <v>0</v>
      </c>
      <c r="W422" s="348">
        <f t="shared" si="93"/>
        <v>0</v>
      </c>
      <c r="X422" s="348">
        <f t="shared" si="94"/>
        <v>0</v>
      </c>
      <c r="Y422" s="348">
        <f t="shared" si="95"/>
        <v>0</v>
      </c>
      <c r="Z422" s="348">
        <f t="shared" si="96"/>
        <v>0</v>
      </c>
      <c r="AA422" s="348">
        <f t="shared" si="97"/>
        <v>0</v>
      </c>
      <c r="AB422" s="71" t="str">
        <f>'REPRODUCTION 3'!M417</f>
        <v>Synthèse</v>
      </c>
      <c r="AC422" s="71" t="str">
        <f>'RUMINANTS 3'!M417</f>
        <v>Juin</v>
      </c>
      <c r="AD422" s="71" t="str">
        <f>'PARASITOLOGIE 3'!M417</f>
        <v>Juin</v>
      </c>
      <c r="AE422" s="71" t="str">
        <f>'INFECTIEUX 3'!M417</f>
        <v>Synthèse</v>
      </c>
      <c r="AF422" s="71" t="str">
        <f>'CARNIVORES 3'!M417</f>
        <v>Juin</v>
      </c>
      <c r="AG422" s="71" t="str">
        <f>'CHIRURGIE 3'!M417</f>
        <v>Synthèse</v>
      </c>
      <c r="AH422" s="71" t="str">
        <f>'BIOCHIMIE 2'!M417</f>
        <v>Juin</v>
      </c>
      <c r="AI422" s="71" t="str">
        <f>'HIDAOA 3'!M417</f>
        <v>Juin</v>
      </c>
      <c r="AJ422" s="71" t="str">
        <f>'ANA-PATH 2'!M417</f>
        <v>Synthèse</v>
      </c>
      <c r="AK422" s="73" t="str">
        <f>CLINIQUE!N419</f>
        <v>Juin</v>
      </c>
    </row>
    <row r="423" spans="1:37" ht="18.95" customHeight="1">
      <c r="A423" s="115">
        <v>330</v>
      </c>
      <c r="B423" s="136" t="s">
        <v>751</v>
      </c>
      <c r="C423" s="136" t="s">
        <v>397</v>
      </c>
      <c r="D423" s="346">
        <f>'REPRODUCTION 3'!I418</f>
        <v>11.625</v>
      </c>
      <c r="E423" s="346">
        <f>'RUMINANTS 3'!I418</f>
        <v>25.5</v>
      </c>
      <c r="F423" s="346">
        <f>'PARASITOLOGIE 3'!I418</f>
        <v>30</v>
      </c>
      <c r="G423" s="346">
        <f>'INFECTIEUX 3'!I418</f>
        <v>6</v>
      </c>
      <c r="H423" s="346">
        <f>'CARNIVORES 3'!I418</f>
        <v>24.75</v>
      </c>
      <c r="I423" s="346">
        <f>'CHIRURGIE 3'!I418</f>
        <v>18</v>
      </c>
      <c r="J423" s="346">
        <f>'BIOCHIMIE 2'!I418</f>
        <v>17</v>
      </c>
      <c r="K423" s="346">
        <f>'HIDAOA 3'!I418</f>
        <v>36.75</v>
      </c>
      <c r="L423" s="346">
        <f>'ANA-PATH 2'!I418</f>
        <v>14</v>
      </c>
      <c r="M423" s="346">
        <f>CLINIQUE!J420</f>
        <v>44</v>
      </c>
      <c r="N423" s="346">
        <f t="shared" si="84"/>
        <v>227.625</v>
      </c>
      <c r="O423" s="346">
        <f t="shared" si="85"/>
        <v>8.1294642857142865</v>
      </c>
      <c r="P423" s="347" t="str">
        <f t="shared" si="86"/>
        <v>Ajournee</v>
      </c>
      <c r="Q423" s="347" t="str">
        <f t="shared" si="87"/>
        <v>Synthèse</v>
      </c>
      <c r="R423" s="348">
        <f t="shared" si="88"/>
        <v>1</v>
      </c>
      <c r="S423" s="348">
        <f t="shared" si="89"/>
        <v>0</v>
      </c>
      <c r="T423" s="348">
        <f t="shared" si="90"/>
        <v>0</v>
      </c>
      <c r="U423" s="348">
        <f t="shared" si="91"/>
        <v>1</v>
      </c>
      <c r="V423" s="348">
        <f t="shared" si="92"/>
        <v>0</v>
      </c>
      <c r="W423" s="348">
        <f t="shared" si="93"/>
        <v>0</v>
      </c>
      <c r="X423" s="348">
        <f t="shared" si="94"/>
        <v>0</v>
      </c>
      <c r="Y423" s="348">
        <f t="shared" si="95"/>
        <v>0</v>
      </c>
      <c r="Z423" s="348">
        <f t="shared" si="96"/>
        <v>0</v>
      </c>
      <c r="AA423" s="348">
        <f t="shared" si="97"/>
        <v>0</v>
      </c>
      <c r="AB423" s="71" t="str">
        <f>'REPRODUCTION 3'!M418</f>
        <v>Synthèse</v>
      </c>
      <c r="AC423" s="71" t="str">
        <f>'RUMINANTS 3'!M418</f>
        <v>Synthèse</v>
      </c>
      <c r="AD423" s="71" t="str">
        <f>'PARASITOLOGIE 3'!M418</f>
        <v>Synthèse</v>
      </c>
      <c r="AE423" s="71" t="str">
        <f>'INFECTIEUX 3'!M418</f>
        <v>Synthèse</v>
      </c>
      <c r="AF423" s="71" t="str">
        <f>'CARNIVORES 3'!M418</f>
        <v>Synthèse</v>
      </c>
      <c r="AG423" s="71" t="str">
        <f>'CHIRURGIE 3'!M418</f>
        <v>Synthèse</v>
      </c>
      <c r="AH423" s="71" t="str">
        <f>'BIOCHIMIE 2'!M418</f>
        <v>Synthèse</v>
      </c>
      <c r="AI423" s="71" t="str">
        <f>'HIDAOA 3'!M418</f>
        <v>Synthèse</v>
      </c>
      <c r="AJ423" s="71" t="str">
        <f>'ANA-PATH 2'!M418</f>
        <v>Synthèse</v>
      </c>
      <c r="AK423" s="73" t="str">
        <f>CLINIQUE!N420</f>
        <v>Juin</v>
      </c>
    </row>
    <row r="424" spans="1:37" ht="15.75" hidden="1">
      <c r="A424" s="35">
        <v>413</v>
      </c>
      <c r="B424" s="123" t="s">
        <v>752</v>
      </c>
      <c r="C424" s="123" t="s">
        <v>753</v>
      </c>
      <c r="D424" s="346">
        <f>'REPRODUCTION 3'!I419</f>
        <v>24.375</v>
      </c>
      <c r="E424" s="346">
        <f>'RUMINANTS 3'!I419</f>
        <v>48</v>
      </c>
      <c r="F424" s="346">
        <f>'PARASITOLOGIE 3'!I419</f>
        <v>38.25</v>
      </c>
      <c r="G424" s="346">
        <f>'INFECTIEUX 3'!I419</f>
        <v>22.5</v>
      </c>
      <c r="H424" s="346">
        <f>'CARNIVORES 3'!I419</f>
        <v>40.5</v>
      </c>
      <c r="I424" s="346">
        <f>'CHIRURGIE 3'!I419</f>
        <v>47.25</v>
      </c>
      <c r="J424" s="346">
        <f>'BIOCHIMIE 2'!I419</f>
        <v>26.75</v>
      </c>
      <c r="K424" s="346">
        <f>'HIDAOA 3'!I419</f>
        <v>42</v>
      </c>
      <c r="L424" s="346">
        <f>'ANA-PATH 2'!I419</f>
        <v>29.5</v>
      </c>
      <c r="M424" s="88">
        <f>CLINIQUE!J421</f>
        <v>45.5</v>
      </c>
      <c r="N424" s="88">
        <f t="shared" si="84"/>
        <v>364.625</v>
      </c>
      <c r="O424" s="88">
        <f t="shared" si="85"/>
        <v>13.022321428571429</v>
      </c>
      <c r="P424" s="89" t="str">
        <f t="shared" si="86"/>
        <v>Admis</v>
      </c>
      <c r="Q424" s="89" t="str">
        <f t="shared" si="87"/>
        <v>juin</v>
      </c>
      <c r="R424" s="72">
        <f t="shared" si="88"/>
        <v>0</v>
      </c>
      <c r="S424" s="72">
        <f t="shared" si="89"/>
        <v>0</v>
      </c>
      <c r="T424" s="72">
        <f t="shared" si="90"/>
        <v>0</v>
      </c>
      <c r="U424" s="72">
        <f t="shared" si="91"/>
        <v>0</v>
      </c>
      <c r="V424" s="72">
        <f t="shared" si="92"/>
        <v>0</v>
      </c>
      <c r="W424" s="72">
        <f t="shared" si="93"/>
        <v>0</v>
      </c>
      <c r="X424" s="72">
        <f t="shared" si="94"/>
        <v>0</v>
      </c>
      <c r="Y424" s="72">
        <f t="shared" si="95"/>
        <v>0</v>
      </c>
      <c r="Z424" s="72">
        <f t="shared" si="96"/>
        <v>0</v>
      </c>
      <c r="AA424" s="72">
        <f t="shared" si="97"/>
        <v>0</v>
      </c>
      <c r="AB424" s="71" t="str">
        <f>'REPRODUCTION 3'!M419</f>
        <v>Juin</v>
      </c>
      <c r="AC424" s="71" t="str">
        <f>'RUMINANTS 3'!M419</f>
        <v>Juin</v>
      </c>
      <c r="AD424" s="71" t="str">
        <f>'PARASITOLOGIE 3'!M419</f>
        <v>Juin</v>
      </c>
      <c r="AE424" s="71" t="str">
        <f>'INFECTIEUX 3'!M419</f>
        <v>Juin</v>
      </c>
      <c r="AF424" s="71" t="str">
        <f>'CARNIVORES 3'!M419</f>
        <v>Juin</v>
      </c>
      <c r="AG424" s="71" t="str">
        <f>'CHIRURGIE 3'!M419</f>
        <v>Juin</v>
      </c>
      <c r="AH424" s="71" t="str">
        <f>'BIOCHIMIE 2'!M419</f>
        <v>Juin</v>
      </c>
      <c r="AI424" s="71" t="str">
        <f>'HIDAOA 3'!M419</f>
        <v>Juin</v>
      </c>
      <c r="AJ424" s="71" t="str">
        <f>'ANA-PATH 2'!M419</f>
        <v>Juin</v>
      </c>
      <c r="AK424" s="73" t="str">
        <f>CLINIQUE!N421</f>
        <v>Juin</v>
      </c>
    </row>
    <row r="425" spans="1:37" ht="15.75" hidden="1">
      <c r="A425" s="35">
        <v>414</v>
      </c>
      <c r="B425" s="123" t="s">
        <v>754</v>
      </c>
      <c r="C425" s="123" t="s">
        <v>477</v>
      </c>
      <c r="D425" s="346">
        <f>'REPRODUCTION 3'!I420</f>
        <v>30</v>
      </c>
      <c r="E425" s="346">
        <f>'RUMINANTS 3'!I420</f>
        <v>50.25</v>
      </c>
      <c r="F425" s="346">
        <f>'PARASITOLOGIE 3'!I420</f>
        <v>36.375</v>
      </c>
      <c r="G425" s="346">
        <f>'INFECTIEUX 3'!I420</f>
        <v>34.875</v>
      </c>
      <c r="H425" s="346">
        <f>'CARNIVORES 3'!I420</f>
        <v>48.375</v>
      </c>
      <c r="I425" s="346">
        <f>'CHIRURGIE 3'!I420</f>
        <v>38.25</v>
      </c>
      <c r="J425" s="346">
        <f>'BIOCHIMIE 2'!I420</f>
        <v>21.75</v>
      </c>
      <c r="K425" s="346">
        <f>'HIDAOA 3'!I420</f>
        <v>45.375</v>
      </c>
      <c r="L425" s="346">
        <f>'ANA-PATH 2'!I420</f>
        <v>24.5</v>
      </c>
      <c r="M425" s="88">
        <f>CLINIQUE!J422</f>
        <v>46.25</v>
      </c>
      <c r="N425" s="88">
        <f t="shared" si="84"/>
        <v>376</v>
      </c>
      <c r="O425" s="88">
        <f t="shared" si="85"/>
        <v>13.428571428571429</v>
      </c>
      <c r="P425" s="89" t="str">
        <f t="shared" si="86"/>
        <v>Admis</v>
      </c>
      <c r="Q425" s="89" t="str">
        <f t="shared" si="87"/>
        <v>juin</v>
      </c>
      <c r="R425" s="72">
        <f t="shared" si="88"/>
        <v>0</v>
      </c>
      <c r="S425" s="72">
        <f t="shared" si="89"/>
        <v>0</v>
      </c>
      <c r="T425" s="72">
        <f t="shared" si="90"/>
        <v>0</v>
      </c>
      <c r="U425" s="72">
        <f t="shared" si="91"/>
        <v>0</v>
      </c>
      <c r="V425" s="72">
        <f t="shared" si="92"/>
        <v>0</v>
      </c>
      <c r="W425" s="72">
        <f t="shared" si="93"/>
        <v>0</v>
      </c>
      <c r="X425" s="72">
        <f t="shared" si="94"/>
        <v>0</v>
      </c>
      <c r="Y425" s="72">
        <f t="shared" si="95"/>
        <v>0</v>
      </c>
      <c r="Z425" s="72">
        <f t="shared" si="96"/>
        <v>0</v>
      </c>
      <c r="AA425" s="72">
        <f t="shared" si="97"/>
        <v>0</v>
      </c>
      <c r="AB425" s="71" t="str">
        <f>'REPRODUCTION 3'!M420</f>
        <v>Juin</v>
      </c>
      <c r="AC425" s="71" t="str">
        <f>'RUMINANTS 3'!M420</f>
        <v>Juin</v>
      </c>
      <c r="AD425" s="71" t="str">
        <f>'PARASITOLOGIE 3'!M420</f>
        <v>Juin</v>
      </c>
      <c r="AE425" s="71" t="str">
        <f>'INFECTIEUX 3'!M420</f>
        <v>Juin</v>
      </c>
      <c r="AF425" s="71" t="str">
        <f>'CARNIVORES 3'!M420</f>
        <v>Juin</v>
      </c>
      <c r="AG425" s="71" t="str">
        <f>'CHIRURGIE 3'!M420</f>
        <v>Juin</v>
      </c>
      <c r="AH425" s="71" t="str">
        <f>'BIOCHIMIE 2'!M420</f>
        <v>Juin</v>
      </c>
      <c r="AI425" s="71" t="str">
        <f>'HIDAOA 3'!M420</f>
        <v>Juin</v>
      </c>
      <c r="AJ425" s="71" t="str">
        <f>'ANA-PATH 2'!M420</f>
        <v>Juin</v>
      </c>
      <c r="AK425" s="73" t="str">
        <f>CLINIQUE!N422</f>
        <v>Juin</v>
      </c>
    </row>
    <row r="426" spans="1:37" ht="15.75">
      <c r="A426" s="35">
        <v>415</v>
      </c>
      <c r="B426" s="123" t="s">
        <v>755</v>
      </c>
      <c r="C426" s="123" t="s">
        <v>756</v>
      </c>
      <c r="D426" s="346">
        <f>'REPRODUCTION 3'!I421</f>
        <v>24</v>
      </c>
      <c r="E426" s="346">
        <f>'RUMINANTS 3'!I421</f>
        <v>33.75</v>
      </c>
      <c r="F426" s="346">
        <f>'PARASITOLOGIE 3'!I421</f>
        <v>31.5</v>
      </c>
      <c r="G426" s="346">
        <f>'INFECTIEUX 3'!I421</f>
        <v>25.5</v>
      </c>
      <c r="H426" s="346">
        <f>'CARNIVORES 3'!I421</f>
        <v>23.625</v>
      </c>
      <c r="I426" s="346">
        <f>'CHIRURGIE 3'!I421</f>
        <v>30</v>
      </c>
      <c r="J426" s="346">
        <f>'BIOCHIMIE 2'!I421</f>
        <v>18</v>
      </c>
      <c r="K426" s="346">
        <f>'HIDAOA 3'!I421</f>
        <v>40.5</v>
      </c>
      <c r="L426" s="346">
        <f>'ANA-PATH 2'!I421</f>
        <v>17</v>
      </c>
      <c r="M426" s="339">
        <f>CLINIQUE!J423</f>
        <v>44</v>
      </c>
      <c r="N426" s="339">
        <f t="shared" si="84"/>
        <v>287.875</v>
      </c>
      <c r="O426" s="339">
        <f t="shared" si="85"/>
        <v>10.28125</v>
      </c>
      <c r="P426" s="89" t="str">
        <f t="shared" si="86"/>
        <v>Admis</v>
      </c>
      <c r="Q426" s="89" t="str">
        <f t="shared" si="87"/>
        <v>Synthèse</v>
      </c>
      <c r="R426" s="72">
        <f t="shared" si="88"/>
        <v>0</v>
      </c>
      <c r="S426" s="72">
        <f t="shared" si="89"/>
        <v>0</v>
      </c>
      <c r="T426" s="72">
        <f t="shared" si="90"/>
        <v>0</v>
      </c>
      <c r="U426" s="72">
        <f t="shared" si="91"/>
        <v>0</v>
      </c>
      <c r="V426" s="72">
        <f t="shared" si="92"/>
        <v>0</v>
      </c>
      <c r="W426" s="72">
        <f t="shared" si="93"/>
        <v>0</v>
      </c>
      <c r="X426" s="72">
        <f t="shared" si="94"/>
        <v>0</v>
      </c>
      <c r="Y426" s="72">
        <f t="shared" si="95"/>
        <v>0</v>
      </c>
      <c r="Z426" s="72">
        <f t="shared" si="96"/>
        <v>0</v>
      </c>
      <c r="AA426" s="72">
        <f t="shared" si="97"/>
        <v>0</v>
      </c>
      <c r="AB426" s="71" t="str">
        <f>'REPRODUCTION 3'!M421</f>
        <v>Synthèse</v>
      </c>
      <c r="AC426" s="71" t="str">
        <f>'RUMINANTS 3'!M421</f>
        <v>Juin</v>
      </c>
      <c r="AD426" s="71" t="str">
        <f>'PARASITOLOGIE 3'!M421</f>
        <v>Synthèse</v>
      </c>
      <c r="AE426" s="71" t="str">
        <f>'INFECTIEUX 3'!M421</f>
        <v>Synthèse</v>
      </c>
      <c r="AF426" s="71" t="str">
        <f>'CARNIVORES 3'!M421</f>
        <v>Synthèse</v>
      </c>
      <c r="AG426" s="71" t="str">
        <f>'CHIRURGIE 3'!M421</f>
        <v>Synthèse</v>
      </c>
      <c r="AH426" s="71" t="str">
        <f>'BIOCHIMIE 2'!M421</f>
        <v>Synthèse</v>
      </c>
      <c r="AI426" s="71" t="str">
        <f>'HIDAOA 3'!M421</f>
        <v>Synthèse</v>
      </c>
      <c r="AJ426" s="71" t="str">
        <f>'ANA-PATH 2'!M421</f>
        <v>Synthèse</v>
      </c>
      <c r="AK426" s="73" t="str">
        <f>CLINIQUE!N423</f>
        <v>Juin</v>
      </c>
    </row>
  </sheetData>
  <autoFilter ref="A12:AK426">
    <filterColumn colId="15"/>
    <filterColumn colId="16">
      <filters>
        <filter val="Synthèse"/>
      </filters>
    </filterColumn>
    <sortState ref="A12:AK425">
      <sortCondition ref="B12:B425"/>
      <sortCondition ref="C12:C425"/>
    </sortState>
  </autoFilter>
  <sortState ref="B12:AK425">
    <sortCondition ref="B12:B425"/>
    <sortCondition ref="C12:C425"/>
  </sortState>
  <mergeCells count="1">
    <mergeCell ref="N7:Q7"/>
  </mergeCells>
  <conditionalFormatting sqref="P12">
    <cfRule type="cellIs" dxfId="8" priority="22" operator="equal">
      <formula>"Ajourné(e)"</formula>
    </cfRule>
  </conditionalFormatting>
  <conditionalFormatting sqref="Q13:Q426">
    <cfRule type="containsText" dxfId="7" priority="19" operator="containsText" text="Rattrapage">
      <formula>NOT(ISERROR(SEARCH("Rattrapage",Q13)))</formula>
    </cfRule>
    <cfRule type="containsText" dxfId="6" priority="20" operator="containsText" text="Synthèse">
      <formula>NOT(ISERROR(SEARCH("Synthèse",Q13)))</formula>
    </cfRule>
    <cfRule type="containsText" dxfId="5" priority="21" operator="containsText" text="juin">
      <formula>NOT(ISERROR(SEARCH("juin",Q13)))</formula>
    </cfRule>
  </conditionalFormatting>
  <conditionalFormatting sqref="P13:P426">
    <cfRule type="containsText" dxfId="4" priority="18" operator="containsText" text="Admis">
      <formula>NOT(ISERROR(SEARCH("Admis",P13)))</formula>
    </cfRule>
  </conditionalFormatting>
  <conditionalFormatting sqref="AB13:AK426">
    <cfRule type="cellIs" dxfId="3" priority="17" operator="equal">
      <formula>"Synthèse"</formula>
    </cfRule>
  </conditionalFormatting>
  <conditionalFormatting sqref="R13:AA426">
    <cfRule type="cellIs" dxfId="2" priority="14" operator="equal">
      <formula>1</formula>
    </cfRule>
  </conditionalFormatting>
  <conditionalFormatting sqref="P13:P426">
    <cfRule type="containsText" dxfId="1" priority="44" operator="containsText" text="Ajournee">
      <formula>NOT(ISERROR(SEARCH("Ajournee",P13)))</formula>
    </cfRule>
    <cfRule type="dataBar" priority="45">
      <dataBar>
        <cfvo type="min" val="0"/>
        <cfvo type="max" val="0"/>
        <color rgb="FF638EC6"/>
      </dataBar>
    </cfRule>
  </conditionalFormatting>
  <conditionalFormatting sqref="B13:C426">
    <cfRule type="cellIs" dxfId="0" priority="10" operator="equal">
      <formula>"NON"</formula>
    </cfRule>
  </conditionalFormatting>
  <pageMargins left="0.23622047244094491" right="0.53" top="0.19685039370078741" bottom="0.35433070866141736" header="0.31496062992125984" footer="0.47244094488188981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1"/>
  <sheetViews>
    <sheetView topLeftCell="A401" zoomScale="80" zoomScaleNormal="80" workbookViewId="0">
      <selection sqref="A1:I421"/>
    </sheetView>
  </sheetViews>
  <sheetFormatPr baseColWidth="10" defaultRowHeight="15"/>
  <cols>
    <col min="1" max="1" width="6.42578125" style="21" bestFit="1" customWidth="1"/>
    <col min="2" max="2" width="21.85546875" style="21" customWidth="1"/>
    <col min="3" max="3" width="20.140625" style="21" customWidth="1"/>
    <col min="4" max="4" width="11.5703125" style="21"/>
    <col min="5" max="5" width="7.7109375" style="21" bestFit="1" customWidth="1"/>
    <col min="6" max="6" width="8" style="21" customWidth="1"/>
    <col min="7" max="7" width="8.140625" style="21" customWidth="1"/>
    <col min="8" max="8" width="11.5703125" style="4"/>
    <col min="9" max="9" width="13.5703125" style="21" customWidth="1"/>
    <col min="10" max="11" width="11.5703125" style="21"/>
  </cols>
  <sheetData>
    <row r="1" spans="1:14" ht="21">
      <c r="A1"/>
      <c r="B1" s="1"/>
      <c r="C1" s="23" t="s">
        <v>0</v>
      </c>
      <c r="D1" s="3"/>
      <c r="E1"/>
      <c r="H1" s="21"/>
      <c r="I1"/>
      <c r="J1"/>
      <c r="K1"/>
    </row>
    <row r="2" spans="1:14" ht="21">
      <c r="A2"/>
      <c r="B2" s="1"/>
      <c r="C2" s="23" t="s">
        <v>1</v>
      </c>
      <c r="D2" s="3"/>
      <c r="E2"/>
      <c r="H2" s="21"/>
      <c r="I2"/>
      <c r="J2"/>
      <c r="K2"/>
    </row>
    <row r="3" spans="1:14" ht="21">
      <c r="A3"/>
      <c r="B3" s="1"/>
      <c r="C3" s="23" t="s">
        <v>151</v>
      </c>
      <c r="D3" s="3"/>
      <c r="E3"/>
      <c r="H3" s="21"/>
      <c r="I3"/>
      <c r="J3"/>
      <c r="K3"/>
    </row>
    <row r="4" spans="1:14" ht="21">
      <c r="A4"/>
      <c r="B4" s="1"/>
      <c r="C4" s="23" t="s">
        <v>2</v>
      </c>
      <c r="D4" s="3"/>
      <c r="E4"/>
      <c r="H4" s="21"/>
      <c r="I4"/>
      <c r="J4"/>
      <c r="K4"/>
    </row>
    <row r="5" spans="1:14" ht="21">
      <c r="A5"/>
      <c r="B5" s="1"/>
      <c r="C5" s="23" t="s">
        <v>14</v>
      </c>
      <c r="D5" s="3"/>
      <c r="E5"/>
      <c r="H5" s="21"/>
      <c r="I5"/>
      <c r="J5"/>
      <c r="K5"/>
    </row>
    <row r="6" spans="1:14" ht="24" thickBot="1">
      <c r="A6"/>
      <c r="B6" s="1" t="s">
        <v>134</v>
      </c>
      <c r="C6"/>
      <c r="D6" s="1"/>
      <c r="E6" s="23"/>
      <c r="F6" s="5"/>
      <c r="G6" s="5"/>
      <c r="H6"/>
      <c r="I6"/>
      <c r="J6"/>
      <c r="K6"/>
    </row>
    <row r="7" spans="1:14" s="16" customFormat="1" ht="16.5" thickBo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10" t="s">
        <v>10</v>
      </c>
      <c r="G7" s="10" t="s">
        <v>15</v>
      </c>
      <c r="H7" s="11" t="s">
        <v>142</v>
      </c>
      <c r="I7" s="12" t="s">
        <v>12</v>
      </c>
      <c r="J7" s="13" t="s">
        <v>143</v>
      </c>
      <c r="K7" s="12" t="s">
        <v>24</v>
      </c>
      <c r="L7" s="14" t="s">
        <v>140</v>
      </c>
      <c r="M7" s="70" t="s">
        <v>13</v>
      </c>
    </row>
    <row r="8" spans="1:14" ht="21">
      <c r="A8" s="17">
        <v>1</v>
      </c>
      <c r="B8" s="122" t="s">
        <v>60</v>
      </c>
      <c r="C8" s="122" t="s">
        <v>152</v>
      </c>
      <c r="D8" s="142">
        <v>10</v>
      </c>
      <c r="E8" s="142">
        <v>11.5</v>
      </c>
      <c r="F8" s="60">
        <f>IF(AND(D8=0,E8=0),L8/3,(D8+E8)/2)</f>
        <v>10.75</v>
      </c>
      <c r="G8" s="61">
        <f>F8*3</f>
        <v>32.25</v>
      </c>
      <c r="H8" s="334"/>
      <c r="I8" s="62">
        <f t="shared" ref="I8:I71" si="0">MAX(G8,H8*3)</f>
        <v>32.25</v>
      </c>
      <c r="J8" s="77"/>
      <c r="K8" s="62">
        <f t="shared" ref="K8:K71" si="1">MAX(I8,J8*3)</f>
        <v>32.25</v>
      </c>
      <c r="L8" s="63"/>
      <c r="M8" s="20" t="str">
        <f>IF(ISBLANK(J8),IF(ISBLANK(H8),"Juin","Synthèse"),"Rattrapage")</f>
        <v>Juin</v>
      </c>
      <c r="N8" t="e">
        <f>IF(AND(B8=#REF!,C8=#REF!),"oui","non")</f>
        <v>#REF!</v>
      </c>
    </row>
    <row r="9" spans="1:14" ht="21">
      <c r="A9" s="17">
        <v>2</v>
      </c>
      <c r="B9" s="123" t="s">
        <v>153</v>
      </c>
      <c r="C9" s="123" t="s">
        <v>152</v>
      </c>
      <c r="D9" s="142">
        <v>14.5</v>
      </c>
      <c r="E9" s="142">
        <v>9</v>
      </c>
      <c r="F9" s="60">
        <f t="shared" ref="F9:F71" si="2">IF(AND(D9=0,E9=0),L9/3,(D9+E9)/2)</f>
        <v>11.75</v>
      </c>
      <c r="G9" s="61">
        <f t="shared" ref="G9:G71" si="3">F9*3</f>
        <v>35.25</v>
      </c>
      <c r="H9" s="334"/>
      <c r="I9" s="62">
        <f t="shared" si="0"/>
        <v>35.25</v>
      </c>
      <c r="J9" s="77"/>
      <c r="K9" s="62">
        <f t="shared" si="1"/>
        <v>35.25</v>
      </c>
      <c r="L9" s="63"/>
      <c r="M9" s="20" t="str">
        <f t="shared" ref="M9:M71" si="4">IF(ISBLANK(J9),IF(ISBLANK(H9),"Juin","Synthèse"),"Rattrapage")</f>
        <v>Juin</v>
      </c>
      <c r="N9" t="e">
        <f>IF(AND(B9=#REF!,C9=#REF!),"oui","non")</f>
        <v>#REF!</v>
      </c>
    </row>
    <row r="10" spans="1:14" ht="21">
      <c r="A10" s="17">
        <v>3</v>
      </c>
      <c r="B10" s="123" t="s">
        <v>154</v>
      </c>
      <c r="C10" s="123" t="s">
        <v>55</v>
      </c>
      <c r="D10" s="142">
        <v>12.5</v>
      </c>
      <c r="E10" s="142">
        <v>6.5</v>
      </c>
      <c r="F10" s="60">
        <f t="shared" si="2"/>
        <v>9.5</v>
      </c>
      <c r="G10" s="61">
        <f t="shared" si="3"/>
        <v>28.5</v>
      </c>
      <c r="H10" s="334">
        <v>12.5</v>
      </c>
      <c r="I10" s="62">
        <f t="shared" si="0"/>
        <v>37.5</v>
      </c>
      <c r="J10" s="77"/>
      <c r="K10" s="62">
        <f t="shared" si="1"/>
        <v>37.5</v>
      </c>
      <c r="L10" s="63"/>
      <c r="M10" s="20" t="str">
        <f t="shared" si="4"/>
        <v>Synthèse</v>
      </c>
      <c r="N10" t="e">
        <f>IF(AND(B10=#REF!,C10=#REF!),"oui","non")</f>
        <v>#REF!</v>
      </c>
    </row>
    <row r="11" spans="1:14" ht="21">
      <c r="A11" s="17">
        <v>4</v>
      </c>
      <c r="B11" s="123" t="s">
        <v>155</v>
      </c>
      <c r="C11" s="123" t="s">
        <v>45</v>
      </c>
      <c r="D11" s="142">
        <v>17</v>
      </c>
      <c r="E11" s="142">
        <v>17</v>
      </c>
      <c r="F11" s="60">
        <f t="shared" si="2"/>
        <v>17</v>
      </c>
      <c r="G11" s="61">
        <f t="shared" si="3"/>
        <v>51</v>
      </c>
      <c r="H11" s="334"/>
      <c r="I11" s="62">
        <f t="shared" si="0"/>
        <v>51</v>
      </c>
      <c r="J11" s="77"/>
      <c r="K11" s="62">
        <f t="shared" si="1"/>
        <v>51</v>
      </c>
      <c r="L11" s="63"/>
      <c r="M11" s="20" t="str">
        <f t="shared" si="4"/>
        <v>Juin</v>
      </c>
      <c r="N11" t="e">
        <f>IF(AND(B11=#REF!,C11=#REF!),"oui","non")</f>
        <v>#REF!</v>
      </c>
    </row>
    <row r="12" spans="1:14" ht="21">
      <c r="A12" s="17">
        <v>5</v>
      </c>
      <c r="B12" s="123" t="s">
        <v>156</v>
      </c>
      <c r="C12" s="123" t="s">
        <v>759</v>
      </c>
      <c r="D12" s="142">
        <v>11</v>
      </c>
      <c r="E12" s="142">
        <v>8</v>
      </c>
      <c r="F12" s="60">
        <f t="shared" si="2"/>
        <v>9.5</v>
      </c>
      <c r="G12" s="61">
        <f t="shared" si="3"/>
        <v>28.5</v>
      </c>
      <c r="H12" s="334">
        <v>10</v>
      </c>
      <c r="I12" s="62">
        <f t="shared" si="0"/>
        <v>30</v>
      </c>
      <c r="J12" s="77"/>
      <c r="K12" s="62">
        <f t="shared" si="1"/>
        <v>30</v>
      </c>
      <c r="L12" s="63"/>
      <c r="M12" s="20" t="str">
        <f t="shared" si="4"/>
        <v>Synthèse</v>
      </c>
      <c r="N12" t="e">
        <f>IF(AND(B12=#REF!,C12=#REF!),"oui","non")</f>
        <v>#REF!</v>
      </c>
    </row>
    <row r="13" spans="1:14" ht="21">
      <c r="A13" s="17">
        <v>6</v>
      </c>
      <c r="B13" s="123" t="s">
        <v>157</v>
      </c>
      <c r="C13" s="123" t="s">
        <v>158</v>
      </c>
      <c r="D13" s="142">
        <v>14.5</v>
      </c>
      <c r="E13" s="142">
        <v>17</v>
      </c>
      <c r="F13" s="60">
        <f t="shared" si="2"/>
        <v>15.75</v>
      </c>
      <c r="G13" s="61">
        <f t="shared" si="3"/>
        <v>47.25</v>
      </c>
      <c r="H13" s="334"/>
      <c r="I13" s="62">
        <f t="shared" si="0"/>
        <v>47.25</v>
      </c>
      <c r="J13" s="77"/>
      <c r="K13" s="62">
        <f t="shared" si="1"/>
        <v>47.25</v>
      </c>
      <c r="L13" s="63"/>
      <c r="M13" s="20" t="str">
        <f t="shared" si="4"/>
        <v>Juin</v>
      </c>
      <c r="N13" t="e">
        <f>IF(AND(B13=#REF!,C13=#REF!),"oui","non")</f>
        <v>#REF!</v>
      </c>
    </row>
    <row r="14" spans="1:14" ht="21">
      <c r="A14" s="17">
        <v>7</v>
      </c>
      <c r="B14" s="123" t="s">
        <v>159</v>
      </c>
      <c r="C14" s="123" t="s">
        <v>160</v>
      </c>
      <c r="D14" s="142">
        <v>10.5</v>
      </c>
      <c r="E14" s="142">
        <v>7.5</v>
      </c>
      <c r="F14" s="60">
        <f t="shared" si="2"/>
        <v>9</v>
      </c>
      <c r="G14" s="61">
        <f t="shared" si="3"/>
        <v>27</v>
      </c>
      <c r="H14" s="334">
        <v>11.5</v>
      </c>
      <c r="I14" s="62">
        <f t="shared" si="0"/>
        <v>34.5</v>
      </c>
      <c r="J14" s="77"/>
      <c r="K14" s="62">
        <f t="shared" si="1"/>
        <v>34.5</v>
      </c>
      <c r="L14" s="63"/>
      <c r="M14" s="20" t="str">
        <f t="shared" si="4"/>
        <v>Synthèse</v>
      </c>
      <c r="N14" t="e">
        <f>IF(AND(B14=#REF!,C14=#REF!),"oui","non")</f>
        <v>#REF!</v>
      </c>
    </row>
    <row r="15" spans="1:14" ht="21">
      <c r="A15" s="17">
        <v>8</v>
      </c>
      <c r="B15" s="123" t="s">
        <v>161</v>
      </c>
      <c r="C15" s="123" t="s">
        <v>162</v>
      </c>
      <c r="D15" s="142">
        <v>16</v>
      </c>
      <c r="E15" s="142">
        <v>14.5</v>
      </c>
      <c r="F15" s="60">
        <f t="shared" si="2"/>
        <v>15.25</v>
      </c>
      <c r="G15" s="61">
        <f t="shared" si="3"/>
        <v>45.75</v>
      </c>
      <c r="H15" s="334"/>
      <c r="I15" s="62">
        <f t="shared" si="0"/>
        <v>45.75</v>
      </c>
      <c r="J15" s="77"/>
      <c r="K15" s="62">
        <f t="shared" si="1"/>
        <v>45.75</v>
      </c>
      <c r="L15" s="63"/>
      <c r="M15" s="20" t="str">
        <f t="shared" si="4"/>
        <v>Juin</v>
      </c>
      <c r="N15" t="e">
        <f>IF(AND(B15=#REF!,C15=#REF!),"oui","non")</f>
        <v>#REF!</v>
      </c>
    </row>
    <row r="16" spans="1:14" ht="21">
      <c r="A16" s="17">
        <v>9</v>
      </c>
      <c r="B16" s="123" t="s">
        <v>163</v>
      </c>
      <c r="C16" s="123" t="s">
        <v>44</v>
      </c>
      <c r="D16" s="142">
        <v>11</v>
      </c>
      <c r="E16" s="142">
        <v>13.5</v>
      </c>
      <c r="F16" s="60">
        <f t="shared" si="2"/>
        <v>12.25</v>
      </c>
      <c r="G16" s="61">
        <f t="shared" si="3"/>
        <v>36.75</v>
      </c>
      <c r="H16" s="334"/>
      <c r="I16" s="62">
        <f t="shared" si="0"/>
        <v>36.75</v>
      </c>
      <c r="J16" s="77"/>
      <c r="K16" s="62">
        <f t="shared" si="1"/>
        <v>36.75</v>
      </c>
      <c r="L16" s="63"/>
      <c r="M16" s="20" t="str">
        <f t="shared" si="4"/>
        <v>Juin</v>
      </c>
      <c r="N16" t="e">
        <f>IF(AND(B16=#REF!,C16=#REF!),"oui","non")</f>
        <v>#REF!</v>
      </c>
    </row>
    <row r="17" spans="1:14" ht="21">
      <c r="A17" s="17">
        <v>10</v>
      </c>
      <c r="B17" s="123" t="s">
        <v>164</v>
      </c>
      <c r="C17" s="123" t="s">
        <v>165</v>
      </c>
      <c r="D17" s="142">
        <v>12.5</v>
      </c>
      <c r="E17" s="142">
        <v>12.5</v>
      </c>
      <c r="F17" s="60">
        <f t="shared" si="2"/>
        <v>12.5</v>
      </c>
      <c r="G17" s="61">
        <f t="shared" si="3"/>
        <v>37.5</v>
      </c>
      <c r="H17" s="334"/>
      <c r="I17" s="62">
        <f t="shared" si="0"/>
        <v>37.5</v>
      </c>
      <c r="J17" s="77"/>
      <c r="K17" s="62">
        <f t="shared" si="1"/>
        <v>37.5</v>
      </c>
      <c r="L17" s="63"/>
      <c r="M17" s="20" t="str">
        <f t="shared" si="4"/>
        <v>Juin</v>
      </c>
      <c r="N17" t="e">
        <f>IF(AND(B17=#REF!,C17=#REF!),"oui","non")</f>
        <v>#REF!</v>
      </c>
    </row>
    <row r="18" spans="1:14" ht="21">
      <c r="A18" s="17">
        <v>11</v>
      </c>
      <c r="B18" s="123" t="s">
        <v>166</v>
      </c>
      <c r="C18" s="123" t="s">
        <v>167</v>
      </c>
      <c r="D18" s="142">
        <v>15</v>
      </c>
      <c r="E18" s="142">
        <v>12</v>
      </c>
      <c r="F18" s="60">
        <f t="shared" si="2"/>
        <v>13.5</v>
      </c>
      <c r="G18" s="61">
        <f t="shared" si="3"/>
        <v>40.5</v>
      </c>
      <c r="H18" s="334"/>
      <c r="I18" s="62">
        <f t="shared" si="0"/>
        <v>40.5</v>
      </c>
      <c r="J18" s="77"/>
      <c r="K18" s="62">
        <f t="shared" si="1"/>
        <v>40.5</v>
      </c>
      <c r="L18" s="63"/>
      <c r="M18" s="20" t="str">
        <f t="shared" si="4"/>
        <v>Juin</v>
      </c>
      <c r="N18" t="e">
        <f>IF(AND(B18=#REF!,C18=#REF!),"oui","non")</f>
        <v>#REF!</v>
      </c>
    </row>
    <row r="19" spans="1:14" ht="21">
      <c r="A19" s="17">
        <v>12</v>
      </c>
      <c r="B19" s="123" t="s">
        <v>168</v>
      </c>
      <c r="C19" s="123" t="s">
        <v>169</v>
      </c>
      <c r="D19" s="142">
        <v>17.5</v>
      </c>
      <c r="E19" s="142">
        <v>14.5</v>
      </c>
      <c r="F19" s="60">
        <f t="shared" si="2"/>
        <v>16</v>
      </c>
      <c r="G19" s="61">
        <f t="shared" si="3"/>
        <v>48</v>
      </c>
      <c r="H19" s="334"/>
      <c r="I19" s="62">
        <f t="shared" si="0"/>
        <v>48</v>
      </c>
      <c r="J19" s="77"/>
      <c r="K19" s="62">
        <f t="shared" si="1"/>
        <v>48</v>
      </c>
      <c r="L19" s="63"/>
      <c r="M19" s="20" t="str">
        <f t="shared" si="4"/>
        <v>Juin</v>
      </c>
      <c r="N19" t="e">
        <f>IF(AND(B19=#REF!,C19=#REF!),"oui","non")</f>
        <v>#REF!</v>
      </c>
    </row>
    <row r="20" spans="1:14" ht="21">
      <c r="A20" s="17">
        <v>13</v>
      </c>
      <c r="B20" s="123" t="s">
        <v>170</v>
      </c>
      <c r="C20" s="123" t="s">
        <v>68</v>
      </c>
      <c r="D20" s="142">
        <v>18</v>
      </c>
      <c r="E20" s="142">
        <v>18.5</v>
      </c>
      <c r="F20" s="60">
        <f t="shared" si="2"/>
        <v>18.25</v>
      </c>
      <c r="G20" s="61">
        <f t="shared" si="3"/>
        <v>54.75</v>
      </c>
      <c r="H20" s="334"/>
      <c r="I20" s="62">
        <f t="shared" si="0"/>
        <v>54.75</v>
      </c>
      <c r="J20" s="77"/>
      <c r="K20" s="62">
        <f t="shared" si="1"/>
        <v>54.75</v>
      </c>
      <c r="L20" s="63"/>
      <c r="M20" s="20" t="str">
        <f t="shared" si="4"/>
        <v>Juin</v>
      </c>
      <c r="N20" t="e">
        <f>IF(AND(B20=#REF!,C20=#REF!),"oui","non")</f>
        <v>#REF!</v>
      </c>
    </row>
    <row r="21" spans="1:14" ht="21">
      <c r="A21" s="17">
        <v>14</v>
      </c>
      <c r="B21" s="123" t="s">
        <v>171</v>
      </c>
      <c r="C21" s="123" t="s">
        <v>172</v>
      </c>
      <c r="D21" s="142">
        <v>15.5</v>
      </c>
      <c r="E21" s="142">
        <v>17.5</v>
      </c>
      <c r="F21" s="60">
        <f t="shared" si="2"/>
        <v>16.5</v>
      </c>
      <c r="G21" s="61">
        <f t="shared" si="3"/>
        <v>49.5</v>
      </c>
      <c r="H21" s="334"/>
      <c r="I21" s="62">
        <f t="shared" si="0"/>
        <v>49.5</v>
      </c>
      <c r="J21" s="77"/>
      <c r="K21" s="62">
        <f t="shared" si="1"/>
        <v>49.5</v>
      </c>
      <c r="L21" s="63"/>
      <c r="M21" s="20" t="str">
        <f t="shared" si="4"/>
        <v>Juin</v>
      </c>
      <c r="N21" t="e">
        <f>IF(AND(B21=#REF!,C21=#REF!),"oui","non")</f>
        <v>#REF!</v>
      </c>
    </row>
    <row r="22" spans="1:14" ht="21">
      <c r="A22" s="17">
        <v>15</v>
      </c>
      <c r="B22" s="123" t="s">
        <v>173</v>
      </c>
      <c r="C22" s="123" t="s">
        <v>174</v>
      </c>
      <c r="D22" s="142">
        <v>11</v>
      </c>
      <c r="E22" s="142">
        <v>7.5</v>
      </c>
      <c r="F22" s="60">
        <f t="shared" si="2"/>
        <v>9.25</v>
      </c>
      <c r="G22" s="61">
        <f t="shared" si="3"/>
        <v>27.75</v>
      </c>
      <c r="H22" s="334">
        <v>12</v>
      </c>
      <c r="I22" s="62">
        <f t="shared" si="0"/>
        <v>36</v>
      </c>
      <c r="J22" s="77"/>
      <c r="K22" s="62">
        <f t="shared" si="1"/>
        <v>36</v>
      </c>
      <c r="L22" s="63"/>
      <c r="M22" s="20" t="str">
        <f t="shared" si="4"/>
        <v>Synthèse</v>
      </c>
      <c r="N22" t="e">
        <f>IF(AND(B22=#REF!,C22=#REF!),"oui","non")</f>
        <v>#REF!</v>
      </c>
    </row>
    <row r="23" spans="1:14" ht="21">
      <c r="A23" s="17">
        <v>16</v>
      </c>
      <c r="B23" s="123" t="s">
        <v>175</v>
      </c>
      <c r="C23" s="123" t="s">
        <v>176</v>
      </c>
      <c r="D23" s="142">
        <v>13.5</v>
      </c>
      <c r="E23" s="142">
        <v>9.5</v>
      </c>
      <c r="F23" s="60">
        <f t="shared" si="2"/>
        <v>11.5</v>
      </c>
      <c r="G23" s="61">
        <f t="shared" si="3"/>
        <v>34.5</v>
      </c>
      <c r="H23" s="334"/>
      <c r="I23" s="62">
        <f t="shared" si="0"/>
        <v>34.5</v>
      </c>
      <c r="J23" s="77"/>
      <c r="K23" s="62">
        <f t="shared" si="1"/>
        <v>34.5</v>
      </c>
      <c r="L23" s="63"/>
      <c r="M23" s="20" t="str">
        <f t="shared" si="4"/>
        <v>Juin</v>
      </c>
      <c r="N23" t="e">
        <f>IF(AND(B23=#REF!,C23=#REF!),"oui","non")</f>
        <v>#REF!</v>
      </c>
    </row>
    <row r="24" spans="1:14" ht="21">
      <c r="A24" s="17">
        <v>17</v>
      </c>
      <c r="B24" s="123" t="s">
        <v>177</v>
      </c>
      <c r="C24" s="123" t="s">
        <v>178</v>
      </c>
      <c r="D24" s="142">
        <v>6.5</v>
      </c>
      <c r="E24" s="142">
        <v>6.5</v>
      </c>
      <c r="F24" s="60">
        <f t="shared" si="2"/>
        <v>6.5</v>
      </c>
      <c r="G24" s="61">
        <f t="shared" si="3"/>
        <v>19.5</v>
      </c>
      <c r="H24" s="334">
        <v>14</v>
      </c>
      <c r="I24" s="62">
        <f t="shared" si="0"/>
        <v>42</v>
      </c>
      <c r="J24" s="77"/>
      <c r="K24" s="62">
        <f t="shared" si="1"/>
        <v>42</v>
      </c>
      <c r="L24" s="63"/>
      <c r="M24" s="20" t="str">
        <f t="shared" si="4"/>
        <v>Synthèse</v>
      </c>
      <c r="N24" t="e">
        <f>IF(AND(B24=#REF!,C24=#REF!),"oui","non")</f>
        <v>#REF!</v>
      </c>
    </row>
    <row r="25" spans="1:14" ht="21">
      <c r="A25" s="17">
        <v>18</v>
      </c>
      <c r="B25" s="123" t="s">
        <v>45</v>
      </c>
      <c r="C25" s="123" t="s">
        <v>50</v>
      </c>
      <c r="D25" s="142">
        <v>15</v>
      </c>
      <c r="E25" s="142">
        <v>13.5</v>
      </c>
      <c r="F25" s="60">
        <f t="shared" si="2"/>
        <v>14.25</v>
      </c>
      <c r="G25" s="61">
        <f t="shared" si="3"/>
        <v>42.75</v>
      </c>
      <c r="H25" s="334"/>
      <c r="I25" s="62">
        <f t="shared" si="0"/>
        <v>42.75</v>
      </c>
      <c r="J25" s="77"/>
      <c r="K25" s="62">
        <f t="shared" si="1"/>
        <v>42.75</v>
      </c>
      <c r="L25" s="63"/>
      <c r="M25" s="20" t="str">
        <f t="shared" si="4"/>
        <v>Juin</v>
      </c>
      <c r="N25" t="e">
        <f>IF(AND(B25=#REF!,C25=#REF!),"oui","non")</f>
        <v>#REF!</v>
      </c>
    </row>
    <row r="26" spans="1:14" ht="21">
      <c r="A26" s="17">
        <v>19</v>
      </c>
      <c r="B26" s="123" t="s">
        <v>179</v>
      </c>
      <c r="C26" s="123" t="s">
        <v>180</v>
      </c>
      <c r="D26" s="142">
        <v>15</v>
      </c>
      <c r="E26" s="142">
        <v>16</v>
      </c>
      <c r="F26" s="60">
        <f t="shared" si="2"/>
        <v>15.5</v>
      </c>
      <c r="G26" s="61">
        <f t="shared" si="3"/>
        <v>46.5</v>
      </c>
      <c r="H26" s="334"/>
      <c r="I26" s="62">
        <f t="shared" si="0"/>
        <v>46.5</v>
      </c>
      <c r="J26" s="77"/>
      <c r="K26" s="62">
        <f t="shared" si="1"/>
        <v>46.5</v>
      </c>
      <c r="L26" s="63"/>
      <c r="M26" s="20" t="str">
        <f t="shared" si="4"/>
        <v>Juin</v>
      </c>
      <c r="N26" t="e">
        <f>IF(AND(B26=#REF!,C26=#REF!),"oui","non")</f>
        <v>#REF!</v>
      </c>
    </row>
    <row r="27" spans="1:14" ht="21">
      <c r="A27" s="17">
        <v>20</v>
      </c>
      <c r="B27" s="123" t="s">
        <v>181</v>
      </c>
      <c r="C27" s="123" t="s">
        <v>182</v>
      </c>
      <c r="D27" s="142">
        <v>15</v>
      </c>
      <c r="E27" s="142">
        <v>10</v>
      </c>
      <c r="F27" s="60">
        <f t="shared" si="2"/>
        <v>12.5</v>
      </c>
      <c r="G27" s="61">
        <f t="shared" si="3"/>
        <v>37.5</v>
      </c>
      <c r="H27" s="334"/>
      <c r="I27" s="62">
        <f t="shared" si="0"/>
        <v>37.5</v>
      </c>
      <c r="J27" s="77"/>
      <c r="K27" s="62">
        <f t="shared" si="1"/>
        <v>37.5</v>
      </c>
      <c r="L27" s="63"/>
      <c r="M27" s="20" t="str">
        <f t="shared" si="4"/>
        <v>Juin</v>
      </c>
      <c r="N27" t="e">
        <f>IF(AND(B27=#REF!,C27=#REF!),"oui","non")</f>
        <v>#REF!</v>
      </c>
    </row>
    <row r="28" spans="1:14" ht="21">
      <c r="A28" s="17">
        <v>21</v>
      </c>
      <c r="B28" s="123" t="s">
        <v>183</v>
      </c>
      <c r="C28" s="123" t="s">
        <v>184</v>
      </c>
      <c r="D28" s="142">
        <v>15.5</v>
      </c>
      <c r="E28" s="142">
        <v>12.5</v>
      </c>
      <c r="F28" s="60">
        <f t="shared" si="2"/>
        <v>14</v>
      </c>
      <c r="G28" s="61">
        <f t="shared" si="3"/>
        <v>42</v>
      </c>
      <c r="H28" s="334"/>
      <c r="I28" s="62">
        <f t="shared" si="0"/>
        <v>42</v>
      </c>
      <c r="J28" s="77"/>
      <c r="K28" s="62">
        <f t="shared" si="1"/>
        <v>42</v>
      </c>
      <c r="L28" s="63"/>
      <c r="M28" s="20" t="str">
        <f t="shared" si="4"/>
        <v>Juin</v>
      </c>
      <c r="N28" t="e">
        <f>IF(AND(B28=#REF!,C28=#REF!),"oui","non")</f>
        <v>#REF!</v>
      </c>
    </row>
    <row r="29" spans="1:14" ht="21">
      <c r="A29" s="17">
        <v>22</v>
      </c>
      <c r="B29" s="123" t="s">
        <v>185</v>
      </c>
      <c r="C29" s="123" t="s">
        <v>78</v>
      </c>
      <c r="D29" s="142">
        <v>18</v>
      </c>
      <c r="E29" s="142">
        <v>16.5</v>
      </c>
      <c r="F29" s="60">
        <f t="shared" si="2"/>
        <v>17.25</v>
      </c>
      <c r="G29" s="61">
        <f t="shared" si="3"/>
        <v>51.75</v>
      </c>
      <c r="H29" s="334"/>
      <c r="I29" s="62">
        <f t="shared" si="0"/>
        <v>51.75</v>
      </c>
      <c r="J29" s="77"/>
      <c r="K29" s="62">
        <f t="shared" si="1"/>
        <v>51.75</v>
      </c>
      <c r="L29" s="63"/>
      <c r="M29" s="20" t="str">
        <f t="shared" si="4"/>
        <v>Juin</v>
      </c>
      <c r="N29" t="e">
        <f>IF(AND(B29=#REF!,C29=#REF!),"oui","non")</f>
        <v>#REF!</v>
      </c>
    </row>
    <row r="30" spans="1:14" ht="21">
      <c r="A30" s="17">
        <v>23</v>
      </c>
      <c r="B30" s="123" t="s">
        <v>186</v>
      </c>
      <c r="C30" s="123" t="s">
        <v>187</v>
      </c>
      <c r="D30" s="142">
        <v>14</v>
      </c>
      <c r="E30" s="142">
        <v>14.5</v>
      </c>
      <c r="F30" s="60">
        <f t="shared" si="2"/>
        <v>14.25</v>
      </c>
      <c r="G30" s="61">
        <f t="shared" si="3"/>
        <v>42.75</v>
      </c>
      <c r="H30" s="334"/>
      <c r="I30" s="62">
        <f t="shared" si="0"/>
        <v>42.75</v>
      </c>
      <c r="J30" s="77"/>
      <c r="K30" s="62">
        <f t="shared" si="1"/>
        <v>42.75</v>
      </c>
      <c r="L30" s="63"/>
      <c r="M30" s="20" t="str">
        <f t="shared" si="4"/>
        <v>Juin</v>
      </c>
      <c r="N30" t="e">
        <f>IF(AND(B30=#REF!,C30=#REF!),"oui","non")</f>
        <v>#REF!</v>
      </c>
    </row>
    <row r="31" spans="1:14" ht="21">
      <c r="A31" s="17">
        <v>24</v>
      </c>
      <c r="B31" s="123" t="s">
        <v>188</v>
      </c>
      <c r="C31" s="123" t="s">
        <v>189</v>
      </c>
      <c r="D31" s="142">
        <v>14</v>
      </c>
      <c r="E31" s="163">
        <v>10</v>
      </c>
      <c r="F31" s="60">
        <f t="shared" si="2"/>
        <v>12</v>
      </c>
      <c r="G31" s="61">
        <f t="shared" si="3"/>
        <v>36</v>
      </c>
      <c r="H31" s="334"/>
      <c r="I31" s="62">
        <f t="shared" si="0"/>
        <v>36</v>
      </c>
      <c r="J31" s="77"/>
      <c r="K31" s="62">
        <f t="shared" si="1"/>
        <v>36</v>
      </c>
      <c r="L31" s="63"/>
      <c r="M31" s="20" t="str">
        <f t="shared" si="4"/>
        <v>Juin</v>
      </c>
      <c r="N31" t="e">
        <f>IF(AND(B31=#REF!,C31=#REF!),"oui","non")</f>
        <v>#REF!</v>
      </c>
    </row>
    <row r="32" spans="1:14" ht="21">
      <c r="A32" s="17">
        <v>25</v>
      </c>
      <c r="B32" s="123" t="s">
        <v>190</v>
      </c>
      <c r="C32" s="123" t="s">
        <v>191</v>
      </c>
      <c r="D32" s="142">
        <v>10.5</v>
      </c>
      <c r="E32" s="142">
        <v>13.5</v>
      </c>
      <c r="F32" s="60">
        <f t="shared" si="2"/>
        <v>12</v>
      </c>
      <c r="G32" s="61">
        <f t="shared" si="3"/>
        <v>36</v>
      </c>
      <c r="H32" s="334"/>
      <c r="I32" s="62">
        <f t="shared" si="0"/>
        <v>36</v>
      </c>
      <c r="J32" s="77"/>
      <c r="K32" s="62">
        <f t="shared" si="1"/>
        <v>36</v>
      </c>
      <c r="L32" s="63"/>
      <c r="M32" s="20" t="str">
        <f t="shared" si="4"/>
        <v>Juin</v>
      </c>
      <c r="N32" t="e">
        <f>IF(AND(B32=#REF!,C32=#REF!),"oui","non")</f>
        <v>#REF!</v>
      </c>
    </row>
    <row r="33" spans="1:14" ht="21">
      <c r="A33" s="17">
        <v>26</v>
      </c>
      <c r="B33" s="123" t="s">
        <v>192</v>
      </c>
      <c r="C33" s="123" t="s">
        <v>193</v>
      </c>
      <c r="D33" s="142">
        <v>11.5</v>
      </c>
      <c r="E33" s="142">
        <v>8.5</v>
      </c>
      <c r="F33" s="60">
        <f t="shared" si="2"/>
        <v>10</v>
      </c>
      <c r="G33" s="61">
        <f t="shared" si="3"/>
        <v>30</v>
      </c>
      <c r="H33" s="334"/>
      <c r="I33" s="62">
        <f t="shared" si="0"/>
        <v>30</v>
      </c>
      <c r="J33" s="77"/>
      <c r="K33" s="62">
        <f t="shared" si="1"/>
        <v>30</v>
      </c>
      <c r="L33" s="63"/>
      <c r="M33" s="20" t="str">
        <f t="shared" si="4"/>
        <v>Juin</v>
      </c>
      <c r="N33" t="e">
        <f>IF(AND(B33=#REF!,C33=#REF!),"oui","non")</f>
        <v>#REF!</v>
      </c>
    </row>
    <row r="34" spans="1:14" ht="21">
      <c r="A34" s="17">
        <v>27</v>
      </c>
      <c r="B34" s="123" t="s">
        <v>102</v>
      </c>
      <c r="C34" s="123" t="s">
        <v>194</v>
      </c>
      <c r="D34" s="142">
        <v>9</v>
      </c>
      <c r="E34" s="142">
        <v>9</v>
      </c>
      <c r="F34" s="60">
        <f t="shared" si="2"/>
        <v>9</v>
      </c>
      <c r="G34" s="61">
        <f t="shared" si="3"/>
        <v>27</v>
      </c>
      <c r="H34" s="334">
        <v>10.5</v>
      </c>
      <c r="I34" s="62">
        <f t="shared" si="0"/>
        <v>31.5</v>
      </c>
      <c r="J34" s="77"/>
      <c r="K34" s="62">
        <f t="shared" si="1"/>
        <v>31.5</v>
      </c>
      <c r="L34" s="63"/>
      <c r="M34" s="20" t="str">
        <f t="shared" si="4"/>
        <v>Synthèse</v>
      </c>
      <c r="N34" t="e">
        <f>IF(AND(B34=#REF!,C34=#REF!),"oui","non")</f>
        <v>#REF!</v>
      </c>
    </row>
    <row r="35" spans="1:14" ht="21">
      <c r="A35" s="17">
        <v>28</v>
      </c>
      <c r="B35" s="123" t="s">
        <v>195</v>
      </c>
      <c r="C35" s="123" t="s">
        <v>196</v>
      </c>
      <c r="D35" s="142">
        <v>8.5</v>
      </c>
      <c r="E35" s="142">
        <v>13.5</v>
      </c>
      <c r="F35" s="60">
        <f t="shared" si="2"/>
        <v>11</v>
      </c>
      <c r="G35" s="61">
        <f t="shared" si="3"/>
        <v>33</v>
      </c>
      <c r="H35" s="334"/>
      <c r="I35" s="62">
        <f t="shared" si="0"/>
        <v>33</v>
      </c>
      <c r="J35" s="77"/>
      <c r="K35" s="62">
        <f t="shared" si="1"/>
        <v>33</v>
      </c>
      <c r="L35" s="63"/>
      <c r="M35" s="20" t="str">
        <f t="shared" si="4"/>
        <v>Juin</v>
      </c>
      <c r="N35" t="e">
        <f>IF(AND(B35=#REF!,C35=#REF!),"oui","non")</f>
        <v>#REF!</v>
      </c>
    </row>
    <row r="36" spans="1:14" ht="21">
      <c r="A36" s="17">
        <v>29</v>
      </c>
      <c r="B36" s="123" t="s">
        <v>197</v>
      </c>
      <c r="C36" s="123" t="s">
        <v>760</v>
      </c>
      <c r="D36" s="142">
        <v>12</v>
      </c>
      <c r="E36" s="142">
        <v>10</v>
      </c>
      <c r="F36" s="60">
        <f t="shared" si="2"/>
        <v>11</v>
      </c>
      <c r="G36" s="61">
        <f t="shared" si="3"/>
        <v>33</v>
      </c>
      <c r="H36" s="334"/>
      <c r="I36" s="62">
        <f t="shared" si="0"/>
        <v>33</v>
      </c>
      <c r="J36" s="77"/>
      <c r="K36" s="62">
        <f t="shared" si="1"/>
        <v>33</v>
      </c>
      <c r="L36" s="63"/>
      <c r="M36" s="20" t="str">
        <f t="shared" si="4"/>
        <v>Juin</v>
      </c>
      <c r="N36" t="e">
        <f>IF(AND(B36=#REF!,C36=#REF!),"oui","non")</f>
        <v>#REF!</v>
      </c>
    </row>
    <row r="37" spans="1:14" ht="21">
      <c r="A37" s="17">
        <v>30</v>
      </c>
      <c r="B37" s="123" t="s">
        <v>199</v>
      </c>
      <c r="C37" s="123" t="s">
        <v>761</v>
      </c>
      <c r="D37" s="142">
        <v>11</v>
      </c>
      <c r="E37" s="142">
        <v>13.5</v>
      </c>
      <c r="F37" s="60">
        <f t="shared" si="2"/>
        <v>12.25</v>
      </c>
      <c r="G37" s="61">
        <f t="shared" si="3"/>
        <v>36.75</v>
      </c>
      <c r="H37" s="334"/>
      <c r="I37" s="62">
        <f t="shared" si="0"/>
        <v>36.75</v>
      </c>
      <c r="J37" s="77"/>
      <c r="K37" s="62">
        <f t="shared" si="1"/>
        <v>36.75</v>
      </c>
      <c r="L37" s="63"/>
      <c r="M37" s="20" t="str">
        <f t="shared" si="4"/>
        <v>Juin</v>
      </c>
      <c r="N37" t="e">
        <f>IF(AND(B37=#REF!,C37=#REF!),"oui","non")</f>
        <v>#REF!</v>
      </c>
    </row>
    <row r="38" spans="1:14" ht="21">
      <c r="A38" s="17">
        <v>31</v>
      </c>
      <c r="B38" s="123" t="s">
        <v>201</v>
      </c>
      <c r="C38" s="123" t="s">
        <v>202</v>
      </c>
      <c r="D38" s="142">
        <v>16.5</v>
      </c>
      <c r="E38" s="142">
        <v>13</v>
      </c>
      <c r="F38" s="60">
        <f t="shared" si="2"/>
        <v>14.75</v>
      </c>
      <c r="G38" s="61">
        <f t="shared" si="3"/>
        <v>44.25</v>
      </c>
      <c r="H38" s="334"/>
      <c r="I38" s="62">
        <f t="shared" si="0"/>
        <v>44.25</v>
      </c>
      <c r="J38" s="77"/>
      <c r="K38" s="62">
        <f t="shared" si="1"/>
        <v>44.25</v>
      </c>
      <c r="L38" s="63"/>
      <c r="M38" s="20" t="str">
        <f t="shared" si="4"/>
        <v>Juin</v>
      </c>
      <c r="N38" t="e">
        <f>IF(AND(B38=#REF!,C38=#REF!),"oui","non")</f>
        <v>#REF!</v>
      </c>
    </row>
    <row r="39" spans="1:14" ht="21">
      <c r="A39" s="17">
        <v>32</v>
      </c>
      <c r="B39" s="123" t="s">
        <v>203</v>
      </c>
      <c r="C39" s="123" t="s">
        <v>204</v>
      </c>
      <c r="D39" s="142">
        <v>12.5</v>
      </c>
      <c r="E39" s="142">
        <v>12</v>
      </c>
      <c r="F39" s="60">
        <f t="shared" si="2"/>
        <v>12.25</v>
      </c>
      <c r="G39" s="61">
        <f t="shared" si="3"/>
        <v>36.75</v>
      </c>
      <c r="H39" s="334"/>
      <c r="I39" s="62">
        <f t="shared" si="0"/>
        <v>36.75</v>
      </c>
      <c r="J39" s="77"/>
      <c r="K39" s="62">
        <f t="shared" si="1"/>
        <v>36.75</v>
      </c>
      <c r="L39" s="63"/>
      <c r="M39" s="20" t="str">
        <f t="shared" si="4"/>
        <v>Juin</v>
      </c>
      <c r="N39" t="e">
        <f>IF(AND(B39=#REF!,C39=#REF!),"oui","non")</f>
        <v>#REF!</v>
      </c>
    </row>
    <row r="40" spans="1:14" ht="21">
      <c r="A40" s="17">
        <v>33</v>
      </c>
      <c r="B40" s="123" t="s">
        <v>205</v>
      </c>
      <c r="C40" s="123" t="s">
        <v>206</v>
      </c>
      <c r="D40" s="142">
        <v>12.5</v>
      </c>
      <c r="E40" s="142">
        <v>8</v>
      </c>
      <c r="F40" s="60">
        <f t="shared" si="2"/>
        <v>10.25</v>
      </c>
      <c r="G40" s="61">
        <f t="shared" si="3"/>
        <v>30.75</v>
      </c>
      <c r="H40" s="334"/>
      <c r="I40" s="62">
        <f t="shared" si="0"/>
        <v>30.75</v>
      </c>
      <c r="J40" s="77"/>
      <c r="K40" s="62">
        <f t="shared" si="1"/>
        <v>30.75</v>
      </c>
      <c r="L40" s="63"/>
      <c r="M40" s="20" t="str">
        <f t="shared" si="4"/>
        <v>Juin</v>
      </c>
      <c r="N40" t="e">
        <f>IF(AND(B40=#REF!,C40=#REF!),"oui","non")</f>
        <v>#REF!</v>
      </c>
    </row>
    <row r="41" spans="1:14" ht="21">
      <c r="A41" s="17">
        <v>34</v>
      </c>
      <c r="B41" s="123" t="s">
        <v>207</v>
      </c>
      <c r="C41" s="123" t="s">
        <v>208</v>
      </c>
      <c r="D41" s="142">
        <v>10</v>
      </c>
      <c r="E41" s="142">
        <v>8.5</v>
      </c>
      <c r="F41" s="60">
        <f t="shared" si="2"/>
        <v>9.25</v>
      </c>
      <c r="G41" s="61">
        <f t="shared" si="3"/>
        <v>27.75</v>
      </c>
      <c r="H41" s="334">
        <v>9.5</v>
      </c>
      <c r="I41" s="62">
        <f t="shared" si="0"/>
        <v>28.5</v>
      </c>
      <c r="J41" s="77"/>
      <c r="K41" s="62">
        <f t="shared" si="1"/>
        <v>28.5</v>
      </c>
      <c r="L41" s="63"/>
      <c r="M41" s="20" t="str">
        <f t="shared" si="4"/>
        <v>Synthèse</v>
      </c>
      <c r="N41" t="e">
        <f>IF(AND(B41=#REF!,C41=#REF!),"oui","non")</f>
        <v>#REF!</v>
      </c>
    </row>
    <row r="42" spans="1:14" ht="31.5">
      <c r="A42" s="17">
        <v>35</v>
      </c>
      <c r="B42" s="123" t="s">
        <v>209</v>
      </c>
      <c r="C42" s="123" t="s">
        <v>210</v>
      </c>
      <c r="D42" s="142">
        <v>8</v>
      </c>
      <c r="E42" s="142">
        <v>9</v>
      </c>
      <c r="F42" s="60">
        <f t="shared" si="2"/>
        <v>8.5</v>
      </c>
      <c r="G42" s="61">
        <f t="shared" si="3"/>
        <v>25.5</v>
      </c>
      <c r="H42" s="334">
        <v>6</v>
      </c>
      <c r="I42" s="62">
        <f t="shared" si="0"/>
        <v>25.5</v>
      </c>
      <c r="J42" s="77"/>
      <c r="K42" s="62">
        <f t="shared" si="1"/>
        <v>25.5</v>
      </c>
      <c r="L42" s="63"/>
      <c r="M42" s="20" t="str">
        <f t="shared" si="4"/>
        <v>Synthèse</v>
      </c>
      <c r="N42" t="e">
        <f>IF(AND(B42=#REF!,C42=#REF!),"oui","non")</f>
        <v>#REF!</v>
      </c>
    </row>
    <row r="43" spans="1:14" ht="21">
      <c r="A43" s="17">
        <v>36</v>
      </c>
      <c r="B43" s="123" t="s">
        <v>762</v>
      </c>
      <c r="C43" s="123" t="s">
        <v>763</v>
      </c>
      <c r="D43" s="142">
        <v>14.5</v>
      </c>
      <c r="E43" s="142">
        <v>15.513</v>
      </c>
      <c r="F43" s="60">
        <f t="shared" si="2"/>
        <v>15.006499999999999</v>
      </c>
      <c r="G43" s="61">
        <f t="shared" si="3"/>
        <v>45.019499999999994</v>
      </c>
      <c r="H43" s="334"/>
      <c r="I43" s="62">
        <f t="shared" si="0"/>
        <v>45.019499999999994</v>
      </c>
      <c r="J43" s="77"/>
      <c r="K43" s="62">
        <f t="shared" si="1"/>
        <v>45.019499999999994</v>
      </c>
      <c r="L43" s="63"/>
      <c r="M43" s="20" t="str">
        <f t="shared" si="4"/>
        <v>Juin</v>
      </c>
      <c r="N43" t="e">
        <f>IF(AND(B43=#REF!,C43=#REF!),"oui","non")</f>
        <v>#REF!</v>
      </c>
    </row>
    <row r="44" spans="1:14" ht="21">
      <c r="A44" s="17">
        <v>37</v>
      </c>
      <c r="B44" s="123" t="s">
        <v>211</v>
      </c>
      <c r="C44" s="123" t="s">
        <v>212</v>
      </c>
      <c r="D44" s="142">
        <v>5.5</v>
      </c>
      <c r="E44" s="142">
        <v>12</v>
      </c>
      <c r="F44" s="60">
        <f t="shared" si="2"/>
        <v>8.75</v>
      </c>
      <c r="G44" s="61">
        <f t="shared" si="3"/>
        <v>26.25</v>
      </c>
      <c r="H44" s="334">
        <v>6</v>
      </c>
      <c r="I44" s="62">
        <f t="shared" si="0"/>
        <v>26.25</v>
      </c>
      <c r="J44" s="77"/>
      <c r="K44" s="62">
        <f t="shared" si="1"/>
        <v>26.25</v>
      </c>
      <c r="L44" s="63"/>
      <c r="M44" s="20" t="str">
        <f t="shared" si="4"/>
        <v>Synthèse</v>
      </c>
      <c r="N44" t="e">
        <f>IF(AND(B44=#REF!,C44=#REF!),"oui","non")</f>
        <v>#REF!</v>
      </c>
    </row>
    <row r="45" spans="1:14" ht="21">
      <c r="A45" s="17">
        <v>38</v>
      </c>
      <c r="B45" s="123" t="s">
        <v>213</v>
      </c>
      <c r="C45" s="123" t="s">
        <v>58</v>
      </c>
      <c r="D45" s="142">
        <v>15</v>
      </c>
      <c r="E45" s="142">
        <v>8.5</v>
      </c>
      <c r="F45" s="60">
        <f t="shared" si="2"/>
        <v>11.75</v>
      </c>
      <c r="G45" s="61">
        <f t="shared" si="3"/>
        <v>35.25</v>
      </c>
      <c r="H45" s="334"/>
      <c r="I45" s="62">
        <f t="shared" si="0"/>
        <v>35.25</v>
      </c>
      <c r="J45" s="77"/>
      <c r="K45" s="62">
        <f t="shared" si="1"/>
        <v>35.25</v>
      </c>
      <c r="L45" s="63"/>
      <c r="M45" s="20" t="str">
        <f t="shared" si="4"/>
        <v>Juin</v>
      </c>
      <c r="N45" t="e">
        <f>IF(AND(B45=#REF!,C45=#REF!),"oui","non")</f>
        <v>#REF!</v>
      </c>
    </row>
    <row r="46" spans="1:14" ht="21">
      <c r="A46" s="17">
        <v>39</v>
      </c>
      <c r="B46" s="123" t="s">
        <v>214</v>
      </c>
      <c r="C46" s="123" t="s">
        <v>215</v>
      </c>
      <c r="D46" s="142">
        <v>13</v>
      </c>
      <c r="E46" s="142">
        <v>14</v>
      </c>
      <c r="F46" s="60">
        <f t="shared" si="2"/>
        <v>13.5</v>
      </c>
      <c r="G46" s="61">
        <f t="shared" si="3"/>
        <v>40.5</v>
      </c>
      <c r="H46" s="334"/>
      <c r="I46" s="62">
        <f t="shared" si="0"/>
        <v>40.5</v>
      </c>
      <c r="J46" s="77"/>
      <c r="K46" s="62">
        <f t="shared" si="1"/>
        <v>40.5</v>
      </c>
      <c r="L46" s="63"/>
      <c r="M46" s="20" t="str">
        <f t="shared" si="4"/>
        <v>Juin</v>
      </c>
      <c r="N46" t="e">
        <f>IF(AND(B46=#REF!,C46=#REF!),"oui","non")</f>
        <v>#REF!</v>
      </c>
    </row>
    <row r="47" spans="1:14" ht="21">
      <c r="A47" s="17">
        <v>40</v>
      </c>
      <c r="B47" s="123" t="s">
        <v>216</v>
      </c>
      <c r="C47" s="123" t="s">
        <v>217</v>
      </c>
      <c r="D47" s="142">
        <v>14.5</v>
      </c>
      <c r="E47" s="142">
        <v>12.5</v>
      </c>
      <c r="F47" s="60">
        <f t="shared" si="2"/>
        <v>13.5</v>
      </c>
      <c r="G47" s="61">
        <f t="shared" si="3"/>
        <v>40.5</v>
      </c>
      <c r="H47" s="334"/>
      <c r="I47" s="62">
        <f t="shared" si="0"/>
        <v>40.5</v>
      </c>
      <c r="J47" s="77"/>
      <c r="K47" s="62">
        <f t="shared" si="1"/>
        <v>40.5</v>
      </c>
      <c r="L47" s="63"/>
      <c r="M47" s="20" t="str">
        <f t="shared" si="4"/>
        <v>Juin</v>
      </c>
      <c r="N47" t="e">
        <f>IF(AND(B47=#REF!,C47=#REF!),"oui","non")</f>
        <v>#REF!</v>
      </c>
    </row>
    <row r="48" spans="1:14" ht="21">
      <c r="A48" s="17">
        <v>41</v>
      </c>
      <c r="B48" s="123" t="s">
        <v>218</v>
      </c>
      <c r="C48" s="123" t="s">
        <v>219</v>
      </c>
      <c r="D48" s="142">
        <v>17.5</v>
      </c>
      <c r="E48" s="142">
        <v>16.5</v>
      </c>
      <c r="F48" s="60">
        <f t="shared" si="2"/>
        <v>17</v>
      </c>
      <c r="G48" s="61">
        <f t="shared" si="3"/>
        <v>51</v>
      </c>
      <c r="H48" s="334"/>
      <c r="I48" s="62">
        <f t="shared" si="0"/>
        <v>51</v>
      </c>
      <c r="J48" s="77"/>
      <c r="K48" s="62">
        <f t="shared" si="1"/>
        <v>51</v>
      </c>
      <c r="L48" s="63"/>
      <c r="M48" s="20" t="str">
        <f t="shared" si="4"/>
        <v>Juin</v>
      </c>
      <c r="N48" t="e">
        <f>IF(AND(B48=#REF!,C48=#REF!),"oui","non")</f>
        <v>#REF!</v>
      </c>
    </row>
    <row r="49" spans="1:14" ht="21">
      <c r="A49" s="17">
        <v>42</v>
      </c>
      <c r="B49" s="123" t="s">
        <v>220</v>
      </c>
      <c r="C49" s="123" t="s">
        <v>44</v>
      </c>
      <c r="D49" s="142">
        <v>16.5</v>
      </c>
      <c r="E49" s="165">
        <v>18</v>
      </c>
      <c r="F49" s="60">
        <f t="shared" si="2"/>
        <v>17.25</v>
      </c>
      <c r="G49" s="61">
        <f t="shared" si="3"/>
        <v>51.75</v>
      </c>
      <c r="H49" s="335"/>
      <c r="I49" s="62">
        <f t="shared" si="0"/>
        <v>51.75</v>
      </c>
      <c r="J49" s="77"/>
      <c r="K49" s="62">
        <f t="shared" si="1"/>
        <v>51.75</v>
      </c>
      <c r="L49" s="63"/>
      <c r="M49" s="20" t="str">
        <f t="shared" si="4"/>
        <v>Juin</v>
      </c>
      <c r="N49" t="e">
        <f>IF(AND(B49=#REF!,C49=#REF!),"oui","non")</f>
        <v>#REF!</v>
      </c>
    </row>
    <row r="50" spans="1:14" ht="21">
      <c r="A50" s="17">
        <v>43</v>
      </c>
      <c r="B50" s="123" t="s">
        <v>221</v>
      </c>
      <c r="C50" s="123" t="s">
        <v>222</v>
      </c>
      <c r="D50" s="142">
        <v>13</v>
      </c>
      <c r="E50" s="142">
        <v>12</v>
      </c>
      <c r="F50" s="60">
        <f t="shared" si="2"/>
        <v>12.5</v>
      </c>
      <c r="G50" s="61">
        <f t="shared" si="3"/>
        <v>37.5</v>
      </c>
      <c r="H50" s="334"/>
      <c r="I50" s="62">
        <f t="shared" si="0"/>
        <v>37.5</v>
      </c>
      <c r="J50" s="77"/>
      <c r="K50" s="62">
        <f t="shared" si="1"/>
        <v>37.5</v>
      </c>
      <c r="L50" s="63"/>
      <c r="M50" s="20" t="str">
        <f t="shared" si="4"/>
        <v>Juin</v>
      </c>
      <c r="N50" t="e">
        <f>IF(AND(B50=#REF!,C50=#REF!),"oui","non")</f>
        <v>#REF!</v>
      </c>
    </row>
    <row r="51" spans="1:14" ht="21">
      <c r="A51" s="17">
        <v>44</v>
      </c>
      <c r="B51" s="123" t="s">
        <v>223</v>
      </c>
      <c r="C51" s="123" t="s">
        <v>764</v>
      </c>
      <c r="D51" s="142">
        <v>11</v>
      </c>
      <c r="E51" s="142">
        <v>10.5</v>
      </c>
      <c r="F51" s="60">
        <f t="shared" si="2"/>
        <v>10.75</v>
      </c>
      <c r="G51" s="61">
        <f t="shared" si="3"/>
        <v>32.25</v>
      </c>
      <c r="H51" s="334"/>
      <c r="I51" s="62">
        <f t="shared" si="0"/>
        <v>32.25</v>
      </c>
      <c r="J51" s="77"/>
      <c r="K51" s="62">
        <f t="shared" si="1"/>
        <v>32.25</v>
      </c>
      <c r="L51" s="63"/>
      <c r="M51" s="20" t="str">
        <f t="shared" si="4"/>
        <v>Juin</v>
      </c>
      <c r="N51" t="e">
        <f>IF(AND(B51=#REF!,C51=#REF!),"oui","non")</f>
        <v>#REF!</v>
      </c>
    </row>
    <row r="52" spans="1:14" ht="21">
      <c r="A52" s="17">
        <v>45</v>
      </c>
      <c r="B52" s="123" t="s">
        <v>225</v>
      </c>
      <c r="C52" s="123" t="s">
        <v>226</v>
      </c>
      <c r="D52" s="142">
        <v>12.5</v>
      </c>
      <c r="E52" s="142">
        <v>9</v>
      </c>
      <c r="F52" s="60">
        <f t="shared" si="2"/>
        <v>10.75</v>
      </c>
      <c r="G52" s="61">
        <f t="shared" si="3"/>
        <v>32.25</v>
      </c>
      <c r="H52" s="334"/>
      <c r="I52" s="62">
        <f t="shared" si="0"/>
        <v>32.25</v>
      </c>
      <c r="J52" s="77"/>
      <c r="K52" s="62">
        <f t="shared" si="1"/>
        <v>32.25</v>
      </c>
      <c r="L52" s="63"/>
      <c r="M52" s="20" t="str">
        <f t="shared" si="4"/>
        <v>Juin</v>
      </c>
      <c r="N52" t="e">
        <f>IF(AND(B52=#REF!,C52=#REF!),"oui","non")</f>
        <v>#REF!</v>
      </c>
    </row>
    <row r="53" spans="1:14" ht="21">
      <c r="A53" s="17">
        <v>46</v>
      </c>
      <c r="B53" s="123" t="s">
        <v>227</v>
      </c>
      <c r="C53" s="123" t="s">
        <v>228</v>
      </c>
      <c r="D53" s="142">
        <v>16.5</v>
      </c>
      <c r="E53" s="142">
        <v>16.5</v>
      </c>
      <c r="F53" s="60">
        <f t="shared" si="2"/>
        <v>16.5</v>
      </c>
      <c r="G53" s="61">
        <f t="shared" si="3"/>
        <v>49.5</v>
      </c>
      <c r="H53" s="334"/>
      <c r="I53" s="62">
        <f t="shared" si="0"/>
        <v>49.5</v>
      </c>
      <c r="J53" s="77"/>
      <c r="K53" s="62">
        <f t="shared" si="1"/>
        <v>49.5</v>
      </c>
      <c r="L53" s="63"/>
      <c r="M53" s="20" t="str">
        <f t="shared" si="4"/>
        <v>Juin</v>
      </c>
      <c r="N53" t="e">
        <f>IF(AND(B53=#REF!,C53=#REF!),"oui","non")</f>
        <v>#REF!</v>
      </c>
    </row>
    <row r="54" spans="1:14" ht="21">
      <c r="A54" s="17">
        <v>47</v>
      </c>
      <c r="B54" s="123" t="s">
        <v>46</v>
      </c>
      <c r="C54" s="123" t="s">
        <v>229</v>
      </c>
      <c r="D54" s="142">
        <v>7.5</v>
      </c>
      <c r="E54" s="142">
        <v>4.5</v>
      </c>
      <c r="F54" s="60">
        <f t="shared" si="2"/>
        <v>6</v>
      </c>
      <c r="G54" s="61">
        <f t="shared" si="3"/>
        <v>18</v>
      </c>
      <c r="H54" s="334">
        <v>7</v>
      </c>
      <c r="I54" s="62">
        <f t="shared" si="0"/>
        <v>21</v>
      </c>
      <c r="J54" s="77"/>
      <c r="K54" s="62">
        <f t="shared" si="1"/>
        <v>21</v>
      </c>
      <c r="L54" s="63"/>
      <c r="M54" s="20" t="str">
        <f t="shared" si="4"/>
        <v>Synthèse</v>
      </c>
      <c r="N54" t="e">
        <f>IF(AND(B54=#REF!,C54=#REF!),"oui","non")</f>
        <v>#REF!</v>
      </c>
    </row>
    <row r="55" spans="1:14" ht="21">
      <c r="A55" s="17">
        <v>48</v>
      </c>
      <c r="B55" s="123" t="s">
        <v>230</v>
      </c>
      <c r="C55" s="123" t="s">
        <v>226</v>
      </c>
      <c r="D55" s="142">
        <v>13.5</v>
      </c>
      <c r="E55" s="142">
        <v>12</v>
      </c>
      <c r="F55" s="60">
        <f t="shared" si="2"/>
        <v>12.75</v>
      </c>
      <c r="G55" s="61">
        <f t="shared" si="3"/>
        <v>38.25</v>
      </c>
      <c r="H55" s="334"/>
      <c r="I55" s="62">
        <f t="shared" si="0"/>
        <v>38.25</v>
      </c>
      <c r="J55" s="77"/>
      <c r="K55" s="62">
        <f t="shared" si="1"/>
        <v>38.25</v>
      </c>
      <c r="L55" s="63"/>
      <c r="M55" s="20" t="str">
        <f t="shared" si="4"/>
        <v>Juin</v>
      </c>
      <c r="N55" t="e">
        <f>IF(AND(B55=#REF!,C55=#REF!),"oui","non")</f>
        <v>#REF!</v>
      </c>
    </row>
    <row r="56" spans="1:14" ht="21">
      <c r="A56" s="17">
        <v>49</v>
      </c>
      <c r="B56" s="123" t="s">
        <v>231</v>
      </c>
      <c r="C56" s="123" t="s">
        <v>212</v>
      </c>
      <c r="D56" s="142">
        <v>16.5</v>
      </c>
      <c r="E56" s="142">
        <v>16</v>
      </c>
      <c r="F56" s="60">
        <f t="shared" si="2"/>
        <v>16.25</v>
      </c>
      <c r="G56" s="61">
        <f t="shared" si="3"/>
        <v>48.75</v>
      </c>
      <c r="H56" s="334"/>
      <c r="I56" s="62">
        <f t="shared" si="0"/>
        <v>48.75</v>
      </c>
      <c r="J56" s="77"/>
      <c r="K56" s="62">
        <f t="shared" si="1"/>
        <v>48.75</v>
      </c>
      <c r="L56" s="63"/>
      <c r="M56" s="20" t="str">
        <f t="shared" si="4"/>
        <v>Juin</v>
      </c>
      <c r="N56" t="e">
        <f>IF(AND(B56=#REF!,C56=#REF!),"oui","non")</f>
        <v>#REF!</v>
      </c>
    </row>
    <row r="57" spans="1:14" ht="21">
      <c r="A57" s="17">
        <v>50</v>
      </c>
      <c r="B57" s="123" t="s">
        <v>232</v>
      </c>
      <c r="C57" s="123" t="s">
        <v>233</v>
      </c>
      <c r="D57" s="142">
        <v>8</v>
      </c>
      <c r="E57" s="142">
        <v>5</v>
      </c>
      <c r="F57" s="60">
        <f t="shared" si="2"/>
        <v>6.5</v>
      </c>
      <c r="G57" s="61">
        <f t="shared" si="3"/>
        <v>19.5</v>
      </c>
      <c r="H57" s="334">
        <v>6.5</v>
      </c>
      <c r="I57" s="62">
        <f t="shared" si="0"/>
        <v>19.5</v>
      </c>
      <c r="J57" s="77"/>
      <c r="K57" s="62">
        <f t="shared" si="1"/>
        <v>19.5</v>
      </c>
      <c r="L57" s="63"/>
      <c r="M57" s="20" t="str">
        <f t="shared" si="4"/>
        <v>Synthèse</v>
      </c>
      <c r="N57" t="e">
        <f>IF(AND(B57=#REF!,C57=#REF!),"oui","non")</f>
        <v>#REF!</v>
      </c>
    </row>
    <row r="58" spans="1:14" ht="21">
      <c r="A58" s="17">
        <v>51</v>
      </c>
      <c r="B58" s="123" t="s">
        <v>66</v>
      </c>
      <c r="C58" s="123" t="s">
        <v>234</v>
      </c>
      <c r="D58" s="142">
        <v>16</v>
      </c>
      <c r="E58" s="142">
        <v>16</v>
      </c>
      <c r="F58" s="60">
        <f t="shared" si="2"/>
        <v>16</v>
      </c>
      <c r="G58" s="61">
        <f t="shared" si="3"/>
        <v>48</v>
      </c>
      <c r="H58" s="334"/>
      <c r="I58" s="62">
        <f t="shared" si="0"/>
        <v>48</v>
      </c>
      <c r="J58" s="77"/>
      <c r="K58" s="62">
        <f t="shared" si="1"/>
        <v>48</v>
      </c>
      <c r="L58" s="63"/>
      <c r="M58" s="20" t="str">
        <f t="shared" si="4"/>
        <v>Juin</v>
      </c>
      <c r="N58" t="e">
        <f>IF(AND(B58=#REF!,C58=#REF!),"oui","non")</f>
        <v>#REF!</v>
      </c>
    </row>
    <row r="59" spans="1:14" ht="21">
      <c r="A59" s="17">
        <v>52</v>
      </c>
      <c r="B59" s="123" t="s">
        <v>235</v>
      </c>
      <c r="C59" s="123" t="s">
        <v>236</v>
      </c>
      <c r="D59" s="142">
        <v>15.5</v>
      </c>
      <c r="E59" s="142">
        <v>13</v>
      </c>
      <c r="F59" s="60">
        <f t="shared" si="2"/>
        <v>14.25</v>
      </c>
      <c r="G59" s="61">
        <f t="shared" si="3"/>
        <v>42.75</v>
      </c>
      <c r="H59" s="334"/>
      <c r="I59" s="62">
        <f t="shared" si="0"/>
        <v>42.75</v>
      </c>
      <c r="J59" s="77"/>
      <c r="K59" s="62">
        <f t="shared" si="1"/>
        <v>42.75</v>
      </c>
      <c r="L59" s="63"/>
      <c r="M59" s="20" t="str">
        <f t="shared" si="4"/>
        <v>Juin</v>
      </c>
      <c r="N59" t="e">
        <f>IF(AND(B59=#REF!,C59=#REF!),"oui","non")</f>
        <v>#REF!</v>
      </c>
    </row>
    <row r="60" spans="1:14" ht="21">
      <c r="A60" s="17">
        <v>53</v>
      </c>
      <c r="B60" s="123" t="s">
        <v>237</v>
      </c>
      <c r="C60" s="123" t="s">
        <v>45</v>
      </c>
      <c r="D60" s="142">
        <v>16.5</v>
      </c>
      <c r="E60" s="142">
        <v>14.5</v>
      </c>
      <c r="F60" s="60">
        <f t="shared" si="2"/>
        <v>15.5</v>
      </c>
      <c r="G60" s="61">
        <f t="shared" si="3"/>
        <v>46.5</v>
      </c>
      <c r="H60" s="334"/>
      <c r="I60" s="62">
        <f t="shared" si="0"/>
        <v>46.5</v>
      </c>
      <c r="J60" s="77"/>
      <c r="K60" s="62">
        <f t="shared" si="1"/>
        <v>46.5</v>
      </c>
      <c r="L60" s="63"/>
      <c r="M60" s="20" t="str">
        <f t="shared" si="4"/>
        <v>Juin</v>
      </c>
      <c r="N60" t="e">
        <f>IF(AND(B60=#REF!,C60=#REF!),"oui","non")</f>
        <v>#REF!</v>
      </c>
    </row>
    <row r="61" spans="1:14" ht="21">
      <c r="A61" s="17">
        <v>54</v>
      </c>
      <c r="B61" s="123" t="s">
        <v>765</v>
      </c>
      <c r="C61" s="123" t="s">
        <v>766</v>
      </c>
      <c r="D61" s="142">
        <v>14</v>
      </c>
      <c r="E61" s="142">
        <v>13</v>
      </c>
      <c r="F61" s="60">
        <f t="shared" si="2"/>
        <v>13.5</v>
      </c>
      <c r="G61" s="61">
        <f t="shared" si="3"/>
        <v>40.5</v>
      </c>
      <c r="H61" s="334"/>
      <c r="I61" s="62">
        <f t="shared" si="0"/>
        <v>40.5</v>
      </c>
      <c r="J61" s="77"/>
      <c r="K61" s="62">
        <f t="shared" si="1"/>
        <v>40.5</v>
      </c>
      <c r="L61" s="63"/>
      <c r="M61" s="20" t="str">
        <f t="shared" si="4"/>
        <v>Juin</v>
      </c>
      <c r="N61" t="e">
        <f>IF(AND(B61=#REF!,C61=#REF!),"oui","non")</f>
        <v>#REF!</v>
      </c>
    </row>
    <row r="62" spans="1:14" ht="21">
      <c r="A62" s="17">
        <v>55</v>
      </c>
      <c r="B62" s="123" t="s">
        <v>238</v>
      </c>
      <c r="C62" s="123" t="s">
        <v>84</v>
      </c>
      <c r="D62" s="142">
        <v>13</v>
      </c>
      <c r="E62" s="142">
        <v>14.5</v>
      </c>
      <c r="F62" s="60">
        <f t="shared" si="2"/>
        <v>13.75</v>
      </c>
      <c r="G62" s="61">
        <f t="shared" si="3"/>
        <v>41.25</v>
      </c>
      <c r="H62" s="334"/>
      <c r="I62" s="62">
        <f t="shared" si="0"/>
        <v>41.25</v>
      </c>
      <c r="J62" s="77"/>
      <c r="K62" s="62">
        <f t="shared" si="1"/>
        <v>41.25</v>
      </c>
      <c r="L62" s="63"/>
      <c r="M62" s="20" t="str">
        <f t="shared" si="4"/>
        <v>Juin</v>
      </c>
      <c r="N62" t="e">
        <f>IF(AND(B62=#REF!,C62=#REF!),"oui","non")</f>
        <v>#REF!</v>
      </c>
    </row>
    <row r="63" spans="1:14" ht="21">
      <c r="A63" s="17">
        <v>56</v>
      </c>
      <c r="B63" s="123" t="s">
        <v>239</v>
      </c>
      <c r="C63" s="123" t="s">
        <v>83</v>
      </c>
      <c r="D63" s="142">
        <v>15.5</v>
      </c>
      <c r="E63" s="142">
        <v>15</v>
      </c>
      <c r="F63" s="60">
        <f t="shared" si="2"/>
        <v>15.25</v>
      </c>
      <c r="G63" s="61">
        <f t="shared" si="3"/>
        <v>45.75</v>
      </c>
      <c r="H63" s="334"/>
      <c r="I63" s="62">
        <f t="shared" si="0"/>
        <v>45.75</v>
      </c>
      <c r="J63" s="77"/>
      <c r="K63" s="62">
        <f t="shared" si="1"/>
        <v>45.75</v>
      </c>
      <c r="L63" s="63"/>
      <c r="M63" s="20" t="str">
        <f t="shared" si="4"/>
        <v>Juin</v>
      </c>
      <c r="N63" t="e">
        <f>IF(AND(B63=#REF!,C63=#REF!),"oui","non")</f>
        <v>#REF!</v>
      </c>
    </row>
    <row r="64" spans="1:14" ht="21">
      <c r="A64" s="17">
        <v>57</v>
      </c>
      <c r="B64" s="123" t="s">
        <v>240</v>
      </c>
      <c r="C64" s="123" t="s">
        <v>241</v>
      </c>
      <c r="D64" s="142">
        <v>9.5</v>
      </c>
      <c r="E64" s="142">
        <v>5</v>
      </c>
      <c r="F64" s="60">
        <f t="shared" si="2"/>
        <v>7.25</v>
      </c>
      <c r="G64" s="61">
        <f t="shared" si="3"/>
        <v>21.75</v>
      </c>
      <c r="H64" s="334">
        <v>9.5</v>
      </c>
      <c r="I64" s="62">
        <f t="shared" si="0"/>
        <v>28.5</v>
      </c>
      <c r="J64" s="77"/>
      <c r="K64" s="62">
        <f t="shared" si="1"/>
        <v>28.5</v>
      </c>
      <c r="L64" s="63"/>
      <c r="M64" s="20" t="str">
        <f t="shared" si="4"/>
        <v>Synthèse</v>
      </c>
      <c r="N64" t="e">
        <f>IF(AND(B64=#REF!,C64=#REF!),"oui","non")</f>
        <v>#REF!</v>
      </c>
    </row>
    <row r="65" spans="1:14" ht="21">
      <c r="A65" s="17">
        <v>58</v>
      </c>
      <c r="B65" s="123" t="s">
        <v>103</v>
      </c>
      <c r="C65" s="123" t="s">
        <v>242</v>
      </c>
      <c r="D65" s="142">
        <v>17.5</v>
      </c>
      <c r="E65" s="142">
        <v>17.5</v>
      </c>
      <c r="F65" s="60">
        <f t="shared" si="2"/>
        <v>17.5</v>
      </c>
      <c r="G65" s="61">
        <f t="shared" si="3"/>
        <v>52.5</v>
      </c>
      <c r="H65" s="334"/>
      <c r="I65" s="62">
        <f t="shared" si="0"/>
        <v>52.5</v>
      </c>
      <c r="J65" s="77"/>
      <c r="K65" s="62">
        <f t="shared" si="1"/>
        <v>52.5</v>
      </c>
      <c r="L65" s="63"/>
      <c r="M65" s="20" t="str">
        <f t="shared" si="4"/>
        <v>Juin</v>
      </c>
      <c r="N65" t="e">
        <f>IF(AND(B65=#REF!,C65=#REF!),"oui","non")</f>
        <v>#REF!</v>
      </c>
    </row>
    <row r="66" spans="1:14" ht="21">
      <c r="A66" s="17">
        <v>59</v>
      </c>
      <c r="B66" s="123" t="s">
        <v>243</v>
      </c>
      <c r="C66" s="123" t="s">
        <v>244</v>
      </c>
      <c r="D66" s="142">
        <v>14</v>
      </c>
      <c r="E66" s="142">
        <v>15</v>
      </c>
      <c r="F66" s="60">
        <f t="shared" si="2"/>
        <v>14.5</v>
      </c>
      <c r="G66" s="61">
        <f t="shared" si="3"/>
        <v>43.5</v>
      </c>
      <c r="H66" s="334"/>
      <c r="I66" s="62">
        <f t="shared" si="0"/>
        <v>43.5</v>
      </c>
      <c r="J66" s="77"/>
      <c r="K66" s="62">
        <f t="shared" si="1"/>
        <v>43.5</v>
      </c>
      <c r="L66" s="63"/>
      <c r="M66" s="20" t="str">
        <f t="shared" si="4"/>
        <v>Juin</v>
      </c>
      <c r="N66" t="e">
        <f>IF(AND(B66=#REF!,C66=#REF!),"oui","non")</f>
        <v>#REF!</v>
      </c>
    </row>
    <row r="67" spans="1:14" ht="21">
      <c r="A67" s="17">
        <v>60</v>
      </c>
      <c r="B67" s="123" t="s">
        <v>245</v>
      </c>
      <c r="C67" s="123" t="s">
        <v>246</v>
      </c>
      <c r="D67" s="142">
        <v>11</v>
      </c>
      <c r="E67" s="142">
        <v>8.5</v>
      </c>
      <c r="F67" s="60">
        <f t="shared" si="2"/>
        <v>9.75</v>
      </c>
      <c r="G67" s="61">
        <f t="shared" si="3"/>
        <v>29.25</v>
      </c>
      <c r="H67" s="334">
        <v>10.5</v>
      </c>
      <c r="I67" s="62">
        <f t="shared" si="0"/>
        <v>31.5</v>
      </c>
      <c r="J67" s="77"/>
      <c r="K67" s="62">
        <f t="shared" si="1"/>
        <v>31.5</v>
      </c>
      <c r="L67" s="63"/>
      <c r="M67" s="20" t="str">
        <f t="shared" si="4"/>
        <v>Synthèse</v>
      </c>
      <c r="N67" t="e">
        <f>IF(AND(B67=#REF!,C67=#REF!),"oui","non")</f>
        <v>#REF!</v>
      </c>
    </row>
    <row r="68" spans="1:14" ht="21">
      <c r="A68" s="17">
        <v>61</v>
      </c>
      <c r="B68" s="123" t="s">
        <v>247</v>
      </c>
      <c r="C68" s="123" t="s">
        <v>172</v>
      </c>
      <c r="D68" s="142">
        <v>16.5</v>
      </c>
      <c r="E68" s="142">
        <v>13.5</v>
      </c>
      <c r="F68" s="60">
        <f t="shared" si="2"/>
        <v>15</v>
      </c>
      <c r="G68" s="61">
        <f t="shared" si="3"/>
        <v>45</v>
      </c>
      <c r="H68" s="334"/>
      <c r="I68" s="62">
        <f t="shared" si="0"/>
        <v>45</v>
      </c>
      <c r="J68" s="77"/>
      <c r="K68" s="62">
        <f t="shared" si="1"/>
        <v>45</v>
      </c>
      <c r="L68" s="63"/>
      <c r="M68" s="20" t="str">
        <f t="shared" si="4"/>
        <v>Juin</v>
      </c>
      <c r="N68" t="e">
        <f>IF(AND(B68=#REF!,C68=#REF!),"oui","non")</f>
        <v>#REF!</v>
      </c>
    </row>
    <row r="69" spans="1:14" ht="21">
      <c r="A69" s="17">
        <v>62</v>
      </c>
      <c r="B69" s="123" t="s">
        <v>248</v>
      </c>
      <c r="C69" s="123" t="s">
        <v>249</v>
      </c>
      <c r="D69" s="142">
        <v>13.5</v>
      </c>
      <c r="E69" s="142">
        <v>7</v>
      </c>
      <c r="F69" s="60">
        <f t="shared" si="2"/>
        <v>10.25</v>
      </c>
      <c r="G69" s="61">
        <f t="shared" si="3"/>
        <v>30.75</v>
      </c>
      <c r="H69" s="334"/>
      <c r="I69" s="62">
        <f t="shared" si="0"/>
        <v>30.75</v>
      </c>
      <c r="J69" s="77"/>
      <c r="K69" s="62">
        <f t="shared" si="1"/>
        <v>30.75</v>
      </c>
      <c r="L69" s="63"/>
      <c r="M69" s="20" t="str">
        <f t="shared" si="4"/>
        <v>Juin</v>
      </c>
      <c r="N69" t="e">
        <f>IF(AND(B69=#REF!,C69=#REF!),"oui","non")</f>
        <v>#REF!</v>
      </c>
    </row>
    <row r="70" spans="1:14" ht="21">
      <c r="A70" s="17">
        <v>63</v>
      </c>
      <c r="B70" s="123" t="s">
        <v>250</v>
      </c>
      <c r="C70" s="123" t="s">
        <v>251</v>
      </c>
      <c r="D70" s="142">
        <v>16.5</v>
      </c>
      <c r="E70" s="142">
        <v>15.5</v>
      </c>
      <c r="F70" s="60">
        <f t="shared" si="2"/>
        <v>16</v>
      </c>
      <c r="G70" s="61">
        <f t="shared" si="3"/>
        <v>48</v>
      </c>
      <c r="H70" s="334"/>
      <c r="I70" s="62">
        <f t="shared" si="0"/>
        <v>48</v>
      </c>
      <c r="J70" s="77"/>
      <c r="K70" s="62">
        <f t="shared" si="1"/>
        <v>48</v>
      </c>
      <c r="L70" s="63"/>
      <c r="M70" s="20" t="str">
        <f t="shared" si="4"/>
        <v>Juin</v>
      </c>
      <c r="N70" t="e">
        <f>IF(AND(B70=#REF!,C70=#REF!),"oui","non")</f>
        <v>#REF!</v>
      </c>
    </row>
    <row r="71" spans="1:14" ht="21">
      <c r="A71" s="17">
        <v>64</v>
      </c>
      <c r="B71" s="123" t="s">
        <v>252</v>
      </c>
      <c r="C71" s="123" t="s">
        <v>63</v>
      </c>
      <c r="D71" s="142">
        <v>15</v>
      </c>
      <c r="E71" s="142">
        <v>12.5</v>
      </c>
      <c r="F71" s="60">
        <f t="shared" si="2"/>
        <v>13.75</v>
      </c>
      <c r="G71" s="61">
        <f t="shared" si="3"/>
        <v>41.25</v>
      </c>
      <c r="H71" s="334"/>
      <c r="I71" s="62">
        <f t="shared" si="0"/>
        <v>41.25</v>
      </c>
      <c r="J71" s="77"/>
      <c r="K71" s="62">
        <f t="shared" si="1"/>
        <v>41.25</v>
      </c>
      <c r="L71" s="63"/>
      <c r="M71" s="20" t="str">
        <f t="shared" si="4"/>
        <v>Juin</v>
      </c>
      <c r="N71" t="e">
        <f>IF(AND(B71=#REF!,C71=#REF!),"oui","non")</f>
        <v>#REF!</v>
      </c>
    </row>
    <row r="72" spans="1:14" ht="21">
      <c r="A72" s="17">
        <v>65</v>
      </c>
      <c r="B72" s="123" t="s">
        <v>253</v>
      </c>
      <c r="C72" s="123" t="s">
        <v>254</v>
      </c>
      <c r="D72" s="142">
        <v>16.5</v>
      </c>
      <c r="E72" s="142">
        <v>16.5</v>
      </c>
      <c r="F72" s="60">
        <f t="shared" ref="F72:F135" si="5">IF(AND(D72=0,E72=0),L72/3,(D72+E72)/2)</f>
        <v>16.5</v>
      </c>
      <c r="G72" s="61">
        <f t="shared" ref="G72:G135" si="6">F72*3</f>
        <v>49.5</v>
      </c>
      <c r="H72" s="334"/>
      <c r="I72" s="62">
        <f t="shared" ref="I72:I135" si="7">MAX(G72,H72*3)</f>
        <v>49.5</v>
      </c>
      <c r="J72" s="77"/>
      <c r="K72" s="62">
        <f t="shared" ref="K72:K135" si="8">MAX(I72,J72*3)</f>
        <v>49.5</v>
      </c>
      <c r="L72" s="63"/>
      <c r="M72" s="20" t="str">
        <f t="shared" ref="M72:M135" si="9">IF(ISBLANK(J72),IF(ISBLANK(H72),"Juin","Synthèse"),"Rattrapage")</f>
        <v>Juin</v>
      </c>
      <c r="N72" t="e">
        <f>IF(AND(B72=#REF!,C72=#REF!),"oui","non")</f>
        <v>#REF!</v>
      </c>
    </row>
    <row r="73" spans="1:14" ht="21">
      <c r="A73" s="17">
        <v>66</v>
      </c>
      <c r="B73" s="123" t="s">
        <v>253</v>
      </c>
      <c r="C73" s="123" t="s">
        <v>255</v>
      </c>
      <c r="D73" s="142">
        <v>17</v>
      </c>
      <c r="E73" s="142">
        <v>17</v>
      </c>
      <c r="F73" s="60">
        <f t="shared" si="5"/>
        <v>17</v>
      </c>
      <c r="G73" s="61">
        <f t="shared" si="6"/>
        <v>51</v>
      </c>
      <c r="H73" s="334"/>
      <c r="I73" s="62">
        <f t="shared" si="7"/>
        <v>51</v>
      </c>
      <c r="J73" s="77"/>
      <c r="K73" s="62">
        <f t="shared" si="8"/>
        <v>51</v>
      </c>
      <c r="L73" s="63"/>
      <c r="M73" s="20" t="str">
        <f t="shared" si="9"/>
        <v>Juin</v>
      </c>
      <c r="N73" t="e">
        <f>IF(AND(B73=#REF!,C73=#REF!),"oui","non")</f>
        <v>#REF!</v>
      </c>
    </row>
    <row r="74" spans="1:14" ht="21">
      <c r="A74" s="17">
        <v>67</v>
      </c>
      <c r="B74" s="123" t="s">
        <v>253</v>
      </c>
      <c r="C74" s="123" t="s">
        <v>256</v>
      </c>
      <c r="D74" s="142">
        <v>17.5</v>
      </c>
      <c r="E74" s="142">
        <v>16</v>
      </c>
      <c r="F74" s="60">
        <f t="shared" si="5"/>
        <v>16.75</v>
      </c>
      <c r="G74" s="61">
        <f t="shared" si="6"/>
        <v>50.25</v>
      </c>
      <c r="H74" s="334"/>
      <c r="I74" s="62">
        <f t="shared" si="7"/>
        <v>50.25</v>
      </c>
      <c r="J74" s="77"/>
      <c r="K74" s="62">
        <f t="shared" si="8"/>
        <v>50.25</v>
      </c>
      <c r="L74" s="63"/>
      <c r="M74" s="20" t="str">
        <f t="shared" si="9"/>
        <v>Juin</v>
      </c>
      <c r="N74" t="e">
        <f>IF(AND(B74=#REF!,C74=#REF!),"oui","non")</f>
        <v>#REF!</v>
      </c>
    </row>
    <row r="75" spans="1:14" ht="21">
      <c r="A75" s="17">
        <v>68</v>
      </c>
      <c r="B75" s="123" t="s">
        <v>767</v>
      </c>
      <c r="C75" s="123" t="s">
        <v>113</v>
      </c>
      <c r="D75" s="142">
        <v>5</v>
      </c>
      <c r="E75" s="142">
        <v>10</v>
      </c>
      <c r="F75" s="60">
        <f t="shared" si="5"/>
        <v>7.5</v>
      </c>
      <c r="G75" s="61">
        <f t="shared" si="6"/>
        <v>22.5</v>
      </c>
      <c r="H75" s="334">
        <v>10</v>
      </c>
      <c r="I75" s="62">
        <f t="shared" si="7"/>
        <v>30</v>
      </c>
      <c r="J75" s="77"/>
      <c r="K75" s="62">
        <f t="shared" si="8"/>
        <v>30</v>
      </c>
      <c r="L75" s="63"/>
      <c r="M75" s="20" t="str">
        <f t="shared" si="9"/>
        <v>Synthèse</v>
      </c>
      <c r="N75" t="e">
        <f>IF(AND(B75=#REF!,C75=#REF!),"oui","non")</f>
        <v>#REF!</v>
      </c>
    </row>
    <row r="76" spans="1:14" ht="21">
      <c r="A76" s="17">
        <v>69</v>
      </c>
      <c r="B76" s="123" t="s">
        <v>257</v>
      </c>
      <c r="C76" s="123" t="s">
        <v>79</v>
      </c>
      <c r="D76" s="142">
        <v>19.5</v>
      </c>
      <c r="E76" s="142">
        <v>18</v>
      </c>
      <c r="F76" s="60">
        <f t="shared" si="5"/>
        <v>18.75</v>
      </c>
      <c r="G76" s="61">
        <f t="shared" si="6"/>
        <v>56.25</v>
      </c>
      <c r="H76" s="334"/>
      <c r="I76" s="62">
        <f t="shared" si="7"/>
        <v>56.25</v>
      </c>
      <c r="J76" s="77"/>
      <c r="K76" s="62">
        <f t="shared" si="8"/>
        <v>56.25</v>
      </c>
      <c r="L76" s="63"/>
      <c r="M76" s="20" t="str">
        <f t="shared" si="9"/>
        <v>Juin</v>
      </c>
      <c r="N76" t="e">
        <f>IF(AND(B76=#REF!,C76=#REF!),"oui","non")</f>
        <v>#REF!</v>
      </c>
    </row>
    <row r="77" spans="1:14" ht="31.5">
      <c r="A77" s="17">
        <v>70</v>
      </c>
      <c r="B77" s="123" t="s">
        <v>104</v>
      </c>
      <c r="C77" s="123" t="s">
        <v>768</v>
      </c>
      <c r="D77" s="142">
        <v>14.5</v>
      </c>
      <c r="E77" s="142">
        <v>17</v>
      </c>
      <c r="F77" s="60">
        <f t="shared" si="5"/>
        <v>15.75</v>
      </c>
      <c r="G77" s="61">
        <f t="shared" si="6"/>
        <v>47.25</v>
      </c>
      <c r="H77" s="334"/>
      <c r="I77" s="62">
        <f t="shared" si="7"/>
        <v>47.25</v>
      </c>
      <c r="J77" s="77"/>
      <c r="K77" s="62">
        <f t="shared" si="8"/>
        <v>47.25</v>
      </c>
      <c r="L77" s="63"/>
      <c r="M77" s="20" t="str">
        <f t="shared" si="9"/>
        <v>Juin</v>
      </c>
      <c r="N77" t="e">
        <f>IF(AND(B77=#REF!,C77=#REF!),"oui","non")</f>
        <v>#REF!</v>
      </c>
    </row>
    <row r="78" spans="1:14" ht="21">
      <c r="A78" s="17">
        <v>71</v>
      </c>
      <c r="B78" s="123" t="s">
        <v>104</v>
      </c>
      <c r="C78" s="123" t="s">
        <v>258</v>
      </c>
      <c r="D78" s="142">
        <v>16</v>
      </c>
      <c r="E78" s="142">
        <v>18</v>
      </c>
      <c r="F78" s="60">
        <f t="shared" si="5"/>
        <v>17</v>
      </c>
      <c r="G78" s="61">
        <f t="shared" si="6"/>
        <v>51</v>
      </c>
      <c r="H78" s="334"/>
      <c r="I78" s="62">
        <f t="shared" si="7"/>
        <v>51</v>
      </c>
      <c r="J78" s="77"/>
      <c r="K78" s="62">
        <f t="shared" si="8"/>
        <v>51</v>
      </c>
      <c r="L78" s="63"/>
      <c r="M78" s="20" t="str">
        <f t="shared" si="9"/>
        <v>Juin</v>
      </c>
      <c r="N78" t="e">
        <f>IF(AND(B78=#REF!,C78=#REF!),"oui","non")</f>
        <v>#REF!</v>
      </c>
    </row>
    <row r="79" spans="1:14" ht="21">
      <c r="A79" s="17">
        <v>72</v>
      </c>
      <c r="B79" s="123" t="s">
        <v>259</v>
      </c>
      <c r="C79" s="123" t="s">
        <v>260</v>
      </c>
      <c r="D79" s="142">
        <v>12.5</v>
      </c>
      <c r="E79" s="142">
        <v>11.5</v>
      </c>
      <c r="F79" s="60">
        <f t="shared" si="5"/>
        <v>12</v>
      </c>
      <c r="G79" s="61">
        <f t="shared" si="6"/>
        <v>36</v>
      </c>
      <c r="H79" s="334"/>
      <c r="I79" s="62">
        <f t="shared" si="7"/>
        <v>36</v>
      </c>
      <c r="J79" s="77"/>
      <c r="K79" s="62">
        <f t="shared" si="8"/>
        <v>36</v>
      </c>
      <c r="L79" s="63"/>
      <c r="M79" s="20" t="str">
        <f t="shared" si="9"/>
        <v>Juin</v>
      </c>
      <c r="N79" t="e">
        <f>IF(AND(B79=#REF!,C79=#REF!),"oui","non")</f>
        <v>#REF!</v>
      </c>
    </row>
    <row r="80" spans="1:14" ht="21">
      <c r="A80" s="17">
        <v>73</v>
      </c>
      <c r="B80" s="123" t="s">
        <v>261</v>
      </c>
      <c r="C80" s="123" t="s">
        <v>262</v>
      </c>
      <c r="D80" s="142">
        <v>17</v>
      </c>
      <c r="E80" s="142">
        <v>17</v>
      </c>
      <c r="F80" s="60">
        <f t="shared" si="5"/>
        <v>17</v>
      </c>
      <c r="G80" s="61">
        <f t="shared" si="6"/>
        <v>51</v>
      </c>
      <c r="H80" s="334"/>
      <c r="I80" s="62">
        <f t="shared" si="7"/>
        <v>51</v>
      </c>
      <c r="J80" s="77"/>
      <c r="K80" s="62">
        <f t="shared" si="8"/>
        <v>51</v>
      </c>
      <c r="L80" s="63"/>
      <c r="M80" s="20" t="str">
        <f t="shared" si="9"/>
        <v>Juin</v>
      </c>
      <c r="N80" t="e">
        <f>IF(AND(B80=#REF!,C80=#REF!),"oui","non")</f>
        <v>#REF!</v>
      </c>
    </row>
    <row r="81" spans="1:14" ht="21">
      <c r="A81" s="17">
        <v>74</v>
      </c>
      <c r="B81" s="123" t="s">
        <v>261</v>
      </c>
      <c r="C81" s="123" t="s">
        <v>263</v>
      </c>
      <c r="D81" s="142">
        <v>16.5</v>
      </c>
      <c r="E81" s="142">
        <v>16</v>
      </c>
      <c r="F81" s="60">
        <f t="shared" si="5"/>
        <v>16.25</v>
      </c>
      <c r="G81" s="61">
        <f t="shared" si="6"/>
        <v>48.75</v>
      </c>
      <c r="H81" s="334"/>
      <c r="I81" s="62">
        <f t="shared" si="7"/>
        <v>48.75</v>
      </c>
      <c r="J81" s="77"/>
      <c r="K81" s="62">
        <f t="shared" si="8"/>
        <v>48.75</v>
      </c>
      <c r="L81" s="63"/>
      <c r="M81" s="20" t="str">
        <f t="shared" si="9"/>
        <v>Juin</v>
      </c>
      <c r="N81" t="e">
        <f>IF(AND(B81=#REF!,C81=#REF!),"oui","non")</f>
        <v>#REF!</v>
      </c>
    </row>
    <row r="82" spans="1:14" ht="21">
      <c r="A82" s="17">
        <v>75</v>
      </c>
      <c r="B82" s="123" t="s">
        <v>264</v>
      </c>
      <c r="C82" s="123" t="s">
        <v>265</v>
      </c>
      <c r="D82" s="142">
        <v>10.5</v>
      </c>
      <c r="E82" s="142">
        <v>8</v>
      </c>
      <c r="F82" s="60">
        <f t="shared" si="5"/>
        <v>9.25</v>
      </c>
      <c r="G82" s="61">
        <f t="shared" si="6"/>
        <v>27.75</v>
      </c>
      <c r="H82" s="334">
        <v>14.5</v>
      </c>
      <c r="I82" s="62">
        <f t="shared" si="7"/>
        <v>43.5</v>
      </c>
      <c r="J82" s="77"/>
      <c r="K82" s="62">
        <f t="shared" si="8"/>
        <v>43.5</v>
      </c>
      <c r="L82" s="63"/>
      <c r="M82" s="20" t="str">
        <f t="shared" si="9"/>
        <v>Synthèse</v>
      </c>
      <c r="N82" t="e">
        <f>IF(AND(B82=#REF!,C82=#REF!),"oui","non")</f>
        <v>#REF!</v>
      </c>
    </row>
    <row r="83" spans="1:14" ht="21">
      <c r="A83" s="17">
        <v>76</v>
      </c>
      <c r="B83" s="123" t="s">
        <v>769</v>
      </c>
      <c r="C83" s="123" t="s">
        <v>770</v>
      </c>
      <c r="D83" s="142">
        <v>10.5</v>
      </c>
      <c r="E83" s="163">
        <v>7</v>
      </c>
      <c r="F83" s="60">
        <f t="shared" si="5"/>
        <v>8.75</v>
      </c>
      <c r="G83" s="61">
        <f t="shared" si="6"/>
        <v>26.25</v>
      </c>
      <c r="H83" s="334">
        <v>14</v>
      </c>
      <c r="I83" s="62">
        <f t="shared" si="7"/>
        <v>42</v>
      </c>
      <c r="J83" s="77"/>
      <c r="K83" s="62">
        <f t="shared" si="8"/>
        <v>42</v>
      </c>
      <c r="L83" s="63"/>
      <c r="M83" s="20" t="str">
        <f t="shared" si="9"/>
        <v>Synthèse</v>
      </c>
      <c r="N83" t="e">
        <f>IF(AND(B83=#REF!,C83=#REF!),"oui","non")</f>
        <v>#REF!</v>
      </c>
    </row>
    <row r="84" spans="1:14" ht="21">
      <c r="A84" s="17">
        <v>77</v>
      </c>
      <c r="B84" s="123" t="s">
        <v>266</v>
      </c>
      <c r="C84" s="123" t="s">
        <v>204</v>
      </c>
      <c r="D84" s="142">
        <v>9.5</v>
      </c>
      <c r="E84" s="142">
        <v>10.5</v>
      </c>
      <c r="F84" s="60">
        <f t="shared" si="5"/>
        <v>10</v>
      </c>
      <c r="G84" s="61">
        <f t="shared" si="6"/>
        <v>30</v>
      </c>
      <c r="H84" s="334"/>
      <c r="I84" s="62">
        <f t="shared" si="7"/>
        <v>30</v>
      </c>
      <c r="J84" s="77"/>
      <c r="K84" s="62">
        <f t="shared" si="8"/>
        <v>30</v>
      </c>
      <c r="L84" s="63"/>
      <c r="M84" s="20" t="str">
        <f t="shared" si="9"/>
        <v>Juin</v>
      </c>
      <c r="N84" t="e">
        <f>IF(AND(B84=#REF!,C84=#REF!),"oui","non")</f>
        <v>#REF!</v>
      </c>
    </row>
    <row r="85" spans="1:14" ht="31.5">
      <c r="A85" s="17">
        <v>78</v>
      </c>
      <c r="B85" s="123" t="s">
        <v>70</v>
      </c>
      <c r="C85" s="123" t="s">
        <v>267</v>
      </c>
      <c r="D85" s="142">
        <v>19.5</v>
      </c>
      <c r="E85" s="142">
        <v>16</v>
      </c>
      <c r="F85" s="60">
        <f t="shared" si="5"/>
        <v>17.75</v>
      </c>
      <c r="G85" s="61">
        <f t="shared" si="6"/>
        <v>53.25</v>
      </c>
      <c r="H85" s="334"/>
      <c r="I85" s="62">
        <f t="shared" si="7"/>
        <v>53.25</v>
      </c>
      <c r="J85" s="77"/>
      <c r="K85" s="62">
        <f t="shared" si="8"/>
        <v>53.25</v>
      </c>
      <c r="L85" s="63"/>
      <c r="M85" s="20" t="str">
        <f t="shared" si="9"/>
        <v>Juin</v>
      </c>
      <c r="N85" t="e">
        <f>IF(AND(B85=#REF!,C85=#REF!),"oui","non")</f>
        <v>#REF!</v>
      </c>
    </row>
    <row r="86" spans="1:14" ht="21">
      <c r="A86" s="17">
        <v>79</v>
      </c>
      <c r="B86" s="123" t="s">
        <v>268</v>
      </c>
      <c r="C86" s="123" t="s">
        <v>269</v>
      </c>
      <c r="D86" s="142">
        <v>17</v>
      </c>
      <c r="E86" s="142">
        <v>17.5</v>
      </c>
      <c r="F86" s="60">
        <f t="shared" si="5"/>
        <v>17.25</v>
      </c>
      <c r="G86" s="61">
        <f t="shared" si="6"/>
        <v>51.75</v>
      </c>
      <c r="H86" s="334"/>
      <c r="I86" s="62">
        <f t="shared" si="7"/>
        <v>51.75</v>
      </c>
      <c r="J86" s="77"/>
      <c r="K86" s="62">
        <f t="shared" si="8"/>
        <v>51.75</v>
      </c>
      <c r="L86" s="63"/>
      <c r="M86" s="20" t="str">
        <f t="shared" si="9"/>
        <v>Juin</v>
      </c>
      <c r="N86" t="e">
        <f>IF(AND(B86=#REF!,C86=#REF!),"oui","non")</f>
        <v>#REF!</v>
      </c>
    </row>
    <row r="87" spans="1:14" ht="21">
      <c r="A87" s="17">
        <v>80</v>
      </c>
      <c r="B87" s="123" t="s">
        <v>270</v>
      </c>
      <c r="C87" s="123" t="s">
        <v>75</v>
      </c>
      <c r="D87" s="142">
        <v>14.5</v>
      </c>
      <c r="E87" s="142">
        <v>13.5</v>
      </c>
      <c r="F87" s="60">
        <f t="shared" si="5"/>
        <v>14</v>
      </c>
      <c r="G87" s="61">
        <f t="shared" si="6"/>
        <v>42</v>
      </c>
      <c r="H87" s="334"/>
      <c r="I87" s="62">
        <f t="shared" si="7"/>
        <v>42</v>
      </c>
      <c r="J87" s="77"/>
      <c r="K87" s="62">
        <f t="shared" si="8"/>
        <v>42</v>
      </c>
      <c r="L87" s="63"/>
      <c r="M87" s="20" t="str">
        <f t="shared" si="9"/>
        <v>Juin</v>
      </c>
      <c r="N87" t="e">
        <f>IF(AND(B87=#REF!,C87=#REF!),"oui","non")</f>
        <v>#REF!</v>
      </c>
    </row>
    <row r="88" spans="1:14" ht="21">
      <c r="A88" s="17">
        <v>81</v>
      </c>
      <c r="B88" s="123" t="s">
        <v>271</v>
      </c>
      <c r="C88" s="123" t="s">
        <v>272</v>
      </c>
      <c r="D88" s="142">
        <v>16.5</v>
      </c>
      <c r="E88" s="142">
        <v>15.5</v>
      </c>
      <c r="F88" s="60">
        <f t="shared" si="5"/>
        <v>16</v>
      </c>
      <c r="G88" s="61">
        <f t="shared" si="6"/>
        <v>48</v>
      </c>
      <c r="H88" s="334"/>
      <c r="I88" s="62">
        <f t="shared" si="7"/>
        <v>48</v>
      </c>
      <c r="J88" s="77"/>
      <c r="K88" s="62">
        <f t="shared" si="8"/>
        <v>48</v>
      </c>
      <c r="L88" s="63"/>
      <c r="M88" s="20" t="str">
        <f t="shared" si="9"/>
        <v>Juin</v>
      </c>
      <c r="N88" t="e">
        <f>IF(AND(B88=#REF!,C88=#REF!),"oui","non")</f>
        <v>#REF!</v>
      </c>
    </row>
    <row r="89" spans="1:14" ht="21">
      <c r="A89" s="17">
        <v>82</v>
      </c>
      <c r="B89" s="123" t="s">
        <v>273</v>
      </c>
      <c r="C89" s="123" t="s">
        <v>77</v>
      </c>
      <c r="D89" s="142">
        <v>18</v>
      </c>
      <c r="E89" s="142">
        <v>15</v>
      </c>
      <c r="F89" s="60">
        <f t="shared" si="5"/>
        <v>16.5</v>
      </c>
      <c r="G89" s="61">
        <f t="shared" si="6"/>
        <v>49.5</v>
      </c>
      <c r="H89" s="334"/>
      <c r="I89" s="62">
        <f t="shared" si="7"/>
        <v>49.5</v>
      </c>
      <c r="J89" s="77"/>
      <c r="K89" s="62">
        <f t="shared" si="8"/>
        <v>49.5</v>
      </c>
      <c r="L89" s="63"/>
      <c r="M89" s="20" t="str">
        <f t="shared" si="9"/>
        <v>Juin</v>
      </c>
      <c r="N89" t="e">
        <f>IF(AND(B89=#REF!,C89=#REF!),"oui","non")</f>
        <v>#REF!</v>
      </c>
    </row>
    <row r="90" spans="1:14" ht="21">
      <c r="A90" s="17">
        <v>83</v>
      </c>
      <c r="B90" s="123" t="s">
        <v>274</v>
      </c>
      <c r="C90" s="123" t="s">
        <v>275</v>
      </c>
      <c r="D90" s="142">
        <v>7.5</v>
      </c>
      <c r="E90" s="142">
        <v>8.5</v>
      </c>
      <c r="F90" s="60">
        <f t="shared" si="5"/>
        <v>8</v>
      </c>
      <c r="G90" s="61">
        <f t="shared" si="6"/>
        <v>24</v>
      </c>
      <c r="H90" s="334">
        <v>6.5</v>
      </c>
      <c r="I90" s="62">
        <f t="shared" si="7"/>
        <v>24</v>
      </c>
      <c r="J90" s="77"/>
      <c r="K90" s="62">
        <f t="shared" si="8"/>
        <v>24</v>
      </c>
      <c r="L90" s="63"/>
      <c r="M90" s="20" t="str">
        <f t="shared" si="9"/>
        <v>Synthèse</v>
      </c>
      <c r="N90" t="e">
        <f>IF(AND(B90=#REF!,C90=#REF!),"oui","non")</f>
        <v>#REF!</v>
      </c>
    </row>
    <row r="91" spans="1:14" ht="21">
      <c r="A91" s="17">
        <v>84</v>
      </c>
      <c r="B91" s="123" t="s">
        <v>96</v>
      </c>
      <c r="C91" s="123" t="s">
        <v>276</v>
      </c>
      <c r="D91" s="142">
        <v>17</v>
      </c>
      <c r="E91" s="142">
        <v>14.5</v>
      </c>
      <c r="F91" s="60">
        <f t="shared" si="5"/>
        <v>15.75</v>
      </c>
      <c r="G91" s="61">
        <f t="shared" si="6"/>
        <v>47.25</v>
      </c>
      <c r="H91" s="334"/>
      <c r="I91" s="62">
        <f t="shared" si="7"/>
        <v>47.25</v>
      </c>
      <c r="J91" s="77"/>
      <c r="K91" s="62">
        <f t="shared" si="8"/>
        <v>47.25</v>
      </c>
      <c r="L91" s="63"/>
      <c r="M91" s="20" t="str">
        <f t="shared" si="9"/>
        <v>Juin</v>
      </c>
      <c r="N91" t="e">
        <f>IF(AND(B91=#REF!,C91=#REF!),"oui","non")</f>
        <v>#REF!</v>
      </c>
    </row>
    <row r="92" spans="1:14" ht="31.5">
      <c r="A92" s="17">
        <v>85</v>
      </c>
      <c r="B92" s="123" t="s">
        <v>96</v>
      </c>
      <c r="C92" s="123" t="s">
        <v>771</v>
      </c>
      <c r="D92" s="143"/>
      <c r="E92" s="143"/>
      <c r="F92" s="60">
        <f t="shared" si="5"/>
        <v>11</v>
      </c>
      <c r="G92" s="61">
        <f t="shared" si="6"/>
        <v>33</v>
      </c>
      <c r="H92" s="336"/>
      <c r="I92" s="62">
        <f t="shared" si="7"/>
        <v>33</v>
      </c>
      <c r="J92" s="77"/>
      <c r="K92" s="62">
        <f t="shared" si="8"/>
        <v>33</v>
      </c>
      <c r="L92" s="63">
        <v>33</v>
      </c>
      <c r="M92" s="20" t="str">
        <f t="shared" si="9"/>
        <v>Juin</v>
      </c>
      <c r="N92" t="e">
        <f>IF(AND(B92=#REF!,C92=#REF!),"oui","non")</f>
        <v>#REF!</v>
      </c>
    </row>
    <row r="93" spans="1:14" ht="21">
      <c r="A93" s="17">
        <v>86</v>
      </c>
      <c r="B93" s="123" t="s">
        <v>96</v>
      </c>
      <c r="C93" s="123" t="s">
        <v>204</v>
      </c>
      <c r="D93" s="142">
        <v>15.5</v>
      </c>
      <c r="E93" s="142">
        <v>13</v>
      </c>
      <c r="F93" s="60">
        <f t="shared" si="5"/>
        <v>14.25</v>
      </c>
      <c r="G93" s="61">
        <f t="shared" si="6"/>
        <v>42.75</v>
      </c>
      <c r="H93" s="334"/>
      <c r="I93" s="62">
        <f t="shared" si="7"/>
        <v>42.75</v>
      </c>
      <c r="J93" s="77"/>
      <c r="K93" s="62">
        <f t="shared" si="8"/>
        <v>42.75</v>
      </c>
      <c r="L93" s="63"/>
      <c r="M93" s="20" t="str">
        <f t="shared" si="9"/>
        <v>Juin</v>
      </c>
      <c r="N93" t="e">
        <f>IF(AND(B93=#REF!,C93=#REF!),"oui","non")</f>
        <v>#REF!</v>
      </c>
    </row>
    <row r="94" spans="1:14" ht="21">
      <c r="A94" s="17">
        <v>87</v>
      </c>
      <c r="B94" s="123" t="s">
        <v>277</v>
      </c>
      <c r="C94" s="123" t="s">
        <v>278</v>
      </c>
      <c r="D94" s="142">
        <v>10</v>
      </c>
      <c r="E94" s="142">
        <v>12</v>
      </c>
      <c r="F94" s="60">
        <f t="shared" si="5"/>
        <v>11</v>
      </c>
      <c r="G94" s="61">
        <f t="shared" si="6"/>
        <v>33</v>
      </c>
      <c r="H94" s="334"/>
      <c r="I94" s="62">
        <f t="shared" si="7"/>
        <v>33</v>
      </c>
      <c r="J94" s="77"/>
      <c r="K94" s="62">
        <f t="shared" si="8"/>
        <v>33</v>
      </c>
      <c r="L94" s="63"/>
      <c r="M94" s="20" t="str">
        <f t="shared" si="9"/>
        <v>Juin</v>
      </c>
      <c r="N94" t="e">
        <f>IF(AND(B94=#REF!,C94=#REF!),"oui","non")</f>
        <v>#REF!</v>
      </c>
    </row>
    <row r="95" spans="1:14" ht="21">
      <c r="A95" s="17">
        <v>88</v>
      </c>
      <c r="B95" s="123" t="s">
        <v>279</v>
      </c>
      <c r="C95" s="123" t="s">
        <v>65</v>
      </c>
      <c r="D95" s="142">
        <v>15</v>
      </c>
      <c r="E95" s="142">
        <v>15.5</v>
      </c>
      <c r="F95" s="60">
        <f t="shared" si="5"/>
        <v>15.25</v>
      </c>
      <c r="G95" s="61">
        <f t="shared" si="6"/>
        <v>45.75</v>
      </c>
      <c r="H95" s="334"/>
      <c r="I95" s="62">
        <f t="shared" si="7"/>
        <v>45.75</v>
      </c>
      <c r="J95" s="77"/>
      <c r="K95" s="62">
        <f t="shared" si="8"/>
        <v>45.75</v>
      </c>
      <c r="L95" s="63"/>
      <c r="M95" s="20" t="str">
        <f t="shared" si="9"/>
        <v>Juin</v>
      </c>
      <c r="N95" t="e">
        <f>IF(AND(B95=#REF!,C95=#REF!),"oui","non")</f>
        <v>#REF!</v>
      </c>
    </row>
    <row r="96" spans="1:14" ht="21">
      <c r="A96" s="17">
        <v>89</v>
      </c>
      <c r="B96" s="123" t="s">
        <v>280</v>
      </c>
      <c r="C96" s="123" t="s">
        <v>281</v>
      </c>
      <c r="D96" s="142">
        <v>17</v>
      </c>
      <c r="E96" s="142">
        <v>14.5</v>
      </c>
      <c r="F96" s="60">
        <f t="shared" si="5"/>
        <v>15.75</v>
      </c>
      <c r="G96" s="61">
        <f t="shared" si="6"/>
        <v>47.25</v>
      </c>
      <c r="H96" s="334"/>
      <c r="I96" s="62">
        <f t="shared" si="7"/>
        <v>47.25</v>
      </c>
      <c r="J96" s="77"/>
      <c r="K96" s="62">
        <f t="shared" si="8"/>
        <v>47.25</v>
      </c>
      <c r="L96" s="63"/>
      <c r="M96" s="20" t="str">
        <f t="shared" si="9"/>
        <v>Juin</v>
      </c>
      <c r="N96" t="e">
        <f>IF(AND(B96=#REF!,C96=#REF!),"oui","non")</f>
        <v>#REF!</v>
      </c>
    </row>
    <row r="97" spans="1:14" ht="21">
      <c r="A97" s="17">
        <v>90</v>
      </c>
      <c r="B97" s="123" t="s">
        <v>282</v>
      </c>
      <c r="C97" s="123" t="s">
        <v>283</v>
      </c>
      <c r="D97" s="142">
        <v>15</v>
      </c>
      <c r="E97" s="142">
        <v>13</v>
      </c>
      <c r="F97" s="60">
        <f t="shared" si="5"/>
        <v>14</v>
      </c>
      <c r="G97" s="61">
        <f t="shared" si="6"/>
        <v>42</v>
      </c>
      <c r="H97" s="334"/>
      <c r="I97" s="62">
        <f t="shared" si="7"/>
        <v>42</v>
      </c>
      <c r="J97" s="77"/>
      <c r="K97" s="62">
        <f t="shared" si="8"/>
        <v>42</v>
      </c>
      <c r="L97" s="63"/>
      <c r="M97" s="20" t="str">
        <f t="shared" si="9"/>
        <v>Juin</v>
      </c>
      <c r="N97" t="e">
        <f>IF(AND(B97=#REF!,C97=#REF!),"oui","non")</f>
        <v>#REF!</v>
      </c>
    </row>
    <row r="98" spans="1:14" ht="21">
      <c r="A98" s="17">
        <v>91</v>
      </c>
      <c r="B98" s="123" t="s">
        <v>284</v>
      </c>
      <c r="C98" s="123" t="s">
        <v>772</v>
      </c>
      <c r="D98" s="142">
        <v>9</v>
      </c>
      <c r="E98" s="142">
        <v>7</v>
      </c>
      <c r="F98" s="60">
        <f t="shared" si="5"/>
        <v>8</v>
      </c>
      <c r="G98" s="61">
        <f t="shared" si="6"/>
        <v>24</v>
      </c>
      <c r="H98" s="334">
        <v>12.75</v>
      </c>
      <c r="I98" s="62">
        <f t="shared" si="7"/>
        <v>38.25</v>
      </c>
      <c r="J98" s="77"/>
      <c r="K98" s="62">
        <f t="shared" si="8"/>
        <v>38.25</v>
      </c>
      <c r="L98" s="63"/>
      <c r="M98" s="20" t="str">
        <f t="shared" si="9"/>
        <v>Synthèse</v>
      </c>
      <c r="N98" t="e">
        <f>IF(AND(B98=#REF!,C98=#REF!),"oui","non")</f>
        <v>#REF!</v>
      </c>
    </row>
    <row r="99" spans="1:14" ht="21">
      <c r="A99" s="17">
        <v>92</v>
      </c>
      <c r="B99" s="123" t="s">
        <v>285</v>
      </c>
      <c r="C99" s="123" t="s">
        <v>50</v>
      </c>
      <c r="D99" s="142">
        <v>17</v>
      </c>
      <c r="E99" s="142">
        <v>18.5</v>
      </c>
      <c r="F99" s="60">
        <f t="shared" si="5"/>
        <v>17.75</v>
      </c>
      <c r="G99" s="61">
        <f t="shared" si="6"/>
        <v>53.25</v>
      </c>
      <c r="H99" s="334"/>
      <c r="I99" s="62">
        <f t="shared" si="7"/>
        <v>53.25</v>
      </c>
      <c r="J99" s="77"/>
      <c r="K99" s="62">
        <f t="shared" si="8"/>
        <v>53.25</v>
      </c>
      <c r="L99" s="63"/>
      <c r="M99" s="20" t="str">
        <f t="shared" si="9"/>
        <v>Juin</v>
      </c>
      <c r="N99" t="e">
        <f>IF(AND(B99=#REF!,C99=#REF!),"oui","non")</f>
        <v>#REF!</v>
      </c>
    </row>
    <row r="100" spans="1:14" ht="21">
      <c r="A100" s="17">
        <v>93</v>
      </c>
      <c r="B100" s="123" t="s">
        <v>105</v>
      </c>
      <c r="C100" s="123" t="s">
        <v>52</v>
      </c>
      <c r="D100" s="142">
        <v>14.5</v>
      </c>
      <c r="E100" s="142">
        <v>16.5</v>
      </c>
      <c r="F100" s="60">
        <f t="shared" si="5"/>
        <v>15.5</v>
      </c>
      <c r="G100" s="61">
        <f t="shared" si="6"/>
        <v>46.5</v>
      </c>
      <c r="H100" s="334"/>
      <c r="I100" s="62">
        <f t="shared" si="7"/>
        <v>46.5</v>
      </c>
      <c r="J100" s="77"/>
      <c r="K100" s="62">
        <f t="shared" si="8"/>
        <v>46.5</v>
      </c>
      <c r="L100" s="63"/>
      <c r="M100" s="20" t="str">
        <f t="shared" si="9"/>
        <v>Juin</v>
      </c>
      <c r="N100" t="e">
        <f>IF(AND(B100=#REF!,C100=#REF!),"oui","non")</f>
        <v>#REF!</v>
      </c>
    </row>
    <row r="101" spans="1:14" ht="21">
      <c r="A101" s="17">
        <v>94</v>
      </c>
      <c r="B101" s="123" t="s">
        <v>286</v>
      </c>
      <c r="C101" s="123" t="s">
        <v>287</v>
      </c>
      <c r="D101" s="142">
        <v>16.5</v>
      </c>
      <c r="E101" s="142">
        <v>14.5</v>
      </c>
      <c r="F101" s="60">
        <f t="shared" si="5"/>
        <v>15.5</v>
      </c>
      <c r="G101" s="61">
        <f t="shared" si="6"/>
        <v>46.5</v>
      </c>
      <c r="H101" s="334"/>
      <c r="I101" s="62">
        <f t="shared" si="7"/>
        <v>46.5</v>
      </c>
      <c r="J101" s="77"/>
      <c r="K101" s="62">
        <f t="shared" si="8"/>
        <v>46.5</v>
      </c>
      <c r="L101" s="63"/>
      <c r="M101" s="20" t="str">
        <f t="shared" si="9"/>
        <v>Juin</v>
      </c>
      <c r="N101" t="e">
        <f>IF(AND(B101=#REF!,C101=#REF!),"oui","non")</f>
        <v>#REF!</v>
      </c>
    </row>
    <row r="102" spans="1:14" ht="31.5">
      <c r="A102" s="17">
        <v>95</v>
      </c>
      <c r="B102" s="123" t="s">
        <v>288</v>
      </c>
      <c r="C102" s="123" t="s">
        <v>289</v>
      </c>
      <c r="D102" s="142">
        <v>12</v>
      </c>
      <c r="E102" s="142">
        <v>14</v>
      </c>
      <c r="F102" s="60">
        <f t="shared" si="5"/>
        <v>13</v>
      </c>
      <c r="G102" s="61">
        <f t="shared" si="6"/>
        <v>39</v>
      </c>
      <c r="H102" s="334"/>
      <c r="I102" s="62">
        <f t="shared" si="7"/>
        <v>39</v>
      </c>
      <c r="J102" s="77"/>
      <c r="K102" s="62">
        <f t="shared" si="8"/>
        <v>39</v>
      </c>
      <c r="L102" s="63"/>
      <c r="M102" s="20" t="str">
        <f t="shared" si="9"/>
        <v>Juin</v>
      </c>
      <c r="N102" t="e">
        <f>IF(AND(B102=#REF!,C102=#REF!),"oui","non")</f>
        <v>#REF!</v>
      </c>
    </row>
    <row r="103" spans="1:14" ht="21">
      <c r="A103" s="17">
        <v>96</v>
      </c>
      <c r="B103" s="123" t="s">
        <v>290</v>
      </c>
      <c r="C103" s="123" t="s">
        <v>291</v>
      </c>
      <c r="D103" s="142">
        <v>15</v>
      </c>
      <c r="E103" s="142">
        <v>14.5</v>
      </c>
      <c r="F103" s="60">
        <f t="shared" si="5"/>
        <v>14.75</v>
      </c>
      <c r="G103" s="61">
        <f t="shared" si="6"/>
        <v>44.25</v>
      </c>
      <c r="H103" s="334"/>
      <c r="I103" s="62">
        <f t="shared" si="7"/>
        <v>44.25</v>
      </c>
      <c r="J103" s="77"/>
      <c r="K103" s="62">
        <f t="shared" si="8"/>
        <v>44.25</v>
      </c>
      <c r="L103" s="63"/>
      <c r="M103" s="20" t="str">
        <f t="shared" si="9"/>
        <v>Juin</v>
      </c>
      <c r="N103" t="e">
        <f>IF(AND(B103=#REF!,C103=#REF!),"oui","non")</f>
        <v>#REF!</v>
      </c>
    </row>
    <row r="104" spans="1:14" ht="21">
      <c r="A104" s="17">
        <v>97</v>
      </c>
      <c r="B104" s="123" t="s">
        <v>292</v>
      </c>
      <c r="C104" s="123" t="s">
        <v>64</v>
      </c>
      <c r="D104" s="142">
        <v>15</v>
      </c>
      <c r="E104" s="142">
        <v>13</v>
      </c>
      <c r="F104" s="60">
        <f t="shared" si="5"/>
        <v>14</v>
      </c>
      <c r="G104" s="61">
        <f t="shared" si="6"/>
        <v>42</v>
      </c>
      <c r="H104" s="334"/>
      <c r="I104" s="62">
        <f t="shared" si="7"/>
        <v>42</v>
      </c>
      <c r="J104" s="77"/>
      <c r="K104" s="62">
        <f t="shared" si="8"/>
        <v>42</v>
      </c>
      <c r="L104" s="63"/>
      <c r="M104" s="20" t="str">
        <f t="shared" si="9"/>
        <v>Juin</v>
      </c>
      <c r="N104" t="e">
        <f>IF(AND(B104=#REF!,C104=#REF!),"oui","non")</f>
        <v>#REF!</v>
      </c>
    </row>
    <row r="105" spans="1:14" ht="21">
      <c r="A105" s="17">
        <v>98</v>
      </c>
      <c r="B105" s="123" t="s">
        <v>293</v>
      </c>
      <c r="C105" s="123" t="s">
        <v>294</v>
      </c>
      <c r="D105" s="142">
        <v>17</v>
      </c>
      <c r="E105" s="142">
        <v>8</v>
      </c>
      <c r="F105" s="60">
        <f t="shared" si="5"/>
        <v>12.5</v>
      </c>
      <c r="G105" s="61">
        <f t="shared" si="6"/>
        <v>37.5</v>
      </c>
      <c r="H105" s="334"/>
      <c r="I105" s="62">
        <f t="shared" si="7"/>
        <v>37.5</v>
      </c>
      <c r="J105" s="77"/>
      <c r="K105" s="62">
        <f t="shared" si="8"/>
        <v>37.5</v>
      </c>
      <c r="L105" s="63"/>
      <c r="M105" s="20" t="str">
        <f t="shared" si="9"/>
        <v>Juin</v>
      </c>
      <c r="N105" t="e">
        <f>IF(AND(B105=#REF!,C105=#REF!),"oui","non")</f>
        <v>#REF!</v>
      </c>
    </row>
    <row r="106" spans="1:14" ht="21">
      <c r="A106" s="17">
        <v>99</v>
      </c>
      <c r="B106" s="123" t="s">
        <v>295</v>
      </c>
      <c r="C106" s="123" t="s">
        <v>296</v>
      </c>
      <c r="D106" s="142">
        <v>15.5</v>
      </c>
      <c r="E106" s="142">
        <v>14.5</v>
      </c>
      <c r="F106" s="60">
        <f t="shared" si="5"/>
        <v>15</v>
      </c>
      <c r="G106" s="61">
        <f t="shared" si="6"/>
        <v>45</v>
      </c>
      <c r="H106" s="334"/>
      <c r="I106" s="62">
        <f t="shared" si="7"/>
        <v>45</v>
      </c>
      <c r="J106" s="77"/>
      <c r="K106" s="62">
        <f t="shared" si="8"/>
        <v>45</v>
      </c>
      <c r="L106" s="63"/>
      <c r="M106" s="20" t="str">
        <f t="shared" si="9"/>
        <v>Juin</v>
      </c>
      <c r="N106" t="e">
        <f>IF(AND(B106=#REF!,C106=#REF!),"oui","non")</f>
        <v>#REF!</v>
      </c>
    </row>
    <row r="107" spans="1:14" ht="21">
      <c r="A107" s="17">
        <v>100</v>
      </c>
      <c r="B107" s="123" t="s">
        <v>297</v>
      </c>
      <c r="C107" s="123" t="s">
        <v>298</v>
      </c>
      <c r="D107" s="142">
        <v>18</v>
      </c>
      <c r="E107" s="142">
        <v>16.5</v>
      </c>
      <c r="F107" s="60">
        <f t="shared" si="5"/>
        <v>17.25</v>
      </c>
      <c r="G107" s="61">
        <f t="shared" si="6"/>
        <v>51.75</v>
      </c>
      <c r="H107" s="334"/>
      <c r="I107" s="62">
        <f t="shared" si="7"/>
        <v>51.75</v>
      </c>
      <c r="J107" s="77"/>
      <c r="K107" s="62">
        <f t="shared" si="8"/>
        <v>51.75</v>
      </c>
      <c r="L107" s="63"/>
      <c r="M107" s="20" t="str">
        <f t="shared" si="9"/>
        <v>Juin</v>
      </c>
      <c r="N107" t="e">
        <f>IF(AND(B107=#REF!,C107=#REF!),"oui","non")</f>
        <v>#REF!</v>
      </c>
    </row>
    <row r="108" spans="1:14" ht="21">
      <c r="A108" s="17">
        <v>101</v>
      </c>
      <c r="B108" s="124" t="s">
        <v>299</v>
      </c>
      <c r="C108" s="124" t="s">
        <v>300</v>
      </c>
      <c r="D108" s="144"/>
      <c r="E108" s="144"/>
      <c r="F108" s="60">
        <f t="shared" si="5"/>
        <v>0</v>
      </c>
      <c r="G108" s="61">
        <f t="shared" si="6"/>
        <v>0</v>
      </c>
      <c r="H108" s="336"/>
      <c r="I108" s="62">
        <f t="shared" si="7"/>
        <v>0</v>
      </c>
      <c r="J108" s="77"/>
      <c r="K108" s="62">
        <f t="shared" si="8"/>
        <v>0</v>
      </c>
      <c r="L108" s="63"/>
      <c r="M108" s="20" t="str">
        <f t="shared" si="9"/>
        <v>Juin</v>
      </c>
      <c r="N108" t="e">
        <f>IF(AND(B108=#REF!,C108=#REF!),"oui","non")</f>
        <v>#REF!</v>
      </c>
    </row>
    <row r="109" spans="1:14" ht="31.5">
      <c r="A109" s="17">
        <v>102</v>
      </c>
      <c r="B109" s="123" t="s">
        <v>301</v>
      </c>
      <c r="C109" s="123" t="s">
        <v>302</v>
      </c>
      <c r="D109" s="142">
        <v>18</v>
      </c>
      <c r="E109" s="142">
        <v>18</v>
      </c>
      <c r="F109" s="60">
        <f t="shared" si="5"/>
        <v>18</v>
      </c>
      <c r="G109" s="61">
        <f t="shared" si="6"/>
        <v>54</v>
      </c>
      <c r="H109" s="334"/>
      <c r="I109" s="62">
        <f t="shared" si="7"/>
        <v>54</v>
      </c>
      <c r="J109" s="77"/>
      <c r="K109" s="62">
        <f t="shared" si="8"/>
        <v>54</v>
      </c>
      <c r="L109" s="63"/>
      <c r="M109" s="20" t="str">
        <f t="shared" si="9"/>
        <v>Juin</v>
      </c>
      <c r="N109" t="e">
        <f>IF(AND(B109=#REF!,C109=#REF!),"oui","non")</f>
        <v>#REF!</v>
      </c>
    </row>
    <row r="110" spans="1:14" ht="21">
      <c r="A110" s="17">
        <v>103</v>
      </c>
      <c r="B110" s="123" t="s">
        <v>303</v>
      </c>
      <c r="C110" s="123" t="s">
        <v>304</v>
      </c>
      <c r="D110" s="142">
        <v>11.5</v>
      </c>
      <c r="E110" s="142">
        <v>10</v>
      </c>
      <c r="F110" s="60">
        <f t="shared" si="5"/>
        <v>10.75</v>
      </c>
      <c r="G110" s="61">
        <f t="shared" si="6"/>
        <v>32.25</v>
      </c>
      <c r="H110" s="334"/>
      <c r="I110" s="62">
        <f t="shared" si="7"/>
        <v>32.25</v>
      </c>
      <c r="J110" s="77"/>
      <c r="K110" s="62">
        <f t="shared" si="8"/>
        <v>32.25</v>
      </c>
      <c r="L110" s="63"/>
      <c r="M110" s="20" t="str">
        <f t="shared" si="9"/>
        <v>Juin</v>
      </c>
      <c r="N110" t="e">
        <f>IF(AND(B110=#REF!,C110=#REF!),"oui","non")</f>
        <v>#REF!</v>
      </c>
    </row>
    <row r="111" spans="1:14" ht="21">
      <c r="A111" s="17">
        <v>104</v>
      </c>
      <c r="B111" s="123" t="s">
        <v>305</v>
      </c>
      <c r="C111" s="123" t="s">
        <v>306</v>
      </c>
      <c r="D111" s="142">
        <v>12</v>
      </c>
      <c r="E111" s="142">
        <v>12</v>
      </c>
      <c r="F111" s="60">
        <f t="shared" si="5"/>
        <v>12</v>
      </c>
      <c r="G111" s="61">
        <f t="shared" si="6"/>
        <v>36</v>
      </c>
      <c r="H111" s="334"/>
      <c r="I111" s="62">
        <f t="shared" si="7"/>
        <v>36</v>
      </c>
      <c r="J111" s="77"/>
      <c r="K111" s="62">
        <f t="shared" si="8"/>
        <v>36</v>
      </c>
      <c r="L111" s="63"/>
      <c r="M111" s="20" t="str">
        <f t="shared" si="9"/>
        <v>Juin</v>
      </c>
      <c r="N111" t="e">
        <f>IF(AND(B111=#REF!,C111=#REF!),"oui","non")</f>
        <v>#REF!</v>
      </c>
    </row>
    <row r="112" spans="1:14" ht="21">
      <c r="A112" s="17">
        <v>105</v>
      </c>
      <c r="B112" s="123" t="s">
        <v>307</v>
      </c>
      <c r="C112" s="123" t="s">
        <v>206</v>
      </c>
      <c r="D112" s="142">
        <v>7</v>
      </c>
      <c r="E112" s="142">
        <v>9.5</v>
      </c>
      <c r="F112" s="60">
        <f t="shared" si="5"/>
        <v>8.25</v>
      </c>
      <c r="G112" s="61">
        <f t="shared" si="6"/>
        <v>24.75</v>
      </c>
      <c r="H112" s="334">
        <v>5</v>
      </c>
      <c r="I112" s="62">
        <f t="shared" si="7"/>
        <v>24.75</v>
      </c>
      <c r="J112" s="77"/>
      <c r="K112" s="62">
        <f t="shared" si="8"/>
        <v>24.75</v>
      </c>
      <c r="L112" s="63"/>
      <c r="M112" s="20" t="str">
        <f t="shared" si="9"/>
        <v>Synthèse</v>
      </c>
      <c r="N112" t="e">
        <f>IF(AND(B112=#REF!,C112=#REF!),"oui","non")</f>
        <v>#REF!</v>
      </c>
    </row>
    <row r="113" spans="1:14" ht="21">
      <c r="A113" s="17">
        <v>106</v>
      </c>
      <c r="B113" s="123" t="s">
        <v>308</v>
      </c>
      <c r="C113" s="123" t="s">
        <v>309</v>
      </c>
      <c r="D113" s="142">
        <v>16</v>
      </c>
      <c r="E113" s="142">
        <v>16</v>
      </c>
      <c r="F113" s="60">
        <f t="shared" si="5"/>
        <v>16</v>
      </c>
      <c r="G113" s="61">
        <f t="shared" si="6"/>
        <v>48</v>
      </c>
      <c r="H113" s="334"/>
      <c r="I113" s="62">
        <f t="shared" si="7"/>
        <v>48</v>
      </c>
      <c r="J113" s="77"/>
      <c r="K113" s="62">
        <f t="shared" si="8"/>
        <v>48</v>
      </c>
      <c r="L113" s="63"/>
      <c r="M113" s="20" t="str">
        <f t="shared" si="9"/>
        <v>Juin</v>
      </c>
      <c r="N113" t="e">
        <f>IF(AND(B113=#REF!,C113=#REF!),"oui","non")</f>
        <v>#REF!</v>
      </c>
    </row>
    <row r="114" spans="1:14" ht="21">
      <c r="A114" s="17">
        <v>107</v>
      </c>
      <c r="B114" s="123" t="s">
        <v>310</v>
      </c>
      <c r="C114" s="123" t="s">
        <v>311</v>
      </c>
      <c r="D114" s="142">
        <v>15.5</v>
      </c>
      <c r="E114" s="142">
        <v>15.5</v>
      </c>
      <c r="F114" s="60">
        <f t="shared" si="5"/>
        <v>15.5</v>
      </c>
      <c r="G114" s="61">
        <f t="shared" si="6"/>
        <v>46.5</v>
      </c>
      <c r="H114" s="334"/>
      <c r="I114" s="62">
        <f t="shared" si="7"/>
        <v>46.5</v>
      </c>
      <c r="J114" s="77"/>
      <c r="K114" s="62">
        <f t="shared" si="8"/>
        <v>46.5</v>
      </c>
      <c r="L114" s="63"/>
      <c r="M114" s="20" t="str">
        <f t="shared" si="9"/>
        <v>Juin</v>
      </c>
      <c r="N114" t="e">
        <f>IF(AND(B114=#REF!,C114=#REF!),"oui","non")</f>
        <v>#REF!</v>
      </c>
    </row>
    <row r="115" spans="1:14" ht="21">
      <c r="A115" s="17">
        <v>108</v>
      </c>
      <c r="B115" s="123" t="s">
        <v>312</v>
      </c>
      <c r="C115" s="123" t="s">
        <v>313</v>
      </c>
      <c r="D115" s="142">
        <v>8</v>
      </c>
      <c r="E115" s="142">
        <v>8</v>
      </c>
      <c r="F115" s="60">
        <f t="shared" si="5"/>
        <v>8</v>
      </c>
      <c r="G115" s="61">
        <f t="shared" si="6"/>
        <v>24</v>
      </c>
      <c r="H115" s="334">
        <v>9</v>
      </c>
      <c r="I115" s="62">
        <f t="shared" si="7"/>
        <v>27</v>
      </c>
      <c r="J115" s="77"/>
      <c r="K115" s="62">
        <f t="shared" si="8"/>
        <v>27</v>
      </c>
      <c r="L115" s="63"/>
      <c r="M115" s="20" t="str">
        <f t="shared" si="9"/>
        <v>Synthèse</v>
      </c>
      <c r="N115" t="e">
        <f>IF(AND(B115=#REF!,C115=#REF!),"oui","non")</f>
        <v>#REF!</v>
      </c>
    </row>
    <row r="116" spans="1:14" ht="21">
      <c r="A116" s="17">
        <v>109</v>
      </c>
      <c r="B116" s="123" t="s">
        <v>314</v>
      </c>
      <c r="C116" s="123" t="s">
        <v>315</v>
      </c>
      <c r="D116" s="142">
        <v>8.5</v>
      </c>
      <c r="E116" s="142">
        <v>5.5</v>
      </c>
      <c r="F116" s="60">
        <f t="shared" si="5"/>
        <v>7</v>
      </c>
      <c r="G116" s="61">
        <f t="shared" si="6"/>
        <v>21</v>
      </c>
      <c r="H116" s="334">
        <v>12</v>
      </c>
      <c r="I116" s="62">
        <f t="shared" si="7"/>
        <v>36</v>
      </c>
      <c r="J116" s="77"/>
      <c r="K116" s="62">
        <f t="shared" si="8"/>
        <v>36</v>
      </c>
      <c r="L116" s="63"/>
      <c r="M116" s="20" t="str">
        <f t="shared" si="9"/>
        <v>Synthèse</v>
      </c>
      <c r="N116" t="e">
        <f>IF(AND(B116=#REF!,C116=#REF!),"oui","non")</f>
        <v>#REF!</v>
      </c>
    </row>
    <row r="117" spans="1:14" ht="21">
      <c r="A117" s="17">
        <v>110</v>
      </c>
      <c r="B117" s="123" t="s">
        <v>316</v>
      </c>
      <c r="C117" s="123" t="s">
        <v>317</v>
      </c>
      <c r="D117" s="142">
        <v>17.5</v>
      </c>
      <c r="E117" s="142">
        <v>15</v>
      </c>
      <c r="F117" s="60">
        <f t="shared" si="5"/>
        <v>16.25</v>
      </c>
      <c r="G117" s="61">
        <f t="shared" si="6"/>
        <v>48.75</v>
      </c>
      <c r="H117" s="334"/>
      <c r="I117" s="62">
        <f t="shared" si="7"/>
        <v>48.75</v>
      </c>
      <c r="J117" s="77"/>
      <c r="K117" s="62">
        <f t="shared" si="8"/>
        <v>48.75</v>
      </c>
      <c r="L117" s="63"/>
      <c r="M117" s="20" t="str">
        <f t="shared" si="9"/>
        <v>Juin</v>
      </c>
      <c r="N117" t="e">
        <f>IF(AND(B117=#REF!,C117=#REF!),"oui","non")</f>
        <v>#REF!</v>
      </c>
    </row>
    <row r="118" spans="1:14" ht="21">
      <c r="A118" s="17">
        <v>111</v>
      </c>
      <c r="B118" s="123" t="s">
        <v>318</v>
      </c>
      <c r="C118" s="123" t="s">
        <v>43</v>
      </c>
      <c r="D118" s="142">
        <v>15</v>
      </c>
      <c r="E118" s="142">
        <v>17.5</v>
      </c>
      <c r="F118" s="60">
        <f t="shared" si="5"/>
        <v>16.25</v>
      </c>
      <c r="G118" s="61">
        <f t="shared" si="6"/>
        <v>48.75</v>
      </c>
      <c r="H118" s="334"/>
      <c r="I118" s="62">
        <f t="shared" si="7"/>
        <v>48.75</v>
      </c>
      <c r="J118" s="77"/>
      <c r="K118" s="62">
        <f t="shared" si="8"/>
        <v>48.75</v>
      </c>
      <c r="L118" s="63"/>
      <c r="M118" s="20" t="str">
        <f t="shared" si="9"/>
        <v>Juin</v>
      </c>
      <c r="N118" t="e">
        <f>IF(AND(B118=#REF!,C118=#REF!),"oui","non")</f>
        <v>#REF!</v>
      </c>
    </row>
    <row r="119" spans="1:14" ht="21">
      <c r="A119" s="17">
        <v>112</v>
      </c>
      <c r="B119" s="123" t="s">
        <v>319</v>
      </c>
      <c r="C119" s="123" t="s">
        <v>320</v>
      </c>
      <c r="D119" s="142">
        <v>6.5</v>
      </c>
      <c r="E119" s="142">
        <v>9.5</v>
      </c>
      <c r="F119" s="60">
        <f t="shared" si="5"/>
        <v>8</v>
      </c>
      <c r="G119" s="61">
        <f t="shared" si="6"/>
        <v>24</v>
      </c>
      <c r="H119" s="334">
        <v>8.5</v>
      </c>
      <c r="I119" s="62">
        <f t="shared" si="7"/>
        <v>25.5</v>
      </c>
      <c r="J119" s="77"/>
      <c r="K119" s="62">
        <f t="shared" si="8"/>
        <v>25.5</v>
      </c>
      <c r="L119" s="63"/>
      <c r="M119" s="20" t="str">
        <f t="shared" si="9"/>
        <v>Synthèse</v>
      </c>
      <c r="N119" t="e">
        <f>IF(AND(B119=#REF!,C119=#REF!),"oui","non")</f>
        <v>#REF!</v>
      </c>
    </row>
    <row r="120" spans="1:14" ht="21">
      <c r="A120" s="17">
        <v>113</v>
      </c>
      <c r="B120" s="123" t="s">
        <v>321</v>
      </c>
      <c r="C120" s="123" t="s">
        <v>322</v>
      </c>
      <c r="D120" s="143"/>
      <c r="E120" s="143"/>
      <c r="F120" s="60">
        <f t="shared" si="5"/>
        <v>0</v>
      </c>
      <c r="G120" s="61">
        <f t="shared" si="6"/>
        <v>0</v>
      </c>
      <c r="H120" s="336"/>
      <c r="I120" s="62">
        <f t="shared" si="7"/>
        <v>0</v>
      </c>
      <c r="J120" s="77"/>
      <c r="K120" s="62">
        <f t="shared" si="8"/>
        <v>0</v>
      </c>
      <c r="L120" s="63"/>
      <c r="M120" s="20" t="str">
        <f t="shared" si="9"/>
        <v>Juin</v>
      </c>
      <c r="N120" t="e">
        <f>IF(AND(B120=#REF!,C120=#REF!),"oui","non")</f>
        <v>#REF!</v>
      </c>
    </row>
    <row r="121" spans="1:14" ht="21">
      <c r="A121" s="17">
        <v>114</v>
      </c>
      <c r="B121" s="123" t="s">
        <v>323</v>
      </c>
      <c r="C121" s="123" t="s">
        <v>324</v>
      </c>
      <c r="D121" s="142">
        <v>15</v>
      </c>
      <c r="E121" s="142">
        <v>11</v>
      </c>
      <c r="F121" s="60">
        <f t="shared" si="5"/>
        <v>13</v>
      </c>
      <c r="G121" s="61">
        <f t="shared" si="6"/>
        <v>39</v>
      </c>
      <c r="H121" s="334"/>
      <c r="I121" s="62">
        <f t="shared" si="7"/>
        <v>39</v>
      </c>
      <c r="J121" s="77"/>
      <c r="K121" s="62">
        <f t="shared" si="8"/>
        <v>39</v>
      </c>
      <c r="L121" s="63"/>
      <c r="M121" s="20" t="str">
        <f t="shared" si="9"/>
        <v>Juin</v>
      </c>
      <c r="N121" t="e">
        <f>IF(AND(B121=#REF!,C121=#REF!),"oui","non")</f>
        <v>#REF!</v>
      </c>
    </row>
    <row r="122" spans="1:14" ht="21">
      <c r="A122" s="17">
        <v>115</v>
      </c>
      <c r="B122" s="123" t="s">
        <v>325</v>
      </c>
      <c r="C122" s="123" t="s">
        <v>326</v>
      </c>
      <c r="D122" s="142">
        <v>18</v>
      </c>
      <c r="E122" s="142">
        <v>12</v>
      </c>
      <c r="F122" s="60">
        <f t="shared" si="5"/>
        <v>15</v>
      </c>
      <c r="G122" s="61">
        <f t="shared" si="6"/>
        <v>45</v>
      </c>
      <c r="H122" s="334"/>
      <c r="I122" s="62">
        <f t="shared" si="7"/>
        <v>45</v>
      </c>
      <c r="J122" s="77"/>
      <c r="K122" s="62">
        <f t="shared" si="8"/>
        <v>45</v>
      </c>
      <c r="L122" s="63"/>
      <c r="M122" s="20" t="str">
        <f t="shared" si="9"/>
        <v>Juin</v>
      </c>
      <c r="N122" t="e">
        <f>IF(AND(B122=#REF!,C122=#REF!),"oui","non")</f>
        <v>#REF!</v>
      </c>
    </row>
    <row r="123" spans="1:14" ht="21">
      <c r="A123" s="17">
        <v>116</v>
      </c>
      <c r="B123" s="123" t="s">
        <v>327</v>
      </c>
      <c r="C123" s="123" t="s">
        <v>328</v>
      </c>
      <c r="D123" s="142">
        <v>15</v>
      </c>
      <c r="E123" s="142">
        <v>10.5</v>
      </c>
      <c r="F123" s="60">
        <f t="shared" si="5"/>
        <v>12.75</v>
      </c>
      <c r="G123" s="61">
        <f t="shared" si="6"/>
        <v>38.25</v>
      </c>
      <c r="H123" s="334"/>
      <c r="I123" s="62">
        <f t="shared" si="7"/>
        <v>38.25</v>
      </c>
      <c r="J123" s="77"/>
      <c r="K123" s="62">
        <f t="shared" si="8"/>
        <v>38.25</v>
      </c>
      <c r="L123" s="63"/>
      <c r="M123" s="20" t="str">
        <f t="shared" si="9"/>
        <v>Juin</v>
      </c>
      <c r="N123" t="e">
        <f>IF(AND(B123=#REF!,C123=#REF!),"oui","non")</f>
        <v>#REF!</v>
      </c>
    </row>
    <row r="124" spans="1:14" ht="31.5">
      <c r="A124" s="17">
        <v>117</v>
      </c>
      <c r="B124" s="123" t="s">
        <v>329</v>
      </c>
      <c r="C124" s="123" t="s">
        <v>330</v>
      </c>
      <c r="D124" s="142">
        <v>9</v>
      </c>
      <c r="E124" s="142">
        <v>12.5</v>
      </c>
      <c r="F124" s="60">
        <f t="shared" si="5"/>
        <v>10.75</v>
      </c>
      <c r="G124" s="61">
        <f t="shared" si="6"/>
        <v>32.25</v>
      </c>
      <c r="H124" s="334"/>
      <c r="I124" s="62">
        <f t="shared" si="7"/>
        <v>32.25</v>
      </c>
      <c r="J124" s="77"/>
      <c r="K124" s="62">
        <f t="shared" si="8"/>
        <v>32.25</v>
      </c>
      <c r="L124" s="63"/>
      <c r="M124" s="20" t="str">
        <f t="shared" si="9"/>
        <v>Juin</v>
      </c>
      <c r="N124" t="e">
        <f>IF(AND(B124=#REF!,C124=#REF!),"oui","non")</f>
        <v>#REF!</v>
      </c>
    </row>
    <row r="125" spans="1:14" ht="21">
      <c r="A125" s="17">
        <v>118</v>
      </c>
      <c r="B125" s="123" t="s">
        <v>331</v>
      </c>
      <c r="C125" s="123" t="s">
        <v>332</v>
      </c>
      <c r="D125" s="142">
        <v>19.5</v>
      </c>
      <c r="E125" s="142">
        <v>18.5</v>
      </c>
      <c r="F125" s="60">
        <f t="shared" si="5"/>
        <v>19</v>
      </c>
      <c r="G125" s="61">
        <f t="shared" si="6"/>
        <v>57</v>
      </c>
      <c r="H125" s="334"/>
      <c r="I125" s="62">
        <f t="shared" si="7"/>
        <v>57</v>
      </c>
      <c r="J125" s="77"/>
      <c r="K125" s="62">
        <f t="shared" si="8"/>
        <v>57</v>
      </c>
      <c r="L125" s="63"/>
      <c r="M125" s="20" t="str">
        <f t="shared" si="9"/>
        <v>Juin</v>
      </c>
      <c r="N125" t="e">
        <f>IF(AND(B125=#REF!,C125=#REF!),"oui","non")</f>
        <v>#REF!</v>
      </c>
    </row>
    <row r="126" spans="1:14" ht="21">
      <c r="A126" s="17">
        <v>119</v>
      </c>
      <c r="B126" s="123" t="s">
        <v>74</v>
      </c>
      <c r="C126" s="123" t="s">
        <v>333</v>
      </c>
      <c r="D126" s="142">
        <v>13</v>
      </c>
      <c r="E126" s="142">
        <v>11</v>
      </c>
      <c r="F126" s="60">
        <f t="shared" si="5"/>
        <v>12</v>
      </c>
      <c r="G126" s="61">
        <f t="shared" si="6"/>
        <v>36</v>
      </c>
      <c r="H126" s="334"/>
      <c r="I126" s="62">
        <f t="shared" si="7"/>
        <v>36</v>
      </c>
      <c r="J126" s="77"/>
      <c r="K126" s="62">
        <f t="shared" si="8"/>
        <v>36</v>
      </c>
      <c r="L126" s="63"/>
      <c r="M126" s="20" t="str">
        <f t="shared" si="9"/>
        <v>Juin</v>
      </c>
      <c r="N126" t="e">
        <f>IF(AND(B126=#REF!,C126=#REF!),"oui","non")</f>
        <v>#REF!</v>
      </c>
    </row>
    <row r="127" spans="1:14" ht="21">
      <c r="A127" s="17">
        <v>120</v>
      </c>
      <c r="B127" s="123" t="s">
        <v>334</v>
      </c>
      <c r="C127" s="123" t="s">
        <v>73</v>
      </c>
      <c r="D127" s="142">
        <v>13.5</v>
      </c>
      <c r="E127" s="142">
        <v>14</v>
      </c>
      <c r="F127" s="60">
        <f t="shared" si="5"/>
        <v>13.75</v>
      </c>
      <c r="G127" s="61">
        <f t="shared" si="6"/>
        <v>41.25</v>
      </c>
      <c r="H127" s="334"/>
      <c r="I127" s="62">
        <f t="shared" si="7"/>
        <v>41.25</v>
      </c>
      <c r="J127" s="77"/>
      <c r="K127" s="62">
        <f t="shared" si="8"/>
        <v>41.25</v>
      </c>
      <c r="L127" s="63"/>
      <c r="M127" s="20" t="str">
        <f t="shared" si="9"/>
        <v>Juin</v>
      </c>
      <c r="N127" t="e">
        <f>IF(AND(B127=#REF!,C127=#REF!),"oui","non")</f>
        <v>#REF!</v>
      </c>
    </row>
    <row r="128" spans="1:14" ht="21">
      <c r="A128" s="17">
        <v>121</v>
      </c>
      <c r="B128" s="123" t="s">
        <v>335</v>
      </c>
      <c r="C128" s="123" t="s">
        <v>45</v>
      </c>
      <c r="D128" s="142">
        <v>14</v>
      </c>
      <c r="E128" s="142">
        <v>15</v>
      </c>
      <c r="F128" s="60">
        <f t="shared" si="5"/>
        <v>14.5</v>
      </c>
      <c r="G128" s="61">
        <f t="shared" si="6"/>
        <v>43.5</v>
      </c>
      <c r="H128" s="334"/>
      <c r="I128" s="62">
        <f t="shared" si="7"/>
        <v>43.5</v>
      </c>
      <c r="J128" s="77"/>
      <c r="K128" s="62">
        <f t="shared" si="8"/>
        <v>43.5</v>
      </c>
      <c r="L128" s="63"/>
      <c r="M128" s="20" t="str">
        <f t="shared" si="9"/>
        <v>Juin</v>
      </c>
      <c r="N128" t="e">
        <f>IF(AND(B128=#REF!,C128=#REF!),"oui","non")</f>
        <v>#REF!</v>
      </c>
    </row>
    <row r="129" spans="1:14" ht="21">
      <c r="A129" s="17">
        <v>122</v>
      </c>
      <c r="B129" s="123" t="s">
        <v>336</v>
      </c>
      <c r="C129" s="123" t="s">
        <v>337</v>
      </c>
      <c r="D129" s="142">
        <v>18.5</v>
      </c>
      <c r="E129" s="142">
        <v>16</v>
      </c>
      <c r="F129" s="60">
        <f t="shared" si="5"/>
        <v>17.25</v>
      </c>
      <c r="G129" s="61">
        <f t="shared" si="6"/>
        <v>51.75</v>
      </c>
      <c r="H129" s="334"/>
      <c r="I129" s="62">
        <f t="shared" si="7"/>
        <v>51.75</v>
      </c>
      <c r="J129" s="77"/>
      <c r="K129" s="62">
        <f t="shared" si="8"/>
        <v>51.75</v>
      </c>
      <c r="L129" s="63"/>
      <c r="M129" s="20" t="str">
        <f t="shared" si="9"/>
        <v>Juin</v>
      </c>
      <c r="N129" t="e">
        <f>IF(AND(B129=#REF!,C129=#REF!),"oui","non")</f>
        <v>#REF!</v>
      </c>
    </row>
    <row r="130" spans="1:14" ht="21">
      <c r="A130" s="17">
        <v>123</v>
      </c>
      <c r="B130" s="123" t="s">
        <v>338</v>
      </c>
      <c r="C130" s="123" t="s">
        <v>339</v>
      </c>
      <c r="D130" s="142">
        <v>9</v>
      </c>
      <c r="E130" s="142">
        <v>8.5</v>
      </c>
      <c r="F130" s="60">
        <f t="shared" si="5"/>
        <v>8.75</v>
      </c>
      <c r="G130" s="61">
        <f t="shared" si="6"/>
        <v>26.25</v>
      </c>
      <c r="H130" s="334">
        <v>8.5</v>
      </c>
      <c r="I130" s="62">
        <f t="shared" si="7"/>
        <v>26.25</v>
      </c>
      <c r="J130" s="77"/>
      <c r="K130" s="62">
        <f t="shared" si="8"/>
        <v>26.25</v>
      </c>
      <c r="L130" s="63"/>
      <c r="M130" s="20" t="str">
        <f t="shared" si="9"/>
        <v>Synthèse</v>
      </c>
      <c r="N130" t="e">
        <f>IF(AND(B130=#REF!,C130=#REF!),"oui","non")</f>
        <v>#REF!</v>
      </c>
    </row>
    <row r="131" spans="1:14" ht="31.5">
      <c r="A131" s="17">
        <v>124</v>
      </c>
      <c r="B131" s="123" t="s">
        <v>340</v>
      </c>
      <c r="C131" s="123" t="s">
        <v>341</v>
      </c>
      <c r="D131" s="142">
        <v>10</v>
      </c>
      <c r="E131" s="142">
        <v>5</v>
      </c>
      <c r="F131" s="60">
        <f t="shared" si="5"/>
        <v>7.5</v>
      </c>
      <c r="G131" s="61">
        <f t="shared" si="6"/>
        <v>22.5</v>
      </c>
      <c r="H131" s="334">
        <v>9</v>
      </c>
      <c r="I131" s="62">
        <f t="shared" si="7"/>
        <v>27</v>
      </c>
      <c r="J131" s="77"/>
      <c r="K131" s="62">
        <f t="shared" si="8"/>
        <v>27</v>
      </c>
      <c r="L131" s="63"/>
      <c r="M131" s="20" t="str">
        <f t="shared" si="9"/>
        <v>Synthèse</v>
      </c>
      <c r="N131" t="e">
        <f>IF(AND(B131=#REF!,C131=#REF!),"oui","non")</f>
        <v>#REF!</v>
      </c>
    </row>
    <row r="132" spans="1:14" ht="21">
      <c r="A132" s="17">
        <v>125</v>
      </c>
      <c r="B132" s="123" t="s">
        <v>342</v>
      </c>
      <c r="C132" s="123" t="s">
        <v>343</v>
      </c>
      <c r="D132" s="142">
        <v>18</v>
      </c>
      <c r="E132" s="142">
        <v>16</v>
      </c>
      <c r="F132" s="60">
        <f t="shared" si="5"/>
        <v>17</v>
      </c>
      <c r="G132" s="61">
        <f t="shared" si="6"/>
        <v>51</v>
      </c>
      <c r="H132" s="334"/>
      <c r="I132" s="62">
        <f t="shared" si="7"/>
        <v>51</v>
      </c>
      <c r="J132" s="77"/>
      <c r="K132" s="62">
        <f t="shared" si="8"/>
        <v>51</v>
      </c>
      <c r="L132" s="63"/>
      <c r="M132" s="20" t="str">
        <f t="shared" si="9"/>
        <v>Juin</v>
      </c>
      <c r="N132" t="e">
        <f>IF(AND(B132=#REF!,C132=#REF!),"oui","non")</f>
        <v>#REF!</v>
      </c>
    </row>
    <row r="133" spans="1:14" ht="21">
      <c r="A133" s="17">
        <v>126</v>
      </c>
      <c r="B133" s="123" t="s">
        <v>344</v>
      </c>
      <c r="C133" s="123" t="s">
        <v>345</v>
      </c>
      <c r="D133" s="142">
        <v>12.5</v>
      </c>
      <c r="E133" s="142">
        <v>14</v>
      </c>
      <c r="F133" s="60">
        <f t="shared" si="5"/>
        <v>13.25</v>
      </c>
      <c r="G133" s="61">
        <f t="shared" si="6"/>
        <v>39.75</v>
      </c>
      <c r="H133" s="334"/>
      <c r="I133" s="62">
        <f t="shared" si="7"/>
        <v>39.75</v>
      </c>
      <c r="J133" s="77"/>
      <c r="K133" s="62">
        <f t="shared" si="8"/>
        <v>39.75</v>
      </c>
      <c r="L133" s="63"/>
      <c r="M133" s="20" t="str">
        <f t="shared" si="9"/>
        <v>Juin</v>
      </c>
      <c r="N133" t="e">
        <f>IF(AND(B133=#REF!,C133=#REF!),"oui","non")</f>
        <v>#REF!</v>
      </c>
    </row>
    <row r="134" spans="1:14" ht="21">
      <c r="A134" s="17">
        <v>127</v>
      </c>
      <c r="B134" s="123" t="s">
        <v>346</v>
      </c>
      <c r="C134" s="123" t="s">
        <v>88</v>
      </c>
      <c r="D134" s="142">
        <v>14</v>
      </c>
      <c r="E134" s="142">
        <v>16.5</v>
      </c>
      <c r="F134" s="60">
        <f t="shared" si="5"/>
        <v>15.25</v>
      </c>
      <c r="G134" s="61">
        <f t="shared" si="6"/>
        <v>45.75</v>
      </c>
      <c r="H134" s="334"/>
      <c r="I134" s="62">
        <f t="shared" si="7"/>
        <v>45.75</v>
      </c>
      <c r="J134" s="77"/>
      <c r="K134" s="62">
        <f t="shared" si="8"/>
        <v>45.75</v>
      </c>
      <c r="L134" s="63"/>
      <c r="M134" s="20" t="str">
        <f t="shared" si="9"/>
        <v>Juin</v>
      </c>
      <c r="N134" t="e">
        <f>IF(AND(B134=#REF!,C134=#REF!),"oui","non")</f>
        <v>#REF!</v>
      </c>
    </row>
    <row r="135" spans="1:14" ht="21">
      <c r="A135" s="17">
        <v>128</v>
      </c>
      <c r="B135" s="123" t="s">
        <v>347</v>
      </c>
      <c r="C135" s="123" t="s">
        <v>52</v>
      </c>
      <c r="D135" s="142">
        <v>16.5</v>
      </c>
      <c r="E135" s="142">
        <v>18</v>
      </c>
      <c r="F135" s="60">
        <f t="shared" si="5"/>
        <v>17.25</v>
      </c>
      <c r="G135" s="61">
        <f t="shared" si="6"/>
        <v>51.75</v>
      </c>
      <c r="H135" s="334"/>
      <c r="I135" s="62">
        <f t="shared" si="7"/>
        <v>51.75</v>
      </c>
      <c r="J135" s="77"/>
      <c r="K135" s="62">
        <f t="shared" si="8"/>
        <v>51.75</v>
      </c>
      <c r="L135" s="63"/>
      <c r="M135" s="20" t="str">
        <f t="shared" si="9"/>
        <v>Juin</v>
      </c>
      <c r="N135" t="e">
        <f>IF(AND(B135=#REF!,C135=#REF!),"oui","non")</f>
        <v>#REF!</v>
      </c>
    </row>
    <row r="136" spans="1:14" ht="31.5">
      <c r="A136" s="17">
        <v>129</v>
      </c>
      <c r="B136" s="123" t="s">
        <v>348</v>
      </c>
      <c r="C136" s="123" t="s">
        <v>349</v>
      </c>
      <c r="D136" s="142">
        <v>16</v>
      </c>
      <c r="E136" s="142">
        <v>15</v>
      </c>
      <c r="F136" s="60">
        <f t="shared" ref="F136:F199" si="10">IF(AND(D136=0,E136=0),L136/3,(D136+E136)/2)</f>
        <v>15.5</v>
      </c>
      <c r="G136" s="61">
        <f t="shared" ref="G136:G199" si="11">F136*3</f>
        <v>46.5</v>
      </c>
      <c r="H136" s="334"/>
      <c r="I136" s="62">
        <f t="shared" ref="I136:I199" si="12">MAX(G136,H136*3)</f>
        <v>46.5</v>
      </c>
      <c r="J136" s="77"/>
      <c r="K136" s="62">
        <f t="shared" ref="K136:K199" si="13">MAX(I136,J136*3)</f>
        <v>46.5</v>
      </c>
      <c r="L136" s="63"/>
      <c r="M136" s="20" t="str">
        <f t="shared" ref="M136:M199" si="14">IF(ISBLANK(J136),IF(ISBLANK(H136),"Juin","Synthèse"),"Rattrapage")</f>
        <v>Juin</v>
      </c>
      <c r="N136" t="e">
        <f>IF(AND(B136=#REF!,C136=#REF!),"oui","non")</f>
        <v>#REF!</v>
      </c>
    </row>
    <row r="137" spans="1:14" ht="21">
      <c r="A137" s="17">
        <v>130</v>
      </c>
      <c r="B137" s="123" t="s">
        <v>97</v>
      </c>
      <c r="C137" s="123" t="s">
        <v>350</v>
      </c>
      <c r="D137" s="142">
        <v>14.5</v>
      </c>
      <c r="E137" s="142">
        <v>13.5</v>
      </c>
      <c r="F137" s="60">
        <f t="shared" si="10"/>
        <v>14</v>
      </c>
      <c r="G137" s="61">
        <f t="shared" si="11"/>
        <v>42</v>
      </c>
      <c r="H137" s="334"/>
      <c r="I137" s="62">
        <f t="shared" si="12"/>
        <v>42</v>
      </c>
      <c r="J137" s="77"/>
      <c r="K137" s="62">
        <f t="shared" si="13"/>
        <v>42</v>
      </c>
      <c r="L137" s="63"/>
      <c r="M137" s="20" t="str">
        <f t="shared" si="14"/>
        <v>Juin</v>
      </c>
      <c r="N137" t="e">
        <f>IF(AND(B137=#REF!,C137=#REF!),"oui","non")</f>
        <v>#REF!</v>
      </c>
    </row>
    <row r="138" spans="1:14" ht="21">
      <c r="A138" s="17">
        <v>131</v>
      </c>
      <c r="B138" s="123" t="s">
        <v>351</v>
      </c>
      <c r="C138" s="123" t="s">
        <v>352</v>
      </c>
      <c r="D138" s="142">
        <v>12.5</v>
      </c>
      <c r="E138" s="142">
        <v>10.5</v>
      </c>
      <c r="F138" s="60">
        <f t="shared" si="10"/>
        <v>11.5</v>
      </c>
      <c r="G138" s="61">
        <f t="shared" si="11"/>
        <v>34.5</v>
      </c>
      <c r="H138" s="334"/>
      <c r="I138" s="62">
        <f t="shared" si="12"/>
        <v>34.5</v>
      </c>
      <c r="J138" s="77"/>
      <c r="K138" s="62">
        <f t="shared" si="13"/>
        <v>34.5</v>
      </c>
      <c r="L138" s="63"/>
      <c r="M138" s="20" t="str">
        <f t="shared" si="14"/>
        <v>Juin</v>
      </c>
      <c r="N138" t="e">
        <f>IF(AND(B138=#REF!,C138=#REF!),"oui","non")</f>
        <v>#REF!</v>
      </c>
    </row>
    <row r="139" spans="1:14" ht="21">
      <c r="A139" s="17">
        <v>132</v>
      </c>
      <c r="B139" s="123" t="s">
        <v>353</v>
      </c>
      <c r="C139" s="123" t="s">
        <v>354</v>
      </c>
      <c r="D139" s="142">
        <v>13.5</v>
      </c>
      <c r="E139" s="142">
        <v>11.5</v>
      </c>
      <c r="F139" s="60">
        <f t="shared" si="10"/>
        <v>12.5</v>
      </c>
      <c r="G139" s="61">
        <f t="shared" si="11"/>
        <v>37.5</v>
      </c>
      <c r="H139" s="334"/>
      <c r="I139" s="62">
        <f t="shared" si="12"/>
        <v>37.5</v>
      </c>
      <c r="J139" s="77"/>
      <c r="K139" s="62">
        <f t="shared" si="13"/>
        <v>37.5</v>
      </c>
      <c r="L139" s="63"/>
      <c r="M139" s="20" t="str">
        <f t="shared" si="14"/>
        <v>Juin</v>
      </c>
      <c r="N139" t="e">
        <f>IF(AND(B139=#REF!,C139=#REF!),"oui","non")</f>
        <v>#REF!</v>
      </c>
    </row>
    <row r="140" spans="1:14" ht="21">
      <c r="A140" s="17">
        <v>133</v>
      </c>
      <c r="B140" s="123" t="s">
        <v>355</v>
      </c>
      <c r="C140" s="123" t="s">
        <v>356</v>
      </c>
      <c r="D140" s="142">
        <v>12.5</v>
      </c>
      <c r="E140" s="142">
        <v>13</v>
      </c>
      <c r="F140" s="60">
        <f t="shared" si="10"/>
        <v>12.75</v>
      </c>
      <c r="G140" s="61">
        <f t="shared" si="11"/>
        <v>38.25</v>
      </c>
      <c r="H140" s="334"/>
      <c r="I140" s="62">
        <f t="shared" si="12"/>
        <v>38.25</v>
      </c>
      <c r="J140" s="77"/>
      <c r="K140" s="62">
        <f t="shared" si="13"/>
        <v>38.25</v>
      </c>
      <c r="L140" s="63"/>
      <c r="M140" s="20" t="str">
        <f t="shared" si="14"/>
        <v>Juin</v>
      </c>
      <c r="N140" t="e">
        <f>IF(AND(B140=#REF!,C140=#REF!),"oui","non")</f>
        <v>#REF!</v>
      </c>
    </row>
    <row r="141" spans="1:14" ht="21">
      <c r="A141" s="17">
        <v>134</v>
      </c>
      <c r="B141" s="123" t="s">
        <v>355</v>
      </c>
      <c r="C141" s="123" t="s">
        <v>92</v>
      </c>
      <c r="D141" s="142">
        <v>12</v>
      </c>
      <c r="E141" s="142">
        <v>10</v>
      </c>
      <c r="F141" s="60">
        <f t="shared" si="10"/>
        <v>11</v>
      </c>
      <c r="G141" s="61">
        <f t="shared" si="11"/>
        <v>33</v>
      </c>
      <c r="H141" s="334"/>
      <c r="I141" s="62">
        <f t="shared" si="12"/>
        <v>33</v>
      </c>
      <c r="J141" s="77"/>
      <c r="K141" s="62">
        <f t="shared" si="13"/>
        <v>33</v>
      </c>
      <c r="L141" s="63"/>
      <c r="M141" s="20" t="str">
        <f t="shared" si="14"/>
        <v>Juin</v>
      </c>
      <c r="N141" t="e">
        <f>IF(AND(B141=#REF!,C141=#REF!),"oui","non")</f>
        <v>#REF!</v>
      </c>
    </row>
    <row r="142" spans="1:14" ht="21">
      <c r="A142" s="17">
        <v>135</v>
      </c>
      <c r="B142" s="123" t="s">
        <v>357</v>
      </c>
      <c r="C142" s="123" t="s">
        <v>52</v>
      </c>
      <c r="D142" s="142">
        <v>11.5</v>
      </c>
      <c r="E142" s="142">
        <v>13</v>
      </c>
      <c r="F142" s="60">
        <f t="shared" si="10"/>
        <v>12.25</v>
      </c>
      <c r="G142" s="61">
        <f t="shared" si="11"/>
        <v>36.75</v>
      </c>
      <c r="H142" s="334"/>
      <c r="I142" s="62">
        <f t="shared" si="12"/>
        <v>36.75</v>
      </c>
      <c r="J142" s="77"/>
      <c r="K142" s="62">
        <f t="shared" si="13"/>
        <v>36.75</v>
      </c>
      <c r="L142" s="63"/>
      <c r="M142" s="20" t="str">
        <f t="shared" si="14"/>
        <v>Juin</v>
      </c>
      <c r="N142" t="e">
        <f>IF(AND(B142=#REF!,C142=#REF!),"oui","non")</f>
        <v>#REF!</v>
      </c>
    </row>
    <row r="143" spans="1:14" ht="21">
      <c r="A143" s="17">
        <v>136</v>
      </c>
      <c r="B143" s="123" t="s">
        <v>358</v>
      </c>
      <c r="C143" s="123" t="s">
        <v>359</v>
      </c>
      <c r="D143" s="142">
        <v>16</v>
      </c>
      <c r="E143" s="142">
        <v>12</v>
      </c>
      <c r="F143" s="60">
        <f t="shared" si="10"/>
        <v>14</v>
      </c>
      <c r="G143" s="61">
        <f t="shared" si="11"/>
        <v>42</v>
      </c>
      <c r="H143" s="334"/>
      <c r="I143" s="62">
        <f t="shared" si="12"/>
        <v>42</v>
      </c>
      <c r="J143" s="77"/>
      <c r="K143" s="62">
        <f t="shared" si="13"/>
        <v>42</v>
      </c>
      <c r="L143" s="63"/>
      <c r="M143" s="20" t="str">
        <f t="shared" si="14"/>
        <v>Juin</v>
      </c>
      <c r="N143" t="e">
        <f>IF(AND(B143=#REF!,C143=#REF!),"oui","non")</f>
        <v>#REF!</v>
      </c>
    </row>
    <row r="144" spans="1:14" ht="21">
      <c r="A144" s="17">
        <v>137</v>
      </c>
      <c r="B144" s="123" t="s">
        <v>360</v>
      </c>
      <c r="C144" s="123" t="s">
        <v>51</v>
      </c>
      <c r="D144" s="142">
        <v>16</v>
      </c>
      <c r="E144" s="142">
        <v>13.5</v>
      </c>
      <c r="F144" s="60">
        <f t="shared" si="10"/>
        <v>14.75</v>
      </c>
      <c r="G144" s="61">
        <f t="shared" si="11"/>
        <v>44.25</v>
      </c>
      <c r="H144" s="334"/>
      <c r="I144" s="62">
        <f t="shared" si="12"/>
        <v>44.25</v>
      </c>
      <c r="J144" s="77"/>
      <c r="K144" s="62">
        <f t="shared" si="13"/>
        <v>44.25</v>
      </c>
      <c r="L144" s="63"/>
      <c r="M144" s="20" t="str">
        <f t="shared" si="14"/>
        <v>Juin</v>
      </c>
      <c r="N144" t="e">
        <f>IF(AND(B144=#REF!,C144=#REF!),"oui","non")</f>
        <v>#REF!</v>
      </c>
    </row>
    <row r="145" spans="1:14" ht="21">
      <c r="A145" s="17">
        <v>138</v>
      </c>
      <c r="B145" s="123" t="s">
        <v>361</v>
      </c>
      <c r="C145" s="123" t="s">
        <v>362</v>
      </c>
      <c r="D145" s="142">
        <v>12.5</v>
      </c>
      <c r="E145" s="142">
        <v>8.5</v>
      </c>
      <c r="F145" s="60">
        <f t="shared" si="10"/>
        <v>10.5</v>
      </c>
      <c r="G145" s="61">
        <f t="shared" si="11"/>
        <v>31.5</v>
      </c>
      <c r="H145" s="334"/>
      <c r="I145" s="62">
        <f t="shared" si="12"/>
        <v>31.5</v>
      </c>
      <c r="J145" s="77"/>
      <c r="K145" s="62">
        <f t="shared" si="13"/>
        <v>31.5</v>
      </c>
      <c r="L145" s="63"/>
      <c r="M145" s="20" t="str">
        <f t="shared" si="14"/>
        <v>Juin</v>
      </c>
      <c r="N145" t="e">
        <f>IF(AND(B145=#REF!,C145=#REF!),"oui","non")</f>
        <v>#REF!</v>
      </c>
    </row>
    <row r="146" spans="1:14" ht="31.5">
      <c r="A146" s="17">
        <v>139</v>
      </c>
      <c r="B146" s="123" t="s">
        <v>363</v>
      </c>
      <c r="C146" s="123" t="s">
        <v>364</v>
      </c>
      <c r="D146" s="142">
        <v>15.5</v>
      </c>
      <c r="E146" s="142">
        <v>14</v>
      </c>
      <c r="F146" s="60">
        <f t="shared" si="10"/>
        <v>14.75</v>
      </c>
      <c r="G146" s="61">
        <f t="shared" si="11"/>
        <v>44.25</v>
      </c>
      <c r="H146" s="334"/>
      <c r="I146" s="62">
        <f t="shared" si="12"/>
        <v>44.25</v>
      </c>
      <c r="J146" s="77"/>
      <c r="K146" s="62">
        <f t="shared" si="13"/>
        <v>44.25</v>
      </c>
      <c r="L146" s="63"/>
      <c r="M146" s="20" t="str">
        <f t="shared" si="14"/>
        <v>Juin</v>
      </c>
      <c r="N146" t="e">
        <f>IF(AND(B146=#REF!,C146=#REF!),"oui","non")</f>
        <v>#REF!</v>
      </c>
    </row>
    <row r="147" spans="1:14" ht="21">
      <c r="A147" s="17">
        <v>140</v>
      </c>
      <c r="B147" s="123" t="s">
        <v>365</v>
      </c>
      <c r="C147" s="123" t="s">
        <v>72</v>
      </c>
      <c r="D147" s="142">
        <v>13.5</v>
      </c>
      <c r="E147" s="142">
        <v>13</v>
      </c>
      <c r="F147" s="60">
        <f t="shared" si="10"/>
        <v>13.25</v>
      </c>
      <c r="G147" s="61">
        <f t="shared" si="11"/>
        <v>39.75</v>
      </c>
      <c r="H147" s="334"/>
      <c r="I147" s="62">
        <f t="shared" si="12"/>
        <v>39.75</v>
      </c>
      <c r="J147" s="77"/>
      <c r="K147" s="62">
        <f t="shared" si="13"/>
        <v>39.75</v>
      </c>
      <c r="L147" s="63"/>
      <c r="M147" s="20" t="str">
        <f t="shared" si="14"/>
        <v>Juin</v>
      </c>
      <c r="N147" t="e">
        <f>IF(AND(B147=#REF!,C147=#REF!),"oui","non")</f>
        <v>#REF!</v>
      </c>
    </row>
    <row r="148" spans="1:14" ht="21">
      <c r="A148" s="17">
        <v>141</v>
      </c>
      <c r="B148" s="123" t="s">
        <v>366</v>
      </c>
      <c r="C148" s="123" t="s">
        <v>367</v>
      </c>
      <c r="D148" s="142">
        <v>12.5</v>
      </c>
      <c r="E148" s="142">
        <v>13</v>
      </c>
      <c r="F148" s="60">
        <f t="shared" si="10"/>
        <v>12.75</v>
      </c>
      <c r="G148" s="61">
        <f t="shared" si="11"/>
        <v>38.25</v>
      </c>
      <c r="H148" s="334"/>
      <c r="I148" s="62">
        <f t="shared" si="12"/>
        <v>38.25</v>
      </c>
      <c r="J148" s="77"/>
      <c r="K148" s="62">
        <f t="shared" si="13"/>
        <v>38.25</v>
      </c>
      <c r="L148" s="63"/>
      <c r="M148" s="20" t="str">
        <f t="shared" si="14"/>
        <v>Juin</v>
      </c>
      <c r="N148" t="e">
        <f>IF(AND(B148=#REF!,C148=#REF!),"oui","non")</f>
        <v>#REF!</v>
      </c>
    </row>
    <row r="149" spans="1:14" ht="21">
      <c r="A149" s="17">
        <v>142</v>
      </c>
      <c r="B149" s="123" t="s">
        <v>368</v>
      </c>
      <c r="C149" s="123" t="s">
        <v>369</v>
      </c>
      <c r="D149" s="142">
        <v>14.5</v>
      </c>
      <c r="E149" s="142">
        <v>13.5</v>
      </c>
      <c r="F149" s="60">
        <f t="shared" si="10"/>
        <v>14</v>
      </c>
      <c r="G149" s="61">
        <f t="shared" si="11"/>
        <v>42</v>
      </c>
      <c r="H149" s="334"/>
      <c r="I149" s="62">
        <f t="shared" si="12"/>
        <v>42</v>
      </c>
      <c r="J149" s="77"/>
      <c r="K149" s="62">
        <f t="shared" si="13"/>
        <v>42</v>
      </c>
      <c r="L149" s="63"/>
      <c r="M149" s="20" t="str">
        <f t="shared" si="14"/>
        <v>Juin</v>
      </c>
      <c r="N149" t="e">
        <f>IF(AND(B149=#REF!,C149=#REF!),"oui","non")</f>
        <v>#REF!</v>
      </c>
    </row>
    <row r="150" spans="1:14" ht="21">
      <c r="A150" s="17">
        <v>143</v>
      </c>
      <c r="B150" s="123" t="s">
        <v>370</v>
      </c>
      <c r="C150" s="123" t="s">
        <v>41</v>
      </c>
      <c r="D150" s="142">
        <v>7.5</v>
      </c>
      <c r="E150" s="142">
        <v>6.5</v>
      </c>
      <c r="F150" s="60">
        <f t="shared" si="10"/>
        <v>7</v>
      </c>
      <c r="G150" s="61">
        <f t="shared" si="11"/>
        <v>21</v>
      </c>
      <c r="H150" s="334">
        <v>8</v>
      </c>
      <c r="I150" s="62">
        <f t="shared" si="12"/>
        <v>24</v>
      </c>
      <c r="J150" s="77"/>
      <c r="K150" s="62">
        <f t="shared" si="13"/>
        <v>24</v>
      </c>
      <c r="L150" s="63"/>
      <c r="M150" s="20" t="str">
        <f t="shared" si="14"/>
        <v>Synthèse</v>
      </c>
      <c r="N150" t="e">
        <f>IF(AND(B150=#REF!,C150=#REF!),"oui","non")</f>
        <v>#REF!</v>
      </c>
    </row>
    <row r="151" spans="1:14" ht="31.5">
      <c r="A151" s="17">
        <v>144</v>
      </c>
      <c r="B151" s="123" t="s">
        <v>371</v>
      </c>
      <c r="C151" s="123" t="s">
        <v>372</v>
      </c>
      <c r="D151" s="142">
        <v>13</v>
      </c>
      <c r="E151" s="142">
        <v>10</v>
      </c>
      <c r="F151" s="60">
        <f t="shared" si="10"/>
        <v>11.5</v>
      </c>
      <c r="G151" s="61">
        <f t="shared" si="11"/>
        <v>34.5</v>
      </c>
      <c r="H151" s="334"/>
      <c r="I151" s="62">
        <f t="shared" si="12"/>
        <v>34.5</v>
      </c>
      <c r="J151" s="77"/>
      <c r="K151" s="62">
        <f t="shared" si="13"/>
        <v>34.5</v>
      </c>
      <c r="L151" s="63"/>
      <c r="M151" s="20" t="str">
        <f t="shared" si="14"/>
        <v>Juin</v>
      </c>
      <c r="N151" t="e">
        <f>IF(AND(B151=#REF!,C151=#REF!),"oui","non")</f>
        <v>#REF!</v>
      </c>
    </row>
    <row r="152" spans="1:14" ht="21">
      <c r="A152" s="17">
        <v>145</v>
      </c>
      <c r="B152" s="123" t="s">
        <v>373</v>
      </c>
      <c r="C152" s="123" t="s">
        <v>374</v>
      </c>
      <c r="D152" s="142">
        <v>14.5</v>
      </c>
      <c r="E152" s="142">
        <v>13</v>
      </c>
      <c r="F152" s="60">
        <f t="shared" si="10"/>
        <v>13.75</v>
      </c>
      <c r="G152" s="61">
        <f t="shared" si="11"/>
        <v>41.25</v>
      </c>
      <c r="H152" s="334"/>
      <c r="I152" s="62">
        <f t="shared" si="12"/>
        <v>41.25</v>
      </c>
      <c r="J152" s="77"/>
      <c r="K152" s="62">
        <f t="shared" si="13"/>
        <v>41.25</v>
      </c>
      <c r="L152" s="63"/>
      <c r="M152" s="20" t="str">
        <f t="shared" si="14"/>
        <v>Juin</v>
      </c>
      <c r="N152" t="e">
        <f>IF(AND(B152=#REF!,C152=#REF!),"oui","non")</f>
        <v>#REF!</v>
      </c>
    </row>
    <row r="153" spans="1:14" ht="21">
      <c r="A153" s="17">
        <v>146</v>
      </c>
      <c r="B153" s="123" t="s">
        <v>375</v>
      </c>
      <c r="C153" s="123" t="s">
        <v>376</v>
      </c>
      <c r="D153" s="142">
        <v>10.5</v>
      </c>
      <c r="E153" s="142">
        <v>7</v>
      </c>
      <c r="F153" s="60">
        <f t="shared" si="10"/>
        <v>8.75</v>
      </c>
      <c r="G153" s="61">
        <f t="shared" si="11"/>
        <v>26.25</v>
      </c>
      <c r="H153" s="334">
        <v>7</v>
      </c>
      <c r="I153" s="62">
        <f t="shared" si="12"/>
        <v>26.25</v>
      </c>
      <c r="J153" s="77"/>
      <c r="K153" s="62">
        <f t="shared" si="13"/>
        <v>26.25</v>
      </c>
      <c r="L153" s="63"/>
      <c r="M153" s="20" t="str">
        <f t="shared" si="14"/>
        <v>Synthèse</v>
      </c>
      <c r="N153" t="e">
        <f>IF(AND(B153=#REF!,C153=#REF!),"oui","non")</f>
        <v>#REF!</v>
      </c>
    </row>
    <row r="154" spans="1:14" ht="21">
      <c r="A154" s="17">
        <v>147</v>
      </c>
      <c r="B154" s="123" t="s">
        <v>377</v>
      </c>
      <c r="C154" s="123" t="s">
        <v>75</v>
      </c>
      <c r="D154" s="142">
        <v>17.5</v>
      </c>
      <c r="E154" s="142">
        <v>17.5</v>
      </c>
      <c r="F154" s="60">
        <f t="shared" si="10"/>
        <v>17.5</v>
      </c>
      <c r="G154" s="61">
        <f t="shared" si="11"/>
        <v>52.5</v>
      </c>
      <c r="H154" s="334"/>
      <c r="I154" s="62">
        <f t="shared" si="12"/>
        <v>52.5</v>
      </c>
      <c r="J154" s="77"/>
      <c r="K154" s="62">
        <f t="shared" si="13"/>
        <v>52.5</v>
      </c>
      <c r="L154" s="63"/>
      <c r="M154" s="20" t="str">
        <f t="shared" si="14"/>
        <v>Juin</v>
      </c>
      <c r="N154" t="e">
        <f>IF(AND(B154=#REF!,C154=#REF!),"oui","non")</f>
        <v>#REF!</v>
      </c>
    </row>
    <row r="155" spans="1:14" ht="21">
      <c r="A155" s="17">
        <v>148</v>
      </c>
      <c r="B155" s="123" t="s">
        <v>378</v>
      </c>
      <c r="C155" s="123" t="s">
        <v>379</v>
      </c>
      <c r="D155" s="142">
        <v>14.5</v>
      </c>
      <c r="E155" s="142">
        <v>15</v>
      </c>
      <c r="F155" s="60">
        <f t="shared" si="10"/>
        <v>14.75</v>
      </c>
      <c r="G155" s="61">
        <f t="shared" si="11"/>
        <v>44.25</v>
      </c>
      <c r="H155" s="334"/>
      <c r="I155" s="62">
        <f t="shared" si="12"/>
        <v>44.25</v>
      </c>
      <c r="J155" s="77"/>
      <c r="K155" s="62">
        <f t="shared" si="13"/>
        <v>44.25</v>
      </c>
      <c r="L155" s="63"/>
      <c r="M155" s="20" t="str">
        <f t="shared" si="14"/>
        <v>Juin</v>
      </c>
      <c r="N155" t="e">
        <f>IF(AND(B155=#REF!,C155=#REF!),"oui","non")</f>
        <v>#REF!</v>
      </c>
    </row>
    <row r="156" spans="1:14" ht="21">
      <c r="A156" s="17">
        <v>149</v>
      </c>
      <c r="B156" s="123" t="s">
        <v>380</v>
      </c>
      <c r="C156" s="123" t="s">
        <v>381</v>
      </c>
      <c r="D156" s="142">
        <v>11</v>
      </c>
      <c r="E156" s="142">
        <v>13</v>
      </c>
      <c r="F156" s="60">
        <f t="shared" si="10"/>
        <v>12</v>
      </c>
      <c r="G156" s="61">
        <f t="shared" si="11"/>
        <v>36</v>
      </c>
      <c r="H156" s="334"/>
      <c r="I156" s="62">
        <f t="shared" si="12"/>
        <v>36</v>
      </c>
      <c r="J156" s="77"/>
      <c r="K156" s="62">
        <f t="shared" si="13"/>
        <v>36</v>
      </c>
      <c r="L156" s="63"/>
      <c r="M156" s="20" t="str">
        <f t="shared" si="14"/>
        <v>Juin</v>
      </c>
      <c r="N156" t="e">
        <f>IF(AND(B156=#REF!,C156=#REF!),"oui","non")</f>
        <v>#REF!</v>
      </c>
    </row>
    <row r="157" spans="1:14" ht="21">
      <c r="A157" s="17">
        <v>150</v>
      </c>
      <c r="B157" s="123" t="s">
        <v>382</v>
      </c>
      <c r="C157" s="123" t="s">
        <v>45</v>
      </c>
      <c r="D157" s="142">
        <v>15</v>
      </c>
      <c r="E157" s="142">
        <v>15.5</v>
      </c>
      <c r="F157" s="60">
        <f t="shared" si="10"/>
        <v>15.25</v>
      </c>
      <c r="G157" s="61">
        <f t="shared" si="11"/>
        <v>45.75</v>
      </c>
      <c r="H157" s="334"/>
      <c r="I157" s="62">
        <f t="shared" si="12"/>
        <v>45.75</v>
      </c>
      <c r="J157" s="77"/>
      <c r="K157" s="62">
        <f t="shared" si="13"/>
        <v>45.75</v>
      </c>
      <c r="L157" s="63"/>
      <c r="M157" s="20" t="str">
        <f t="shared" si="14"/>
        <v>Juin</v>
      </c>
      <c r="N157" t="e">
        <f>IF(AND(B157=#REF!,C157=#REF!),"oui","non")</f>
        <v>#REF!</v>
      </c>
    </row>
    <row r="158" spans="1:14" ht="21">
      <c r="A158" s="17">
        <v>151</v>
      </c>
      <c r="B158" s="123" t="s">
        <v>383</v>
      </c>
      <c r="C158" s="123" t="s">
        <v>384</v>
      </c>
      <c r="D158" s="142">
        <v>7.5</v>
      </c>
      <c r="E158" s="142">
        <v>10</v>
      </c>
      <c r="F158" s="60">
        <f t="shared" si="10"/>
        <v>8.75</v>
      </c>
      <c r="G158" s="61">
        <f t="shared" si="11"/>
        <v>26.25</v>
      </c>
      <c r="H158" s="334">
        <v>4.5</v>
      </c>
      <c r="I158" s="62">
        <f t="shared" si="12"/>
        <v>26.25</v>
      </c>
      <c r="J158" s="77"/>
      <c r="K158" s="62">
        <f t="shared" si="13"/>
        <v>26.25</v>
      </c>
      <c r="L158" s="63"/>
      <c r="M158" s="20" t="str">
        <f t="shared" si="14"/>
        <v>Synthèse</v>
      </c>
      <c r="N158" t="e">
        <f>IF(AND(B158=#REF!,C158=#REF!),"oui","non")</f>
        <v>#REF!</v>
      </c>
    </row>
    <row r="159" spans="1:14" ht="21">
      <c r="A159" s="17">
        <v>152</v>
      </c>
      <c r="B159" s="123" t="s">
        <v>385</v>
      </c>
      <c r="C159" s="123" t="s">
        <v>386</v>
      </c>
      <c r="D159" s="142">
        <v>14</v>
      </c>
      <c r="E159" s="142">
        <v>14.5</v>
      </c>
      <c r="F159" s="60">
        <f t="shared" si="10"/>
        <v>14.25</v>
      </c>
      <c r="G159" s="61">
        <f t="shared" si="11"/>
        <v>42.75</v>
      </c>
      <c r="H159" s="334"/>
      <c r="I159" s="62">
        <f t="shared" si="12"/>
        <v>42.75</v>
      </c>
      <c r="J159" s="77"/>
      <c r="K159" s="62">
        <f t="shared" si="13"/>
        <v>42.75</v>
      </c>
      <c r="L159" s="63"/>
      <c r="M159" s="20" t="str">
        <f t="shared" si="14"/>
        <v>Juin</v>
      </c>
      <c r="N159" t="e">
        <f>IF(AND(B159=#REF!,C159=#REF!),"oui","non")</f>
        <v>#REF!</v>
      </c>
    </row>
    <row r="160" spans="1:14" ht="21">
      <c r="A160" s="17">
        <v>153</v>
      </c>
      <c r="B160" s="123" t="s">
        <v>387</v>
      </c>
      <c r="C160" s="123" t="s">
        <v>281</v>
      </c>
      <c r="D160" s="142">
        <v>14.5</v>
      </c>
      <c r="E160" s="142">
        <v>14</v>
      </c>
      <c r="F160" s="60">
        <f t="shared" si="10"/>
        <v>14.25</v>
      </c>
      <c r="G160" s="61">
        <f t="shared" si="11"/>
        <v>42.75</v>
      </c>
      <c r="H160" s="334"/>
      <c r="I160" s="62">
        <f t="shared" si="12"/>
        <v>42.75</v>
      </c>
      <c r="J160" s="77"/>
      <c r="K160" s="62">
        <f t="shared" si="13"/>
        <v>42.75</v>
      </c>
      <c r="L160" s="63"/>
      <c r="M160" s="20" t="str">
        <f t="shared" si="14"/>
        <v>Juin</v>
      </c>
      <c r="N160" t="e">
        <f>IF(AND(B160=#REF!,C160=#REF!),"oui","non")</f>
        <v>#REF!</v>
      </c>
    </row>
    <row r="161" spans="1:14" ht="21">
      <c r="A161" s="17">
        <v>154</v>
      </c>
      <c r="B161" s="123" t="s">
        <v>388</v>
      </c>
      <c r="C161" s="123" t="s">
        <v>40</v>
      </c>
      <c r="D161" s="142">
        <v>14</v>
      </c>
      <c r="E161" s="142">
        <v>17</v>
      </c>
      <c r="F161" s="60">
        <f t="shared" si="10"/>
        <v>15.5</v>
      </c>
      <c r="G161" s="61">
        <f t="shared" si="11"/>
        <v>46.5</v>
      </c>
      <c r="H161" s="334"/>
      <c r="I161" s="62">
        <f t="shared" si="12"/>
        <v>46.5</v>
      </c>
      <c r="J161" s="77"/>
      <c r="K161" s="62">
        <f t="shared" si="13"/>
        <v>46.5</v>
      </c>
      <c r="L161" s="63"/>
      <c r="M161" s="20" t="str">
        <f t="shared" si="14"/>
        <v>Juin</v>
      </c>
      <c r="N161" t="e">
        <f>IF(AND(B161=#REF!,C161=#REF!),"oui","non")</f>
        <v>#REF!</v>
      </c>
    </row>
    <row r="162" spans="1:14" ht="21">
      <c r="A162" s="17">
        <v>155</v>
      </c>
      <c r="B162" s="123" t="s">
        <v>389</v>
      </c>
      <c r="C162" s="123" t="s">
        <v>390</v>
      </c>
      <c r="D162" s="142">
        <v>16</v>
      </c>
      <c r="E162" s="142">
        <v>13.5</v>
      </c>
      <c r="F162" s="60">
        <f t="shared" si="10"/>
        <v>14.75</v>
      </c>
      <c r="G162" s="61">
        <f t="shared" si="11"/>
        <v>44.25</v>
      </c>
      <c r="H162" s="334"/>
      <c r="I162" s="62">
        <f t="shared" si="12"/>
        <v>44.25</v>
      </c>
      <c r="J162" s="77"/>
      <c r="K162" s="62">
        <f t="shared" si="13"/>
        <v>44.25</v>
      </c>
      <c r="L162" s="63"/>
      <c r="M162" s="20" t="str">
        <f t="shared" si="14"/>
        <v>Juin</v>
      </c>
      <c r="N162" t="e">
        <f>IF(AND(B162=#REF!,C162=#REF!),"oui","non")</f>
        <v>#REF!</v>
      </c>
    </row>
    <row r="163" spans="1:14" ht="21">
      <c r="A163" s="17">
        <v>156</v>
      </c>
      <c r="B163" s="123" t="s">
        <v>389</v>
      </c>
      <c r="C163" s="123" t="s">
        <v>48</v>
      </c>
      <c r="D163" s="142">
        <v>13</v>
      </c>
      <c r="E163" s="142">
        <v>11</v>
      </c>
      <c r="F163" s="60">
        <f t="shared" si="10"/>
        <v>12</v>
      </c>
      <c r="G163" s="61">
        <f t="shared" si="11"/>
        <v>36</v>
      </c>
      <c r="H163" s="334"/>
      <c r="I163" s="62">
        <f t="shared" si="12"/>
        <v>36</v>
      </c>
      <c r="J163" s="77"/>
      <c r="K163" s="62">
        <f t="shared" si="13"/>
        <v>36</v>
      </c>
      <c r="L163" s="63"/>
      <c r="M163" s="20" t="str">
        <f t="shared" si="14"/>
        <v>Juin</v>
      </c>
      <c r="N163" t="e">
        <f>IF(AND(B163=#REF!,C163=#REF!),"oui","non")</f>
        <v>#REF!</v>
      </c>
    </row>
    <row r="164" spans="1:14" ht="21">
      <c r="A164" s="17">
        <v>157</v>
      </c>
      <c r="B164" s="123" t="s">
        <v>391</v>
      </c>
      <c r="C164" s="123" t="s">
        <v>41</v>
      </c>
      <c r="D164" s="142">
        <v>12</v>
      </c>
      <c r="E164" s="142">
        <v>9</v>
      </c>
      <c r="F164" s="60">
        <f t="shared" si="10"/>
        <v>10.5</v>
      </c>
      <c r="G164" s="61">
        <f t="shared" si="11"/>
        <v>31.5</v>
      </c>
      <c r="H164" s="334"/>
      <c r="I164" s="62">
        <f t="shared" si="12"/>
        <v>31.5</v>
      </c>
      <c r="J164" s="77"/>
      <c r="K164" s="62">
        <f t="shared" si="13"/>
        <v>31.5</v>
      </c>
      <c r="L164" s="63"/>
      <c r="M164" s="20" t="str">
        <f t="shared" si="14"/>
        <v>Juin</v>
      </c>
      <c r="N164" t="e">
        <f>IF(AND(B164=#REF!,C164=#REF!),"oui","non")</f>
        <v>#REF!</v>
      </c>
    </row>
    <row r="165" spans="1:14" ht="21">
      <c r="A165" s="17">
        <v>158</v>
      </c>
      <c r="B165" s="123" t="s">
        <v>392</v>
      </c>
      <c r="C165" s="123" t="s">
        <v>393</v>
      </c>
      <c r="D165" s="142">
        <v>15.5</v>
      </c>
      <c r="E165" s="142">
        <v>17</v>
      </c>
      <c r="F165" s="60">
        <f t="shared" si="10"/>
        <v>16.25</v>
      </c>
      <c r="G165" s="61">
        <f t="shared" si="11"/>
        <v>48.75</v>
      </c>
      <c r="H165" s="334"/>
      <c r="I165" s="62">
        <f t="shared" si="12"/>
        <v>48.75</v>
      </c>
      <c r="J165" s="77"/>
      <c r="K165" s="62">
        <f t="shared" si="13"/>
        <v>48.75</v>
      </c>
      <c r="L165" s="63"/>
      <c r="M165" s="20" t="str">
        <f t="shared" si="14"/>
        <v>Juin</v>
      </c>
      <c r="N165" t="e">
        <f>IF(AND(B165=#REF!,C165=#REF!),"oui","non")</f>
        <v>#REF!</v>
      </c>
    </row>
    <row r="166" spans="1:14" ht="21">
      <c r="A166" s="17">
        <v>159</v>
      </c>
      <c r="B166" s="123" t="s">
        <v>394</v>
      </c>
      <c r="C166" s="123" t="s">
        <v>395</v>
      </c>
      <c r="D166" s="142">
        <v>13</v>
      </c>
      <c r="E166" s="142">
        <v>13.5</v>
      </c>
      <c r="F166" s="60">
        <f t="shared" si="10"/>
        <v>13.25</v>
      </c>
      <c r="G166" s="61">
        <f t="shared" si="11"/>
        <v>39.75</v>
      </c>
      <c r="H166" s="334"/>
      <c r="I166" s="62">
        <f t="shared" si="12"/>
        <v>39.75</v>
      </c>
      <c r="J166" s="77"/>
      <c r="K166" s="62">
        <f t="shared" si="13"/>
        <v>39.75</v>
      </c>
      <c r="L166" s="63"/>
      <c r="M166" s="20" t="str">
        <f t="shared" si="14"/>
        <v>Juin</v>
      </c>
      <c r="N166" t="e">
        <f>IF(AND(B166=#REF!,C166=#REF!),"oui","non")</f>
        <v>#REF!</v>
      </c>
    </row>
    <row r="167" spans="1:14" ht="21">
      <c r="A167" s="17">
        <v>160</v>
      </c>
      <c r="B167" s="123" t="s">
        <v>396</v>
      </c>
      <c r="C167" s="123" t="s">
        <v>397</v>
      </c>
      <c r="D167" s="142">
        <v>18</v>
      </c>
      <c r="E167" s="142">
        <v>16.5</v>
      </c>
      <c r="F167" s="60">
        <f t="shared" si="10"/>
        <v>17.25</v>
      </c>
      <c r="G167" s="61">
        <f t="shared" si="11"/>
        <v>51.75</v>
      </c>
      <c r="H167" s="334"/>
      <c r="I167" s="62">
        <f t="shared" si="12"/>
        <v>51.75</v>
      </c>
      <c r="J167" s="77"/>
      <c r="K167" s="62">
        <f t="shared" si="13"/>
        <v>51.75</v>
      </c>
      <c r="L167" s="63"/>
      <c r="M167" s="20" t="str">
        <f t="shared" si="14"/>
        <v>Juin</v>
      </c>
      <c r="N167" t="e">
        <f>IF(AND(B167=#REF!,C167=#REF!),"oui","non")</f>
        <v>#REF!</v>
      </c>
    </row>
    <row r="168" spans="1:14" ht="21">
      <c r="A168" s="17">
        <v>161</v>
      </c>
      <c r="B168" s="123" t="s">
        <v>398</v>
      </c>
      <c r="C168" s="123" t="s">
        <v>399</v>
      </c>
      <c r="D168" s="142">
        <v>10.5</v>
      </c>
      <c r="E168" s="142">
        <v>14</v>
      </c>
      <c r="F168" s="60">
        <f t="shared" si="10"/>
        <v>12.25</v>
      </c>
      <c r="G168" s="61">
        <f t="shared" si="11"/>
        <v>36.75</v>
      </c>
      <c r="H168" s="334"/>
      <c r="I168" s="62">
        <f t="shared" si="12"/>
        <v>36.75</v>
      </c>
      <c r="J168" s="77"/>
      <c r="K168" s="62">
        <f t="shared" si="13"/>
        <v>36.75</v>
      </c>
      <c r="L168" s="63"/>
      <c r="M168" s="20" t="str">
        <f t="shared" si="14"/>
        <v>Juin</v>
      </c>
      <c r="N168" t="e">
        <f>IF(AND(B168=#REF!,C168=#REF!),"oui","non")</f>
        <v>#REF!</v>
      </c>
    </row>
    <row r="169" spans="1:14" ht="21">
      <c r="A169" s="17">
        <v>162</v>
      </c>
      <c r="B169" s="123" t="s">
        <v>400</v>
      </c>
      <c r="C169" s="123" t="s">
        <v>401</v>
      </c>
      <c r="D169" s="142">
        <v>6.5</v>
      </c>
      <c r="E169" s="142">
        <v>10.5</v>
      </c>
      <c r="F169" s="60">
        <f t="shared" si="10"/>
        <v>8.5</v>
      </c>
      <c r="G169" s="61">
        <f t="shared" si="11"/>
        <v>25.5</v>
      </c>
      <c r="H169" s="334">
        <v>10</v>
      </c>
      <c r="I169" s="62">
        <f t="shared" si="12"/>
        <v>30</v>
      </c>
      <c r="J169" s="77"/>
      <c r="K169" s="62">
        <f t="shared" si="13"/>
        <v>30</v>
      </c>
      <c r="L169" s="63"/>
      <c r="M169" s="20" t="str">
        <f t="shared" si="14"/>
        <v>Synthèse</v>
      </c>
      <c r="N169" t="e">
        <f>IF(AND(B169=#REF!,C169=#REF!),"oui","non")</f>
        <v>#REF!</v>
      </c>
    </row>
    <row r="170" spans="1:14" ht="21">
      <c r="A170" s="17">
        <v>163</v>
      </c>
      <c r="B170" s="123" t="s">
        <v>107</v>
      </c>
      <c r="C170" s="123" t="s">
        <v>402</v>
      </c>
      <c r="D170" s="142">
        <v>11.5</v>
      </c>
      <c r="E170" s="142">
        <v>13</v>
      </c>
      <c r="F170" s="60">
        <f t="shared" si="10"/>
        <v>12.25</v>
      </c>
      <c r="G170" s="61">
        <f t="shared" si="11"/>
        <v>36.75</v>
      </c>
      <c r="H170" s="334"/>
      <c r="I170" s="62">
        <f t="shared" si="12"/>
        <v>36.75</v>
      </c>
      <c r="J170" s="77"/>
      <c r="K170" s="62">
        <f t="shared" si="13"/>
        <v>36.75</v>
      </c>
      <c r="L170" s="63"/>
      <c r="M170" s="20" t="str">
        <f t="shared" si="14"/>
        <v>Juin</v>
      </c>
      <c r="N170" t="e">
        <f>IF(AND(B170=#REF!,C170=#REF!),"oui","non")</f>
        <v>#REF!</v>
      </c>
    </row>
    <row r="171" spans="1:14" ht="21">
      <c r="A171" s="17">
        <v>164</v>
      </c>
      <c r="B171" s="123" t="s">
        <v>403</v>
      </c>
      <c r="C171" s="123" t="s">
        <v>77</v>
      </c>
      <c r="D171" s="142">
        <v>13</v>
      </c>
      <c r="E171" s="142">
        <v>7</v>
      </c>
      <c r="F171" s="60">
        <f t="shared" si="10"/>
        <v>10</v>
      </c>
      <c r="G171" s="61">
        <f t="shared" si="11"/>
        <v>30</v>
      </c>
      <c r="H171" s="334"/>
      <c r="I171" s="62">
        <f t="shared" si="12"/>
        <v>30</v>
      </c>
      <c r="J171" s="77"/>
      <c r="K171" s="62">
        <f t="shared" si="13"/>
        <v>30</v>
      </c>
      <c r="L171" s="63"/>
      <c r="M171" s="20" t="str">
        <f t="shared" si="14"/>
        <v>Juin</v>
      </c>
      <c r="N171" t="e">
        <f>IF(AND(B171=#REF!,C171=#REF!),"oui","non")</f>
        <v>#REF!</v>
      </c>
    </row>
    <row r="172" spans="1:14" ht="21">
      <c r="A172" s="17">
        <v>165</v>
      </c>
      <c r="B172" s="123" t="s">
        <v>404</v>
      </c>
      <c r="C172" s="123" t="s">
        <v>405</v>
      </c>
      <c r="D172" s="142">
        <v>11</v>
      </c>
      <c r="E172" s="142">
        <v>12.5</v>
      </c>
      <c r="F172" s="60">
        <f t="shared" si="10"/>
        <v>11.75</v>
      </c>
      <c r="G172" s="61">
        <f t="shared" si="11"/>
        <v>35.25</v>
      </c>
      <c r="H172" s="334"/>
      <c r="I172" s="62">
        <f t="shared" si="12"/>
        <v>35.25</v>
      </c>
      <c r="J172" s="77"/>
      <c r="K172" s="62">
        <f t="shared" si="13"/>
        <v>35.25</v>
      </c>
      <c r="L172" s="63"/>
      <c r="M172" s="20" t="str">
        <f t="shared" si="14"/>
        <v>Juin</v>
      </c>
      <c r="N172" t="e">
        <f>IF(AND(B172=#REF!,C172=#REF!),"oui","non")</f>
        <v>#REF!</v>
      </c>
    </row>
    <row r="173" spans="1:14" ht="31.5">
      <c r="A173" s="17">
        <v>166</v>
      </c>
      <c r="B173" s="123" t="s">
        <v>108</v>
      </c>
      <c r="C173" s="123" t="s">
        <v>406</v>
      </c>
      <c r="D173" s="142">
        <v>11</v>
      </c>
      <c r="E173" s="142">
        <v>6</v>
      </c>
      <c r="F173" s="60">
        <f t="shared" si="10"/>
        <v>8.5</v>
      </c>
      <c r="G173" s="61">
        <f t="shared" si="11"/>
        <v>25.5</v>
      </c>
      <c r="H173" s="334">
        <v>10</v>
      </c>
      <c r="I173" s="62">
        <f t="shared" si="12"/>
        <v>30</v>
      </c>
      <c r="J173" s="77"/>
      <c r="K173" s="62">
        <f t="shared" si="13"/>
        <v>30</v>
      </c>
      <c r="L173" s="63"/>
      <c r="M173" s="20" t="str">
        <f t="shared" si="14"/>
        <v>Synthèse</v>
      </c>
      <c r="N173" t="e">
        <f>IF(AND(B173=#REF!,C173=#REF!),"oui","non")</f>
        <v>#REF!</v>
      </c>
    </row>
    <row r="174" spans="1:14" ht="21">
      <c r="A174" s="17">
        <v>167</v>
      </c>
      <c r="B174" s="123" t="s">
        <v>109</v>
      </c>
      <c r="C174" s="123" t="s">
        <v>773</v>
      </c>
      <c r="D174" s="142">
        <v>7.5</v>
      </c>
      <c r="E174" s="142">
        <v>7</v>
      </c>
      <c r="F174" s="60">
        <f t="shared" si="10"/>
        <v>7.25</v>
      </c>
      <c r="G174" s="61">
        <f t="shared" si="11"/>
        <v>21.75</v>
      </c>
      <c r="H174" s="334">
        <v>7</v>
      </c>
      <c r="I174" s="62">
        <f t="shared" si="12"/>
        <v>21.75</v>
      </c>
      <c r="J174" s="77"/>
      <c r="K174" s="62">
        <f t="shared" si="13"/>
        <v>21.75</v>
      </c>
      <c r="L174" s="63"/>
      <c r="M174" s="20" t="str">
        <f t="shared" si="14"/>
        <v>Synthèse</v>
      </c>
      <c r="N174" t="e">
        <f>IF(AND(B174=#REF!,C174=#REF!),"oui","non")</f>
        <v>#REF!</v>
      </c>
    </row>
    <row r="175" spans="1:14" ht="31.5">
      <c r="A175" s="17">
        <v>168</v>
      </c>
      <c r="B175" s="123" t="s">
        <v>407</v>
      </c>
      <c r="C175" s="123" t="s">
        <v>408</v>
      </c>
      <c r="D175" s="142">
        <v>10</v>
      </c>
      <c r="E175" s="142">
        <v>11.5</v>
      </c>
      <c r="F175" s="60">
        <f t="shared" si="10"/>
        <v>10.75</v>
      </c>
      <c r="G175" s="61">
        <f t="shared" si="11"/>
        <v>32.25</v>
      </c>
      <c r="H175" s="334"/>
      <c r="I175" s="62">
        <f t="shared" si="12"/>
        <v>32.25</v>
      </c>
      <c r="J175" s="77"/>
      <c r="K175" s="62">
        <f t="shared" si="13"/>
        <v>32.25</v>
      </c>
      <c r="L175" s="63"/>
      <c r="M175" s="20" t="str">
        <f t="shared" si="14"/>
        <v>Juin</v>
      </c>
      <c r="N175" t="e">
        <f>IF(AND(B175=#REF!,C175=#REF!),"oui","non")</f>
        <v>#REF!</v>
      </c>
    </row>
    <row r="176" spans="1:14" ht="21">
      <c r="A176" s="17">
        <v>169</v>
      </c>
      <c r="B176" s="123" t="s">
        <v>409</v>
      </c>
      <c r="C176" s="123" t="s">
        <v>410</v>
      </c>
      <c r="D176" s="142">
        <v>9</v>
      </c>
      <c r="E176" s="142">
        <v>10</v>
      </c>
      <c r="F176" s="60">
        <f t="shared" si="10"/>
        <v>9.5</v>
      </c>
      <c r="G176" s="61">
        <f t="shared" si="11"/>
        <v>28.5</v>
      </c>
      <c r="H176" s="334">
        <v>8.5</v>
      </c>
      <c r="I176" s="62">
        <f t="shared" si="12"/>
        <v>28.5</v>
      </c>
      <c r="J176" s="77"/>
      <c r="K176" s="62">
        <f t="shared" si="13"/>
        <v>28.5</v>
      </c>
      <c r="L176" s="63"/>
      <c r="M176" s="20" t="str">
        <f t="shared" si="14"/>
        <v>Synthèse</v>
      </c>
      <c r="N176" t="e">
        <f>IF(AND(B176=#REF!,C176=#REF!),"oui","non")</f>
        <v>#REF!</v>
      </c>
    </row>
    <row r="177" spans="1:14" ht="31.5">
      <c r="A177" s="17">
        <v>170</v>
      </c>
      <c r="B177" s="123" t="s">
        <v>411</v>
      </c>
      <c r="C177" s="123" t="s">
        <v>267</v>
      </c>
      <c r="D177" s="142">
        <v>14.5</v>
      </c>
      <c r="E177" s="142">
        <v>14</v>
      </c>
      <c r="F177" s="60">
        <f t="shared" si="10"/>
        <v>14.25</v>
      </c>
      <c r="G177" s="61">
        <f t="shared" si="11"/>
        <v>42.75</v>
      </c>
      <c r="H177" s="334"/>
      <c r="I177" s="62">
        <f t="shared" si="12"/>
        <v>42.75</v>
      </c>
      <c r="J177" s="77"/>
      <c r="K177" s="62">
        <f t="shared" si="13"/>
        <v>42.75</v>
      </c>
      <c r="L177" s="63"/>
      <c r="M177" s="20" t="str">
        <f t="shared" si="14"/>
        <v>Juin</v>
      </c>
      <c r="N177" t="e">
        <f>IF(AND(B177=#REF!,C177=#REF!),"oui","non")</f>
        <v>#REF!</v>
      </c>
    </row>
    <row r="178" spans="1:14" ht="21">
      <c r="A178" s="17">
        <v>171</v>
      </c>
      <c r="B178" s="123" t="s">
        <v>774</v>
      </c>
      <c r="C178" s="123" t="s">
        <v>81</v>
      </c>
      <c r="D178" s="142">
        <v>17</v>
      </c>
      <c r="E178" s="142">
        <v>14</v>
      </c>
      <c r="F178" s="60">
        <f t="shared" si="10"/>
        <v>15.5</v>
      </c>
      <c r="G178" s="61">
        <f t="shared" si="11"/>
        <v>46.5</v>
      </c>
      <c r="H178" s="334"/>
      <c r="I178" s="62">
        <f t="shared" si="12"/>
        <v>46.5</v>
      </c>
      <c r="J178" s="77"/>
      <c r="K178" s="62">
        <f t="shared" si="13"/>
        <v>46.5</v>
      </c>
      <c r="L178" s="63"/>
      <c r="M178" s="20" t="str">
        <f t="shared" si="14"/>
        <v>Juin</v>
      </c>
      <c r="N178" t="e">
        <f>IF(AND(B178=#REF!,C178=#REF!),"oui","non")</f>
        <v>#REF!</v>
      </c>
    </row>
    <row r="179" spans="1:14" ht="21">
      <c r="A179" s="17">
        <v>172</v>
      </c>
      <c r="B179" s="123" t="s">
        <v>412</v>
      </c>
      <c r="C179" s="123" t="s">
        <v>228</v>
      </c>
      <c r="D179" s="142">
        <v>17</v>
      </c>
      <c r="E179" s="142">
        <v>13.5</v>
      </c>
      <c r="F179" s="60">
        <f t="shared" si="10"/>
        <v>15.25</v>
      </c>
      <c r="G179" s="61">
        <f t="shared" si="11"/>
        <v>45.75</v>
      </c>
      <c r="H179" s="334"/>
      <c r="I179" s="62">
        <f t="shared" si="12"/>
        <v>45.75</v>
      </c>
      <c r="J179" s="77"/>
      <c r="K179" s="62">
        <f t="shared" si="13"/>
        <v>45.75</v>
      </c>
      <c r="L179" s="63"/>
      <c r="M179" s="20" t="str">
        <f t="shared" si="14"/>
        <v>Juin</v>
      </c>
      <c r="N179" t="e">
        <f>IF(AND(B179=#REF!,C179=#REF!),"oui","non")</f>
        <v>#REF!</v>
      </c>
    </row>
    <row r="180" spans="1:14" ht="21">
      <c r="A180" s="17">
        <v>173</v>
      </c>
      <c r="B180" s="123" t="s">
        <v>775</v>
      </c>
      <c r="C180" s="123" t="s">
        <v>776</v>
      </c>
      <c r="D180" s="142">
        <v>16.5</v>
      </c>
      <c r="E180" s="142">
        <v>14.5</v>
      </c>
      <c r="F180" s="60">
        <f t="shared" si="10"/>
        <v>15.5</v>
      </c>
      <c r="G180" s="61">
        <f t="shared" si="11"/>
        <v>46.5</v>
      </c>
      <c r="H180" s="334"/>
      <c r="I180" s="62">
        <f t="shared" si="12"/>
        <v>46.5</v>
      </c>
      <c r="J180" s="77"/>
      <c r="K180" s="62">
        <f t="shared" si="13"/>
        <v>46.5</v>
      </c>
      <c r="L180" s="63"/>
      <c r="M180" s="20" t="str">
        <f t="shared" si="14"/>
        <v>Juin</v>
      </c>
      <c r="N180" t="e">
        <f>IF(AND(B180=#REF!,C180=#REF!),"oui","non")</f>
        <v>#REF!</v>
      </c>
    </row>
    <row r="181" spans="1:14" ht="21">
      <c r="A181" s="17">
        <v>174</v>
      </c>
      <c r="B181" s="123" t="s">
        <v>110</v>
      </c>
      <c r="C181" s="123" t="s">
        <v>413</v>
      </c>
      <c r="D181" s="142">
        <v>13.5</v>
      </c>
      <c r="E181" s="142">
        <v>10</v>
      </c>
      <c r="F181" s="60">
        <f t="shared" si="10"/>
        <v>11.75</v>
      </c>
      <c r="G181" s="61">
        <f t="shared" si="11"/>
        <v>35.25</v>
      </c>
      <c r="H181" s="334"/>
      <c r="I181" s="62">
        <f t="shared" si="12"/>
        <v>35.25</v>
      </c>
      <c r="J181" s="77"/>
      <c r="K181" s="62">
        <f t="shared" si="13"/>
        <v>35.25</v>
      </c>
      <c r="L181" s="63"/>
      <c r="M181" s="20" t="str">
        <f t="shared" si="14"/>
        <v>Juin</v>
      </c>
      <c r="N181" t="e">
        <f>IF(AND(B181=#REF!,C181=#REF!),"oui","non")</f>
        <v>#REF!</v>
      </c>
    </row>
    <row r="182" spans="1:14" ht="21">
      <c r="A182" s="17">
        <v>175</v>
      </c>
      <c r="B182" s="123" t="s">
        <v>414</v>
      </c>
      <c r="C182" s="123" t="s">
        <v>86</v>
      </c>
      <c r="D182" s="142">
        <v>15</v>
      </c>
      <c r="E182" s="142">
        <v>13</v>
      </c>
      <c r="F182" s="60">
        <f t="shared" si="10"/>
        <v>14</v>
      </c>
      <c r="G182" s="61">
        <f t="shared" si="11"/>
        <v>42</v>
      </c>
      <c r="H182" s="334"/>
      <c r="I182" s="62">
        <f t="shared" si="12"/>
        <v>42</v>
      </c>
      <c r="J182" s="77"/>
      <c r="K182" s="62">
        <f t="shared" si="13"/>
        <v>42</v>
      </c>
      <c r="L182" s="63"/>
      <c r="M182" s="20" t="str">
        <f t="shared" si="14"/>
        <v>Juin</v>
      </c>
      <c r="N182" t="e">
        <f>IF(AND(B182=#REF!,C182=#REF!),"oui","non")</f>
        <v>#REF!</v>
      </c>
    </row>
    <row r="183" spans="1:14" ht="21">
      <c r="A183" s="17">
        <v>176</v>
      </c>
      <c r="B183" s="123" t="s">
        <v>415</v>
      </c>
      <c r="C183" s="123" t="s">
        <v>42</v>
      </c>
      <c r="D183" s="142">
        <v>17.5</v>
      </c>
      <c r="E183" s="142">
        <v>18.5</v>
      </c>
      <c r="F183" s="60">
        <f t="shared" si="10"/>
        <v>18</v>
      </c>
      <c r="G183" s="61">
        <f t="shared" si="11"/>
        <v>54</v>
      </c>
      <c r="H183" s="334"/>
      <c r="I183" s="62">
        <f t="shared" si="12"/>
        <v>54</v>
      </c>
      <c r="J183" s="77"/>
      <c r="K183" s="62">
        <f t="shared" si="13"/>
        <v>54</v>
      </c>
      <c r="L183" s="63"/>
      <c r="M183" s="20" t="str">
        <f t="shared" si="14"/>
        <v>Juin</v>
      </c>
      <c r="N183" t="e">
        <f>IF(AND(B183=#REF!,C183=#REF!),"oui","non")</f>
        <v>#REF!</v>
      </c>
    </row>
    <row r="184" spans="1:14" ht="21">
      <c r="A184" s="17">
        <v>177</v>
      </c>
      <c r="B184" s="123" t="s">
        <v>416</v>
      </c>
      <c r="C184" s="123" t="s">
        <v>417</v>
      </c>
      <c r="D184" s="142">
        <v>12.5</v>
      </c>
      <c r="E184" s="142">
        <v>5</v>
      </c>
      <c r="F184" s="60">
        <f t="shared" si="10"/>
        <v>8.75</v>
      </c>
      <c r="G184" s="61">
        <f t="shared" si="11"/>
        <v>26.25</v>
      </c>
      <c r="H184" s="334">
        <v>12</v>
      </c>
      <c r="I184" s="62">
        <f t="shared" si="12"/>
        <v>36</v>
      </c>
      <c r="J184" s="77"/>
      <c r="K184" s="62">
        <f t="shared" si="13"/>
        <v>36</v>
      </c>
      <c r="L184" s="63"/>
      <c r="M184" s="20" t="str">
        <f t="shared" si="14"/>
        <v>Synthèse</v>
      </c>
      <c r="N184" t="e">
        <f>IF(AND(B184=#REF!,C184=#REF!),"oui","non")</f>
        <v>#REF!</v>
      </c>
    </row>
    <row r="185" spans="1:14" ht="21">
      <c r="A185" s="17">
        <v>178</v>
      </c>
      <c r="B185" s="123" t="s">
        <v>418</v>
      </c>
      <c r="C185" s="123" t="s">
        <v>419</v>
      </c>
      <c r="D185" s="142">
        <v>14</v>
      </c>
      <c r="E185" s="142">
        <v>14</v>
      </c>
      <c r="F185" s="60">
        <f t="shared" si="10"/>
        <v>14</v>
      </c>
      <c r="G185" s="61">
        <f t="shared" si="11"/>
        <v>42</v>
      </c>
      <c r="H185" s="334"/>
      <c r="I185" s="62">
        <f t="shared" si="12"/>
        <v>42</v>
      </c>
      <c r="J185" s="77"/>
      <c r="K185" s="62">
        <f t="shared" si="13"/>
        <v>42</v>
      </c>
      <c r="L185" s="63"/>
      <c r="M185" s="20" t="str">
        <f t="shared" si="14"/>
        <v>Juin</v>
      </c>
      <c r="N185" t="e">
        <f>IF(AND(B185=#REF!,C185=#REF!),"oui","non")</f>
        <v>#REF!</v>
      </c>
    </row>
    <row r="186" spans="1:14" ht="21">
      <c r="A186" s="17">
        <v>179</v>
      </c>
      <c r="B186" s="123" t="s">
        <v>420</v>
      </c>
      <c r="C186" s="123" t="s">
        <v>421</v>
      </c>
      <c r="D186" s="142">
        <v>15</v>
      </c>
      <c r="E186" s="142">
        <v>10.5</v>
      </c>
      <c r="F186" s="60">
        <f t="shared" si="10"/>
        <v>12.75</v>
      </c>
      <c r="G186" s="61">
        <f t="shared" si="11"/>
        <v>38.25</v>
      </c>
      <c r="H186" s="334"/>
      <c r="I186" s="62">
        <f t="shared" si="12"/>
        <v>38.25</v>
      </c>
      <c r="J186" s="77"/>
      <c r="K186" s="62">
        <f t="shared" si="13"/>
        <v>38.25</v>
      </c>
      <c r="L186" s="63"/>
      <c r="M186" s="20" t="str">
        <f t="shared" si="14"/>
        <v>Juin</v>
      </c>
      <c r="N186" t="e">
        <f>IF(AND(B186=#REF!,C186=#REF!),"oui","non")</f>
        <v>#REF!</v>
      </c>
    </row>
    <row r="187" spans="1:14" ht="21">
      <c r="A187" s="17">
        <v>180</v>
      </c>
      <c r="B187" s="123" t="s">
        <v>422</v>
      </c>
      <c r="C187" s="123" t="s">
        <v>57</v>
      </c>
      <c r="D187" s="142">
        <v>17</v>
      </c>
      <c r="E187" s="142">
        <v>16.5</v>
      </c>
      <c r="F187" s="60">
        <f t="shared" si="10"/>
        <v>16.75</v>
      </c>
      <c r="G187" s="61">
        <f t="shared" si="11"/>
        <v>50.25</v>
      </c>
      <c r="H187" s="334"/>
      <c r="I187" s="62">
        <f t="shared" si="12"/>
        <v>50.25</v>
      </c>
      <c r="J187" s="77"/>
      <c r="K187" s="62">
        <f t="shared" si="13"/>
        <v>50.25</v>
      </c>
      <c r="L187" s="63"/>
      <c r="M187" s="20" t="str">
        <f t="shared" si="14"/>
        <v>Juin</v>
      </c>
      <c r="N187" t="e">
        <f>IF(AND(B187=#REF!,C187=#REF!),"oui","non")</f>
        <v>#REF!</v>
      </c>
    </row>
    <row r="188" spans="1:14" ht="21">
      <c r="A188" s="17">
        <v>181</v>
      </c>
      <c r="B188" s="123" t="s">
        <v>422</v>
      </c>
      <c r="C188" s="123" t="s">
        <v>423</v>
      </c>
      <c r="D188" s="142">
        <v>18.5</v>
      </c>
      <c r="E188" s="142">
        <v>13.5</v>
      </c>
      <c r="F188" s="60">
        <f t="shared" si="10"/>
        <v>16</v>
      </c>
      <c r="G188" s="61">
        <f t="shared" si="11"/>
        <v>48</v>
      </c>
      <c r="H188" s="334"/>
      <c r="I188" s="62">
        <f t="shared" si="12"/>
        <v>48</v>
      </c>
      <c r="J188" s="77"/>
      <c r="K188" s="62">
        <f t="shared" si="13"/>
        <v>48</v>
      </c>
      <c r="L188" s="63"/>
      <c r="M188" s="20" t="str">
        <f t="shared" si="14"/>
        <v>Juin</v>
      </c>
      <c r="N188" t="e">
        <f>IF(AND(B188=#REF!,C188=#REF!),"oui","non")</f>
        <v>#REF!</v>
      </c>
    </row>
    <row r="189" spans="1:14" ht="21">
      <c r="A189" s="17">
        <v>182</v>
      </c>
      <c r="B189" s="123" t="s">
        <v>424</v>
      </c>
      <c r="C189" s="123" t="s">
        <v>425</v>
      </c>
      <c r="D189" s="142">
        <v>9.5</v>
      </c>
      <c r="E189" s="142">
        <v>9</v>
      </c>
      <c r="F189" s="60">
        <f t="shared" si="10"/>
        <v>9.25</v>
      </c>
      <c r="G189" s="61">
        <f t="shared" si="11"/>
        <v>27.75</v>
      </c>
      <c r="H189" s="334">
        <v>9</v>
      </c>
      <c r="I189" s="62">
        <f t="shared" si="12"/>
        <v>27.75</v>
      </c>
      <c r="J189" s="77"/>
      <c r="K189" s="62">
        <f t="shared" si="13"/>
        <v>27.75</v>
      </c>
      <c r="L189" s="63"/>
      <c r="M189" s="20" t="str">
        <f t="shared" si="14"/>
        <v>Synthèse</v>
      </c>
      <c r="N189" t="e">
        <f>IF(AND(B189=#REF!,C189=#REF!),"oui","non")</f>
        <v>#REF!</v>
      </c>
    </row>
    <row r="190" spans="1:14" ht="21">
      <c r="A190" s="17">
        <v>183</v>
      </c>
      <c r="B190" s="123" t="s">
        <v>426</v>
      </c>
      <c r="C190" s="123" t="s">
        <v>427</v>
      </c>
      <c r="D190" s="142">
        <v>12</v>
      </c>
      <c r="E190" s="142">
        <v>16</v>
      </c>
      <c r="F190" s="60">
        <f t="shared" si="10"/>
        <v>14</v>
      </c>
      <c r="G190" s="61">
        <f t="shared" si="11"/>
        <v>42</v>
      </c>
      <c r="H190" s="334"/>
      <c r="I190" s="62">
        <f t="shared" si="12"/>
        <v>42</v>
      </c>
      <c r="J190" s="77"/>
      <c r="K190" s="62">
        <f t="shared" si="13"/>
        <v>42</v>
      </c>
      <c r="L190" s="63"/>
      <c r="M190" s="20" t="str">
        <f t="shared" si="14"/>
        <v>Juin</v>
      </c>
      <c r="N190" t="e">
        <f>IF(AND(B190=#REF!,C190=#REF!),"oui","non")</f>
        <v>#REF!</v>
      </c>
    </row>
    <row r="191" spans="1:14" ht="21">
      <c r="A191" s="17">
        <v>184</v>
      </c>
      <c r="B191" s="123" t="s">
        <v>428</v>
      </c>
      <c r="C191" s="123" t="s">
        <v>429</v>
      </c>
      <c r="D191" s="142">
        <v>17</v>
      </c>
      <c r="E191" s="142">
        <v>13.5</v>
      </c>
      <c r="F191" s="60">
        <f t="shared" si="10"/>
        <v>15.25</v>
      </c>
      <c r="G191" s="61">
        <f t="shared" si="11"/>
        <v>45.75</v>
      </c>
      <c r="H191" s="334"/>
      <c r="I191" s="62">
        <f t="shared" si="12"/>
        <v>45.75</v>
      </c>
      <c r="J191" s="77"/>
      <c r="K191" s="62">
        <f t="shared" si="13"/>
        <v>45.75</v>
      </c>
      <c r="L191" s="63"/>
      <c r="M191" s="20" t="str">
        <f t="shared" si="14"/>
        <v>Juin</v>
      </c>
      <c r="N191" t="e">
        <f>IF(AND(B191=#REF!,C191=#REF!),"oui","non")</f>
        <v>#REF!</v>
      </c>
    </row>
    <row r="192" spans="1:14" ht="21">
      <c r="A192" s="17">
        <v>185</v>
      </c>
      <c r="B192" s="123" t="s">
        <v>430</v>
      </c>
      <c r="C192" s="123" t="s">
        <v>431</v>
      </c>
      <c r="D192" s="142">
        <v>18</v>
      </c>
      <c r="E192" s="142">
        <v>18</v>
      </c>
      <c r="F192" s="60">
        <f t="shared" si="10"/>
        <v>18</v>
      </c>
      <c r="G192" s="61">
        <f t="shared" si="11"/>
        <v>54</v>
      </c>
      <c r="H192" s="334"/>
      <c r="I192" s="62">
        <f t="shared" si="12"/>
        <v>54</v>
      </c>
      <c r="J192" s="77"/>
      <c r="K192" s="62">
        <f t="shared" si="13"/>
        <v>54</v>
      </c>
      <c r="L192" s="63"/>
      <c r="M192" s="20" t="str">
        <f t="shared" si="14"/>
        <v>Juin</v>
      </c>
      <c r="N192" t="e">
        <f>IF(AND(B192=#REF!,C192=#REF!),"oui","non")</f>
        <v>#REF!</v>
      </c>
    </row>
    <row r="193" spans="1:14" ht="21">
      <c r="A193" s="17">
        <v>186</v>
      </c>
      <c r="B193" s="123" t="s">
        <v>432</v>
      </c>
      <c r="C193" s="123" t="s">
        <v>433</v>
      </c>
      <c r="D193" s="142">
        <v>15.5</v>
      </c>
      <c r="E193" s="142">
        <v>13.51</v>
      </c>
      <c r="F193" s="60">
        <f t="shared" si="10"/>
        <v>14.504999999999999</v>
      </c>
      <c r="G193" s="61">
        <f t="shared" si="11"/>
        <v>43.515000000000001</v>
      </c>
      <c r="H193" s="334"/>
      <c r="I193" s="62">
        <f t="shared" si="12"/>
        <v>43.515000000000001</v>
      </c>
      <c r="J193" s="77"/>
      <c r="K193" s="62">
        <f t="shared" si="13"/>
        <v>43.515000000000001</v>
      </c>
      <c r="L193" s="63"/>
      <c r="M193" s="20" t="str">
        <f t="shared" si="14"/>
        <v>Juin</v>
      </c>
      <c r="N193" t="e">
        <f>IF(AND(B193=#REF!,C193=#REF!),"oui","non")</f>
        <v>#REF!</v>
      </c>
    </row>
    <row r="194" spans="1:14" ht="21">
      <c r="A194" s="17">
        <v>187</v>
      </c>
      <c r="B194" s="123" t="s">
        <v>434</v>
      </c>
      <c r="C194" s="123" t="s">
        <v>435</v>
      </c>
      <c r="D194" s="142">
        <v>15.5</v>
      </c>
      <c r="E194" s="142">
        <v>12</v>
      </c>
      <c r="F194" s="60">
        <f t="shared" si="10"/>
        <v>13.75</v>
      </c>
      <c r="G194" s="61">
        <f t="shared" si="11"/>
        <v>41.25</v>
      </c>
      <c r="H194" s="334"/>
      <c r="I194" s="62">
        <f t="shared" si="12"/>
        <v>41.25</v>
      </c>
      <c r="J194" s="77"/>
      <c r="K194" s="62">
        <f t="shared" si="13"/>
        <v>41.25</v>
      </c>
      <c r="L194" s="63"/>
      <c r="M194" s="20" t="str">
        <f t="shared" si="14"/>
        <v>Juin</v>
      </c>
      <c r="N194" t="e">
        <f>IF(AND(B194=#REF!,C194=#REF!),"oui","non")</f>
        <v>#REF!</v>
      </c>
    </row>
    <row r="195" spans="1:14" ht="21">
      <c r="A195" s="17">
        <v>188</v>
      </c>
      <c r="B195" s="123" t="s">
        <v>777</v>
      </c>
      <c r="C195" s="123" t="s">
        <v>65</v>
      </c>
      <c r="D195" s="142">
        <v>9.5</v>
      </c>
      <c r="E195" s="142">
        <v>9</v>
      </c>
      <c r="F195" s="60">
        <f t="shared" si="10"/>
        <v>9.25</v>
      </c>
      <c r="G195" s="61">
        <f t="shared" si="11"/>
        <v>27.75</v>
      </c>
      <c r="H195" s="334">
        <v>13</v>
      </c>
      <c r="I195" s="62">
        <f t="shared" si="12"/>
        <v>39</v>
      </c>
      <c r="J195" s="77"/>
      <c r="K195" s="62">
        <f t="shared" si="13"/>
        <v>39</v>
      </c>
      <c r="L195" s="63"/>
      <c r="M195" s="20" t="str">
        <f t="shared" si="14"/>
        <v>Synthèse</v>
      </c>
      <c r="N195" t="e">
        <f>IF(AND(B195=#REF!,C195=#REF!),"oui","non")</f>
        <v>#REF!</v>
      </c>
    </row>
    <row r="196" spans="1:14" ht="21">
      <c r="A196" s="17">
        <v>189</v>
      </c>
      <c r="B196" s="123" t="s">
        <v>436</v>
      </c>
      <c r="C196" s="123" t="s">
        <v>206</v>
      </c>
      <c r="D196" s="142">
        <v>15</v>
      </c>
      <c r="E196" s="142">
        <v>10.5</v>
      </c>
      <c r="F196" s="60">
        <f t="shared" si="10"/>
        <v>12.75</v>
      </c>
      <c r="G196" s="61">
        <f t="shared" si="11"/>
        <v>38.25</v>
      </c>
      <c r="H196" s="334"/>
      <c r="I196" s="62">
        <f t="shared" si="12"/>
        <v>38.25</v>
      </c>
      <c r="J196" s="77"/>
      <c r="K196" s="62">
        <f t="shared" si="13"/>
        <v>38.25</v>
      </c>
      <c r="L196" s="63"/>
      <c r="M196" s="20" t="str">
        <f t="shared" si="14"/>
        <v>Juin</v>
      </c>
      <c r="N196" t="e">
        <f>IF(AND(B196=#REF!,C196=#REF!),"oui","non")</f>
        <v>#REF!</v>
      </c>
    </row>
    <row r="197" spans="1:14" ht="21">
      <c r="A197" s="17">
        <v>190</v>
      </c>
      <c r="B197" s="123" t="s">
        <v>437</v>
      </c>
      <c r="C197" s="123" t="s">
        <v>438</v>
      </c>
      <c r="D197" s="142">
        <v>16</v>
      </c>
      <c r="E197" s="142">
        <v>17</v>
      </c>
      <c r="F197" s="60">
        <f t="shared" si="10"/>
        <v>16.5</v>
      </c>
      <c r="G197" s="61">
        <f t="shared" si="11"/>
        <v>49.5</v>
      </c>
      <c r="H197" s="334"/>
      <c r="I197" s="62">
        <f t="shared" si="12"/>
        <v>49.5</v>
      </c>
      <c r="J197" s="77"/>
      <c r="K197" s="62">
        <f t="shared" si="13"/>
        <v>49.5</v>
      </c>
      <c r="L197" s="63"/>
      <c r="M197" s="20" t="str">
        <f t="shared" si="14"/>
        <v>Juin</v>
      </c>
      <c r="N197" t="e">
        <f>IF(AND(B197=#REF!,C197=#REF!),"oui","non")</f>
        <v>#REF!</v>
      </c>
    </row>
    <row r="198" spans="1:14" ht="21">
      <c r="A198" s="17">
        <v>191</v>
      </c>
      <c r="B198" s="123" t="s">
        <v>439</v>
      </c>
      <c r="C198" s="123" t="s">
        <v>440</v>
      </c>
      <c r="D198" s="142">
        <v>14</v>
      </c>
      <c r="E198" s="142">
        <v>12</v>
      </c>
      <c r="F198" s="60">
        <f t="shared" si="10"/>
        <v>13</v>
      </c>
      <c r="G198" s="61">
        <f t="shared" si="11"/>
        <v>39</v>
      </c>
      <c r="H198" s="334"/>
      <c r="I198" s="62">
        <f t="shared" si="12"/>
        <v>39</v>
      </c>
      <c r="J198" s="77"/>
      <c r="K198" s="62">
        <f t="shared" si="13"/>
        <v>39</v>
      </c>
      <c r="L198" s="63"/>
      <c r="M198" s="20" t="str">
        <f t="shared" si="14"/>
        <v>Juin</v>
      </c>
      <c r="N198" t="e">
        <f>IF(AND(B198=#REF!,C198=#REF!),"oui","non")</f>
        <v>#REF!</v>
      </c>
    </row>
    <row r="199" spans="1:14" ht="21">
      <c r="A199" s="17">
        <v>192</v>
      </c>
      <c r="B199" s="123" t="s">
        <v>441</v>
      </c>
      <c r="C199" s="123" t="s">
        <v>50</v>
      </c>
      <c r="D199" s="142">
        <v>17.5</v>
      </c>
      <c r="E199" s="142">
        <v>13</v>
      </c>
      <c r="F199" s="60">
        <f t="shared" si="10"/>
        <v>15.25</v>
      </c>
      <c r="G199" s="61">
        <f t="shared" si="11"/>
        <v>45.75</v>
      </c>
      <c r="H199" s="334"/>
      <c r="I199" s="62">
        <f t="shared" si="12"/>
        <v>45.75</v>
      </c>
      <c r="J199" s="77"/>
      <c r="K199" s="62">
        <f t="shared" si="13"/>
        <v>45.75</v>
      </c>
      <c r="L199" s="63"/>
      <c r="M199" s="20" t="str">
        <f t="shared" si="14"/>
        <v>Juin</v>
      </c>
      <c r="N199" t="e">
        <f>IF(AND(B199=#REF!,C199=#REF!),"oui","non")</f>
        <v>#REF!</v>
      </c>
    </row>
    <row r="200" spans="1:14" ht="21">
      <c r="A200" s="17">
        <v>193</v>
      </c>
      <c r="B200" s="123" t="s">
        <v>442</v>
      </c>
      <c r="C200" s="123" t="s">
        <v>443</v>
      </c>
      <c r="D200" s="142">
        <v>15.5</v>
      </c>
      <c r="E200" s="142">
        <v>13.5</v>
      </c>
      <c r="F200" s="60">
        <f t="shared" ref="F200:F263" si="15">IF(AND(D200=0,E200=0),L200/3,(D200+E200)/2)</f>
        <v>14.5</v>
      </c>
      <c r="G200" s="61">
        <f t="shared" ref="G200:G263" si="16">F200*3</f>
        <v>43.5</v>
      </c>
      <c r="H200" s="334"/>
      <c r="I200" s="62">
        <f t="shared" ref="I200:I263" si="17">MAX(G200,H200*3)</f>
        <v>43.5</v>
      </c>
      <c r="J200" s="77"/>
      <c r="K200" s="62">
        <f t="shared" ref="K200:K263" si="18">MAX(I200,J200*3)</f>
        <v>43.5</v>
      </c>
      <c r="L200" s="63"/>
      <c r="M200" s="20" t="str">
        <f t="shared" ref="M200:M263" si="19">IF(ISBLANK(J200),IF(ISBLANK(H200),"Juin","Synthèse"),"Rattrapage")</f>
        <v>Juin</v>
      </c>
      <c r="N200" t="e">
        <f>IF(AND(B200=#REF!,C200=#REF!),"oui","non")</f>
        <v>#REF!</v>
      </c>
    </row>
    <row r="201" spans="1:14" ht="21">
      <c r="A201" s="17">
        <v>194</v>
      </c>
      <c r="B201" s="123" t="s">
        <v>444</v>
      </c>
      <c r="C201" s="123" t="s">
        <v>445</v>
      </c>
      <c r="D201" s="142">
        <v>13.5</v>
      </c>
      <c r="E201" s="142">
        <v>15.5</v>
      </c>
      <c r="F201" s="60">
        <f t="shared" si="15"/>
        <v>14.5</v>
      </c>
      <c r="G201" s="61">
        <f t="shared" si="16"/>
        <v>43.5</v>
      </c>
      <c r="H201" s="334"/>
      <c r="I201" s="62">
        <f t="shared" si="17"/>
        <v>43.5</v>
      </c>
      <c r="J201" s="77"/>
      <c r="K201" s="62">
        <f t="shared" si="18"/>
        <v>43.5</v>
      </c>
      <c r="L201" s="63"/>
      <c r="M201" s="20" t="str">
        <f t="shared" si="19"/>
        <v>Juin</v>
      </c>
      <c r="N201" t="e">
        <f>IF(AND(B201=#REF!,C201=#REF!),"oui","non")</f>
        <v>#REF!</v>
      </c>
    </row>
    <row r="202" spans="1:14" ht="21">
      <c r="A202" s="17">
        <v>195</v>
      </c>
      <c r="B202" s="123" t="s">
        <v>446</v>
      </c>
      <c r="C202" s="123" t="s">
        <v>228</v>
      </c>
      <c r="D202" s="142">
        <v>16</v>
      </c>
      <c r="E202" s="142">
        <v>12</v>
      </c>
      <c r="F202" s="60">
        <f t="shared" si="15"/>
        <v>14</v>
      </c>
      <c r="G202" s="61">
        <f t="shared" si="16"/>
        <v>42</v>
      </c>
      <c r="H202" s="334"/>
      <c r="I202" s="62">
        <f t="shared" si="17"/>
        <v>42</v>
      </c>
      <c r="J202" s="77"/>
      <c r="K202" s="62">
        <f t="shared" si="18"/>
        <v>42</v>
      </c>
      <c r="L202" s="63"/>
      <c r="M202" s="20" t="str">
        <f t="shared" si="19"/>
        <v>Juin</v>
      </c>
      <c r="N202" t="e">
        <f>IF(AND(B202=#REF!,C202=#REF!),"oui","non")</f>
        <v>#REF!</v>
      </c>
    </row>
    <row r="203" spans="1:14" ht="21">
      <c r="A203" s="17">
        <v>196</v>
      </c>
      <c r="B203" s="123" t="s">
        <v>447</v>
      </c>
      <c r="C203" s="123" t="s">
        <v>448</v>
      </c>
      <c r="D203" s="142">
        <v>12</v>
      </c>
      <c r="E203" s="142">
        <v>9.5</v>
      </c>
      <c r="F203" s="60">
        <f t="shared" si="15"/>
        <v>10.75</v>
      </c>
      <c r="G203" s="61">
        <f t="shared" si="16"/>
        <v>32.25</v>
      </c>
      <c r="H203" s="334"/>
      <c r="I203" s="62">
        <f t="shared" si="17"/>
        <v>32.25</v>
      </c>
      <c r="J203" s="77"/>
      <c r="K203" s="62">
        <f t="shared" si="18"/>
        <v>32.25</v>
      </c>
      <c r="L203" s="63"/>
      <c r="M203" s="20" t="str">
        <f t="shared" si="19"/>
        <v>Juin</v>
      </c>
      <c r="N203" t="e">
        <f>IF(AND(B203=#REF!,C203=#REF!),"oui","non")</f>
        <v>#REF!</v>
      </c>
    </row>
    <row r="204" spans="1:14" ht="21">
      <c r="A204" s="17">
        <v>197</v>
      </c>
      <c r="B204" s="123" t="s">
        <v>447</v>
      </c>
      <c r="C204" s="123" t="s">
        <v>449</v>
      </c>
      <c r="D204" s="142">
        <v>12.5</v>
      </c>
      <c r="E204" s="142">
        <v>9.5</v>
      </c>
      <c r="F204" s="60">
        <f t="shared" si="15"/>
        <v>11</v>
      </c>
      <c r="G204" s="61">
        <f t="shared" si="16"/>
        <v>33</v>
      </c>
      <c r="H204" s="334"/>
      <c r="I204" s="62">
        <f t="shared" si="17"/>
        <v>33</v>
      </c>
      <c r="J204" s="77"/>
      <c r="K204" s="62">
        <f t="shared" si="18"/>
        <v>33</v>
      </c>
      <c r="L204" s="63"/>
      <c r="M204" s="20" t="str">
        <f t="shared" si="19"/>
        <v>Juin</v>
      </c>
      <c r="N204" t="e">
        <f>IF(AND(B204=#REF!,C204=#REF!),"oui","non")</f>
        <v>#REF!</v>
      </c>
    </row>
    <row r="205" spans="1:14" ht="21">
      <c r="A205" s="17">
        <v>198</v>
      </c>
      <c r="B205" s="123" t="s">
        <v>111</v>
      </c>
      <c r="C205" s="123" t="s">
        <v>337</v>
      </c>
      <c r="D205" s="142">
        <v>13</v>
      </c>
      <c r="E205" s="142">
        <v>9</v>
      </c>
      <c r="F205" s="60">
        <f t="shared" si="15"/>
        <v>11</v>
      </c>
      <c r="G205" s="61">
        <f t="shared" si="16"/>
        <v>33</v>
      </c>
      <c r="H205" s="334"/>
      <c r="I205" s="62">
        <f t="shared" si="17"/>
        <v>33</v>
      </c>
      <c r="J205" s="77"/>
      <c r="K205" s="62">
        <f t="shared" si="18"/>
        <v>33</v>
      </c>
      <c r="L205" s="63"/>
      <c r="M205" s="20" t="str">
        <f t="shared" si="19"/>
        <v>Juin</v>
      </c>
      <c r="N205" t="e">
        <f>IF(AND(B205=#REF!,C205=#REF!),"oui","non")</f>
        <v>#REF!</v>
      </c>
    </row>
    <row r="206" spans="1:14" ht="21">
      <c r="A206" s="17">
        <v>199</v>
      </c>
      <c r="B206" s="123" t="s">
        <v>450</v>
      </c>
      <c r="C206" s="123" t="s">
        <v>451</v>
      </c>
      <c r="D206" s="142">
        <v>17</v>
      </c>
      <c r="E206" s="142">
        <v>17</v>
      </c>
      <c r="F206" s="60">
        <f t="shared" si="15"/>
        <v>17</v>
      </c>
      <c r="G206" s="61">
        <f t="shared" si="16"/>
        <v>51</v>
      </c>
      <c r="H206" s="334"/>
      <c r="I206" s="62">
        <f t="shared" si="17"/>
        <v>51</v>
      </c>
      <c r="J206" s="77"/>
      <c r="K206" s="62">
        <f t="shared" si="18"/>
        <v>51</v>
      </c>
      <c r="L206" s="63"/>
      <c r="M206" s="20" t="str">
        <f t="shared" si="19"/>
        <v>Juin</v>
      </c>
      <c r="N206" t="e">
        <f>IF(AND(B206=#REF!,C206=#REF!),"oui","non")</f>
        <v>#REF!</v>
      </c>
    </row>
    <row r="207" spans="1:14" ht="21">
      <c r="A207" s="17">
        <v>200</v>
      </c>
      <c r="B207" s="123" t="s">
        <v>452</v>
      </c>
      <c r="C207" s="123" t="s">
        <v>453</v>
      </c>
      <c r="D207" s="142">
        <v>14</v>
      </c>
      <c r="E207" s="142">
        <v>12.5</v>
      </c>
      <c r="F207" s="60">
        <f t="shared" si="15"/>
        <v>13.25</v>
      </c>
      <c r="G207" s="61">
        <f t="shared" si="16"/>
        <v>39.75</v>
      </c>
      <c r="H207" s="334"/>
      <c r="I207" s="62">
        <f t="shared" si="17"/>
        <v>39.75</v>
      </c>
      <c r="J207" s="77"/>
      <c r="K207" s="62">
        <f t="shared" si="18"/>
        <v>39.75</v>
      </c>
      <c r="L207" s="63"/>
      <c r="M207" s="20" t="str">
        <f t="shared" si="19"/>
        <v>Juin</v>
      </c>
      <c r="N207" t="e">
        <f>IF(AND(B207=#REF!,C207=#REF!),"oui","non")</f>
        <v>#REF!</v>
      </c>
    </row>
    <row r="208" spans="1:14" ht="21">
      <c r="A208" s="17">
        <v>201</v>
      </c>
      <c r="B208" s="123" t="s">
        <v>454</v>
      </c>
      <c r="C208" s="123" t="s">
        <v>455</v>
      </c>
      <c r="D208" s="142">
        <v>15</v>
      </c>
      <c r="E208" s="142">
        <v>15</v>
      </c>
      <c r="F208" s="60">
        <f t="shared" si="15"/>
        <v>15</v>
      </c>
      <c r="G208" s="61">
        <f t="shared" si="16"/>
        <v>45</v>
      </c>
      <c r="H208" s="334"/>
      <c r="I208" s="62">
        <f t="shared" si="17"/>
        <v>45</v>
      </c>
      <c r="J208" s="77"/>
      <c r="K208" s="62">
        <f t="shared" si="18"/>
        <v>45</v>
      </c>
      <c r="L208" s="63"/>
      <c r="M208" s="20" t="str">
        <f t="shared" si="19"/>
        <v>Juin</v>
      </c>
      <c r="N208" t="e">
        <f>IF(AND(B208=#REF!,C208=#REF!),"oui","non")</f>
        <v>#REF!</v>
      </c>
    </row>
    <row r="209" spans="1:14" ht="21">
      <c r="A209" s="17">
        <v>202</v>
      </c>
      <c r="B209" s="123" t="s">
        <v>456</v>
      </c>
      <c r="C209" s="123" t="s">
        <v>457</v>
      </c>
      <c r="D209" s="142">
        <v>16</v>
      </c>
      <c r="E209" s="142">
        <v>17.5</v>
      </c>
      <c r="F209" s="60">
        <f t="shared" si="15"/>
        <v>16.75</v>
      </c>
      <c r="G209" s="61">
        <f t="shared" si="16"/>
        <v>50.25</v>
      </c>
      <c r="H209" s="334"/>
      <c r="I209" s="62">
        <f t="shared" si="17"/>
        <v>50.25</v>
      </c>
      <c r="J209" s="77"/>
      <c r="K209" s="62">
        <f t="shared" si="18"/>
        <v>50.25</v>
      </c>
      <c r="L209" s="63"/>
      <c r="M209" s="20" t="str">
        <f t="shared" si="19"/>
        <v>Juin</v>
      </c>
      <c r="N209" t="e">
        <f>IF(AND(B209=#REF!,C209=#REF!),"oui","non")</f>
        <v>#REF!</v>
      </c>
    </row>
    <row r="210" spans="1:14" ht="21">
      <c r="A210" s="17">
        <v>203</v>
      </c>
      <c r="B210" s="123" t="s">
        <v>80</v>
      </c>
      <c r="C210" s="123" t="s">
        <v>458</v>
      </c>
      <c r="D210" s="142">
        <v>11.5</v>
      </c>
      <c r="E210" s="142">
        <v>10.5</v>
      </c>
      <c r="F210" s="60">
        <f t="shared" si="15"/>
        <v>11</v>
      </c>
      <c r="G210" s="61">
        <f t="shared" si="16"/>
        <v>33</v>
      </c>
      <c r="H210" s="334"/>
      <c r="I210" s="62">
        <f t="shared" si="17"/>
        <v>33</v>
      </c>
      <c r="J210" s="77"/>
      <c r="K210" s="62">
        <f t="shared" si="18"/>
        <v>33</v>
      </c>
      <c r="L210" s="63"/>
      <c r="M210" s="20" t="str">
        <f t="shared" si="19"/>
        <v>Juin</v>
      </c>
      <c r="N210" t="e">
        <f>IF(AND(B210=#REF!,C210=#REF!),"oui","non")</f>
        <v>#REF!</v>
      </c>
    </row>
    <row r="211" spans="1:14" ht="31.5">
      <c r="A211" s="17">
        <v>204</v>
      </c>
      <c r="B211" s="123" t="s">
        <v>459</v>
      </c>
      <c r="C211" s="123" t="s">
        <v>460</v>
      </c>
      <c r="D211" s="142">
        <v>8.5</v>
      </c>
      <c r="E211" s="142">
        <v>8</v>
      </c>
      <c r="F211" s="60">
        <f t="shared" si="15"/>
        <v>8.25</v>
      </c>
      <c r="G211" s="61">
        <f t="shared" si="16"/>
        <v>24.75</v>
      </c>
      <c r="H211" s="334">
        <v>14.5</v>
      </c>
      <c r="I211" s="62">
        <f t="shared" si="17"/>
        <v>43.5</v>
      </c>
      <c r="J211" s="77"/>
      <c r="K211" s="62">
        <f t="shared" si="18"/>
        <v>43.5</v>
      </c>
      <c r="L211" s="63"/>
      <c r="M211" s="20" t="str">
        <f t="shared" si="19"/>
        <v>Synthèse</v>
      </c>
      <c r="N211" t="e">
        <f>IF(AND(B211=#REF!,C211=#REF!),"oui","non")</f>
        <v>#REF!</v>
      </c>
    </row>
    <row r="212" spans="1:14" ht="21">
      <c r="A212" s="17">
        <v>205</v>
      </c>
      <c r="B212" s="123" t="s">
        <v>461</v>
      </c>
      <c r="C212" s="123" t="s">
        <v>52</v>
      </c>
      <c r="D212" s="142">
        <v>12.5</v>
      </c>
      <c r="E212" s="142">
        <v>7.5</v>
      </c>
      <c r="F212" s="60">
        <f t="shared" si="15"/>
        <v>10</v>
      </c>
      <c r="G212" s="61">
        <f t="shared" si="16"/>
        <v>30</v>
      </c>
      <c r="H212" s="334"/>
      <c r="I212" s="62">
        <f t="shared" si="17"/>
        <v>30</v>
      </c>
      <c r="J212" s="77"/>
      <c r="K212" s="62">
        <f t="shared" si="18"/>
        <v>30</v>
      </c>
      <c r="L212" s="63"/>
      <c r="M212" s="20" t="str">
        <f t="shared" si="19"/>
        <v>Juin</v>
      </c>
      <c r="N212" t="e">
        <f>IF(AND(B212=#REF!,C212=#REF!),"oui","non")</f>
        <v>#REF!</v>
      </c>
    </row>
    <row r="213" spans="1:14" ht="21">
      <c r="A213" s="17">
        <v>206</v>
      </c>
      <c r="B213" s="123" t="s">
        <v>462</v>
      </c>
      <c r="C213" s="123" t="s">
        <v>778</v>
      </c>
      <c r="D213" s="142">
        <v>11</v>
      </c>
      <c r="E213" s="142">
        <v>15.5</v>
      </c>
      <c r="F213" s="60">
        <f t="shared" si="15"/>
        <v>13.25</v>
      </c>
      <c r="G213" s="61">
        <f t="shared" si="16"/>
        <v>39.75</v>
      </c>
      <c r="H213" s="334"/>
      <c r="I213" s="62">
        <f t="shared" si="17"/>
        <v>39.75</v>
      </c>
      <c r="J213" s="77"/>
      <c r="K213" s="62">
        <f t="shared" si="18"/>
        <v>39.75</v>
      </c>
      <c r="L213" s="63"/>
      <c r="M213" s="20" t="str">
        <f t="shared" si="19"/>
        <v>Juin</v>
      </c>
      <c r="N213" t="e">
        <f>IF(AND(B213=#REF!,C213=#REF!),"oui","non")</f>
        <v>#REF!</v>
      </c>
    </row>
    <row r="214" spans="1:14" ht="21">
      <c r="A214" s="17">
        <v>207</v>
      </c>
      <c r="B214" s="123" t="s">
        <v>463</v>
      </c>
      <c r="C214" s="123" t="s">
        <v>68</v>
      </c>
      <c r="D214" s="142">
        <v>20</v>
      </c>
      <c r="E214" s="142">
        <v>18</v>
      </c>
      <c r="F214" s="60">
        <f t="shared" si="15"/>
        <v>19</v>
      </c>
      <c r="G214" s="61">
        <f t="shared" si="16"/>
        <v>57</v>
      </c>
      <c r="H214" s="334"/>
      <c r="I214" s="62">
        <f t="shared" si="17"/>
        <v>57</v>
      </c>
      <c r="J214" s="77"/>
      <c r="K214" s="62">
        <f t="shared" si="18"/>
        <v>57</v>
      </c>
      <c r="L214" s="63"/>
      <c r="M214" s="20" t="str">
        <f t="shared" si="19"/>
        <v>Juin</v>
      </c>
      <c r="N214" t="e">
        <f>IF(AND(B214=#REF!,C214=#REF!),"oui","non")</f>
        <v>#REF!</v>
      </c>
    </row>
    <row r="215" spans="1:14" ht="21">
      <c r="A215" s="17">
        <v>208</v>
      </c>
      <c r="B215" s="123" t="s">
        <v>112</v>
      </c>
      <c r="C215" s="123" t="s">
        <v>287</v>
      </c>
      <c r="D215" s="142">
        <v>12</v>
      </c>
      <c r="E215" s="142">
        <v>11.5</v>
      </c>
      <c r="F215" s="60">
        <f t="shared" si="15"/>
        <v>11.75</v>
      </c>
      <c r="G215" s="61">
        <f t="shared" si="16"/>
        <v>35.25</v>
      </c>
      <c r="H215" s="334"/>
      <c r="I215" s="62">
        <f t="shared" si="17"/>
        <v>35.25</v>
      </c>
      <c r="J215" s="77"/>
      <c r="K215" s="62">
        <f t="shared" si="18"/>
        <v>35.25</v>
      </c>
      <c r="L215" s="63"/>
      <c r="M215" s="20" t="str">
        <f t="shared" si="19"/>
        <v>Juin</v>
      </c>
      <c r="N215" t="e">
        <f>IF(AND(B215=#REF!,C215=#REF!),"oui","non")</f>
        <v>#REF!</v>
      </c>
    </row>
    <row r="216" spans="1:14" ht="21">
      <c r="A216" s="17">
        <v>209</v>
      </c>
      <c r="B216" s="123" t="s">
        <v>464</v>
      </c>
      <c r="C216" s="123" t="s">
        <v>71</v>
      </c>
      <c r="D216" s="142">
        <v>16.5</v>
      </c>
      <c r="E216" s="142">
        <v>13.5</v>
      </c>
      <c r="F216" s="60">
        <f t="shared" si="15"/>
        <v>15</v>
      </c>
      <c r="G216" s="61">
        <f t="shared" si="16"/>
        <v>45</v>
      </c>
      <c r="H216" s="334"/>
      <c r="I216" s="62">
        <f t="shared" si="17"/>
        <v>45</v>
      </c>
      <c r="J216" s="77"/>
      <c r="K216" s="62">
        <f t="shared" si="18"/>
        <v>45</v>
      </c>
      <c r="L216" s="63"/>
      <c r="M216" s="20" t="str">
        <f t="shared" si="19"/>
        <v>Juin</v>
      </c>
      <c r="N216" t="e">
        <f>IF(AND(B216=#REF!,C216=#REF!),"oui","non")</f>
        <v>#REF!</v>
      </c>
    </row>
    <row r="217" spans="1:14" ht="21">
      <c r="A217" s="17">
        <v>210</v>
      </c>
      <c r="B217" s="123" t="s">
        <v>465</v>
      </c>
      <c r="C217" s="123" t="s">
        <v>47</v>
      </c>
      <c r="D217" s="142">
        <v>14</v>
      </c>
      <c r="E217" s="142">
        <v>12.5</v>
      </c>
      <c r="F217" s="60">
        <f t="shared" si="15"/>
        <v>13.25</v>
      </c>
      <c r="G217" s="61">
        <f t="shared" si="16"/>
        <v>39.75</v>
      </c>
      <c r="H217" s="334"/>
      <c r="I217" s="62">
        <f t="shared" si="17"/>
        <v>39.75</v>
      </c>
      <c r="J217" s="77"/>
      <c r="K217" s="62">
        <f t="shared" si="18"/>
        <v>39.75</v>
      </c>
      <c r="L217" s="63"/>
      <c r="M217" s="20" t="str">
        <f t="shared" si="19"/>
        <v>Juin</v>
      </c>
      <c r="N217" t="e">
        <f>IF(AND(B217=#REF!,C217=#REF!),"oui","non")</f>
        <v>#REF!</v>
      </c>
    </row>
    <row r="218" spans="1:14" ht="21">
      <c r="A218" s="17">
        <v>211</v>
      </c>
      <c r="B218" s="123" t="s">
        <v>466</v>
      </c>
      <c r="C218" s="123" t="s">
        <v>152</v>
      </c>
      <c r="D218" s="142">
        <v>15.5</v>
      </c>
      <c r="E218" s="142">
        <v>15</v>
      </c>
      <c r="F218" s="60">
        <f t="shared" si="15"/>
        <v>15.25</v>
      </c>
      <c r="G218" s="61">
        <f t="shared" si="16"/>
        <v>45.75</v>
      </c>
      <c r="H218" s="334"/>
      <c r="I218" s="62">
        <f t="shared" si="17"/>
        <v>45.75</v>
      </c>
      <c r="J218" s="77"/>
      <c r="K218" s="62">
        <f t="shared" si="18"/>
        <v>45.75</v>
      </c>
      <c r="L218" s="63"/>
      <c r="M218" s="20" t="str">
        <f t="shared" si="19"/>
        <v>Juin</v>
      </c>
      <c r="N218" t="e">
        <f>IF(AND(B218=#REF!,C218=#REF!),"oui","non")</f>
        <v>#REF!</v>
      </c>
    </row>
    <row r="219" spans="1:14" ht="21">
      <c r="A219" s="17">
        <v>212</v>
      </c>
      <c r="B219" s="123" t="s">
        <v>467</v>
      </c>
      <c r="C219" s="123" t="s">
        <v>468</v>
      </c>
      <c r="D219" s="142">
        <v>8.5</v>
      </c>
      <c r="E219" s="142">
        <v>8</v>
      </c>
      <c r="F219" s="60">
        <f t="shared" si="15"/>
        <v>8.25</v>
      </c>
      <c r="G219" s="61">
        <f t="shared" si="16"/>
        <v>24.75</v>
      </c>
      <c r="H219" s="334">
        <v>12</v>
      </c>
      <c r="I219" s="62">
        <f t="shared" si="17"/>
        <v>36</v>
      </c>
      <c r="J219" s="77"/>
      <c r="K219" s="62">
        <f t="shared" si="18"/>
        <v>36</v>
      </c>
      <c r="L219" s="63"/>
      <c r="M219" s="20" t="str">
        <f t="shared" si="19"/>
        <v>Synthèse</v>
      </c>
      <c r="N219" t="e">
        <f>IF(AND(B219=#REF!,C219=#REF!),"oui","non")</f>
        <v>#REF!</v>
      </c>
    </row>
    <row r="220" spans="1:14" ht="21">
      <c r="A220" s="17">
        <v>213</v>
      </c>
      <c r="B220" s="123" t="s">
        <v>469</v>
      </c>
      <c r="C220" s="123" t="s">
        <v>470</v>
      </c>
      <c r="D220" s="142">
        <v>14.5</v>
      </c>
      <c r="E220" s="142">
        <v>9.5</v>
      </c>
      <c r="F220" s="60">
        <f t="shared" si="15"/>
        <v>12</v>
      </c>
      <c r="G220" s="61">
        <f t="shared" si="16"/>
        <v>36</v>
      </c>
      <c r="H220" s="334"/>
      <c r="I220" s="62">
        <f t="shared" si="17"/>
        <v>36</v>
      </c>
      <c r="J220" s="77"/>
      <c r="K220" s="62">
        <f t="shared" si="18"/>
        <v>36</v>
      </c>
      <c r="L220" s="63"/>
      <c r="M220" s="20" t="str">
        <f t="shared" si="19"/>
        <v>Juin</v>
      </c>
      <c r="N220" t="e">
        <f>IF(AND(B220=#REF!,C220=#REF!),"oui","non")</f>
        <v>#REF!</v>
      </c>
    </row>
    <row r="221" spans="1:14" ht="31.5">
      <c r="A221" s="17">
        <v>214</v>
      </c>
      <c r="B221" s="123" t="s">
        <v>471</v>
      </c>
      <c r="C221" s="123" t="s">
        <v>472</v>
      </c>
      <c r="D221" s="142">
        <v>10.5</v>
      </c>
      <c r="E221" s="142">
        <v>3.5</v>
      </c>
      <c r="F221" s="60">
        <f t="shared" si="15"/>
        <v>7</v>
      </c>
      <c r="G221" s="61">
        <f t="shared" si="16"/>
        <v>21</v>
      </c>
      <c r="H221" s="334"/>
      <c r="I221" s="62">
        <f t="shared" si="17"/>
        <v>21</v>
      </c>
      <c r="J221" s="77"/>
      <c r="K221" s="62">
        <f t="shared" si="18"/>
        <v>21</v>
      </c>
      <c r="L221" s="63"/>
      <c r="M221" s="20" t="str">
        <f t="shared" si="19"/>
        <v>Juin</v>
      </c>
      <c r="N221" t="e">
        <f>IF(AND(B221=#REF!,C221=#REF!),"oui","non")</f>
        <v>#REF!</v>
      </c>
    </row>
    <row r="222" spans="1:14" ht="21">
      <c r="A222" s="17">
        <v>215</v>
      </c>
      <c r="B222" s="123" t="s">
        <v>473</v>
      </c>
      <c r="C222" s="123" t="s">
        <v>474</v>
      </c>
      <c r="D222" s="142">
        <v>18</v>
      </c>
      <c r="E222" s="142">
        <v>14.5</v>
      </c>
      <c r="F222" s="60">
        <f t="shared" si="15"/>
        <v>16.25</v>
      </c>
      <c r="G222" s="61">
        <f t="shared" si="16"/>
        <v>48.75</v>
      </c>
      <c r="H222" s="334">
        <v>10.5</v>
      </c>
      <c r="I222" s="62">
        <f t="shared" si="17"/>
        <v>48.75</v>
      </c>
      <c r="J222" s="77"/>
      <c r="K222" s="62">
        <f t="shared" si="18"/>
        <v>48.75</v>
      </c>
      <c r="L222" s="63"/>
      <c r="M222" s="20" t="str">
        <f t="shared" si="19"/>
        <v>Synthèse</v>
      </c>
      <c r="N222" t="e">
        <f>IF(AND(B222=#REF!,C222=#REF!),"oui","non")</f>
        <v>#REF!</v>
      </c>
    </row>
    <row r="223" spans="1:14" ht="21">
      <c r="A223" s="17">
        <v>216</v>
      </c>
      <c r="B223" s="123" t="s">
        <v>475</v>
      </c>
      <c r="C223" s="123" t="s">
        <v>476</v>
      </c>
      <c r="D223" s="142">
        <v>17</v>
      </c>
      <c r="E223" s="142">
        <v>16.5</v>
      </c>
      <c r="F223" s="60">
        <f t="shared" si="15"/>
        <v>16.75</v>
      </c>
      <c r="G223" s="61">
        <f t="shared" si="16"/>
        <v>50.25</v>
      </c>
      <c r="H223" s="334"/>
      <c r="I223" s="62">
        <f t="shared" si="17"/>
        <v>50.25</v>
      </c>
      <c r="J223" s="77"/>
      <c r="K223" s="62">
        <f t="shared" si="18"/>
        <v>50.25</v>
      </c>
      <c r="L223" s="63"/>
      <c r="M223" s="20" t="str">
        <f t="shared" si="19"/>
        <v>Juin</v>
      </c>
      <c r="N223" t="e">
        <f>IF(AND(B223=#REF!,C223=#REF!),"oui","non")</f>
        <v>#REF!</v>
      </c>
    </row>
    <row r="224" spans="1:14" ht="21">
      <c r="A224" s="17">
        <v>217</v>
      </c>
      <c r="B224" s="123" t="s">
        <v>475</v>
      </c>
      <c r="C224" s="123" t="s">
        <v>477</v>
      </c>
      <c r="D224" s="142">
        <v>13.5</v>
      </c>
      <c r="E224" s="142">
        <v>14</v>
      </c>
      <c r="F224" s="60">
        <f t="shared" si="15"/>
        <v>13.75</v>
      </c>
      <c r="G224" s="61">
        <f t="shared" si="16"/>
        <v>41.25</v>
      </c>
      <c r="H224" s="334"/>
      <c r="I224" s="62">
        <f t="shared" si="17"/>
        <v>41.25</v>
      </c>
      <c r="J224" s="77"/>
      <c r="K224" s="62">
        <f t="shared" si="18"/>
        <v>41.25</v>
      </c>
      <c r="L224" s="63"/>
      <c r="M224" s="20" t="str">
        <f t="shared" si="19"/>
        <v>Juin</v>
      </c>
      <c r="N224" t="e">
        <f>IF(AND(B224=#REF!,C224=#REF!),"oui","non")</f>
        <v>#REF!</v>
      </c>
    </row>
    <row r="225" spans="1:14" ht="21">
      <c r="A225" s="17">
        <v>218</v>
      </c>
      <c r="B225" s="123" t="s">
        <v>478</v>
      </c>
      <c r="C225" s="123" t="s">
        <v>479</v>
      </c>
      <c r="D225" s="142">
        <v>14.5</v>
      </c>
      <c r="E225" s="142">
        <v>14.5</v>
      </c>
      <c r="F225" s="60">
        <f t="shared" si="15"/>
        <v>14.5</v>
      </c>
      <c r="G225" s="61">
        <f t="shared" si="16"/>
        <v>43.5</v>
      </c>
      <c r="H225" s="334"/>
      <c r="I225" s="62">
        <f t="shared" si="17"/>
        <v>43.5</v>
      </c>
      <c r="J225" s="77"/>
      <c r="K225" s="62">
        <f t="shared" si="18"/>
        <v>43.5</v>
      </c>
      <c r="L225" s="63"/>
      <c r="M225" s="20" t="str">
        <f t="shared" si="19"/>
        <v>Juin</v>
      </c>
      <c r="N225" t="e">
        <f>IF(AND(B225=#REF!,C225=#REF!),"oui","non")</f>
        <v>#REF!</v>
      </c>
    </row>
    <row r="226" spans="1:14" ht="21">
      <c r="A226" s="17">
        <v>219</v>
      </c>
      <c r="B226" s="123" t="s">
        <v>480</v>
      </c>
      <c r="C226" s="123" t="s">
        <v>481</v>
      </c>
      <c r="D226" s="142">
        <v>7.5</v>
      </c>
      <c r="E226" s="142">
        <v>6</v>
      </c>
      <c r="F226" s="60">
        <f t="shared" si="15"/>
        <v>6.75</v>
      </c>
      <c r="G226" s="61">
        <f t="shared" si="16"/>
        <v>20.25</v>
      </c>
      <c r="H226" s="334">
        <v>11</v>
      </c>
      <c r="I226" s="62">
        <f t="shared" si="17"/>
        <v>33</v>
      </c>
      <c r="J226" s="77"/>
      <c r="K226" s="62">
        <f t="shared" si="18"/>
        <v>33</v>
      </c>
      <c r="L226" s="63"/>
      <c r="M226" s="20" t="str">
        <f t="shared" si="19"/>
        <v>Synthèse</v>
      </c>
      <c r="N226" t="e">
        <f>IF(AND(B226=#REF!,C226=#REF!),"oui","non")</f>
        <v>#REF!</v>
      </c>
    </row>
    <row r="227" spans="1:14" ht="21">
      <c r="A227" s="17">
        <v>220</v>
      </c>
      <c r="B227" s="123" t="s">
        <v>482</v>
      </c>
      <c r="C227" s="123" t="s">
        <v>206</v>
      </c>
      <c r="D227" s="142">
        <v>17.5</v>
      </c>
      <c r="E227" s="142">
        <v>17</v>
      </c>
      <c r="F227" s="60">
        <f t="shared" si="15"/>
        <v>17.25</v>
      </c>
      <c r="G227" s="61">
        <f t="shared" si="16"/>
        <v>51.75</v>
      </c>
      <c r="H227" s="334"/>
      <c r="I227" s="62">
        <f t="shared" si="17"/>
        <v>51.75</v>
      </c>
      <c r="J227" s="77"/>
      <c r="K227" s="62">
        <f t="shared" si="18"/>
        <v>51.75</v>
      </c>
      <c r="L227" s="63"/>
      <c r="M227" s="20" t="str">
        <f t="shared" si="19"/>
        <v>Juin</v>
      </c>
      <c r="N227" t="e">
        <f>IF(AND(B227=#REF!,C227=#REF!),"oui","non")</f>
        <v>#REF!</v>
      </c>
    </row>
    <row r="228" spans="1:14" ht="21">
      <c r="A228" s="17">
        <v>221</v>
      </c>
      <c r="B228" s="123" t="s">
        <v>483</v>
      </c>
      <c r="C228" s="123" t="s">
        <v>484</v>
      </c>
      <c r="D228" s="142">
        <v>12.5</v>
      </c>
      <c r="E228" s="142">
        <v>6.5</v>
      </c>
      <c r="F228" s="60">
        <f t="shared" si="15"/>
        <v>9.5</v>
      </c>
      <c r="G228" s="61">
        <f t="shared" si="16"/>
        <v>28.5</v>
      </c>
      <c r="H228" s="334">
        <v>11</v>
      </c>
      <c r="I228" s="62">
        <f t="shared" si="17"/>
        <v>33</v>
      </c>
      <c r="J228" s="77"/>
      <c r="K228" s="62">
        <f t="shared" si="18"/>
        <v>33</v>
      </c>
      <c r="L228" s="63"/>
      <c r="M228" s="20" t="str">
        <f t="shared" si="19"/>
        <v>Synthèse</v>
      </c>
      <c r="N228" t="e">
        <f>IF(AND(B228=#REF!,C228=#REF!),"oui","non")</f>
        <v>#REF!</v>
      </c>
    </row>
    <row r="229" spans="1:14" ht="21">
      <c r="A229" s="17">
        <v>222</v>
      </c>
      <c r="B229" s="123" t="s">
        <v>485</v>
      </c>
      <c r="C229" s="123" t="s">
        <v>291</v>
      </c>
      <c r="D229" s="142">
        <v>16</v>
      </c>
      <c r="E229" s="142">
        <v>14</v>
      </c>
      <c r="F229" s="60">
        <f t="shared" si="15"/>
        <v>15</v>
      </c>
      <c r="G229" s="61">
        <f t="shared" si="16"/>
        <v>45</v>
      </c>
      <c r="H229" s="334"/>
      <c r="I229" s="62">
        <f t="shared" si="17"/>
        <v>45</v>
      </c>
      <c r="J229" s="77"/>
      <c r="K229" s="62">
        <f t="shared" si="18"/>
        <v>45</v>
      </c>
      <c r="L229" s="63"/>
      <c r="M229" s="20" t="str">
        <f t="shared" si="19"/>
        <v>Juin</v>
      </c>
      <c r="N229" t="e">
        <f>IF(AND(B229=#REF!,C229=#REF!),"oui","non")</f>
        <v>#REF!</v>
      </c>
    </row>
    <row r="230" spans="1:14" ht="21">
      <c r="A230" s="17">
        <v>223</v>
      </c>
      <c r="B230" s="123" t="s">
        <v>486</v>
      </c>
      <c r="C230" s="123" t="s">
        <v>487</v>
      </c>
      <c r="D230" s="142">
        <v>13.5</v>
      </c>
      <c r="E230" s="142">
        <v>14.5</v>
      </c>
      <c r="F230" s="60">
        <f t="shared" si="15"/>
        <v>14</v>
      </c>
      <c r="G230" s="61">
        <f t="shared" si="16"/>
        <v>42</v>
      </c>
      <c r="H230" s="334"/>
      <c r="I230" s="62">
        <f t="shared" si="17"/>
        <v>42</v>
      </c>
      <c r="J230" s="77"/>
      <c r="K230" s="62">
        <f t="shared" si="18"/>
        <v>42</v>
      </c>
      <c r="L230" s="63"/>
      <c r="M230" s="20" t="str">
        <f t="shared" si="19"/>
        <v>Juin</v>
      </c>
      <c r="N230" t="e">
        <f>IF(AND(B230=#REF!,C230=#REF!),"oui","non")</f>
        <v>#REF!</v>
      </c>
    </row>
    <row r="231" spans="1:14" ht="21">
      <c r="A231" s="17">
        <v>224</v>
      </c>
      <c r="B231" s="123" t="s">
        <v>488</v>
      </c>
      <c r="C231" s="123" t="s">
        <v>489</v>
      </c>
      <c r="D231" s="142">
        <v>16</v>
      </c>
      <c r="E231" s="142">
        <v>17</v>
      </c>
      <c r="F231" s="60">
        <f t="shared" si="15"/>
        <v>16.5</v>
      </c>
      <c r="G231" s="61">
        <f t="shared" si="16"/>
        <v>49.5</v>
      </c>
      <c r="H231" s="334"/>
      <c r="I231" s="62">
        <f t="shared" si="17"/>
        <v>49.5</v>
      </c>
      <c r="J231" s="77"/>
      <c r="K231" s="62">
        <f t="shared" si="18"/>
        <v>49.5</v>
      </c>
      <c r="L231" s="63"/>
      <c r="M231" s="20" t="str">
        <f t="shared" si="19"/>
        <v>Juin</v>
      </c>
      <c r="N231" t="e">
        <f>IF(AND(B231=#REF!,C231=#REF!),"oui","non")</f>
        <v>#REF!</v>
      </c>
    </row>
    <row r="232" spans="1:14" ht="21">
      <c r="A232" s="17">
        <v>225</v>
      </c>
      <c r="B232" s="123" t="s">
        <v>488</v>
      </c>
      <c r="C232" s="123" t="s">
        <v>779</v>
      </c>
      <c r="D232" s="142">
        <v>13.5</v>
      </c>
      <c r="E232" s="142">
        <v>11</v>
      </c>
      <c r="F232" s="60">
        <f t="shared" si="15"/>
        <v>12.25</v>
      </c>
      <c r="G232" s="61">
        <f t="shared" si="16"/>
        <v>36.75</v>
      </c>
      <c r="H232" s="334"/>
      <c r="I232" s="62">
        <f t="shared" si="17"/>
        <v>36.75</v>
      </c>
      <c r="J232" s="77"/>
      <c r="K232" s="62">
        <f t="shared" si="18"/>
        <v>36.75</v>
      </c>
      <c r="L232" s="63"/>
      <c r="M232" s="20" t="str">
        <f t="shared" si="19"/>
        <v>Juin</v>
      </c>
      <c r="N232" t="e">
        <f>IF(AND(B232=#REF!,C232=#REF!),"oui","non")</f>
        <v>#REF!</v>
      </c>
    </row>
    <row r="233" spans="1:14" ht="21">
      <c r="A233" s="17">
        <v>226</v>
      </c>
      <c r="B233" s="123" t="s">
        <v>491</v>
      </c>
      <c r="C233" s="123" t="s">
        <v>492</v>
      </c>
      <c r="D233" s="142">
        <v>16.5</v>
      </c>
      <c r="E233" s="142">
        <v>17.5</v>
      </c>
      <c r="F233" s="60">
        <f t="shared" si="15"/>
        <v>17</v>
      </c>
      <c r="G233" s="61">
        <f t="shared" si="16"/>
        <v>51</v>
      </c>
      <c r="H233" s="334"/>
      <c r="I233" s="62">
        <f t="shared" si="17"/>
        <v>51</v>
      </c>
      <c r="J233" s="77"/>
      <c r="K233" s="62">
        <f t="shared" si="18"/>
        <v>51</v>
      </c>
      <c r="L233" s="63"/>
      <c r="M233" s="20" t="str">
        <f t="shared" si="19"/>
        <v>Juin</v>
      </c>
      <c r="N233" t="e">
        <f>IF(AND(B233=#REF!,C233=#REF!),"oui","non")</f>
        <v>#REF!</v>
      </c>
    </row>
    <row r="234" spans="1:14" ht="21">
      <c r="A234" s="17">
        <v>227</v>
      </c>
      <c r="B234" s="123" t="s">
        <v>493</v>
      </c>
      <c r="C234" s="123" t="s">
        <v>67</v>
      </c>
      <c r="D234" s="142">
        <v>16.5</v>
      </c>
      <c r="E234" s="142">
        <v>19</v>
      </c>
      <c r="F234" s="60">
        <f t="shared" si="15"/>
        <v>17.75</v>
      </c>
      <c r="G234" s="61">
        <f t="shared" si="16"/>
        <v>53.25</v>
      </c>
      <c r="H234" s="334"/>
      <c r="I234" s="62">
        <f t="shared" si="17"/>
        <v>53.25</v>
      </c>
      <c r="J234" s="77"/>
      <c r="K234" s="62">
        <f t="shared" si="18"/>
        <v>53.25</v>
      </c>
      <c r="L234" s="63"/>
      <c r="M234" s="20" t="str">
        <f t="shared" si="19"/>
        <v>Juin</v>
      </c>
      <c r="N234" t="e">
        <f>IF(AND(B234=#REF!,C234=#REF!),"oui","non")</f>
        <v>#REF!</v>
      </c>
    </row>
    <row r="235" spans="1:14" ht="21">
      <c r="A235" s="17">
        <v>228</v>
      </c>
      <c r="B235" s="123" t="s">
        <v>494</v>
      </c>
      <c r="C235" s="123" t="s">
        <v>495</v>
      </c>
      <c r="D235" s="142">
        <v>13.5</v>
      </c>
      <c r="E235" s="142">
        <v>15</v>
      </c>
      <c r="F235" s="60">
        <f t="shared" si="15"/>
        <v>14.25</v>
      </c>
      <c r="G235" s="61">
        <f t="shared" si="16"/>
        <v>42.75</v>
      </c>
      <c r="H235" s="334"/>
      <c r="I235" s="62">
        <f t="shared" si="17"/>
        <v>42.75</v>
      </c>
      <c r="J235" s="77"/>
      <c r="K235" s="62">
        <f t="shared" si="18"/>
        <v>42.75</v>
      </c>
      <c r="L235" s="63"/>
      <c r="M235" s="20" t="str">
        <f t="shared" si="19"/>
        <v>Juin</v>
      </c>
      <c r="N235" t="e">
        <f>IF(AND(B235=#REF!,C235=#REF!),"oui","non")</f>
        <v>#REF!</v>
      </c>
    </row>
    <row r="236" spans="1:14" ht="21">
      <c r="A236" s="17">
        <v>229</v>
      </c>
      <c r="B236" s="123" t="s">
        <v>496</v>
      </c>
      <c r="C236" s="123" t="s">
        <v>497</v>
      </c>
      <c r="D236" s="142">
        <v>16</v>
      </c>
      <c r="E236" s="142">
        <v>12.5</v>
      </c>
      <c r="F236" s="60">
        <f t="shared" si="15"/>
        <v>14.25</v>
      </c>
      <c r="G236" s="61">
        <f t="shared" si="16"/>
        <v>42.75</v>
      </c>
      <c r="H236" s="334"/>
      <c r="I236" s="62">
        <f t="shared" si="17"/>
        <v>42.75</v>
      </c>
      <c r="J236" s="77"/>
      <c r="K236" s="62">
        <f t="shared" si="18"/>
        <v>42.75</v>
      </c>
      <c r="L236" s="63"/>
      <c r="M236" s="20" t="str">
        <f t="shared" si="19"/>
        <v>Juin</v>
      </c>
      <c r="N236" t="e">
        <f>IF(AND(B236=#REF!,C236=#REF!),"oui","non")</f>
        <v>#REF!</v>
      </c>
    </row>
    <row r="237" spans="1:14" ht="21">
      <c r="A237" s="17">
        <v>230</v>
      </c>
      <c r="B237" s="123" t="s">
        <v>498</v>
      </c>
      <c r="C237" s="123" t="s">
        <v>397</v>
      </c>
      <c r="D237" s="142">
        <v>13</v>
      </c>
      <c r="E237" s="142">
        <v>12.5</v>
      </c>
      <c r="F237" s="60">
        <f t="shared" si="15"/>
        <v>12.75</v>
      </c>
      <c r="G237" s="61">
        <f t="shared" si="16"/>
        <v>38.25</v>
      </c>
      <c r="H237" s="334"/>
      <c r="I237" s="62">
        <f t="shared" si="17"/>
        <v>38.25</v>
      </c>
      <c r="J237" s="77"/>
      <c r="K237" s="62">
        <f t="shared" si="18"/>
        <v>38.25</v>
      </c>
      <c r="L237" s="63"/>
      <c r="M237" s="20" t="str">
        <f t="shared" si="19"/>
        <v>Juin</v>
      </c>
      <c r="N237" t="e">
        <f>IF(AND(B237=#REF!,C237=#REF!),"oui","non")</f>
        <v>#REF!</v>
      </c>
    </row>
    <row r="238" spans="1:14" ht="21">
      <c r="A238" s="17">
        <v>231</v>
      </c>
      <c r="B238" s="123" t="s">
        <v>114</v>
      </c>
      <c r="C238" s="123" t="s">
        <v>477</v>
      </c>
      <c r="D238" s="142">
        <v>13</v>
      </c>
      <c r="E238" s="142">
        <v>9</v>
      </c>
      <c r="F238" s="60">
        <f t="shared" si="15"/>
        <v>11</v>
      </c>
      <c r="G238" s="61">
        <f t="shared" si="16"/>
        <v>33</v>
      </c>
      <c r="H238" s="334"/>
      <c r="I238" s="62">
        <f t="shared" si="17"/>
        <v>33</v>
      </c>
      <c r="J238" s="77"/>
      <c r="K238" s="62">
        <f t="shared" si="18"/>
        <v>33</v>
      </c>
      <c r="L238" s="63"/>
      <c r="M238" s="20" t="str">
        <f t="shared" si="19"/>
        <v>Juin</v>
      </c>
      <c r="N238" t="e">
        <f>IF(AND(B238=#REF!,C238=#REF!),"oui","non")</f>
        <v>#REF!</v>
      </c>
    </row>
    <row r="239" spans="1:14" ht="21">
      <c r="A239" s="17">
        <v>232</v>
      </c>
      <c r="B239" s="123" t="s">
        <v>499</v>
      </c>
      <c r="C239" s="123" t="s">
        <v>500</v>
      </c>
      <c r="D239" s="142">
        <v>7</v>
      </c>
      <c r="E239" s="142">
        <v>6.5</v>
      </c>
      <c r="F239" s="60">
        <f t="shared" si="15"/>
        <v>6.75</v>
      </c>
      <c r="G239" s="61">
        <f t="shared" si="16"/>
        <v>20.25</v>
      </c>
      <c r="H239" s="334">
        <v>10.5</v>
      </c>
      <c r="I239" s="62">
        <f t="shared" si="17"/>
        <v>31.5</v>
      </c>
      <c r="J239" s="77"/>
      <c r="K239" s="62">
        <f t="shared" si="18"/>
        <v>31.5</v>
      </c>
      <c r="L239" s="63"/>
      <c r="M239" s="20" t="str">
        <f t="shared" si="19"/>
        <v>Synthèse</v>
      </c>
      <c r="N239" t="e">
        <f>IF(AND(B239=#REF!,C239=#REF!),"oui","non")</f>
        <v>#REF!</v>
      </c>
    </row>
    <row r="240" spans="1:14" ht="21">
      <c r="A240" s="17">
        <v>233</v>
      </c>
      <c r="B240" s="123" t="s">
        <v>501</v>
      </c>
      <c r="C240" s="123" t="s">
        <v>67</v>
      </c>
      <c r="D240" s="142">
        <v>16</v>
      </c>
      <c r="E240" s="142">
        <v>16</v>
      </c>
      <c r="F240" s="60">
        <f t="shared" si="15"/>
        <v>16</v>
      </c>
      <c r="G240" s="61">
        <f t="shared" si="16"/>
        <v>48</v>
      </c>
      <c r="H240" s="334"/>
      <c r="I240" s="62">
        <f t="shared" si="17"/>
        <v>48</v>
      </c>
      <c r="J240" s="77"/>
      <c r="K240" s="62">
        <f t="shared" si="18"/>
        <v>48</v>
      </c>
      <c r="L240" s="63"/>
      <c r="M240" s="20" t="str">
        <f t="shared" si="19"/>
        <v>Juin</v>
      </c>
      <c r="N240" t="e">
        <f>IF(AND(B240=#REF!,C240=#REF!),"oui","non")</f>
        <v>#REF!</v>
      </c>
    </row>
    <row r="241" spans="1:14" ht="21">
      <c r="A241" s="17">
        <v>234</v>
      </c>
      <c r="B241" s="123" t="s">
        <v>502</v>
      </c>
      <c r="C241" s="123" t="s">
        <v>503</v>
      </c>
      <c r="D241" s="142">
        <v>8</v>
      </c>
      <c r="E241" s="142">
        <v>10.5</v>
      </c>
      <c r="F241" s="60">
        <f t="shared" si="15"/>
        <v>9.25</v>
      </c>
      <c r="G241" s="61">
        <f t="shared" si="16"/>
        <v>27.75</v>
      </c>
      <c r="H241" s="334">
        <v>12</v>
      </c>
      <c r="I241" s="62">
        <f t="shared" si="17"/>
        <v>36</v>
      </c>
      <c r="J241" s="77"/>
      <c r="K241" s="62">
        <f t="shared" si="18"/>
        <v>36</v>
      </c>
      <c r="L241" s="63"/>
      <c r="M241" s="20" t="str">
        <f t="shared" si="19"/>
        <v>Synthèse</v>
      </c>
      <c r="N241" t="e">
        <f>IF(AND(B241=#REF!,C241=#REF!),"oui","non")</f>
        <v>#REF!</v>
      </c>
    </row>
    <row r="242" spans="1:14" ht="21">
      <c r="A242" s="17">
        <v>235</v>
      </c>
      <c r="B242" s="123" t="s">
        <v>504</v>
      </c>
      <c r="C242" s="123" t="s">
        <v>505</v>
      </c>
      <c r="D242" s="142">
        <v>7</v>
      </c>
      <c r="E242" s="142">
        <v>11.5</v>
      </c>
      <c r="F242" s="60">
        <f t="shared" si="15"/>
        <v>9.25</v>
      </c>
      <c r="G242" s="61">
        <f t="shared" si="16"/>
        <v>27.75</v>
      </c>
      <c r="H242" s="334">
        <v>14</v>
      </c>
      <c r="I242" s="62">
        <f t="shared" si="17"/>
        <v>42</v>
      </c>
      <c r="J242" s="77"/>
      <c r="K242" s="62">
        <f t="shared" si="18"/>
        <v>42</v>
      </c>
      <c r="L242" s="63"/>
      <c r="M242" s="20" t="str">
        <f t="shared" si="19"/>
        <v>Synthèse</v>
      </c>
      <c r="N242" t="e">
        <f>IF(AND(B242=#REF!,C242=#REF!),"oui","non")</f>
        <v>#REF!</v>
      </c>
    </row>
    <row r="243" spans="1:14" ht="21">
      <c r="A243" s="17">
        <v>236</v>
      </c>
      <c r="B243" s="123" t="s">
        <v>506</v>
      </c>
      <c r="C243" s="123" t="s">
        <v>500</v>
      </c>
      <c r="D243" s="142">
        <v>7</v>
      </c>
      <c r="E243" s="142">
        <v>6.5</v>
      </c>
      <c r="F243" s="60">
        <f t="shared" si="15"/>
        <v>6.75</v>
      </c>
      <c r="G243" s="61">
        <f t="shared" si="16"/>
        <v>20.25</v>
      </c>
      <c r="H243" s="334">
        <v>9</v>
      </c>
      <c r="I243" s="62">
        <f t="shared" si="17"/>
        <v>27</v>
      </c>
      <c r="J243" s="77"/>
      <c r="K243" s="62">
        <f t="shared" si="18"/>
        <v>27</v>
      </c>
      <c r="L243" s="63"/>
      <c r="M243" s="20" t="str">
        <f t="shared" si="19"/>
        <v>Synthèse</v>
      </c>
      <c r="N243" t="e">
        <f>IF(AND(B243=#REF!,C243=#REF!),"oui","non")</f>
        <v>#REF!</v>
      </c>
    </row>
    <row r="244" spans="1:14" ht="21">
      <c r="A244" s="17">
        <v>237</v>
      </c>
      <c r="B244" s="123" t="s">
        <v>507</v>
      </c>
      <c r="C244" s="123" t="s">
        <v>508</v>
      </c>
      <c r="D244" s="142">
        <v>15</v>
      </c>
      <c r="E244" s="142">
        <v>16</v>
      </c>
      <c r="F244" s="60">
        <f t="shared" si="15"/>
        <v>15.5</v>
      </c>
      <c r="G244" s="61">
        <f t="shared" si="16"/>
        <v>46.5</v>
      </c>
      <c r="H244" s="334"/>
      <c r="I244" s="62">
        <f t="shared" si="17"/>
        <v>46.5</v>
      </c>
      <c r="J244" s="77"/>
      <c r="K244" s="62">
        <f t="shared" si="18"/>
        <v>46.5</v>
      </c>
      <c r="L244" s="63"/>
      <c r="M244" s="20" t="str">
        <f t="shared" si="19"/>
        <v>Juin</v>
      </c>
      <c r="N244" t="e">
        <f>IF(AND(B244=#REF!,C244=#REF!),"oui","non")</f>
        <v>#REF!</v>
      </c>
    </row>
    <row r="245" spans="1:14" ht="21">
      <c r="A245" s="17">
        <v>238</v>
      </c>
      <c r="B245" s="123" t="s">
        <v>509</v>
      </c>
      <c r="C245" s="123" t="s">
        <v>510</v>
      </c>
      <c r="D245" s="142">
        <v>16.5</v>
      </c>
      <c r="E245" s="142">
        <v>18</v>
      </c>
      <c r="F245" s="60">
        <f t="shared" si="15"/>
        <v>17.25</v>
      </c>
      <c r="G245" s="61">
        <f t="shared" si="16"/>
        <v>51.75</v>
      </c>
      <c r="H245" s="334"/>
      <c r="I245" s="62">
        <f t="shared" si="17"/>
        <v>51.75</v>
      </c>
      <c r="J245" s="77"/>
      <c r="K245" s="62">
        <f t="shared" si="18"/>
        <v>51.75</v>
      </c>
      <c r="L245" s="63"/>
      <c r="M245" s="20" t="str">
        <f t="shared" si="19"/>
        <v>Juin</v>
      </c>
      <c r="N245" t="e">
        <f>IF(AND(B245=#REF!,C245=#REF!),"oui","non")</f>
        <v>#REF!</v>
      </c>
    </row>
    <row r="246" spans="1:14" ht="21">
      <c r="A246" s="17">
        <v>239</v>
      </c>
      <c r="B246" s="123" t="s">
        <v>511</v>
      </c>
      <c r="C246" s="123" t="s">
        <v>512</v>
      </c>
      <c r="D246" s="142">
        <v>9</v>
      </c>
      <c r="E246" s="142">
        <v>11</v>
      </c>
      <c r="F246" s="60">
        <f t="shared" si="15"/>
        <v>10</v>
      </c>
      <c r="G246" s="61">
        <f t="shared" si="16"/>
        <v>30</v>
      </c>
      <c r="H246" s="334"/>
      <c r="I246" s="62">
        <f t="shared" si="17"/>
        <v>30</v>
      </c>
      <c r="J246" s="77"/>
      <c r="K246" s="62">
        <f t="shared" si="18"/>
        <v>30</v>
      </c>
      <c r="L246" s="63"/>
      <c r="M246" s="20" t="str">
        <f t="shared" si="19"/>
        <v>Juin</v>
      </c>
      <c r="N246" t="e">
        <f>IF(AND(B246=#REF!,C246=#REF!),"oui","non")</f>
        <v>#REF!</v>
      </c>
    </row>
    <row r="247" spans="1:14" ht="21">
      <c r="A247" s="17">
        <v>240</v>
      </c>
      <c r="B247" s="123" t="s">
        <v>513</v>
      </c>
      <c r="C247" s="123" t="s">
        <v>514</v>
      </c>
      <c r="D247" s="142">
        <v>14.5</v>
      </c>
      <c r="E247" s="142">
        <v>14</v>
      </c>
      <c r="F247" s="60">
        <f t="shared" si="15"/>
        <v>14.25</v>
      </c>
      <c r="G247" s="61">
        <f t="shared" si="16"/>
        <v>42.75</v>
      </c>
      <c r="H247" s="334"/>
      <c r="I247" s="62">
        <f t="shared" si="17"/>
        <v>42.75</v>
      </c>
      <c r="J247" s="77"/>
      <c r="K247" s="62">
        <f t="shared" si="18"/>
        <v>42.75</v>
      </c>
      <c r="L247" s="63"/>
      <c r="M247" s="20" t="str">
        <f t="shared" si="19"/>
        <v>Juin</v>
      </c>
      <c r="N247" t="e">
        <f>IF(AND(B247=#REF!,C247=#REF!),"oui","non")</f>
        <v>#REF!</v>
      </c>
    </row>
    <row r="248" spans="1:14" ht="21">
      <c r="A248" s="17">
        <v>241</v>
      </c>
      <c r="B248" s="123" t="s">
        <v>115</v>
      </c>
      <c r="C248" s="123" t="s">
        <v>515</v>
      </c>
      <c r="D248" s="142">
        <v>8.5</v>
      </c>
      <c r="E248" s="142">
        <v>6</v>
      </c>
      <c r="F248" s="60">
        <f t="shared" si="15"/>
        <v>7.25</v>
      </c>
      <c r="G248" s="61">
        <f t="shared" si="16"/>
        <v>21.75</v>
      </c>
      <c r="H248" s="334">
        <v>12</v>
      </c>
      <c r="I248" s="62">
        <f t="shared" si="17"/>
        <v>36</v>
      </c>
      <c r="J248" s="77"/>
      <c r="K248" s="62">
        <f t="shared" si="18"/>
        <v>36</v>
      </c>
      <c r="L248" s="63"/>
      <c r="M248" s="20" t="str">
        <f t="shared" si="19"/>
        <v>Synthèse</v>
      </c>
      <c r="N248" t="e">
        <f>IF(AND(B248=#REF!,C248=#REF!),"oui","non")</f>
        <v>#REF!</v>
      </c>
    </row>
    <row r="249" spans="1:14" ht="21">
      <c r="A249" s="17">
        <v>242</v>
      </c>
      <c r="B249" s="123" t="s">
        <v>780</v>
      </c>
      <c r="C249" s="123" t="s">
        <v>516</v>
      </c>
      <c r="D249" s="142">
        <v>15.5</v>
      </c>
      <c r="E249" s="142">
        <v>18.5</v>
      </c>
      <c r="F249" s="60">
        <f t="shared" si="15"/>
        <v>17</v>
      </c>
      <c r="G249" s="61">
        <f t="shared" si="16"/>
        <v>51</v>
      </c>
      <c r="H249" s="334"/>
      <c r="I249" s="62">
        <f t="shared" si="17"/>
        <v>51</v>
      </c>
      <c r="J249" s="77"/>
      <c r="K249" s="62">
        <f t="shared" si="18"/>
        <v>51</v>
      </c>
      <c r="L249" s="63"/>
      <c r="M249" s="20" t="str">
        <f t="shared" si="19"/>
        <v>Juin</v>
      </c>
      <c r="N249" t="e">
        <f>IF(AND(B249=#REF!,C249=#REF!),"oui","non")</f>
        <v>#REF!</v>
      </c>
    </row>
    <row r="250" spans="1:14" ht="21">
      <c r="A250" s="17">
        <v>243</v>
      </c>
      <c r="B250" s="123" t="s">
        <v>517</v>
      </c>
      <c r="C250" s="123" t="s">
        <v>518</v>
      </c>
      <c r="D250" s="142">
        <v>7.5</v>
      </c>
      <c r="E250" s="142">
        <v>5.5</v>
      </c>
      <c r="F250" s="60">
        <f t="shared" si="15"/>
        <v>6.5</v>
      </c>
      <c r="G250" s="61">
        <f t="shared" si="16"/>
        <v>19.5</v>
      </c>
      <c r="H250" s="334">
        <v>6</v>
      </c>
      <c r="I250" s="62">
        <f t="shared" si="17"/>
        <v>19.5</v>
      </c>
      <c r="J250" s="77"/>
      <c r="K250" s="62">
        <f t="shared" si="18"/>
        <v>19.5</v>
      </c>
      <c r="L250" s="63"/>
      <c r="M250" s="20" t="str">
        <f t="shared" si="19"/>
        <v>Synthèse</v>
      </c>
      <c r="N250" t="e">
        <f>IF(AND(B250=#REF!,C250=#REF!),"oui","non")</f>
        <v>#REF!</v>
      </c>
    </row>
    <row r="251" spans="1:14" ht="21">
      <c r="A251" s="17">
        <v>244</v>
      </c>
      <c r="B251" s="123" t="s">
        <v>116</v>
      </c>
      <c r="C251" s="123" t="s">
        <v>519</v>
      </c>
      <c r="D251" s="142">
        <v>13.5</v>
      </c>
      <c r="E251" s="142">
        <v>15.5</v>
      </c>
      <c r="F251" s="60">
        <f t="shared" si="15"/>
        <v>14.5</v>
      </c>
      <c r="G251" s="61">
        <f t="shared" si="16"/>
        <v>43.5</v>
      </c>
      <c r="H251" s="334"/>
      <c r="I251" s="62">
        <f t="shared" si="17"/>
        <v>43.5</v>
      </c>
      <c r="J251" s="77"/>
      <c r="K251" s="62">
        <f t="shared" si="18"/>
        <v>43.5</v>
      </c>
      <c r="L251" s="63"/>
      <c r="M251" s="20" t="str">
        <f t="shared" si="19"/>
        <v>Juin</v>
      </c>
      <c r="N251" t="e">
        <f>IF(AND(B251=#REF!,C251=#REF!),"oui","non")</f>
        <v>#REF!</v>
      </c>
    </row>
    <row r="252" spans="1:14" ht="21">
      <c r="A252" s="17">
        <v>245</v>
      </c>
      <c r="B252" s="123" t="s">
        <v>520</v>
      </c>
      <c r="C252" s="123" t="s">
        <v>215</v>
      </c>
      <c r="D252" s="142">
        <v>16.5</v>
      </c>
      <c r="E252" s="142">
        <v>14.5</v>
      </c>
      <c r="F252" s="60">
        <f t="shared" si="15"/>
        <v>15.5</v>
      </c>
      <c r="G252" s="61">
        <f t="shared" si="16"/>
        <v>46.5</v>
      </c>
      <c r="H252" s="334"/>
      <c r="I252" s="62">
        <f t="shared" si="17"/>
        <v>46.5</v>
      </c>
      <c r="J252" s="77"/>
      <c r="K252" s="62">
        <f t="shared" si="18"/>
        <v>46.5</v>
      </c>
      <c r="L252" s="63"/>
      <c r="M252" s="20" t="str">
        <f t="shared" si="19"/>
        <v>Juin</v>
      </c>
      <c r="N252" t="e">
        <f>IF(AND(B252=#REF!,C252=#REF!),"oui","non")</f>
        <v>#REF!</v>
      </c>
    </row>
    <row r="253" spans="1:14" ht="31.5">
      <c r="A253" s="17">
        <v>246</v>
      </c>
      <c r="B253" s="123" t="s">
        <v>521</v>
      </c>
      <c r="C253" s="123" t="s">
        <v>522</v>
      </c>
      <c r="D253" s="142">
        <v>13.5</v>
      </c>
      <c r="E253" s="142">
        <v>15</v>
      </c>
      <c r="F253" s="60">
        <f t="shared" si="15"/>
        <v>14.25</v>
      </c>
      <c r="G253" s="61">
        <f t="shared" si="16"/>
        <v>42.75</v>
      </c>
      <c r="H253" s="334"/>
      <c r="I253" s="62">
        <f t="shared" si="17"/>
        <v>42.75</v>
      </c>
      <c r="J253" s="77"/>
      <c r="K253" s="62">
        <f t="shared" si="18"/>
        <v>42.75</v>
      </c>
      <c r="L253" s="63"/>
      <c r="M253" s="20" t="str">
        <f t="shared" si="19"/>
        <v>Juin</v>
      </c>
      <c r="N253" t="e">
        <f>IF(AND(B253=#REF!,C253=#REF!),"oui","non")</f>
        <v>#REF!</v>
      </c>
    </row>
    <row r="254" spans="1:14" ht="21">
      <c r="A254" s="17">
        <v>247</v>
      </c>
      <c r="B254" s="123" t="s">
        <v>523</v>
      </c>
      <c r="C254" s="123" t="s">
        <v>61</v>
      </c>
      <c r="D254" s="142">
        <v>18</v>
      </c>
      <c r="E254" s="142">
        <v>14</v>
      </c>
      <c r="F254" s="60">
        <f t="shared" si="15"/>
        <v>16</v>
      </c>
      <c r="G254" s="61">
        <f t="shared" si="16"/>
        <v>48</v>
      </c>
      <c r="H254" s="334"/>
      <c r="I254" s="62">
        <f t="shared" si="17"/>
        <v>48</v>
      </c>
      <c r="J254" s="77"/>
      <c r="K254" s="62">
        <f t="shared" si="18"/>
        <v>48</v>
      </c>
      <c r="L254" s="63"/>
      <c r="M254" s="20" t="str">
        <f t="shared" si="19"/>
        <v>Juin</v>
      </c>
      <c r="N254" t="e">
        <f>IF(AND(B254=#REF!,C254=#REF!),"oui","non")</f>
        <v>#REF!</v>
      </c>
    </row>
    <row r="255" spans="1:14" ht="21">
      <c r="A255" s="17">
        <v>248</v>
      </c>
      <c r="B255" s="123" t="s">
        <v>524</v>
      </c>
      <c r="C255" s="123" t="s">
        <v>425</v>
      </c>
      <c r="D255" s="142">
        <v>11.5</v>
      </c>
      <c r="E255" s="142">
        <v>10</v>
      </c>
      <c r="F255" s="60">
        <f t="shared" si="15"/>
        <v>10.75</v>
      </c>
      <c r="G255" s="61">
        <f t="shared" si="16"/>
        <v>32.25</v>
      </c>
      <c r="H255" s="334"/>
      <c r="I255" s="62">
        <f t="shared" si="17"/>
        <v>32.25</v>
      </c>
      <c r="J255" s="77"/>
      <c r="K255" s="62">
        <f t="shared" si="18"/>
        <v>32.25</v>
      </c>
      <c r="L255" s="63"/>
      <c r="M255" s="20" t="str">
        <f t="shared" si="19"/>
        <v>Juin</v>
      </c>
      <c r="N255" t="e">
        <f>IF(AND(B255=#REF!,C255=#REF!),"oui","non")</f>
        <v>#REF!</v>
      </c>
    </row>
    <row r="256" spans="1:14" ht="21">
      <c r="A256" s="17">
        <v>249</v>
      </c>
      <c r="B256" s="123" t="s">
        <v>525</v>
      </c>
      <c r="C256" s="123" t="s">
        <v>359</v>
      </c>
      <c r="D256" s="142">
        <v>16</v>
      </c>
      <c r="E256" s="142">
        <v>12.5</v>
      </c>
      <c r="F256" s="60">
        <f t="shared" si="15"/>
        <v>14.25</v>
      </c>
      <c r="G256" s="61">
        <f t="shared" si="16"/>
        <v>42.75</v>
      </c>
      <c r="H256" s="334"/>
      <c r="I256" s="62">
        <f t="shared" si="17"/>
        <v>42.75</v>
      </c>
      <c r="J256" s="77"/>
      <c r="K256" s="62">
        <f t="shared" si="18"/>
        <v>42.75</v>
      </c>
      <c r="L256" s="63"/>
      <c r="M256" s="20" t="str">
        <f t="shared" si="19"/>
        <v>Juin</v>
      </c>
      <c r="N256" t="e">
        <f>IF(AND(B256=#REF!,C256=#REF!),"oui","non")</f>
        <v>#REF!</v>
      </c>
    </row>
    <row r="257" spans="1:14" ht="21">
      <c r="A257" s="17">
        <v>250</v>
      </c>
      <c r="B257" s="123" t="s">
        <v>526</v>
      </c>
      <c r="C257" s="123" t="s">
        <v>527</v>
      </c>
      <c r="D257" s="142">
        <v>14.5</v>
      </c>
      <c r="E257" s="142">
        <v>13</v>
      </c>
      <c r="F257" s="60">
        <f t="shared" si="15"/>
        <v>13.75</v>
      </c>
      <c r="G257" s="61">
        <f t="shared" si="16"/>
        <v>41.25</v>
      </c>
      <c r="H257" s="334"/>
      <c r="I257" s="62">
        <f t="shared" si="17"/>
        <v>41.25</v>
      </c>
      <c r="J257" s="77"/>
      <c r="K257" s="62">
        <f t="shared" si="18"/>
        <v>41.25</v>
      </c>
      <c r="L257" s="63"/>
      <c r="M257" s="20" t="str">
        <f t="shared" si="19"/>
        <v>Juin</v>
      </c>
      <c r="N257" t="e">
        <f>IF(AND(B257=#REF!,C257=#REF!),"oui","non")</f>
        <v>#REF!</v>
      </c>
    </row>
    <row r="258" spans="1:14" ht="31.5">
      <c r="A258" s="17">
        <v>251</v>
      </c>
      <c r="B258" s="123" t="s">
        <v>528</v>
      </c>
      <c r="C258" s="123" t="s">
        <v>529</v>
      </c>
      <c r="D258" s="142">
        <v>6.5</v>
      </c>
      <c r="E258" s="142">
        <v>8.5</v>
      </c>
      <c r="F258" s="60">
        <f t="shared" si="15"/>
        <v>7.5</v>
      </c>
      <c r="G258" s="61">
        <f t="shared" si="16"/>
        <v>22.5</v>
      </c>
      <c r="H258" s="334">
        <v>10.5</v>
      </c>
      <c r="I258" s="62">
        <f t="shared" si="17"/>
        <v>31.5</v>
      </c>
      <c r="J258" s="77"/>
      <c r="K258" s="62">
        <f t="shared" si="18"/>
        <v>31.5</v>
      </c>
      <c r="L258" s="63"/>
      <c r="M258" s="20" t="str">
        <f t="shared" si="19"/>
        <v>Synthèse</v>
      </c>
      <c r="N258" t="e">
        <f>IF(AND(B258=#REF!,C258=#REF!),"oui","non")</f>
        <v>#REF!</v>
      </c>
    </row>
    <row r="259" spans="1:14" ht="21">
      <c r="A259" s="17">
        <v>252</v>
      </c>
      <c r="B259" s="123" t="s">
        <v>530</v>
      </c>
      <c r="C259" s="123" t="s">
        <v>531</v>
      </c>
      <c r="D259" s="142">
        <v>13.5</v>
      </c>
      <c r="E259" s="142">
        <v>14</v>
      </c>
      <c r="F259" s="60">
        <f t="shared" si="15"/>
        <v>13.75</v>
      </c>
      <c r="G259" s="61">
        <f t="shared" si="16"/>
        <v>41.25</v>
      </c>
      <c r="H259" s="334"/>
      <c r="I259" s="62">
        <f t="shared" si="17"/>
        <v>41.25</v>
      </c>
      <c r="J259" s="77"/>
      <c r="K259" s="62">
        <f t="shared" si="18"/>
        <v>41.25</v>
      </c>
      <c r="L259" s="63"/>
      <c r="M259" s="20" t="str">
        <f t="shared" si="19"/>
        <v>Juin</v>
      </c>
      <c r="N259" t="e">
        <f>IF(AND(B259=#REF!,C259=#REF!),"oui","non")</f>
        <v>#REF!</v>
      </c>
    </row>
    <row r="260" spans="1:14" ht="21">
      <c r="A260" s="17">
        <v>253</v>
      </c>
      <c r="B260" s="123" t="s">
        <v>117</v>
      </c>
      <c r="C260" s="123" t="s">
        <v>492</v>
      </c>
      <c r="D260" s="142">
        <v>14</v>
      </c>
      <c r="E260" s="142">
        <v>10.5</v>
      </c>
      <c r="F260" s="60">
        <f t="shared" si="15"/>
        <v>12.25</v>
      </c>
      <c r="G260" s="61">
        <f t="shared" si="16"/>
        <v>36.75</v>
      </c>
      <c r="H260" s="334"/>
      <c r="I260" s="62">
        <f t="shared" si="17"/>
        <v>36.75</v>
      </c>
      <c r="J260" s="77"/>
      <c r="K260" s="62">
        <f t="shared" si="18"/>
        <v>36.75</v>
      </c>
      <c r="L260" s="63"/>
      <c r="M260" s="20" t="str">
        <f t="shared" si="19"/>
        <v>Juin</v>
      </c>
      <c r="N260" t="e">
        <f>IF(AND(B260=#REF!,C260=#REF!),"oui","non")</f>
        <v>#REF!</v>
      </c>
    </row>
    <row r="261" spans="1:14" ht="21">
      <c r="A261" s="17">
        <v>254</v>
      </c>
      <c r="B261" s="123" t="s">
        <v>532</v>
      </c>
      <c r="C261" s="123" t="s">
        <v>533</v>
      </c>
      <c r="D261" s="142">
        <v>17</v>
      </c>
      <c r="E261" s="142">
        <v>15</v>
      </c>
      <c r="F261" s="60">
        <f t="shared" si="15"/>
        <v>16</v>
      </c>
      <c r="G261" s="61">
        <f t="shared" si="16"/>
        <v>48</v>
      </c>
      <c r="H261" s="334"/>
      <c r="I261" s="62">
        <f t="shared" si="17"/>
        <v>48</v>
      </c>
      <c r="J261" s="77"/>
      <c r="K261" s="62">
        <f t="shared" si="18"/>
        <v>48</v>
      </c>
      <c r="L261" s="63"/>
      <c r="M261" s="20" t="str">
        <f t="shared" si="19"/>
        <v>Juin</v>
      </c>
      <c r="N261" t="e">
        <f>IF(AND(B261=#REF!,C261=#REF!),"oui","non")</f>
        <v>#REF!</v>
      </c>
    </row>
    <row r="262" spans="1:14" ht="21">
      <c r="A262" s="17">
        <v>255</v>
      </c>
      <c r="B262" s="123" t="s">
        <v>85</v>
      </c>
      <c r="C262" s="123" t="s">
        <v>534</v>
      </c>
      <c r="D262" s="142">
        <v>12.5</v>
      </c>
      <c r="E262" s="142">
        <v>11.5</v>
      </c>
      <c r="F262" s="60">
        <f t="shared" si="15"/>
        <v>12</v>
      </c>
      <c r="G262" s="61">
        <f t="shared" si="16"/>
        <v>36</v>
      </c>
      <c r="H262" s="334"/>
      <c r="I262" s="62">
        <f t="shared" si="17"/>
        <v>36</v>
      </c>
      <c r="J262" s="77"/>
      <c r="K262" s="62">
        <f t="shared" si="18"/>
        <v>36</v>
      </c>
      <c r="L262" s="63"/>
      <c r="M262" s="20" t="str">
        <f t="shared" si="19"/>
        <v>Juin</v>
      </c>
      <c r="N262" t="e">
        <f>IF(AND(B262=#REF!,C262=#REF!),"oui","non")</f>
        <v>#REF!</v>
      </c>
    </row>
    <row r="263" spans="1:14" ht="21">
      <c r="A263" s="17">
        <v>256</v>
      </c>
      <c r="B263" s="123" t="s">
        <v>535</v>
      </c>
      <c r="C263" s="123" t="s">
        <v>536</v>
      </c>
      <c r="D263" s="142">
        <v>17.5</v>
      </c>
      <c r="E263" s="142">
        <v>15</v>
      </c>
      <c r="F263" s="60">
        <f t="shared" si="15"/>
        <v>16.25</v>
      </c>
      <c r="G263" s="61">
        <f t="shared" si="16"/>
        <v>48.75</v>
      </c>
      <c r="H263" s="334"/>
      <c r="I263" s="62">
        <f t="shared" si="17"/>
        <v>48.75</v>
      </c>
      <c r="J263" s="77"/>
      <c r="K263" s="62">
        <f t="shared" si="18"/>
        <v>48.75</v>
      </c>
      <c r="L263" s="63"/>
      <c r="M263" s="20" t="str">
        <f t="shared" si="19"/>
        <v>Juin</v>
      </c>
      <c r="N263" t="e">
        <f>IF(AND(B263=#REF!,C263=#REF!),"oui","non")</f>
        <v>#REF!</v>
      </c>
    </row>
    <row r="264" spans="1:14" ht="21">
      <c r="A264" s="17">
        <v>257</v>
      </c>
      <c r="B264" s="123" t="s">
        <v>537</v>
      </c>
      <c r="C264" s="123" t="s">
        <v>64</v>
      </c>
      <c r="D264" s="142">
        <v>11.5</v>
      </c>
      <c r="E264" s="142">
        <v>13.5</v>
      </c>
      <c r="F264" s="60">
        <f t="shared" ref="F264:F327" si="20">IF(AND(D264=0,E264=0),L264/3,(D264+E264)/2)</f>
        <v>12.5</v>
      </c>
      <c r="G264" s="61">
        <f t="shared" ref="G264:G327" si="21">F264*3</f>
        <v>37.5</v>
      </c>
      <c r="H264" s="334"/>
      <c r="I264" s="62">
        <f t="shared" ref="I264:I327" si="22">MAX(G264,H264*3)</f>
        <v>37.5</v>
      </c>
      <c r="J264" s="77"/>
      <c r="K264" s="62">
        <f t="shared" ref="K264:K327" si="23">MAX(I264,J264*3)</f>
        <v>37.5</v>
      </c>
      <c r="L264" s="63"/>
      <c r="M264" s="20" t="str">
        <f t="shared" ref="M264:M327" si="24">IF(ISBLANK(J264),IF(ISBLANK(H264),"Juin","Synthèse"),"Rattrapage")</f>
        <v>Juin</v>
      </c>
      <c r="N264" t="e">
        <f>IF(AND(B264=#REF!,C264=#REF!),"oui","non")</f>
        <v>#REF!</v>
      </c>
    </row>
    <row r="265" spans="1:14" ht="21">
      <c r="A265" s="17">
        <v>258</v>
      </c>
      <c r="B265" s="123" t="s">
        <v>538</v>
      </c>
      <c r="C265" s="123" t="s">
        <v>75</v>
      </c>
      <c r="D265" s="142">
        <v>14</v>
      </c>
      <c r="E265" s="142">
        <v>16</v>
      </c>
      <c r="F265" s="60">
        <f t="shared" si="20"/>
        <v>15</v>
      </c>
      <c r="G265" s="60">
        <f t="shared" si="21"/>
        <v>45</v>
      </c>
      <c r="H265" s="334"/>
      <c r="I265" s="62">
        <f t="shared" si="22"/>
        <v>45</v>
      </c>
      <c r="J265" s="76"/>
      <c r="K265" s="62">
        <f t="shared" si="23"/>
        <v>45</v>
      </c>
      <c r="L265" s="120"/>
      <c r="M265" s="121" t="str">
        <f t="shared" si="24"/>
        <v>Juin</v>
      </c>
      <c r="N265" t="e">
        <f>IF(AND(B265=#REF!,C265=#REF!),"oui","non")</f>
        <v>#REF!</v>
      </c>
    </row>
    <row r="266" spans="1:14" ht="21">
      <c r="A266" s="17">
        <v>259</v>
      </c>
      <c r="B266" s="123" t="s">
        <v>539</v>
      </c>
      <c r="C266" s="123" t="s">
        <v>120</v>
      </c>
      <c r="D266" s="142">
        <v>9.5</v>
      </c>
      <c r="E266" s="142">
        <v>11.5</v>
      </c>
      <c r="F266" s="60">
        <f t="shared" si="20"/>
        <v>10.5</v>
      </c>
      <c r="G266" s="60">
        <f t="shared" si="21"/>
        <v>31.5</v>
      </c>
      <c r="H266" s="334"/>
      <c r="I266" s="62">
        <f t="shared" si="22"/>
        <v>31.5</v>
      </c>
      <c r="J266" s="76"/>
      <c r="K266" s="62">
        <f t="shared" si="23"/>
        <v>31.5</v>
      </c>
      <c r="L266" s="120"/>
      <c r="M266" s="121" t="str">
        <f t="shared" si="24"/>
        <v>Juin</v>
      </c>
      <c r="N266" t="e">
        <f>IF(AND(B266=#REF!,C266=#REF!),"oui","non")</f>
        <v>#REF!</v>
      </c>
    </row>
    <row r="267" spans="1:14" ht="21">
      <c r="A267" s="17">
        <v>260</v>
      </c>
      <c r="B267" s="123" t="s">
        <v>540</v>
      </c>
      <c r="C267" s="123" t="s">
        <v>57</v>
      </c>
      <c r="D267" s="142">
        <v>12</v>
      </c>
      <c r="E267" s="142">
        <v>11.5</v>
      </c>
      <c r="F267" s="60">
        <f t="shared" si="20"/>
        <v>11.75</v>
      </c>
      <c r="G267" s="60">
        <f t="shared" si="21"/>
        <v>35.25</v>
      </c>
      <c r="H267" s="334"/>
      <c r="I267" s="62">
        <f t="shared" si="22"/>
        <v>35.25</v>
      </c>
      <c r="J267" s="76"/>
      <c r="K267" s="62">
        <f t="shared" si="23"/>
        <v>35.25</v>
      </c>
      <c r="L267" s="120"/>
      <c r="M267" s="121" t="str">
        <f t="shared" si="24"/>
        <v>Juin</v>
      </c>
      <c r="N267" t="e">
        <f>IF(AND(B267=#REF!,C267=#REF!),"oui","non")</f>
        <v>#REF!</v>
      </c>
    </row>
    <row r="268" spans="1:14" ht="31.5">
      <c r="A268" s="17">
        <v>261</v>
      </c>
      <c r="B268" s="123" t="s">
        <v>541</v>
      </c>
      <c r="C268" s="123" t="s">
        <v>781</v>
      </c>
      <c r="D268" s="142">
        <v>7</v>
      </c>
      <c r="E268" s="142">
        <v>7.5</v>
      </c>
      <c r="F268" s="60">
        <f t="shared" si="20"/>
        <v>7.25</v>
      </c>
      <c r="G268" s="60">
        <f t="shared" si="21"/>
        <v>21.75</v>
      </c>
      <c r="H268" s="334">
        <v>8.5</v>
      </c>
      <c r="I268" s="62">
        <f t="shared" si="22"/>
        <v>25.5</v>
      </c>
      <c r="J268" s="76"/>
      <c r="K268" s="62">
        <f t="shared" si="23"/>
        <v>25.5</v>
      </c>
      <c r="L268" s="120"/>
      <c r="M268" s="121" t="str">
        <f t="shared" si="24"/>
        <v>Synthèse</v>
      </c>
      <c r="N268" t="e">
        <f>IF(AND(B268=#REF!,C268=#REF!),"oui","non")</f>
        <v>#REF!</v>
      </c>
    </row>
    <row r="269" spans="1:14" ht="21">
      <c r="A269" s="17">
        <v>262</v>
      </c>
      <c r="B269" s="123" t="s">
        <v>542</v>
      </c>
      <c r="C269" s="123" t="s">
        <v>71</v>
      </c>
      <c r="D269" s="142">
        <v>13</v>
      </c>
      <c r="E269" s="142">
        <v>11.5</v>
      </c>
      <c r="F269" s="60">
        <f t="shared" si="20"/>
        <v>12.25</v>
      </c>
      <c r="G269" s="60">
        <f t="shared" si="21"/>
        <v>36.75</v>
      </c>
      <c r="H269" s="334"/>
      <c r="I269" s="62">
        <f t="shared" si="22"/>
        <v>36.75</v>
      </c>
      <c r="J269" s="76"/>
      <c r="K269" s="62">
        <f t="shared" si="23"/>
        <v>36.75</v>
      </c>
      <c r="L269" s="120"/>
      <c r="M269" s="121" t="str">
        <f t="shared" si="24"/>
        <v>Juin</v>
      </c>
      <c r="N269" t="e">
        <f>IF(AND(B269=#REF!,C269=#REF!),"oui","non")</f>
        <v>#REF!</v>
      </c>
    </row>
    <row r="270" spans="1:14" ht="31.5">
      <c r="A270" s="17">
        <v>263</v>
      </c>
      <c r="B270" s="123" t="s">
        <v>543</v>
      </c>
      <c r="C270" s="123" t="s">
        <v>544</v>
      </c>
      <c r="D270" s="142">
        <v>18</v>
      </c>
      <c r="E270" s="142">
        <v>14</v>
      </c>
      <c r="F270" s="60">
        <f t="shared" si="20"/>
        <v>16</v>
      </c>
      <c r="G270" s="60">
        <f t="shared" si="21"/>
        <v>48</v>
      </c>
      <c r="H270" s="334"/>
      <c r="I270" s="62">
        <f t="shared" si="22"/>
        <v>48</v>
      </c>
      <c r="J270" s="76"/>
      <c r="K270" s="62">
        <f t="shared" si="23"/>
        <v>48</v>
      </c>
      <c r="L270" s="120"/>
      <c r="M270" s="121" t="str">
        <f t="shared" si="24"/>
        <v>Juin</v>
      </c>
      <c r="N270" t="e">
        <f>IF(AND(B270=#REF!,C270=#REF!),"oui","non")</f>
        <v>#REF!</v>
      </c>
    </row>
    <row r="271" spans="1:14" ht="21">
      <c r="A271" s="17">
        <v>264</v>
      </c>
      <c r="B271" s="123" t="s">
        <v>545</v>
      </c>
      <c r="C271" s="123" t="s">
        <v>208</v>
      </c>
      <c r="D271" s="142">
        <v>13.5</v>
      </c>
      <c r="E271" s="142">
        <v>12.5</v>
      </c>
      <c r="F271" s="60">
        <f t="shared" si="20"/>
        <v>13</v>
      </c>
      <c r="G271" s="60">
        <f t="shared" si="21"/>
        <v>39</v>
      </c>
      <c r="H271" s="334"/>
      <c r="I271" s="62">
        <f t="shared" si="22"/>
        <v>39</v>
      </c>
      <c r="J271" s="76"/>
      <c r="K271" s="62">
        <f t="shared" si="23"/>
        <v>39</v>
      </c>
      <c r="L271" s="120"/>
      <c r="M271" s="121" t="str">
        <f t="shared" si="24"/>
        <v>Juin</v>
      </c>
      <c r="N271" t="e">
        <f>IF(AND(B271=#REF!,C271=#REF!),"oui","non")</f>
        <v>#REF!</v>
      </c>
    </row>
    <row r="272" spans="1:14" ht="21">
      <c r="A272" s="17">
        <v>265</v>
      </c>
      <c r="B272" s="123" t="s">
        <v>546</v>
      </c>
      <c r="C272" s="123" t="s">
        <v>470</v>
      </c>
      <c r="D272" s="142">
        <v>12</v>
      </c>
      <c r="E272" s="142">
        <v>14.5</v>
      </c>
      <c r="F272" s="60">
        <f t="shared" si="20"/>
        <v>13.25</v>
      </c>
      <c r="G272" s="60">
        <f t="shared" si="21"/>
        <v>39.75</v>
      </c>
      <c r="H272" s="334"/>
      <c r="I272" s="62">
        <f t="shared" si="22"/>
        <v>39.75</v>
      </c>
      <c r="J272" s="76"/>
      <c r="K272" s="62">
        <f t="shared" si="23"/>
        <v>39.75</v>
      </c>
      <c r="L272" s="120"/>
      <c r="M272" s="121" t="str">
        <f t="shared" si="24"/>
        <v>Juin</v>
      </c>
      <c r="N272" t="e">
        <f>IF(AND(B272=#REF!,C272=#REF!),"oui","non")</f>
        <v>#REF!</v>
      </c>
    </row>
    <row r="273" spans="1:14" ht="21">
      <c r="A273" s="17">
        <v>266</v>
      </c>
      <c r="B273" s="123" t="s">
        <v>547</v>
      </c>
      <c r="C273" s="123" t="s">
        <v>65</v>
      </c>
      <c r="D273" s="142">
        <v>16.5</v>
      </c>
      <c r="E273" s="142">
        <v>17.5</v>
      </c>
      <c r="F273" s="60">
        <f t="shared" si="20"/>
        <v>17</v>
      </c>
      <c r="G273" s="60">
        <f t="shared" si="21"/>
        <v>51</v>
      </c>
      <c r="H273" s="334"/>
      <c r="I273" s="62">
        <f t="shared" si="22"/>
        <v>51</v>
      </c>
      <c r="J273" s="76"/>
      <c r="K273" s="62">
        <f t="shared" si="23"/>
        <v>51</v>
      </c>
      <c r="L273" s="120"/>
      <c r="M273" s="121" t="str">
        <f t="shared" si="24"/>
        <v>Juin</v>
      </c>
      <c r="N273" t="e">
        <f>IF(AND(B273=#REF!,C273=#REF!),"oui","non")</f>
        <v>#REF!</v>
      </c>
    </row>
    <row r="274" spans="1:14" ht="21">
      <c r="A274" s="17">
        <v>267</v>
      </c>
      <c r="B274" s="123" t="s">
        <v>548</v>
      </c>
      <c r="C274" s="123" t="s">
        <v>549</v>
      </c>
      <c r="D274" s="142">
        <v>9</v>
      </c>
      <c r="E274" s="142">
        <v>11</v>
      </c>
      <c r="F274" s="60">
        <f t="shared" si="20"/>
        <v>10</v>
      </c>
      <c r="G274" s="60">
        <f t="shared" si="21"/>
        <v>30</v>
      </c>
      <c r="H274" s="334"/>
      <c r="I274" s="62">
        <f t="shared" si="22"/>
        <v>30</v>
      </c>
      <c r="J274" s="76"/>
      <c r="K274" s="62">
        <f t="shared" si="23"/>
        <v>30</v>
      </c>
      <c r="L274" s="120"/>
      <c r="M274" s="121" t="str">
        <f t="shared" si="24"/>
        <v>Juin</v>
      </c>
      <c r="N274" t="e">
        <f>IF(AND(B274=#REF!,C274=#REF!),"oui","non")</f>
        <v>#REF!</v>
      </c>
    </row>
    <row r="275" spans="1:14" ht="21">
      <c r="A275" s="17">
        <v>268</v>
      </c>
      <c r="B275" s="123" t="s">
        <v>550</v>
      </c>
      <c r="C275" s="123" t="s">
        <v>78</v>
      </c>
      <c r="D275" s="142">
        <v>16</v>
      </c>
      <c r="E275" s="142">
        <v>16.5</v>
      </c>
      <c r="F275" s="60">
        <f t="shared" si="20"/>
        <v>16.25</v>
      </c>
      <c r="G275" s="60">
        <f t="shared" si="21"/>
        <v>48.75</v>
      </c>
      <c r="H275" s="334"/>
      <c r="I275" s="62">
        <f t="shared" si="22"/>
        <v>48.75</v>
      </c>
      <c r="J275" s="76"/>
      <c r="K275" s="62">
        <f t="shared" si="23"/>
        <v>48.75</v>
      </c>
      <c r="L275" s="120"/>
      <c r="M275" s="121" t="str">
        <f t="shared" si="24"/>
        <v>Juin</v>
      </c>
      <c r="N275" t="e">
        <f>IF(AND(B275=#REF!,C275=#REF!),"oui","non")</f>
        <v>#REF!</v>
      </c>
    </row>
    <row r="276" spans="1:14" ht="21">
      <c r="A276" s="17">
        <v>269</v>
      </c>
      <c r="B276" s="123" t="s">
        <v>551</v>
      </c>
      <c r="C276" s="123" t="s">
        <v>438</v>
      </c>
      <c r="D276" s="142">
        <v>16</v>
      </c>
      <c r="E276" s="142">
        <v>12</v>
      </c>
      <c r="F276" s="60">
        <f t="shared" si="20"/>
        <v>14</v>
      </c>
      <c r="G276" s="60">
        <f t="shared" si="21"/>
        <v>42</v>
      </c>
      <c r="H276" s="334"/>
      <c r="I276" s="62">
        <f t="shared" si="22"/>
        <v>42</v>
      </c>
      <c r="J276" s="76"/>
      <c r="K276" s="62">
        <f t="shared" si="23"/>
        <v>42</v>
      </c>
      <c r="L276" s="120"/>
      <c r="M276" s="121" t="str">
        <f t="shared" si="24"/>
        <v>Juin</v>
      </c>
      <c r="N276" t="e">
        <f>IF(AND(B276=#REF!,C276=#REF!),"oui","non")</f>
        <v>#REF!</v>
      </c>
    </row>
    <row r="277" spans="1:14" ht="21">
      <c r="A277" s="17">
        <v>270</v>
      </c>
      <c r="B277" s="123" t="s">
        <v>552</v>
      </c>
      <c r="C277" s="123" t="s">
        <v>68</v>
      </c>
      <c r="D277" s="142">
        <v>14.5</v>
      </c>
      <c r="E277" s="142">
        <v>16</v>
      </c>
      <c r="F277" s="60">
        <f t="shared" si="20"/>
        <v>15.25</v>
      </c>
      <c r="G277" s="60">
        <f t="shared" si="21"/>
        <v>45.75</v>
      </c>
      <c r="H277" s="334"/>
      <c r="I277" s="62">
        <f t="shared" si="22"/>
        <v>45.75</v>
      </c>
      <c r="J277" s="76"/>
      <c r="K277" s="62">
        <f t="shared" si="23"/>
        <v>45.75</v>
      </c>
      <c r="L277" s="120"/>
      <c r="M277" s="121" t="str">
        <f t="shared" si="24"/>
        <v>Juin</v>
      </c>
      <c r="N277" t="e">
        <f>IF(AND(B277=#REF!,C277=#REF!),"oui","non")</f>
        <v>#REF!</v>
      </c>
    </row>
    <row r="278" spans="1:14" ht="21">
      <c r="A278" s="17">
        <v>271</v>
      </c>
      <c r="B278" s="123" t="s">
        <v>553</v>
      </c>
      <c r="C278" s="123" t="s">
        <v>554</v>
      </c>
      <c r="D278" s="142">
        <v>15</v>
      </c>
      <c r="E278" s="142">
        <v>14</v>
      </c>
      <c r="F278" s="60">
        <f t="shared" si="20"/>
        <v>14.5</v>
      </c>
      <c r="G278" s="60">
        <f t="shared" si="21"/>
        <v>43.5</v>
      </c>
      <c r="H278" s="334"/>
      <c r="I278" s="62">
        <f t="shared" si="22"/>
        <v>43.5</v>
      </c>
      <c r="J278" s="76"/>
      <c r="K278" s="62">
        <f t="shared" si="23"/>
        <v>43.5</v>
      </c>
      <c r="L278" s="120"/>
      <c r="M278" s="121" t="str">
        <f t="shared" si="24"/>
        <v>Juin</v>
      </c>
      <c r="N278" t="e">
        <f>IF(AND(B278=#REF!,C278=#REF!),"oui","non")</f>
        <v>#REF!</v>
      </c>
    </row>
    <row r="279" spans="1:14" ht="21">
      <c r="A279" s="17">
        <v>272</v>
      </c>
      <c r="B279" s="123" t="s">
        <v>555</v>
      </c>
      <c r="C279" s="123" t="s">
        <v>556</v>
      </c>
      <c r="D279" s="142">
        <v>13</v>
      </c>
      <c r="E279" s="142">
        <v>15.5</v>
      </c>
      <c r="F279" s="60">
        <f t="shared" si="20"/>
        <v>14.25</v>
      </c>
      <c r="G279" s="60">
        <f t="shared" si="21"/>
        <v>42.75</v>
      </c>
      <c r="H279" s="334"/>
      <c r="I279" s="62">
        <f t="shared" si="22"/>
        <v>42.75</v>
      </c>
      <c r="J279" s="76"/>
      <c r="K279" s="62">
        <f t="shared" si="23"/>
        <v>42.75</v>
      </c>
      <c r="L279" s="120"/>
      <c r="M279" s="121" t="str">
        <f t="shared" si="24"/>
        <v>Juin</v>
      </c>
      <c r="N279" t="e">
        <f>IF(AND(B279=#REF!,C279=#REF!),"oui","non")</f>
        <v>#REF!</v>
      </c>
    </row>
    <row r="280" spans="1:14" ht="21">
      <c r="A280" s="17">
        <v>273</v>
      </c>
      <c r="B280" s="123" t="s">
        <v>557</v>
      </c>
      <c r="C280" s="123" t="s">
        <v>558</v>
      </c>
      <c r="D280" s="142">
        <v>12</v>
      </c>
      <c r="E280" s="142">
        <v>15</v>
      </c>
      <c r="F280" s="60">
        <f t="shared" si="20"/>
        <v>13.5</v>
      </c>
      <c r="G280" s="60">
        <f t="shared" si="21"/>
        <v>40.5</v>
      </c>
      <c r="H280" s="334"/>
      <c r="I280" s="62">
        <f t="shared" si="22"/>
        <v>40.5</v>
      </c>
      <c r="J280" s="76"/>
      <c r="K280" s="62">
        <f t="shared" si="23"/>
        <v>40.5</v>
      </c>
      <c r="L280" s="120"/>
      <c r="M280" s="121" t="str">
        <f t="shared" si="24"/>
        <v>Juin</v>
      </c>
      <c r="N280" t="e">
        <f>IF(AND(B280=#REF!,C280=#REF!),"oui","non")</f>
        <v>#REF!</v>
      </c>
    </row>
    <row r="281" spans="1:14" ht="21">
      <c r="A281" s="17">
        <v>274</v>
      </c>
      <c r="B281" s="123" t="s">
        <v>559</v>
      </c>
      <c r="C281" s="123" t="s">
        <v>560</v>
      </c>
      <c r="D281" s="142">
        <v>15</v>
      </c>
      <c r="E281" s="142">
        <v>17</v>
      </c>
      <c r="F281" s="60">
        <f t="shared" si="20"/>
        <v>16</v>
      </c>
      <c r="G281" s="60">
        <f t="shared" si="21"/>
        <v>48</v>
      </c>
      <c r="H281" s="334"/>
      <c r="I281" s="62">
        <f t="shared" si="22"/>
        <v>48</v>
      </c>
      <c r="J281" s="76"/>
      <c r="K281" s="62">
        <f t="shared" si="23"/>
        <v>48</v>
      </c>
      <c r="L281" s="120"/>
      <c r="M281" s="121" t="str">
        <f t="shared" si="24"/>
        <v>Juin</v>
      </c>
      <c r="N281" t="e">
        <f>IF(AND(B281=#REF!,C281=#REF!),"oui","non")</f>
        <v>#REF!</v>
      </c>
    </row>
    <row r="282" spans="1:14" ht="21">
      <c r="A282" s="17">
        <v>275</v>
      </c>
      <c r="B282" s="123" t="s">
        <v>561</v>
      </c>
      <c r="C282" s="123" t="s">
        <v>281</v>
      </c>
      <c r="D282" s="142">
        <v>14.5</v>
      </c>
      <c r="E282" s="142">
        <v>9</v>
      </c>
      <c r="F282" s="60">
        <f t="shared" si="20"/>
        <v>11.75</v>
      </c>
      <c r="G282" s="60">
        <f t="shared" si="21"/>
        <v>35.25</v>
      </c>
      <c r="H282" s="334"/>
      <c r="I282" s="62">
        <f t="shared" si="22"/>
        <v>35.25</v>
      </c>
      <c r="J282" s="76"/>
      <c r="K282" s="62">
        <f t="shared" si="23"/>
        <v>35.25</v>
      </c>
      <c r="L282" s="120"/>
      <c r="M282" s="121" t="str">
        <f t="shared" si="24"/>
        <v>Juin</v>
      </c>
      <c r="N282" t="e">
        <f>IF(AND(B282=#REF!,C282=#REF!),"oui","non")</f>
        <v>#REF!</v>
      </c>
    </row>
    <row r="283" spans="1:14" ht="21">
      <c r="A283" s="17">
        <v>276</v>
      </c>
      <c r="B283" s="123" t="s">
        <v>562</v>
      </c>
      <c r="C283" s="123" t="s">
        <v>204</v>
      </c>
      <c r="D283" s="142">
        <v>16.5</v>
      </c>
      <c r="E283" s="142">
        <v>11</v>
      </c>
      <c r="F283" s="60">
        <f t="shared" si="20"/>
        <v>13.75</v>
      </c>
      <c r="G283" s="60">
        <f t="shared" si="21"/>
        <v>41.25</v>
      </c>
      <c r="H283" s="334"/>
      <c r="I283" s="62">
        <f t="shared" si="22"/>
        <v>41.25</v>
      </c>
      <c r="J283" s="76"/>
      <c r="K283" s="62">
        <f t="shared" si="23"/>
        <v>41.25</v>
      </c>
      <c r="L283" s="120"/>
      <c r="M283" s="121" t="str">
        <f t="shared" si="24"/>
        <v>Juin</v>
      </c>
      <c r="N283" t="e">
        <f>IF(AND(B283=#REF!,C283=#REF!),"oui","non")</f>
        <v>#REF!</v>
      </c>
    </row>
    <row r="284" spans="1:14" ht="21">
      <c r="A284" s="17">
        <v>277</v>
      </c>
      <c r="B284" s="123" t="s">
        <v>563</v>
      </c>
      <c r="C284" s="123" t="s">
        <v>564</v>
      </c>
      <c r="D284" s="142">
        <v>15.5</v>
      </c>
      <c r="E284" s="142">
        <v>18</v>
      </c>
      <c r="F284" s="60">
        <f t="shared" si="20"/>
        <v>16.75</v>
      </c>
      <c r="G284" s="60">
        <f t="shared" si="21"/>
        <v>50.25</v>
      </c>
      <c r="H284" s="334"/>
      <c r="I284" s="62">
        <f t="shared" si="22"/>
        <v>50.25</v>
      </c>
      <c r="J284" s="76"/>
      <c r="K284" s="62">
        <f t="shared" si="23"/>
        <v>50.25</v>
      </c>
      <c r="L284" s="120"/>
      <c r="M284" s="121" t="str">
        <f t="shared" si="24"/>
        <v>Juin</v>
      </c>
      <c r="N284" t="e">
        <f>IF(AND(B284=#REF!,C284=#REF!),"oui","non")</f>
        <v>#REF!</v>
      </c>
    </row>
    <row r="285" spans="1:14" ht="21">
      <c r="A285" s="17">
        <v>278</v>
      </c>
      <c r="B285" s="123" t="s">
        <v>565</v>
      </c>
      <c r="C285" s="123" t="s">
        <v>262</v>
      </c>
      <c r="D285" s="142">
        <v>15.5</v>
      </c>
      <c r="E285" s="142">
        <v>16</v>
      </c>
      <c r="F285" s="60">
        <f t="shared" si="20"/>
        <v>15.75</v>
      </c>
      <c r="G285" s="60">
        <f t="shared" si="21"/>
        <v>47.25</v>
      </c>
      <c r="H285" s="334"/>
      <c r="I285" s="62">
        <f t="shared" si="22"/>
        <v>47.25</v>
      </c>
      <c r="J285" s="76"/>
      <c r="K285" s="62">
        <f t="shared" si="23"/>
        <v>47.25</v>
      </c>
      <c r="L285" s="120"/>
      <c r="M285" s="121" t="str">
        <f t="shared" si="24"/>
        <v>Juin</v>
      </c>
      <c r="N285" t="e">
        <f>IF(AND(B285=#REF!,C285=#REF!),"oui","non")</f>
        <v>#REF!</v>
      </c>
    </row>
    <row r="286" spans="1:14" ht="21">
      <c r="A286" s="17">
        <v>279</v>
      </c>
      <c r="B286" s="123" t="s">
        <v>118</v>
      </c>
      <c r="C286" s="123" t="s">
        <v>566</v>
      </c>
      <c r="D286" s="142">
        <v>17</v>
      </c>
      <c r="E286" s="142">
        <v>17</v>
      </c>
      <c r="F286" s="60">
        <f t="shared" si="20"/>
        <v>17</v>
      </c>
      <c r="G286" s="60">
        <f t="shared" si="21"/>
        <v>51</v>
      </c>
      <c r="H286" s="334"/>
      <c r="I286" s="62">
        <f t="shared" si="22"/>
        <v>51</v>
      </c>
      <c r="J286" s="76"/>
      <c r="K286" s="62">
        <f t="shared" si="23"/>
        <v>51</v>
      </c>
      <c r="L286" s="120"/>
      <c r="M286" s="121" t="str">
        <f t="shared" si="24"/>
        <v>Juin</v>
      </c>
      <c r="N286" t="e">
        <f>IF(AND(B286=#REF!,C286=#REF!),"oui","non")</f>
        <v>#REF!</v>
      </c>
    </row>
    <row r="287" spans="1:14" ht="21">
      <c r="A287" s="17">
        <v>280</v>
      </c>
      <c r="B287" s="123" t="s">
        <v>119</v>
      </c>
      <c r="C287" s="123" t="s">
        <v>427</v>
      </c>
      <c r="D287" s="142">
        <v>9.5</v>
      </c>
      <c r="E287" s="142">
        <v>8.5</v>
      </c>
      <c r="F287" s="60">
        <f t="shared" si="20"/>
        <v>9</v>
      </c>
      <c r="G287" s="60">
        <f t="shared" si="21"/>
        <v>27</v>
      </c>
      <c r="H287" s="334">
        <v>9</v>
      </c>
      <c r="I287" s="62">
        <f t="shared" si="22"/>
        <v>27</v>
      </c>
      <c r="J287" s="76"/>
      <c r="K287" s="62">
        <f t="shared" si="23"/>
        <v>27</v>
      </c>
      <c r="L287" s="120"/>
      <c r="M287" s="121" t="str">
        <f t="shared" si="24"/>
        <v>Synthèse</v>
      </c>
      <c r="N287" t="e">
        <f>IF(AND(B287=#REF!,C287=#REF!),"oui","non")</f>
        <v>#REF!</v>
      </c>
    </row>
    <row r="288" spans="1:14" ht="21">
      <c r="A288" s="17">
        <v>281</v>
      </c>
      <c r="B288" s="123" t="s">
        <v>567</v>
      </c>
      <c r="C288" s="123" t="s">
        <v>568</v>
      </c>
      <c r="D288" s="142">
        <v>8.5</v>
      </c>
      <c r="E288" s="142">
        <v>10</v>
      </c>
      <c r="F288" s="60">
        <f t="shared" si="20"/>
        <v>9.25</v>
      </c>
      <c r="G288" s="60">
        <f t="shared" si="21"/>
        <v>27.75</v>
      </c>
      <c r="H288" s="334">
        <v>9.5</v>
      </c>
      <c r="I288" s="62">
        <f t="shared" si="22"/>
        <v>28.5</v>
      </c>
      <c r="J288" s="76"/>
      <c r="K288" s="62">
        <f t="shared" si="23"/>
        <v>28.5</v>
      </c>
      <c r="L288" s="120"/>
      <c r="M288" s="121" t="str">
        <f t="shared" si="24"/>
        <v>Synthèse</v>
      </c>
      <c r="N288" t="e">
        <f>IF(AND(B288=#REF!,C288=#REF!),"oui","non")</f>
        <v>#REF!</v>
      </c>
    </row>
    <row r="289" spans="1:14" ht="21">
      <c r="A289" s="17">
        <v>282</v>
      </c>
      <c r="B289" s="123" t="s">
        <v>569</v>
      </c>
      <c r="C289" s="123" t="s">
        <v>570</v>
      </c>
      <c r="D289" s="142">
        <v>18</v>
      </c>
      <c r="E289" s="142">
        <v>16</v>
      </c>
      <c r="F289" s="60">
        <f t="shared" si="20"/>
        <v>17</v>
      </c>
      <c r="G289" s="60">
        <f t="shared" si="21"/>
        <v>51</v>
      </c>
      <c r="H289" s="334"/>
      <c r="I289" s="62">
        <f t="shared" si="22"/>
        <v>51</v>
      </c>
      <c r="J289" s="76"/>
      <c r="K289" s="62">
        <f t="shared" si="23"/>
        <v>51</v>
      </c>
      <c r="L289" s="120"/>
      <c r="M289" s="121" t="str">
        <f t="shared" si="24"/>
        <v>Juin</v>
      </c>
      <c r="N289" t="e">
        <f>IF(AND(B289=#REF!,C289=#REF!),"oui","non")</f>
        <v>#REF!</v>
      </c>
    </row>
    <row r="290" spans="1:14" ht="21">
      <c r="A290" s="17">
        <v>283</v>
      </c>
      <c r="B290" s="123" t="s">
        <v>571</v>
      </c>
      <c r="C290" s="123" t="s">
        <v>572</v>
      </c>
      <c r="D290" s="142">
        <v>15.5</v>
      </c>
      <c r="E290" s="142">
        <v>17</v>
      </c>
      <c r="F290" s="60">
        <f t="shared" si="20"/>
        <v>16.25</v>
      </c>
      <c r="G290" s="60">
        <f t="shared" si="21"/>
        <v>48.75</v>
      </c>
      <c r="H290" s="334"/>
      <c r="I290" s="62">
        <f t="shared" si="22"/>
        <v>48.75</v>
      </c>
      <c r="J290" s="76"/>
      <c r="K290" s="62">
        <f t="shared" si="23"/>
        <v>48.75</v>
      </c>
      <c r="L290" s="120"/>
      <c r="M290" s="121" t="str">
        <f t="shared" si="24"/>
        <v>Juin</v>
      </c>
      <c r="N290" t="e">
        <f>IF(AND(B290=#REF!,C290=#REF!),"oui","non")</f>
        <v>#REF!</v>
      </c>
    </row>
    <row r="291" spans="1:14" ht="21">
      <c r="A291" s="17">
        <v>284</v>
      </c>
      <c r="B291" s="123" t="s">
        <v>573</v>
      </c>
      <c r="C291" s="123" t="s">
        <v>574</v>
      </c>
      <c r="D291" s="142">
        <v>11</v>
      </c>
      <c r="E291" s="142">
        <v>13.5</v>
      </c>
      <c r="F291" s="60">
        <f t="shared" si="20"/>
        <v>12.25</v>
      </c>
      <c r="G291" s="60">
        <f t="shared" si="21"/>
        <v>36.75</v>
      </c>
      <c r="H291" s="334"/>
      <c r="I291" s="62">
        <f t="shared" si="22"/>
        <v>36.75</v>
      </c>
      <c r="J291" s="76"/>
      <c r="K291" s="62">
        <f t="shared" si="23"/>
        <v>36.75</v>
      </c>
      <c r="L291" s="120"/>
      <c r="M291" s="121" t="str">
        <f t="shared" si="24"/>
        <v>Juin</v>
      </c>
      <c r="N291" t="e">
        <f>IF(AND(B291=#REF!,C291=#REF!),"oui","non")</f>
        <v>#REF!</v>
      </c>
    </row>
    <row r="292" spans="1:14" ht="21">
      <c r="A292" s="17">
        <v>285</v>
      </c>
      <c r="B292" s="123" t="s">
        <v>575</v>
      </c>
      <c r="C292" s="123" t="s">
        <v>576</v>
      </c>
      <c r="D292" s="142">
        <v>15</v>
      </c>
      <c r="E292" s="142">
        <v>14.5</v>
      </c>
      <c r="F292" s="60">
        <f t="shared" si="20"/>
        <v>14.75</v>
      </c>
      <c r="G292" s="60">
        <f t="shared" si="21"/>
        <v>44.25</v>
      </c>
      <c r="H292" s="334"/>
      <c r="I292" s="62">
        <f t="shared" si="22"/>
        <v>44.25</v>
      </c>
      <c r="J292" s="76"/>
      <c r="K292" s="62">
        <f t="shared" si="23"/>
        <v>44.25</v>
      </c>
      <c r="L292" s="120"/>
      <c r="M292" s="121" t="str">
        <f t="shared" si="24"/>
        <v>Juin</v>
      </c>
      <c r="N292" t="e">
        <f>IF(AND(B292=#REF!,C292=#REF!),"oui","non")</f>
        <v>#REF!</v>
      </c>
    </row>
    <row r="293" spans="1:14" ht="21">
      <c r="A293" s="17">
        <v>286</v>
      </c>
      <c r="B293" s="123" t="s">
        <v>577</v>
      </c>
      <c r="C293" s="123" t="s">
        <v>578</v>
      </c>
      <c r="D293" s="142">
        <v>15</v>
      </c>
      <c r="E293" s="142">
        <v>16.5</v>
      </c>
      <c r="F293" s="60">
        <f t="shared" si="20"/>
        <v>15.75</v>
      </c>
      <c r="G293" s="60">
        <f t="shared" si="21"/>
        <v>47.25</v>
      </c>
      <c r="H293" s="334"/>
      <c r="I293" s="62">
        <f t="shared" si="22"/>
        <v>47.25</v>
      </c>
      <c r="J293" s="76"/>
      <c r="K293" s="62">
        <f t="shared" si="23"/>
        <v>47.25</v>
      </c>
      <c r="L293" s="120"/>
      <c r="M293" s="121" t="str">
        <f t="shared" si="24"/>
        <v>Juin</v>
      </c>
      <c r="N293" t="e">
        <f>IF(AND(B293=#REF!,C293=#REF!),"oui","non")</f>
        <v>#REF!</v>
      </c>
    </row>
    <row r="294" spans="1:14" ht="21">
      <c r="A294" s="17">
        <v>287</v>
      </c>
      <c r="B294" s="123" t="s">
        <v>579</v>
      </c>
      <c r="C294" s="123" t="s">
        <v>326</v>
      </c>
      <c r="D294" s="142">
        <v>14.5</v>
      </c>
      <c r="E294" s="142">
        <v>13.5</v>
      </c>
      <c r="F294" s="60">
        <f t="shared" si="20"/>
        <v>14</v>
      </c>
      <c r="G294" s="60">
        <f t="shared" si="21"/>
        <v>42</v>
      </c>
      <c r="H294" s="334"/>
      <c r="I294" s="62">
        <f t="shared" si="22"/>
        <v>42</v>
      </c>
      <c r="J294" s="76"/>
      <c r="K294" s="62">
        <f t="shared" si="23"/>
        <v>42</v>
      </c>
      <c r="L294" s="120"/>
      <c r="M294" s="121" t="str">
        <f t="shared" si="24"/>
        <v>Juin</v>
      </c>
      <c r="N294" t="e">
        <f>IF(AND(B294=#REF!,C294=#REF!),"oui","non")</f>
        <v>#REF!</v>
      </c>
    </row>
    <row r="295" spans="1:14" ht="21">
      <c r="A295" s="17">
        <v>288</v>
      </c>
      <c r="B295" s="123" t="s">
        <v>62</v>
      </c>
      <c r="C295" s="123" t="s">
        <v>90</v>
      </c>
      <c r="D295" s="142">
        <v>12.5</v>
      </c>
      <c r="E295" s="142">
        <v>13</v>
      </c>
      <c r="F295" s="60">
        <f t="shared" si="20"/>
        <v>12.75</v>
      </c>
      <c r="G295" s="60">
        <f t="shared" si="21"/>
        <v>38.25</v>
      </c>
      <c r="H295" s="334"/>
      <c r="I295" s="62">
        <f t="shared" si="22"/>
        <v>38.25</v>
      </c>
      <c r="J295" s="76"/>
      <c r="K295" s="62">
        <f t="shared" si="23"/>
        <v>38.25</v>
      </c>
      <c r="L295" s="120"/>
      <c r="M295" s="121" t="str">
        <f t="shared" si="24"/>
        <v>Juin</v>
      </c>
      <c r="N295" t="e">
        <f>IF(AND(B295=#REF!,C295=#REF!),"oui","non")</f>
        <v>#REF!</v>
      </c>
    </row>
    <row r="296" spans="1:14" ht="21">
      <c r="A296" s="17">
        <v>289</v>
      </c>
      <c r="B296" s="123" t="s">
        <v>580</v>
      </c>
      <c r="C296" s="123" t="s">
        <v>379</v>
      </c>
      <c r="D296" s="142">
        <v>17.5</v>
      </c>
      <c r="E296" s="142">
        <v>8.5</v>
      </c>
      <c r="F296" s="60">
        <f t="shared" si="20"/>
        <v>13</v>
      </c>
      <c r="G296" s="60">
        <f t="shared" si="21"/>
        <v>39</v>
      </c>
      <c r="H296" s="334"/>
      <c r="I296" s="62">
        <f t="shared" si="22"/>
        <v>39</v>
      </c>
      <c r="J296" s="76"/>
      <c r="K296" s="62">
        <f t="shared" si="23"/>
        <v>39</v>
      </c>
      <c r="L296" s="120"/>
      <c r="M296" s="121" t="str">
        <f t="shared" si="24"/>
        <v>Juin</v>
      </c>
      <c r="N296" t="e">
        <f>IF(AND(B296=#REF!,C296=#REF!),"oui","non")</f>
        <v>#REF!</v>
      </c>
    </row>
    <row r="297" spans="1:14" ht="21">
      <c r="A297" s="17">
        <v>290</v>
      </c>
      <c r="B297" s="123" t="s">
        <v>581</v>
      </c>
      <c r="C297" s="123" t="s">
        <v>57</v>
      </c>
      <c r="D297" s="142">
        <v>16.5</v>
      </c>
      <c r="E297" s="142">
        <v>15.5</v>
      </c>
      <c r="F297" s="60">
        <f t="shared" si="20"/>
        <v>16</v>
      </c>
      <c r="G297" s="60">
        <f t="shared" si="21"/>
        <v>48</v>
      </c>
      <c r="H297" s="334"/>
      <c r="I297" s="62">
        <f t="shared" si="22"/>
        <v>48</v>
      </c>
      <c r="J297" s="76"/>
      <c r="K297" s="62">
        <f t="shared" si="23"/>
        <v>48</v>
      </c>
      <c r="L297" s="120"/>
      <c r="M297" s="121" t="str">
        <f t="shared" si="24"/>
        <v>Juin</v>
      </c>
      <c r="N297" t="e">
        <f>IF(AND(B297=#REF!,C297=#REF!),"oui","non")</f>
        <v>#REF!</v>
      </c>
    </row>
    <row r="298" spans="1:14" ht="21">
      <c r="A298" s="17">
        <v>291</v>
      </c>
      <c r="B298" s="123" t="s">
        <v>582</v>
      </c>
      <c r="C298" s="123" t="s">
        <v>43</v>
      </c>
      <c r="D298" s="142">
        <v>6.5</v>
      </c>
      <c r="E298" s="142">
        <v>10</v>
      </c>
      <c r="F298" s="60">
        <f t="shared" si="20"/>
        <v>8.25</v>
      </c>
      <c r="G298" s="60">
        <f t="shared" si="21"/>
        <v>24.75</v>
      </c>
      <c r="H298" s="334">
        <v>12.5</v>
      </c>
      <c r="I298" s="62">
        <f t="shared" si="22"/>
        <v>37.5</v>
      </c>
      <c r="J298" s="76"/>
      <c r="K298" s="62">
        <f t="shared" si="23"/>
        <v>37.5</v>
      </c>
      <c r="L298" s="120"/>
      <c r="M298" s="121" t="str">
        <f t="shared" si="24"/>
        <v>Synthèse</v>
      </c>
      <c r="N298" t="e">
        <f>IF(AND(B298=#REF!,C298=#REF!),"oui","non")</f>
        <v>#REF!</v>
      </c>
    </row>
    <row r="299" spans="1:14" ht="21">
      <c r="A299" s="17">
        <v>292</v>
      </c>
      <c r="B299" s="123" t="s">
        <v>98</v>
      </c>
      <c r="C299" s="123" t="s">
        <v>583</v>
      </c>
      <c r="D299" s="142">
        <v>12</v>
      </c>
      <c r="E299" s="142">
        <v>17</v>
      </c>
      <c r="F299" s="60">
        <f t="shared" si="20"/>
        <v>14.5</v>
      </c>
      <c r="G299" s="60">
        <f t="shared" si="21"/>
        <v>43.5</v>
      </c>
      <c r="H299" s="334"/>
      <c r="I299" s="62">
        <f t="shared" si="22"/>
        <v>43.5</v>
      </c>
      <c r="J299" s="76"/>
      <c r="K299" s="62">
        <f t="shared" si="23"/>
        <v>43.5</v>
      </c>
      <c r="L299" s="120"/>
      <c r="M299" s="121" t="str">
        <f t="shared" si="24"/>
        <v>Juin</v>
      </c>
      <c r="N299" t="e">
        <f>IF(AND(B299=#REF!,C299=#REF!),"oui","non")</f>
        <v>#REF!</v>
      </c>
    </row>
    <row r="300" spans="1:14" ht="21">
      <c r="A300" s="17">
        <v>293</v>
      </c>
      <c r="B300" s="123" t="s">
        <v>584</v>
      </c>
      <c r="C300" s="123" t="s">
        <v>585</v>
      </c>
      <c r="D300" s="142">
        <v>8</v>
      </c>
      <c r="E300" s="142">
        <v>5.5</v>
      </c>
      <c r="F300" s="60">
        <f t="shared" si="20"/>
        <v>6.75</v>
      </c>
      <c r="G300" s="60">
        <f t="shared" si="21"/>
        <v>20.25</v>
      </c>
      <c r="H300" s="334">
        <v>12.5</v>
      </c>
      <c r="I300" s="62">
        <f t="shared" si="22"/>
        <v>37.5</v>
      </c>
      <c r="J300" s="76"/>
      <c r="K300" s="62">
        <f t="shared" si="23"/>
        <v>37.5</v>
      </c>
      <c r="L300" s="120"/>
      <c r="M300" s="121" t="str">
        <f t="shared" si="24"/>
        <v>Synthèse</v>
      </c>
      <c r="N300" t="e">
        <f>IF(AND(B300=#REF!,C300=#REF!),"oui","non")</f>
        <v>#REF!</v>
      </c>
    </row>
    <row r="301" spans="1:14" ht="21">
      <c r="A301" s="17">
        <v>294</v>
      </c>
      <c r="B301" s="123" t="s">
        <v>782</v>
      </c>
      <c r="C301" s="123" t="s">
        <v>215</v>
      </c>
      <c r="D301" s="142">
        <v>13.5</v>
      </c>
      <c r="E301" s="142">
        <v>15</v>
      </c>
      <c r="F301" s="60">
        <f t="shared" si="20"/>
        <v>14.25</v>
      </c>
      <c r="G301" s="60">
        <f t="shared" si="21"/>
        <v>42.75</v>
      </c>
      <c r="H301" s="334"/>
      <c r="I301" s="62">
        <f t="shared" si="22"/>
        <v>42.75</v>
      </c>
      <c r="J301" s="76"/>
      <c r="K301" s="62">
        <f t="shared" si="23"/>
        <v>42.75</v>
      </c>
      <c r="L301" s="120"/>
      <c r="M301" s="121" t="str">
        <f t="shared" si="24"/>
        <v>Juin</v>
      </c>
      <c r="N301" t="e">
        <f>IF(AND(B301=#REF!,C301=#REF!),"oui","non")</f>
        <v>#REF!</v>
      </c>
    </row>
    <row r="302" spans="1:14" ht="21">
      <c r="A302" s="17">
        <v>295</v>
      </c>
      <c r="B302" s="123" t="s">
        <v>782</v>
      </c>
      <c r="C302" s="123" t="s">
        <v>783</v>
      </c>
      <c r="D302" s="142">
        <v>7.5</v>
      </c>
      <c r="E302" s="142"/>
      <c r="F302" s="60">
        <f t="shared" si="20"/>
        <v>3.75</v>
      </c>
      <c r="G302" s="60">
        <f t="shared" si="21"/>
        <v>11.25</v>
      </c>
      <c r="H302" s="334"/>
      <c r="I302" s="62">
        <f t="shared" si="22"/>
        <v>11.25</v>
      </c>
      <c r="J302" s="76"/>
      <c r="K302" s="62">
        <f t="shared" si="23"/>
        <v>11.25</v>
      </c>
      <c r="L302" s="120"/>
      <c r="M302" s="121" t="str">
        <f t="shared" si="24"/>
        <v>Juin</v>
      </c>
      <c r="N302" t="e">
        <f>IF(AND(B302=#REF!,C302=#REF!),"oui","non")</f>
        <v>#REF!</v>
      </c>
    </row>
    <row r="303" spans="1:14" ht="31.5">
      <c r="A303" s="17">
        <v>296</v>
      </c>
      <c r="B303" s="123" t="s">
        <v>586</v>
      </c>
      <c r="C303" s="123" t="s">
        <v>587</v>
      </c>
      <c r="D303" s="142">
        <v>16</v>
      </c>
      <c r="E303" s="142">
        <v>15</v>
      </c>
      <c r="F303" s="60">
        <f t="shared" si="20"/>
        <v>15.5</v>
      </c>
      <c r="G303" s="60">
        <f t="shared" si="21"/>
        <v>46.5</v>
      </c>
      <c r="H303" s="334"/>
      <c r="I303" s="62">
        <f t="shared" si="22"/>
        <v>46.5</v>
      </c>
      <c r="J303" s="76"/>
      <c r="K303" s="62">
        <f t="shared" si="23"/>
        <v>46.5</v>
      </c>
      <c r="L303" s="120"/>
      <c r="M303" s="121" t="str">
        <f t="shared" si="24"/>
        <v>Juin</v>
      </c>
      <c r="N303" t="e">
        <f>IF(AND(B303=#REF!,C303=#REF!),"oui","non")</f>
        <v>#REF!</v>
      </c>
    </row>
    <row r="304" spans="1:14" ht="21">
      <c r="A304" s="17">
        <v>297</v>
      </c>
      <c r="B304" s="123" t="s">
        <v>588</v>
      </c>
      <c r="C304" s="123" t="s">
        <v>589</v>
      </c>
      <c r="D304" s="142">
        <v>17</v>
      </c>
      <c r="E304" s="142">
        <v>16</v>
      </c>
      <c r="F304" s="60">
        <f t="shared" si="20"/>
        <v>16.5</v>
      </c>
      <c r="G304" s="60">
        <f t="shared" si="21"/>
        <v>49.5</v>
      </c>
      <c r="H304" s="334"/>
      <c r="I304" s="62">
        <f t="shared" si="22"/>
        <v>49.5</v>
      </c>
      <c r="J304" s="76"/>
      <c r="K304" s="62">
        <f t="shared" si="23"/>
        <v>49.5</v>
      </c>
      <c r="L304" s="120"/>
      <c r="M304" s="121" t="str">
        <f t="shared" si="24"/>
        <v>Juin</v>
      </c>
      <c r="N304" t="e">
        <f>IF(AND(B304=#REF!,C304=#REF!),"oui","non")</f>
        <v>#REF!</v>
      </c>
    </row>
    <row r="305" spans="1:14" ht="21">
      <c r="A305" s="17">
        <v>298</v>
      </c>
      <c r="B305" s="123" t="s">
        <v>784</v>
      </c>
      <c r="C305" s="123" t="s">
        <v>206</v>
      </c>
      <c r="D305" s="142">
        <v>11</v>
      </c>
      <c r="E305" s="142">
        <v>12.5</v>
      </c>
      <c r="F305" s="60">
        <f t="shared" si="20"/>
        <v>11.75</v>
      </c>
      <c r="G305" s="60">
        <f t="shared" si="21"/>
        <v>35.25</v>
      </c>
      <c r="H305" s="334"/>
      <c r="I305" s="62">
        <f t="shared" si="22"/>
        <v>35.25</v>
      </c>
      <c r="J305" s="76"/>
      <c r="K305" s="62">
        <f t="shared" si="23"/>
        <v>35.25</v>
      </c>
      <c r="L305" s="120"/>
      <c r="M305" s="121" t="str">
        <f t="shared" si="24"/>
        <v>Juin</v>
      </c>
      <c r="N305" t="e">
        <f>IF(AND(B305=#REF!,C305=#REF!),"oui","non")</f>
        <v>#REF!</v>
      </c>
    </row>
    <row r="306" spans="1:14" ht="21">
      <c r="A306" s="17">
        <v>299</v>
      </c>
      <c r="B306" s="123" t="s">
        <v>590</v>
      </c>
      <c r="C306" s="123" t="s">
        <v>591</v>
      </c>
      <c r="D306" s="142">
        <v>8</v>
      </c>
      <c r="E306" s="142">
        <v>11</v>
      </c>
      <c r="F306" s="60">
        <f t="shared" si="20"/>
        <v>9.5</v>
      </c>
      <c r="G306" s="60">
        <f t="shared" si="21"/>
        <v>28.5</v>
      </c>
      <c r="H306" s="334">
        <v>12</v>
      </c>
      <c r="I306" s="62">
        <f t="shared" si="22"/>
        <v>36</v>
      </c>
      <c r="J306" s="76"/>
      <c r="K306" s="62">
        <f t="shared" si="23"/>
        <v>36</v>
      </c>
      <c r="L306" s="120"/>
      <c r="M306" s="121" t="str">
        <f t="shared" si="24"/>
        <v>Synthèse</v>
      </c>
      <c r="N306" t="e">
        <f>IF(AND(B306=#REF!,C306=#REF!),"oui","non")</f>
        <v>#REF!</v>
      </c>
    </row>
    <row r="307" spans="1:14" ht="21">
      <c r="A307" s="17">
        <v>300</v>
      </c>
      <c r="B307" s="123" t="s">
        <v>592</v>
      </c>
      <c r="C307" s="123" t="s">
        <v>593</v>
      </c>
      <c r="D307" s="142">
        <v>16.5</v>
      </c>
      <c r="E307" s="142">
        <v>8</v>
      </c>
      <c r="F307" s="60">
        <f t="shared" si="20"/>
        <v>12.25</v>
      </c>
      <c r="G307" s="60">
        <f t="shared" si="21"/>
        <v>36.75</v>
      </c>
      <c r="H307" s="334"/>
      <c r="I307" s="62">
        <f t="shared" si="22"/>
        <v>36.75</v>
      </c>
      <c r="J307" s="76"/>
      <c r="K307" s="62">
        <f t="shared" si="23"/>
        <v>36.75</v>
      </c>
      <c r="L307" s="120"/>
      <c r="M307" s="121" t="str">
        <f t="shared" si="24"/>
        <v>Juin</v>
      </c>
      <c r="N307" t="e">
        <f>IF(AND(B307=#REF!,C307=#REF!),"oui","non")</f>
        <v>#REF!</v>
      </c>
    </row>
    <row r="308" spans="1:14" ht="21">
      <c r="A308" s="17">
        <v>301</v>
      </c>
      <c r="B308" s="123" t="s">
        <v>594</v>
      </c>
      <c r="C308" s="123" t="s">
        <v>417</v>
      </c>
      <c r="D308" s="142">
        <v>13.5</v>
      </c>
      <c r="E308" s="142">
        <v>15.5</v>
      </c>
      <c r="F308" s="60">
        <f t="shared" si="20"/>
        <v>14.5</v>
      </c>
      <c r="G308" s="60">
        <f t="shared" si="21"/>
        <v>43.5</v>
      </c>
      <c r="H308" s="334"/>
      <c r="I308" s="62">
        <f t="shared" si="22"/>
        <v>43.5</v>
      </c>
      <c r="J308" s="76"/>
      <c r="K308" s="62">
        <f t="shared" si="23"/>
        <v>43.5</v>
      </c>
      <c r="L308" s="120"/>
      <c r="M308" s="121" t="str">
        <f t="shared" si="24"/>
        <v>Juin</v>
      </c>
      <c r="N308" t="e">
        <f>IF(AND(B308=#REF!,C308=#REF!),"oui","non")</f>
        <v>#REF!</v>
      </c>
    </row>
    <row r="309" spans="1:14" ht="31.5">
      <c r="A309" s="17">
        <v>302</v>
      </c>
      <c r="B309" s="123" t="s">
        <v>595</v>
      </c>
      <c r="C309" s="123" t="s">
        <v>596</v>
      </c>
      <c r="D309" s="142">
        <v>15.5</v>
      </c>
      <c r="E309" s="142">
        <v>14.5</v>
      </c>
      <c r="F309" s="60">
        <f t="shared" si="20"/>
        <v>15</v>
      </c>
      <c r="G309" s="60">
        <f t="shared" si="21"/>
        <v>45</v>
      </c>
      <c r="H309" s="334"/>
      <c r="I309" s="62">
        <f t="shared" si="22"/>
        <v>45</v>
      </c>
      <c r="J309" s="76"/>
      <c r="K309" s="62">
        <f t="shared" si="23"/>
        <v>45</v>
      </c>
      <c r="L309" s="120"/>
      <c r="M309" s="121" t="str">
        <f t="shared" si="24"/>
        <v>Juin</v>
      </c>
      <c r="N309" t="e">
        <f>IF(AND(B309=#REF!,C309=#REF!),"oui","non")</f>
        <v>#REF!</v>
      </c>
    </row>
    <row r="310" spans="1:14" ht="21">
      <c r="A310" s="17">
        <v>303</v>
      </c>
      <c r="B310" s="123" t="s">
        <v>597</v>
      </c>
      <c r="C310" s="123" t="s">
        <v>76</v>
      </c>
      <c r="D310" s="142">
        <v>15</v>
      </c>
      <c r="E310" s="142">
        <v>13.5</v>
      </c>
      <c r="F310" s="60">
        <f t="shared" si="20"/>
        <v>14.25</v>
      </c>
      <c r="G310" s="60">
        <f t="shared" si="21"/>
        <v>42.75</v>
      </c>
      <c r="H310" s="334"/>
      <c r="I310" s="62">
        <f t="shared" si="22"/>
        <v>42.75</v>
      </c>
      <c r="J310" s="76"/>
      <c r="K310" s="62">
        <f t="shared" si="23"/>
        <v>42.75</v>
      </c>
      <c r="L310" s="120"/>
      <c r="M310" s="121" t="str">
        <f t="shared" si="24"/>
        <v>Juin</v>
      </c>
      <c r="N310" t="e">
        <f>IF(AND(B310=#REF!,C310=#REF!),"oui","non")</f>
        <v>#REF!</v>
      </c>
    </row>
    <row r="311" spans="1:14" ht="21">
      <c r="A311" s="17">
        <v>304</v>
      </c>
      <c r="B311" s="123" t="s">
        <v>597</v>
      </c>
      <c r="C311" s="123" t="s">
        <v>598</v>
      </c>
      <c r="D311" s="142">
        <v>10</v>
      </c>
      <c r="E311" s="142">
        <v>7.5</v>
      </c>
      <c r="F311" s="60">
        <f t="shared" si="20"/>
        <v>8.75</v>
      </c>
      <c r="G311" s="60">
        <f t="shared" si="21"/>
        <v>26.25</v>
      </c>
      <c r="H311" s="334">
        <v>11.5</v>
      </c>
      <c r="I311" s="62">
        <f t="shared" si="22"/>
        <v>34.5</v>
      </c>
      <c r="J311" s="76"/>
      <c r="K311" s="62">
        <f t="shared" si="23"/>
        <v>34.5</v>
      </c>
      <c r="L311" s="120"/>
      <c r="M311" s="121" t="str">
        <f t="shared" si="24"/>
        <v>Synthèse</v>
      </c>
      <c r="N311" t="e">
        <f>IF(AND(B311=#REF!,C311=#REF!),"oui","non")</f>
        <v>#REF!</v>
      </c>
    </row>
    <row r="312" spans="1:14" ht="21">
      <c r="A312" s="17">
        <v>305</v>
      </c>
      <c r="B312" s="123" t="s">
        <v>599</v>
      </c>
      <c r="C312" s="123" t="s">
        <v>600</v>
      </c>
      <c r="D312" s="142">
        <v>16.5</v>
      </c>
      <c r="E312" s="142">
        <v>16.5</v>
      </c>
      <c r="F312" s="60">
        <f t="shared" si="20"/>
        <v>16.5</v>
      </c>
      <c r="G312" s="60">
        <f t="shared" si="21"/>
        <v>49.5</v>
      </c>
      <c r="H312" s="334"/>
      <c r="I312" s="62">
        <f t="shared" si="22"/>
        <v>49.5</v>
      </c>
      <c r="J312" s="76"/>
      <c r="K312" s="62">
        <f t="shared" si="23"/>
        <v>49.5</v>
      </c>
      <c r="L312" s="120"/>
      <c r="M312" s="121" t="str">
        <f t="shared" si="24"/>
        <v>Juin</v>
      </c>
      <c r="N312" t="e">
        <f>IF(AND(B312=#REF!,C312=#REF!),"oui","non")</f>
        <v>#REF!</v>
      </c>
    </row>
    <row r="313" spans="1:14" ht="21">
      <c r="A313" s="17">
        <v>306</v>
      </c>
      <c r="B313" s="123" t="s">
        <v>601</v>
      </c>
      <c r="C313" s="123" t="s">
        <v>602</v>
      </c>
      <c r="D313" s="142">
        <v>9</v>
      </c>
      <c r="E313" s="142">
        <v>8.5</v>
      </c>
      <c r="F313" s="60">
        <f t="shared" si="20"/>
        <v>8.75</v>
      </c>
      <c r="G313" s="60">
        <f t="shared" si="21"/>
        <v>26.25</v>
      </c>
      <c r="H313" s="334">
        <v>9</v>
      </c>
      <c r="I313" s="62">
        <f t="shared" si="22"/>
        <v>27</v>
      </c>
      <c r="J313" s="76"/>
      <c r="K313" s="62">
        <f t="shared" si="23"/>
        <v>27</v>
      </c>
      <c r="L313" s="120"/>
      <c r="M313" s="121" t="str">
        <f t="shared" si="24"/>
        <v>Synthèse</v>
      </c>
      <c r="N313" t="e">
        <f>IF(AND(B313=#REF!,C313=#REF!),"oui","non")</f>
        <v>#REF!</v>
      </c>
    </row>
    <row r="314" spans="1:14" ht="31.5">
      <c r="A314" s="17">
        <v>307</v>
      </c>
      <c r="B314" s="123" t="s">
        <v>603</v>
      </c>
      <c r="C314" s="123" t="s">
        <v>604</v>
      </c>
      <c r="D314" s="142">
        <v>16</v>
      </c>
      <c r="E314" s="142">
        <v>13</v>
      </c>
      <c r="F314" s="60">
        <f t="shared" si="20"/>
        <v>14.5</v>
      </c>
      <c r="G314" s="60">
        <f t="shared" si="21"/>
        <v>43.5</v>
      </c>
      <c r="H314" s="334"/>
      <c r="I314" s="62">
        <f t="shared" si="22"/>
        <v>43.5</v>
      </c>
      <c r="J314" s="76"/>
      <c r="K314" s="62">
        <f t="shared" si="23"/>
        <v>43.5</v>
      </c>
      <c r="L314" s="120"/>
      <c r="M314" s="121" t="str">
        <f t="shared" si="24"/>
        <v>Juin</v>
      </c>
      <c r="N314" t="e">
        <f>IF(AND(B314=#REF!,C314=#REF!),"oui","non")</f>
        <v>#REF!</v>
      </c>
    </row>
    <row r="315" spans="1:14" ht="21">
      <c r="A315" s="17">
        <v>308</v>
      </c>
      <c r="B315" s="123" t="s">
        <v>605</v>
      </c>
      <c r="C315" s="123" t="s">
        <v>606</v>
      </c>
      <c r="D315" s="142">
        <v>11.5</v>
      </c>
      <c r="E315" s="142">
        <v>13</v>
      </c>
      <c r="F315" s="60">
        <f t="shared" si="20"/>
        <v>12.25</v>
      </c>
      <c r="G315" s="60">
        <f t="shared" si="21"/>
        <v>36.75</v>
      </c>
      <c r="H315" s="334"/>
      <c r="I315" s="62">
        <f t="shared" si="22"/>
        <v>36.75</v>
      </c>
      <c r="J315" s="76"/>
      <c r="K315" s="62">
        <f t="shared" si="23"/>
        <v>36.75</v>
      </c>
      <c r="L315" s="120"/>
      <c r="M315" s="121" t="str">
        <f t="shared" si="24"/>
        <v>Juin</v>
      </c>
      <c r="N315" t="e">
        <f>IF(AND(B315=#REF!,C315=#REF!),"oui","non")</f>
        <v>#REF!</v>
      </c>
    </row>
    <row r="316" spans="1:14" ht="21">
      <c r="A316" s="17">
        <v>309</v>
      </c>
      <c r="B316" s="123" t="s">
        <v>605</v>
      </c>
      <c r="C316" s="123" t="s">
        <v>39</v>
      </c>
      <c r="D316" s="142">
        <v>15.5</v>
      </c>
      <c r="E316" s="142">
        <v>14</v>
      </c>
      <c r="F316" s="60">
        <f t="shared" si="20"/>
        <v>14.75</v>
      </c>
      <c r="G316" s="60">
        <f t="shared" si="21"/>
        <v>44.25</v>
      </c>
      <c r="H316" s="334"/>
      <c r="I316" s="62">
        <f t="shared" si="22"/>
        <v>44.25</v>
      </c>
      <c r="J316" s="76"/>
      <c r="K316" s="62">
        <f t="shared" si="23"/>
        <v>44.25</v>
      </c>
      <c r="L316" s="120"/>
      <c r="M316" s="121" t="str">
        <f t="shared" si="24"/>
        <v>Juin</v>
      </c>
      <c r="N316" t="e">
        <f>IF(AND(B316=#REF!,C316=#REF!),"oui","non")</f>
        <v>#REF!</v>
      </c>
    </row>
    <row r="317" spans="1:14" ht="21">
      <c r="A317" s="17">
        <v>310</v>
      </c>
      <c r="B317" s="123" t="s">
        <v>607</v>
      </c>
      <c r="C317" s="123" t="s">
        <v>397</v>
      </c>
      <c r="D317" s="142">
        <v>13.5</v>
      </c>
      <c r="E317" s="142">
        <v>13</v>
      </c>
      <c r="F317" s="60">
        <f t="shared" si="20"/>
        <v>13.25</v>
      </c>
      <c r="G317" s="60">
        <f t="shared" si="21"/>
        <v>39.75</v>
      </c>
      <c r="H317" s="334"/>
      <c r="I317" s="62">
        <f t="shared" si="22"/>
        <v>39.75</v>
      </c>
      <c r="J317" s="76"/>
      <c r="K317" s="62">
        <f t="shared" si="23"/>
        <v>39.75</v>
      </c>
      <c r="L317" s="120"/>
      <c r="M317" s="121" t="str">
        <f t="shared" si="24"/>
        <v>Juin</v>
      </c>
      <c r="N317" t="e">
        <f>IF(AND(B317=#REF!,C317=#REF!),"oui","non")</f>
        <v>#REF!</v>
      </c>
    </row>
    <row r="318" spans="1:14" ht="21">
      <c r="A318" s="17">
        <v>311</v>
      </c>
      <c r="B318" s="123" t="s">
        <v>608</v>
      </c>
      <c r="C318" s="123" t="s">
        <v>470</v>
      </c>
      <c r="D318" s="142">
        <v>14</v>
      </c>
      <c r="E318" s="142">
        <v>13</v>
      </c>
      <c r="F318" s="60">
        <f t="shared" si="20"/>
        <v>13.5</v>
      </c>
      <c r="G318" s="60">
        <f t="shared" si="21"/>
        <v>40.5</v>
      </c>
      <c r="H318" s="334"/>
      <c r="I318" s="62">
        <f t="shared" si="22"/>
        <v>40.5</v>
      </c>
      <c r="J318" s="76"/>
      <c r="K318" s="62">
        <f t="shared" si="23"/>
        <v>40.5</v>
      </c>
      <c r="L318" s="120"/>
      <c r="M318" s="121" t="str">
        <f t="shared" si="24"/>
        <v>Juin</v>
      </c>
      <c r="N318" t="e">
        <f>IF(AND(B318=#REF!,C318=#REF!),"oui","non")</f>
        <v>#REF!</v>
      </c>
    </row>
    <row r="319" spans="1:14" ht="21">
      <c r="A319" s="17">
        <v>312</v>
      </c>
      <c r="B319" s="123" t="s">
        <v>609</v>
      </c>
      <c r="C319" s="123" t="s">
        <v>610</v>
      </c>
      <c r="D319" s="142">
        <v>16</v>
      </c>
      <c r="E319" s="142">
        <v>17</v>
      </c>
      <c r="F319" s="60">
        <f t="shared" si="20"/>
        <v>16.5</v>
      </c>
      <c r="G319" s="60">
        <f t="shared" si="21"/>
        <v>49.5</v>
      </c>
      <c r="H319" s="334"/>
      <c r="I319" s="62">
        <f t="shared" si="22"/>
        <v>49.5</v>
      </c>
      <c r="J319" s="76"/>
      <c r="K319" s="62">
        <f t="shared" si="23"/>
        <v>49.5</v>
      </c>
      <c r="L319" s="120"/>
      <c r="M319" s="121" t="str">
        <f t="shared" si="24"/>
        <v>Juin</v>
      </c>
      <c r="N319" t="e">
        <f>IF(AND(B319=#REF!,C319=#REF!),"oui","non")</f>
        <v>#REF!</v>
      </c>
    </row>
    <row r="320" spans="1:14" ht="21">
      <c r="A320" s="17">
        <v>313</v>
      </c>
      <c r="B320" s="123" t="s">
        <v>611</v>
      </c>
      <c r="C320" s="123" t="s">
        <v>612</v>
      </c>
      <c r="D320" s="142">
        <v>14.5</v>
      </c>
      <c r="E320" s="142">
        <v>11</v>
      </c>
      <c r="F320" s="60">
        <f t="shared" si="20"/>
        <v>12.75</v>
      </c>
      <c r="G320" s="60">
        <f t="shared" si="21"/>
        <v>38.25</v>
      </c>
      <c r="H320" s="334"/>
      <c r="I320" s="62">
        <f t="shared" si="22"/>
        <v>38.25</v>
      </c>
      <c r="J320" s="76"/>
      <c r="K320" s="62">
        <f t="shared" si="23"/>
        <v>38.25</v>
      </c>
      <c r="L320" s="120"/>
      <c r="M320" s="121" t="str">
        <f t="shared" si="24"/>
        <v>Juin</v>
      </c>
      <c r="N320" t="e">
        <f>IF(AND(B320=#REF!,C320=#REF!),"oui","non")</f>
        <v>#REF!</v>
      </c>
    </row>
    <row r="321" spans="1:14" ht="21">
      <c r="A321" s="17">
        <v>314</v>
      </c>
      <c r="B321" s="123" t="s">
        <v>613</v>
      </c>
      <c r="C321" s="123" t="s">
        <v>614</v>
      </c>
      <c r="D321" s="142">
        <v>17</v>
      </c>
      <c r="E321" s="142">
        <v>14.5</v>
      </c>
      <c r="F321" s="60">
        <f t="shared" si="20"/>
        <v>15.75</v>
      </c>
      <c r="G321" s="60">
        <f t="shared" si="21"/>
        <v>47.25</v>
      </c>
      <c r="H321" s="334"/>
      <c r="I321" s="62">
        <f t="shared" si="22"/>
        <v>47.25</v>
      </c>
      <c r="J321" s="76"/>
      <c r="K321" s="62">
        <f t="shared" si="23"/>
        <v>47.25</v>
      </c>
      <c r="L321" s="120"/>
      <c r="M321" s="121" t="str">
        <f t="shared" si="24"/>
        <v>Juin</v>
      </c>
      <c r="N321" t="e">
        <f>IF(AND(B321=#REF!,C321=#REF!),"oui","non")</f>
        <v>#REF!</v>
      </c>
    </row>
    <row r="322" spans="1:14" ht="31.5">
      <c r="A322" s="17">
        <v>315</v>
      </c>
      <c r="B322" s="123" t="s">
        <v>615</v>
      </c>
      <c r="C322" s="123" t="s">
        <v>616</v>
      </c>
      <c r="D322" s="142">
        <v>16</v>
      </c>
      <c r="E322" s="142">
        <v>15.5</v>
      </c>
      <c r="F322" s="60">
        <f t="shared" si="20"/>
        <v>15.75</v>
      </c>
      <c r="G322" s="60">
        <f t="shared" si="21"/>
        <v>47.25</v>
      </c>
      <c r="H322" s="334"/>
      <c r="I322" s="62">
        <f t="shared" si="22"/>
        <v>47.25</v>
      </c>
      <c r="J322" s="76"/>
      <c r="K322" s="62">
        <f t="shared" si="23"/>
        <v>47.25</v>
      </c>
      <c r="L322" s="120"/>
      <c r="M322" s="121" t="str">
        <f t="shared" si="24"/>
        <v>Juin</v>
      </c>
      <c r="N322" t="e">
        <f>IF(AND(B322=#REF!,C322=#REF!),"oui","non")</f>
        <v>#REF!</v>
      </c>
    </row>
    <row r="323" spans="1:14" ht="21">
      <c r="A323" s="17">
        <v>316</v>
      </c>
      <c r="B323" s="123" t="s">
        <v>617</v>
      </c>
      <c r="C323" s="123" t="s">
        <v>618</v>
      </c>
      <c r="D323" s="142">
        <v>12</v>
      </c>
      <c r="E323" s="142">
        <v>11.5</v>
      </c>
      <c r="F323" s="60">
        <f t="shared" si="20"/>
        <v>11.75</v>
      </c>
      <c r="G323" s="60">
        <f t="shared" si="21"/>
        <v>35.25</v>
      </c>
      <c r="H323" s="334"/>
      <c r="I323" s="62">
        <f t="shared" si="22"/>
        <v>35.25</v>
      </c>
      <c r="J323" s="76"/>
      <c r="K323" s="62">
        <f t="shared" si="23"/>
        <v>35.25</v>
      </c>
      <c r="L323" s="120"/>
      <c r="M323" s="121" t="str">
        <f t="shared" si="24"/>
        <v>Juin</v>
      </c>
      <c r="N323" t="e">
        <f>IF(AND(B323=#REF!,C323=#REF!),"oui","non")</f>
        <v>#REF!</v>
      </c>
    </row>
    <row r="324" spans="1:14" ht="21">
      <c r="A324" s="17">
        <v>317</v>
      </c>
      <c r="B324" s="123" t="s">
        <v>619</v>
      </c>
      <c r="C324" s="123" t="s">
        <v>620</v>
      </c>
      <c r="D324" s="143">
        <v>2.5</v>
      </c>
      <c r="E324" s="142">
        <v>12</v>
      </c>
      <c r="F324" s="60">
        <f t="shared" si="20"/>
        <v>7.25</v>
      </c>
      <c r="G324" s="60">
        <f t="shared" si="21"/>
        <v>21.75</v>
      </c>
      <c r="H324" s="334"/>
      <c r="I324" s="62">
        <f t="shared" si="22"/>
        <v>21.75</v>
      </c>
      <c r="J324" s="76"/>
      <c r="K324" s="62">
        <f t="shared" si="23"/>
        <v>21.75</v>
      </c>
      <c r="L324" s="120"/>
      <c r="M324" s="121" t="str">
        <f t="shared" si="24"/>
        <v>Juin</v>
      </c>
      <c r="N324" t="e">
        <f>IF(AND(B324=#REF!,C324=#REF!),"oui","non")</f>
        <v>#REF!</v>
      </c>
    </row>
    <row r="325" spans="1:14" ht="21">
      <c r="A325" s="17">
        <v>318</v>
      </c>
      <c r="B325" s="123" t="s">
        <v>621</v>
      </c>
      <c r="C325" s="123" t="s">
        <v>622</v>
      </c>
      <c r="D325" s="142">
        <v>9.5</v>
      </c>
      <c r="E325" s="142">
        <v>8.5</v>
      </c>
      <c r="F325" s="60">
        <f t="shared" si="20"/>
        <v>9</v>
      </c>
      <c r="G325" s="60">
        <f t="shared" si="21"/>
        <v>27</v>
      </c>
      <c r="H325" s="334">
        <v>9.5</v>
      </c>
      <c r="I325" s="62">
        <f t="shared" si="22"/>
        <v>28.5</v>
      </c>
      <c r="J325" s="76"/>
      <c r="K325" s="62">
        <f t="shared" si="23"/>
        <v>28.5</v>
      </c>
      <c r="L325" s="120"/>
      <c r="M325" s="121" t="str">
        <f t="shared" si="24"/>
        <v>Synthèse</v>
      </c>
      <c r="N325" t="e">
        <f>IF(AND(B325=#REF!,C325=#REF!),"oui","non")</f>
        <v>#REF!</v>
      </c>
    </row>
    <row r="326" spans="1:14" ht="21">
      <c r="A326" s="17">
        <v>319</v>
      </c>
      <c r="B326" s="123" t="s">
        <v>54</v>
      </c>
      <c r="C326" s="123" t="s">
        <v>623</v>
      </c>
      <c r="D326" s="142">
        <v>16</v>
      </c>
      <c r="E326" s="142">
        <v>14.5</v>
      </c>
      <c r="F326" s="60">
        <f t="shared" si="20"/>
        <v>15.25</v>
      </c>
      <c r="G326" s="60">
        <f t="shared" si="21"/>
        <v>45.75</v>
      </c>
      <c r="H326" s="334"/>
      <c r="I326" s="62">
        <f t="shared" si="22"/>
        <v>45.75</v>
      </c>
      <c r="J326" s="76"/>
      <c r="K326" s="62">
        <f t="shared" si="23"/>
        <v>45.75</v>
      </c>
      <c r="L326" s="120"/>
      <c r="M326" s="121" t="str">
        <f t="shared" si="24"/>
        <v>Juin</v>
      </c>
      <c r="N326" t="e">
        <f>IF(AND(B326=#REF!,C326=#REF!),"oui","non")</f>
        <v>#REF!</v>
      </c>
    </row>
    <row r="327" spans="1:14" ht="21">
      <c r="A327" s="17">
        <v>320</v>
      </c>
      <c r="B327" s="123" t="s">
        <v>624</v>
      </c>
      <c r="C327" s="123" t="s">
        <v>625</v>
      </c>
      <c r="D327" s="142">
        <v>12</v>
      </c>
      <c r="E327" s="142">
        <v>6</v>
      </c>
      <c r="F327" s="60">
        <f t="shared" si="20"/>
        <v>9</v>
      </c>
      <c r="G327" s="60">
        <f t="shared" si="21"/>
        <v>27</v>
      </c>
      <c r="H327" s="334">
        <v>10</v>
      </c>
      <c r="I327" s="62">
        <f t="shared" si="22"/>
        <v>30</v>
      </c>
      <c r="J327" s="76"/>
      <c r="K327" s="62">
        <f t="shared" si="23"/>
        <v>30</v>
      </c>
      <c r="L327" s="120"/>
      <c r="M327" s="121" t="str">
        <f t="shared" si="24"/>
        <v>Synthèse</v>
      </c>
      <c r="N327" t="e">
        <f>IF(AND(B327=#REF!,C327=#REF!),"oui","non")</f>
        <v>#REF!</v>
      </c>
    </row>
    <row r="328" spans="1:14" ht="21">
      <c r="A328" s="17">
        <v>321</v>
      </c>
      <c r="B328" s="123" t="s">
        <v>626</v>
      </c>
      <c r="C328" s="123" t="s">
        <v>196</v>
      </c>
      <c r="D328" s="142">
        <v>14.5</v>
      </c>
      <c r="E328" s="163">
        <v>9.5</v>
      </c>
      <c r="F328" s="60">
        <f t="shared" ref="F328:F391" si="25">IF(AND(D328=0,E328=0),L328/3,(D328+E328)/2)</f>
        <v>12</v>
      </c>
      <c r="G328" s="60">
        <f t="shared" ref="G328:G391" si="26">F328*3</f>
        <v>36</v>
      </c>
      <c r="H328" s="334"/>
      <c r="I328" s="62">
        <f t="shared" ref="I328:I391" si="27">MAX(G328,H328*3)</f>
        <v>36</v>
      </c>
      <c r="J328" s="76"/>
      <c r="K328" s="62">
        <f t="shared" ref="K328:K391" si="28">MAX(I328,J328*3)</f>
        <v>36</v>
      </c>
      <c r="L328" s="120"/>
      <c r="M328" s="121" t="str">
        <f t="shared" ref="M328:M391" si="29">IF(ISBLANK(J328),IF(ISBLANK(H328),"Juin","Synthèse"),"Rattrapage")</f>
        <v>Juin</v>
      </c>
      <c r="N328" t="e">
        <f>IF(AND(B328=#REF!,C328=#REF!),"oui","non")</f>
        <v>#REF!</v>
      </c>
    </row>
    <row r="329" spans="1:14" ht="21">
      <c r="A329" s="17">
        <v>322</v>
      </c>
      <c r="B329" s="123" t="s">
        <v>626</v>
      </c>
      <c r="C329" s="123" t="s">
        <v>84</v>
      </c>
      <c r="D329" s="142">
        <v>13</v>
      </c>
      <c r="E329" s="142">
        <v>12.5</v>
      </c>
      <c r="F329" s="60">
        <f t="shared" si="25"/>
        <v>12.75</v>
      </c>
      <c r="G329" s="60">
        <f t="shared" si="26"/>
        <v>38.25</v>
      </c>
      <c r="H329" s="334"/>
      <c r="I329" s="62">
        <f t="shared" si="27"/>
        <v>38.25</v>
      </c>
      <c r="J329" s="76"/>
      <c r="K329" s="62">
        <f t="shared" si="28"/>
        <v>38.25</v>
      </c>
      <c r="L329" s="120"/>
      <c r="M329" s="121" t="str">
        <f t="shared" si="29"/>
        <v>Juin</v>
      </c>
      <c r="N329" t="e">
        <f>IF(AND(B329=#REF!,C329=#REF!),"oui","non")</f>
        <v>#REF!</v>
      </c>
    </row>
    <row r="330" spans="1:14" ht="21">
      <c r="A330" s="17">
        <v>323</v>
      </c>
      <c r="B330" s="123" t="s">
        <v>627</v>
      </c>
      <c r="C330" s="123" t="s">
        <v>628</v>
      </c>
      <c r="D330" s="142">
        <v>14</v>
      </c>
      <c r="E330" s="142">
        <v>13</v>
      </c>
      <c r="F330" s="60">
        <f t="shared" si="25"/>
        <v>13.5</v>
      </c>
      <c r="G330" s="60">
        <f t="shared" si="26"/>
        <v>40.5</v>
      </c>
      <c r="H330" s="334"/>
      <c r="I330" s="62">
        <f t="shared" si="27"/>
        <v>40.5</v>
      </c>
      <c r="J330" s="76"/>
      <c r="K330" s="62">
        <f t="shared" si="28"/>
        <v>40.5</v>
      </c>
      <c r="L330" s="120"/>
      <c r="M330" s="121" t="str">
        <f t="shared" si="29"/>
        <v>Juin</v>
      </c>
      <c r="N330" t="e">
        <f>IF(AND(B330=#REF!,C330=#REF!),"oui","non")</f>
        <v>#REF!</v>
      </c>
    </row>
    <row r="331" spans="1:14" ht="21">
      <c r="A331" s="17">
        <v>324</v>
      </c>
      <c r="B331" s="123" t="s">
        <v>629</v>
      </c>
      <c r="C331" s="123" t="s">
        <v>228</v>
      </c>
      <c r="D331" s="142">
        <v>6.5</v>
      </c>
      <c r="E331" s="142">
        <v>10.5</v>
      </c>
      <c r="F331" s="60">
        <f t="shared" si="25"/>
        <v>8.5</v>
      </c>
      <c r="G331" s="60">
        <f t="shared" si="26"/>
        <v>25.5</v>
      </c>
      <c r="H331" s="334">
        <v>8</v>
      </c>
      <c r="I331" s="62">
        <f t="shared" si="27"/>
        <v>25.5</v>
      </c>
      <c r="J331" s="76"/>
      <c r="K331" s="62">
        <f t="shared" si="28"/>
        <v>25.5</v>
      </c>
      <c r="L331" s="120"/>
      <c r="M331" s="121" t="str">
        <f t="shared" si="29"/>
        <v>Synthèse</v>
      </c>
      <c r="N331" t="e">
        <f>IF(AND(B331=#REF!,C331=#REF!),"oui","non")</f>
        <v>#REF!</v>
      </c>
    </row>
    <row r="332" spans="1:14" ht="21">
      <c r="A332" s="17">
        <v>325</v>
      </c>
      <c r="B332" s="123" t="s">
        <v>630</v>
      </c>
      <c r="C332" s="123" t="s">
        <v>631</v>
      </c>
      <c r="D332" s="142">
        <v>15</v>
      </c>
      <c r="E332" s="142">
        <v>17</v>
      </c>
      <c r="F332" s="60">
        <f t="shared" si="25"/>
        <v>16</v>
      </c>
      <c r="G332" s="60">
        <f t="shared" si="26"/>
        <v>48</v>
      </c>
      <c r="H332" s="334"/>
      <c r="I332" s="62">
        <f t="shared" si="27"/>
        <v>48</v>
      </c>
      <c r="J332" s="76"/>
      <c r="K332" s="62">
        <f t="shared" si="28"/>
        <v>48</v>
      </c>
      <c r="L332" s="120"/>
      <c r="M332" s="121" t="str">
        <f t="shared" si="29"/>
        <v>Juin</v>
      </c>
      <c r="N332" t="e">
        <f>IF(AND(B332=#REF!,C332=#REF!),"oui","non")</f>
        <v>#REF!</v>
      </c>
    </row>
    <row r="333" spans="1:14" ht="21">
      <c r="A333" s="17">
        <v>326</v>
      </c>
      <c r="B333" s="123" t="s">
        <v>632</v>
      </c>
      <c r="C333" s="123" t="s">
        <v>558</v>
      </c>
      <c r="D333" s="142">
        <v>13.5</v>
      </c>
      <c r="E333" s="142">
        <v>15</v>
      </c>
      <c r="F333" s="60">
        <f t="shared" si="25"/>
        <v>14.25</v>
      </c>
      <c r="G333" s="60">
        <f t="shared" si="26"/>
        <v>42.75</v>
      </c>
      <c r="H333" s="334"/>
      <c r="I333" s="62">
        <f t="shared" si="27"/>
        <v>42.75</v>
      </c>
      <c r="J333" s="76"/>
      <c r="K333" s="62">
        <f t="shared" si="28"/>
        <v>42.75</v>
      </c>
      <c r="L333" s="120"/>
      <c r="M333" s="121" t="str">
        <f t="shared" si="29"/>
        <v>Juin</v>
      </c>
      <c r="N333" t="e">
        <f>IF(AND(B333=#REF!,C333=#REF!),"oui","non")</f>
        <v>#REF!</v>
      </c>
    </row>
    <row r="334" spans="1:14" ht="21">
      <c r="A334" s="17">
        <v>327</v>
      </c>
      <c r="B334" s="123" t="s">
        <v>633</v>
      </c>
      <c r="C334" s="123" t="s">
        <v>634</v>
      </c>
      <c r="D334" s="142">
        <v>14</v>
      </c>
      <c r="E334" s="142">
        <v>12</v>
      </c>
      <c r="F334" s="60">
        <f t="shared" si="25"/>
        <v>13</v>
      </c>
      <c r="G334" s="60">
        <f t="shared" si="26"/>
        <v>39</v>
      </c>
      <c r="H334" s="334"/>
      <c r="I334" s="62">
        <f t="shared" si="27"/>
        <v>39</v>
      </c>
      <c r="J334" s="76"/>
      <c r="K334" s="62">
        <f t="shared" si="28"/>
        <v>39</v>
      </c>
      <c r="L334" s="120"/>
      <c r="M334" s="121" t="str">
        <f t="shared" si="29"/>
        <v>Juin</v>
      </c>
      <c r="N334" t="e">
        <f>IF(AND(B334=#REF!,C334=#REF!),"oui","non")</f>
        <v>#REF!</v>
      </c>
    </row>
    <row r="335" spans="1:14" ht="21">
      <c r="A335" s="17">
        <v>328</v>
      </c>
      <c r="B335" s="123" t="s">
        <v>633</v>
      </c>
      <c r="C335" s="123" t="s">
        <v>635</v>
      </c>
      <c r="D335" s="142">
        <v>7.5</v>
      </c>
      <c r="E335" s="142">
        <v>13</v>
      </c>
      <c r="F335" s="60">
        <f t="shared" si="25"/>
        <v>10.25</v>
      </c>
      <c r="G335" s="60">
        <f t="shared" si="26"/>
        <v>30.75</v>
      </c>
      <c r="H335" s="334"/>
      <c r="I335" s="62">
        <f t="shared" si="27"/>
        <v>30.75</v>
      </c>
      <c r="J335" s="76"/>
      <c r="K335" s="62">
        <f t="shared" si="28"/>
        <v>30.75</v>
      </c>
      <c r="L335" s="120"/>
      <c r="M335" s="121" t="str">
        <f t="shared" si="29"/>
        <v>Juin</v>
      </c>
      <c r="N335" t="e">
        <f>IF(AND(B335=#REF!,C335=#REF!),"oui","non")</f>
        <v>#REF!</v>
      </c>
    </row>
    <row r="336" spans="1:14" ht="21">
      <c r="A336" s="17">
        <v>329</v>
      </c>
      <c r="B336" s="123" t="s">
        <v>636</v>
      </c>
      <c r="C336" s="123" t="s">
        <v>637</v>
      </c>
      <c r="D336" s="142">
        <v>15.5</v>
      </c>
      <c r="E336" s="142">
        <v>13</v>
      </c>
      <c r="F336" s="60">
        <f t="shared" si="25"/>
        <v>14.25</v>
      </c>
      <c r="G336" s="60">
        <f t="shared" si="26"/>
        <v>42.75</v>
      </c>
      <c r="H336" s="334"/>
      <c r="I336" s="62">
        <f t="shared" si="27"/>
        <v>42.75</v>
      </c>
      <c r="J336" s="76"/>
      <c r="K336" s="62">
        <f t="shared" si="28"/>
        <v>42.75</v>
      </c>
      <c r="L336" s="120"/>
      <c r="M336" s="121" t="str">
        <f t="shared" si="29"/>
        <v>Juin</v>
      </c>
      <c r="N336" t="e">
        <f>IF(AND(B336=#REF!,C336=#REF!),"oui","non")</f>
        <v>#REF!</v>
      </c>
    </row>
    <row r="337" spans="1:14" ht="24" customHeight="1">
      <c r="A337" s="17">
        <v>330</v>
      </c>
      <c r="B337" s="123" t="s">
        <v>638</v>
      </c>
      <c r="C337" s="123" t="s">
        <v>337</v>
      </c>
      <c r="D337" s="142">
        <v>9.5</v>
      </c>
      <c r="E337" s="142">
        <v>14</v>
      </c>
      <c r="F337" s="60">
        <f t="shared" si="25"/>
        <v>11.75</v>
      </c>
      <c r="G337" s="60">
        <f t="shared" si="26"/>
        <v>35.25</v>
      </c>
      <c r="H337" s="334"/>
      <c r="I337" s="62">
        <f t="shared" si="27"/>
        <v>35.25</v>
      </c>
      <c r="J337" s="76"/>
      <c r="K337" s="62">
        <f t="shared" si="28"/>
        <v>35.25</v>
      </c>
      <c r="L337" s="120"/>
      <c r="M337" s="121" t="str">
        <f t="shared" si="29"/>
        <v>Juin</v>
      </c>
      <c r="N337" t="e">
        <f>IF(AND(B337=#REF!,C337=#REF!),"oui","non")</f>
        <v>#REF!</v>
      </c>
    </row>
    <row r="338" spans="1:14" ht="21">
      <c r="A338" s="17">
        <v>331</v>
      </c>
      <c r="B338" s="123" t="s">
        <v>87</v>
      </c>
      <c r="C338" s="123" t="s">
        <v>639</v>
      </c>
      <c r="D338" s="142">
        <v>17</v>
      </c>
      <c r="E338" s="142">
        <v>15.5</v>
      </c>
      <c r="F338" s="60">
        <f t="shared" si="25"/>
        <v>16.25</v>
      </c>
      <c r="G338" s="60">
        <f t="shared" si="26"/>
        <v>48.75</v>
      </c>
      <c r="H338" s="334"/>
      <c r="I338" s="62">
        <f t="shared" si="27"/>
        <v>48.75</v>
      </c>
      <c r="J338" s="76"/>
      <c r="K338" s="62">
        <f t="shared" si="28"/>
        <v>48.75</v>
      </c>
      <c r="L338" s="120"/>
      <c r="M338" s="121" t="str">
        <f t="shared" si="29"/>
        <v>Juin</v>
      </c>
      <c r="N338" t="e">
        <f>IF(AND(B338=#REF!,C338=#REF!),"oui","non")</f>
        <v>#REF!</v>
      </c>
    </row>
    <row r="339" spans="1:14" ht="21">
      <c r="A339" s="17">
        <v>332</v>
      </c>
      <c r="B339" s="123" t="s">
        <v>640</v>
      </c>
      <c r="C339" s="123" t="s">
        <v>641</v>
      </c>
      <c r="D339" s="142">
        <v>14</v>
      </c>
      <c r="E339" s="142">
        <v>15.5</v>
      </c>
      <c r="F339" s="60">
        <f t="shared" si="25"/>
        <v>14.75</v>
      </c>
      <c r="G339" s="60">
        <f t="shared" si="26"/>
        <v>44.25</v>
      </c>
      <c r="H339" s="334"/>
      <c r="I339" s="62">
        <f t="shared" si="27"/>
        <v>44.25</v>
      </c>
      <c r="J339" s="76"/>
      <c r="K339" s="62">
        <f t="shared" si="28"/>
        <v>44.25</v>
      </c>
      <c r="L339" s="120"/>
      <c r="M339" s="121" t="str">
        <f t="shared" si="29"/>
        <v>Juin</v>
      </c>
      <c r="N339" t="e">
        <f>IF(AND(B339=#REF!,C339=#REF!),"oui","non")</f>
        <v>#REF!</v>
      </c>
    </row>
    <row r="340" spans="1:14" ht="31.5">
      <c r="A340" s="17">
        <v>333</v>
      </c>
      <c r="B340" s="123" t="s">
        <v>642</v>
      </c>
      <c r="C340" s="123" t="s">
        <v>643</v>
      </c>
      <c r="D340" s="142">
        <v>16.5</v>
      </c>
      <c r="E340" s="142">
        <v>17.5</v>
      </c>
      <c r="F340" s="60">
        <f t="shared" si="25"/>
        <v>17</v>
      </c>
      <c r="G340" s="60">
        <f t="shared" si="26"/>
        <v>51</v>
      </c>
      <c r="H340" s="334"/>
      <c r="I340" s="62">
        <f t="shared" si="27"/>
        <v>51</v>
      </c>
      <c r="J340" s="76"/>
      <c r="K340" s="62">
        <f t="shared" si="28"/>
        <v>51</v>
      </c>
      <c r="L340" s="120"/>
      <c r="M340" s="121" t="str">
        <f t="shared" si="29"/>
        <v>Juin</v>
      </c>
      <c r="N340" t="e">
        <f>IF(AND(B340=#REF!,C340=#REF!),"oui","non")</f>
        <v>#REF!</v>
      </c>
    </row>
    <row r="341" spans="1:14" ht="21">
      <c r="A341" s="17">
        <v>334</v>
      </c>
      <c r="B341" s="123" t="s">
        <v>56</v>
      </c>
      <c r="C341" s="123" t="s">
        <v>785</v>
      </c>
      <c r="D341" s="143"/>
      <c r="E341" s="143"/>
      <c r="F341" s="60">
        <f t="shared" si="25"/>
        <v>10</v>
      </c>
      <c r="G341" s="60">
        <f t="shared" si="26"/>
        <v>30</v>
      </c>
      <c r="H341" s="336"/>
      <c r="I341" s="62">
        <f t="shared" si="27"/>
        <v>30</v>
      </c>
      <c r="J341" s="76"/>
      <c r="K341" s="62">
        <f t="shared" si="28"/>
        <v>30</v>
      </c>
      <c r="L341" s="120">
        <v>30</v>
      </c>
      <c r="M341" s="121" t="str">
        <f t="shared" si="29"/>
        <v>Juin</v>
      </c>
      <c r="N341" t="e">
        <f>IF(AND(B341=#REF!,C341=#REF!),"oui","non")</f>
        <v>#REF!</v>
      </c>
    </row>
    <row r="342" spans="1:14" ht="21">
      <c r="A342" s="17">
        <v>335</v>
      </c>
      <c r="B342" s="123" t="s">
        <v>644</v>
      </c>
      <c r="C342" s="123" t="s">
        <v>281</v>
      </c>
      <c r="D342" s="142">
        <v>16.5</v>
      </c>
      <c r="E342" s="142">
        <v>16.5</v>
      </c>
      <c r="F342" s="60">
        <f t="shared" si="25"/>
        <v>16.5</v>
      </c>
      <c r="G342" s="60">
        <f t="shared" si="26"/>
        <v>49.5</v>
      </c>
      <c r="H342" s="334"/>
      <c r="I342" s="62">
        <f t="shared" si="27"/>
        <v>49.5</v>
      </c>
      <c r="J342" s="76"/>
      <c r="K342" s="62">
        <f t="shared" si="28"/>
        <v>49.5</v>
      </c>
      <c r="L342" s="120"/>
      <c r="M342" s="121" t="str">
        <f t="shared" si="29"/>
        <v>Juin</v>
      </c>
      <c r="N342" t="e">
        <f>IF(AND(B342=#REF!,C342=#REF!),"oui","non")</f>
        <v>#REF!</v>
      </c>
    </row>
    <row r="343" spans="1:14" ht="21">
      <c r="A343" s="17">
        <v>336</v>
      </c>
      <c r="B343" s="123" t="s">
        <v>645</v>
      </c>
      <c r="C343" s="123" t="s">
        <v>646</v>
      </c>
      <c r="D343" s="142">
        <v>17.5</v>
      </c>
      <c r="E343" s="142">
        <v>16</v>
      </c>
      <c r="F343" s="60">
        <f t="shared" si="25"/>
        <v>16.75</v>
      </c>
      <c r="G343" s="60">
        <f t="shared" si="26"/>
        <v>50.25</v>
      </c>
      <c r="H343" s="334"/>
      <c r="I343" s="62">
        <f t="shared" si="27"/>
        <v>50.25</v>
      </c>
      <c r="J343" s="76"/>
      <c r="K343" s="62">
        <f t="shared" si="28"/>
        <v>50.25</v>
      </c>
      <c r="L343" s="120"/>
      <c r="M343" s="121" t="str">
        <f t="shared" si="29"/>
        <v>Juin</v>
      </c>
      <c r="N343" t="e">
        <f>IF(AND(B343=#REF!,C343=#REF!),"oui","non")</f>
        <v>#REF!</v>
      </c>
    </row>
    <row r="344" spans="1:14" ht="21">
      <c r="A344" s="17">
        <v>337</v>
      </c>
      <c r="B344" s="123" t="s">
        <v>647</v>
      </c>
      <c r="C344" s="123" t="s">
        <v>44</v>
      </c>
      <c r="D344" s="142">
        <v>11</v>
      </c>
      <c r="E344" s="142">
        <v>15.5</v>
      </c>
      <c r="F344" s="60">
        <f t="shared" si="25"/>
        <v>13.25</v>
      </c>
      <c r="G344" s="60">
        <f t="shared" si="26"/>
        <v>39.75</v>
      </c>
      <c r="H344" s="334"/>
      <c r="I344" s="62">
        <f t="shared" si="27"/>
        <v>39.75</v>
      </c>
      <c r="J344" s="76"/>
      <c r="K344" s="62">
        <f t="shared" si="28"/>
        <v>39.75</v>
      </c>
      <c r="L344" s="120"/>
      <c r="M344" s="121" t="str">
        <f t="shared" si="29"/>
        <v>Juin</v>
      </c>
      <c r="N344" t="e">
        <f>IF(AND(B344=#REF!,C344=#REF!),"oui","non")</f>
        <v>#REF!</v>
      </c>
    </row>
    <row r="345" spans="1:14" ht="21">
      <c r="A345" s="17">
        <v>338</v>
      </c>
      <c r="B345" s="123" t="s">
        <v>648</v>
      </c>
      <c r="C345" s="123" t="s">
        <v>649</v>
      </c>
      <c r="D345" s="142">
        <v>15.5</v>
      </c>
      <c r="E345" s="142">
        <v>14.5</v>
      </c>
      <c r="F345" s="60">
        <f t="shared" si="25"/>
        <v>15</v>
      </c>
      <c r="G345" s="60">
        <f t="shared" si="26"/>
        <v>45</v>
      </c>
      <c r="H345" s="334"/>
      <c r="I345" s="62">
        <f t="shared" si="27"/>
        <v>45</v>
      </c>
      <c r="J345" s="76"/>
      <c r="K345" s="62">
        <f t="shared" si="28"/>
        <v>45</v>
      </c>
      <c r="L345" s="120"/>
      <c r="M345" s="121" t="str">
        <f t="shared" si="29"/>
        <v>Juin</v>
      </c>
      <c r="N345" t="e">
        <f>IF(AND(B345=#REF!,C345=#REF!),"oui","non")</f>
        <v>#REF!</v>
      </c>
    </row>
    <row r="346" spans="1:14" ht="21">
      <c r="A346" s="17">
        <v>339</v>
      </c>
      <c r="B346" s="123" t="s">
        <v>650</v>
      </c>
      <c r="C346" s="123" t="s">
        <v>651</v>
      </c>
      <c r="D346" s="142">
        <v>4</v>
      </c>
      <c r="E346" s="142">
        <v>7</v>
      </c>
      <c r="F346" s="60">
        <f t="shared" si="25"/>
        <v>5.5</v>
      </c>
      <c r="G346" s="60">
        <f t="shared" si="26"/>
        <v>16.5</v>
      </c>
      <c r="H346" s="334">
        <v>9</v>
      </c>
      <c r="I346" s="62">
        <f t="shared" si="27"/>
        <v>27</v>
      </c>
      <c r="J346" s="76"/>
      <c r="K346" s="62">
        <f t="shared" si="28"/>
        <v>27</v>
      </c>
      <c r="L346" s="120"/>
      <c r="M346" s="121" t="str">
        <f t="shared" si="29"/>
        <v>Synthèse</v>
      </c>
      <c r="N346" t="e">
        <f>IF(AND(B346=#REF!,C346=#REF!),"oui","non")</f>
        <v>#REF!</v>
      </c>
    </row>
    <row r="347" spans="1:14" ht="21">
      <c r="A347" s="17">
        <v>340</v>
      </c>
      <c r="B347" s="123" t="s">
        <v>652</v>
      </c>
      <c r="C347" s="123" t="s">
        <v>653</v>
      </c>
      <c r="D347" s="142">
        <v>14</v>
      </c>
      <c r="E347" s="142">
        <v>10.5</v>
      </c>
      <c r="F347" s="60">
        <f t="shared" si="25"/>
        <v>12.25</v>
      </c>
      <c r="G347" s="60">
        <f t="shared" si="26"/>
        <v>36.75</v>
      </c>
      <c r="H347" s="334"/>
      <c r="I347" s="62">
        <f t="shared" si="27"/>
        <v>36.75</v>
      </c>
      <c r="J347" s="76"/>
      <c r="K347" s="62">
        <f t="shared" si="28"/>
        <v>36.75</v>
      </c>
      <c r="L347" s="120"/>
      <c r="M347" s="121" t="str">
        <f t="shared" si="29"/>
        <v>Juin</v>
      </c>
      <c r="N347" t="e">
        <f>IF(AND(B347=#REF!,C347=#REF!),"oui","non")</f>
        <v>#REF!</v>
      </c>
    </row>
    <row r="348" spans="1:14" ht="21">
      <c r="A348" s="17">
        <v>341</v>
      </c>
      <c r="B348" s="123" t="s">
        <v>122</v>
      </c>
      <c r="C348" s="123" t="s">
        <v>654</v>
      </c>
      <c r="D348" s="142">
        <v>14.5</v>
      </c>
      <c r="E348" s="142">
        <v>13</v>
      </c>
      <c r="F348" s="60">
        <f t="shared" si="25"/>
        <v>13.75</v>
      </c>
      <c r="G348" s="60">
        <f t="shared" si="26"/>
        <v>41.25</v>
      </c>
      <c r="H348" s="334"/>
      <c r="I348" s="62">
        <f t="shared" si="27"/>
        <v>41.25</v>
      </c>
      <c r="J348" s="76"/>
      <c r="K348" s="62">
        <f t="shared" si="28"/>
        <v>41.25</v>
      </c>
      <c r="L348" s="120"/>
      <c r="M348" s="121" t="str">
        <f t="shared" si="29"/>
        <v>Juin</v>
      </c>
      <c r="N348" t="e">
        <f>IF(AND(B348=#REF!,C348=#REF!),"oui","non")</f>
        <v>#REF!</v>
      </c>
    </row>
    <row r="349" spans="1:14" ht="21">
      <c r="A349" s="17">
        <v>342</v>
      </c>
      <c r="B349" s="123" t="s">
        <v>655</v>
      </c>
      <c r="C349" s="123" t="s">
        <v>656</v>
      </c>
      <c r="D349" s="142">
        <v>11.5</v>
      </c>
      <c r="E349" s="142">
        <v>12</v>
      </c>
      <c r="F349" s="60">
        <f t="shared" si="25"/>
        <v>11.75</v>
      </c>
      <c r="G349" s="60">
        <f t="shared" si="26"/>
        <v>35.25</v>
      </c>
      <c r="H349" s="334"/>
      <c r="I349" s="62">
        <f t="shared" si="27"/>
        <v>35.25</v>
      </c>
      <c r="J349" s="76"/>
      <c r="K349" s="62">
        <f t="shared" si="28"/>
        <v>35.25</v>
      </c>
      <c r="L349" s="120"/>
      <c r="M349" s="121" t="str">
        <f t="shared" si="29"/>
        <v>Juin</v>
      </c>
      <c r="N349" t="e">
        <f>IF(AND(B349=#REF!,C349=#REF!),"oui","non")</f>
        <v>#REF!</v>
      </c>
    </row>
    <row r="350" spans="1:14" ht="21">
      <c r="A350" s="17">
        <v>343</v>
      </c>
      <c r="B350" s="123" t="s">
        <v>123</v>
      </c>
      <c r="C350" s="123" t="s">
        <v>58</v>
      </c>
      <c r="D350" s="142">
        <v>11.5</v>
      </c>
      <c r="E350" s="142">
        <v>9.5</v>
      </c>
      <c r="F350" s="60">
        <f t="shared" si="25"/>
        <v>10.5</v>
      </c>
      <c r="G350" s="60">
        <f t="shared" si="26"/>
        <v>31.5</v>
      </c>
      <c r="H350" s="334"/>
      <c r="I350" s="62">
        <f t="shared" si="27"/>
        <v>31.5</v>
      </c>
      <c r="J350" s="76"/>
      <c r="K350" s="62">
        <f t="shared" si="28"/>
        <v>31.5</v>
      </c>
      <c r="L350" s="120"/>
      <c r="M350" s="121" t="str">
        <f t="shared" si="29"/>
        <v>Juin</v>
      </c>
      <c r="N350" t="e">
        <f>IF(AND(B350=#REF!,C350=#REF!),"oui","non")</f>
        <v>#REF!</v>
      </c>
    </row>
    <row r="351" spans="1:14" ht="21">
      <c r="A351" s="17">
        <v>344</v>
      </c>
      <c r="B351" s="123" t="s">
        <v>657</v>
      </c>
      <c r="C351" s="123" t="s">
        <v>356</v>
      </c>
      <c r="D351" s="142">
        <v>11</v>
      </c>
      <c r="E351" s="142">
        <v>11</v>
      </c>
      <c r="F351" s="60">
        <f t="shared" si="25"/>
        <v>11</v>
      </c>
      <c r="G351" s="60">
        <f t="shared" si="26"/>
        <v>33</v>
      </c>
      <c r="H351" s="334"/>
      <c r="I351" s="62">
        <f t="shared" si="27"/>
        <v>33</v>
      </c>
      <c r="J351" s="76"/>
      <c r="K351" s="62">
        <f t="shared" si="28"/>
        <v>33</v>
      </c>
      <c r="L351" s="120"/>
      <c r="M351" s="121" t="str">
        <f t="shared" si="29"/>
        <v>Juin</v>
      </c>
      <c r="N351" t="e">
        <f>IF(AND(B351=#REF!,C351=#REF!),"oui","non")</f>
        <v>#REF!</v>
      </c>
    </row>
    <row r="352" spans="1:14" ht="21">
      <c r="A352" s="17">
        <v>345</v>
      </c>
      <c r="B352" s="123" t="s">
        <v>657</v>
      </c>
      <c r="C352" s="123" t="s">
        <v>658</v>
      </c>
      <c r="D352" s="142">
        <v>11</v>
      </c>
      <c r="E352" s="142">
        <v>8</v>
      </c>
      <c r="F352" s="60">
        <f t="shared" si="25"/>
        <v>9.5</v>
      </c>
      <c r="G352" s="60">
        <f t="shared" si="26"/>
        <v>28.5</v>
      </c>
      <c r="H352" s="334">
        <v>9</v>
      </c>
      <c r="I352" s="62">
        <f t="shared" si="27"/>
        <v>28.5</v>
      </c>
      <c r="J352" s="76"/>
      <c r="K352" s="62">
        <f t="shared" si="28"/>
        <v>28.5</v>
      </c>
      <c r="L352" s="120"/>
      <c r="M352" s="121" t="str">
        <f t="shared" si="29"/>
        <v>Synthèse</v>
      </c>
      <c r="N352" t="e">
        <f>IF(AND(B352=#REF!,C352=#REF!),"oui","non")</f>
        <v>#REF!</v>
      </c>
    </row>
    <row r="353" spans="1:14" ht="38.25" customHeight="1">
      <c r="A353" s="17">
        <v>346</v>
      </c>
      <c r="B353" s="123" t="s">
        <v>659</v>
      </c>
      <c r="C353" s="123" t="s">
        <v>660</v>
      </c>
      <c r="D353" s="142">
        <v>14.5</v>
      </c>
      <c r="E353" s="142">
        <v>11</v>
      </c>
      <c r="F353" s="60">
        <f t="shared" si="25"/>
        <v>12.75</v>
      </c>
      <c r="G353" s="60">
        <f t="shared" si="26"/>
        <v>38.25</v>
      </c>
      <c r="H353" s="334"/>
      <c r="I353" s="62">
        <f t="shared" si="27"/>
        <v>38.25</v>
      </c>
      <c r="J353" s="76"/>
      <c r="K353" s="62">
        <f t="shared" si="28"/>
        <v>38.25</v>
      </c>
      <c r="L353" s="120"/>
      <c r="M353" s="121" t="str">
        <f t="shared" si="29"/>
        <v>Juin</v>
      </c>
      <c r="N353" t="e">
        <f>IF(AND(B353=#REF!,C353=#REF!),"oui","non")</f>
        <v>#REF!</v>
      </c>
    </row>
    <row r="354" spans="1:14" ht="21">
      <c r="A354" s="17">
        <v>347</v>
      </c>
      <c r="B354" s="123" t="s">
        <v>661</v>
      </c>
      <c r="C354" s="123" t="s">
        <v>94</v>
      </c>
      <c r="D354" s="142">
        <v>14.5</v>
      </c>
      <c r="E354" s="142">
        <v>16</v>
      </c>
      <c r="F354" s="60">
        <f t="shared" si="25"/>
        <v>15.25</v>
      </c>
      <c r="G354" s="60">
        <f t="shared" si="26"/>
        <v>45.75</v>
      </c>
      <c r="H354" s="334"/>
      <c r="I354" s="62">
        <f t="shared" si="27"/>
        <v>45.75</v>
      </c>
      <c r="J354" s="76"/>
      <c r="K354" s="62">
        <f t="shared" si="28"/>
        <v>45.75</v>
      </c>
      <c r="L354" s="120"/>
      <c r="M354" s="121" t="str">
        <f t="shared" si="29"/>
        <v>Juin</v>
      </c>
      <c r="N354" t="e">
        <f>IF(AND(B354=#REF!,C354=#REF!),"oui","non")</f>
        <v>#REF!</v>
      </c>
    </row>
    <row r="355" spans="1:14" ht="21">
      <c r="A355" s="17">
        <v>348</v>
      </c>
      <c r="B355" s="123" t="s">
        <v>662</v>
      </c>
      <c r="C355" s="123" t="s">
        <v>53</v>
      </c>
      <c r="D355" s="142">
        <v>18</v>
      </c>
      <c r="E355" s="142">
        <v>15</v>
      </c>
      <c r="F355" s="60">
        <f t="shared" si="25"/>
        <v>16.5</v>
      </c>
      <c r="G355" s="60">
        <f t="shared" si="26"/>
        <v>49.5</v>
      </c>
      <c r="H355" s="334"/>
      <c r="I355" s="62">
        <f t="shared" si="27"/>
        <v>49.5</v>
      </c>
      <c r="J355" s="76"/>
      <c r="K355" s="62">
        <f t="shared" si="28"/>
        <v>49.5</v>
      </c>
      <c r="L355" s="120"/>
      <c r="M355" s="121" t="str">
        <f t="shared" si="29"/>
        <v>Juin</v>
      </c>
      <c r="N355" t="e">
        <f>IF(AND(B355=#REF!,C355=#REF!),"oui","non")</f>
        <v>#REF!</v>
      </c>
    </row>
    <row r="356" spans="1:14" ht="31.5">
      <c r="A356" s="17">
        <v>349</v>
      </c>
      <c r="B356" s="123" t="s">
        <v>663</v>
      </c>
      <c r="C356" s="123" t="s">
        <v>664</v>
      </c>
      <c r="D356" s="142">
        <v>14</v>
      </c>
      <c r="E356" s="142">
        <v>13</v>
      </c>
      <c r="F356" s="60">
        <f t="shared" si="25"/>
        <v>13.5</v>
      </c>
      <c r="G356" s="60">
        <f t="shared" si="26"/>
        <v>40.5</v>
      </c>
      <c r="H356" s="334"/>
      <c r="I356" s="62">
        <f t="shared" si="27"/>
        <v>40.5</v>
      </c>
      <c r="J356" s="76"/>
      <c r="K356" s="62">
        <f t="shared" si="28"/>
        <v>40.5</v>
      </c>
      <c r="L356" s="120"/>
      <c r="M356" s="121" t="str">
        <f t="shared" si="29"/>
        <v>Juin</v>
      </c>
      <c r="N356" t="e">
        <f>IF(AND(B356=#REF!,C356=#REF!),"oui","non")</f>
        <v>#REF!</v>
      </c>
    </row>
    <row r="357" spans="1:14" ht="21">
      <c r="A357" s="17">
        <v>350</v>
      </c>
      <c r="B357" s="123" t="s">
        <v>665</v>
      </c>
      <c r="C357" s="123" t="s">
        <v>51</v>
      </c>
      <c r="D357" s="142">
        <v>15</v>
      </c>
      <c r="E357" s="142">
        <v>12.5</v>
      </c>
      <c r="F357" s="60">
        <f t="shared" si="25"/>
        <v>13.75</v>
      </c>
      <c r="G357" s="60">
        <f t="shared" si="26"/>
        <v>41.25</v>
      </c>
      <c r="H357" s="334"/>
      <c r="I357" s="62">
        <f t="shared" si="27"/>
        <v>41.25</v>
      </c>
      <c r="J357" s="76"/>
      <c r="K357" s="62">
        <f t="shared" si="28"/>
        <v>41.25</v>
      </c>
      <c r="L357" s="120"/>
      <c r="M357" s="121" t="str">
        <f t="shared" si="29"/>
        <v>Juin</v>
      </c>
      <c r="N357" t="e">
        <f>IF(AND(B357=#REF!,C357=#REF!),"oui","non")</f>
        <v>#REF!</v>
      </c>
    </row>
    <row r="358" spans="1:14" ht="21">
      <c r="A358" s="17">
        <v>351</v>
      </c>
      <c r="B358" s="123" t="s">
        <v>786</v>
      </c>
      <c r="C358" s="123" t="s">
        <v>787</v>
      </c>
      <c r="D358" s="142">
        <v>13.5</v>
      </c>
      <c r="E358" s="142">
        <v>10</v>
      </c>
      <c r="F358" s="60">
        <f t="shared" si="25"/>
        <v>11.75</v>
      </c>
      <c r="G358" s="60">
        <f t="shared" si="26"/>
        <v>35.25</v>
      </c>
      <c r="H358" s="334"/>
      <c r="I358" s="62">
        <f t="shared" si="27"/>
        <v>35.25</v>
      </c>
      <c r="J358" s="76"/>
      <c r="K358" s="62">
        <f t="shared" si="28"/>
        <v>35.25</v>
      </c>
      <c r="L358" s="120"/>
      <c r="M358" s="121" t="str">
        <f t="shared" si="29"/>
        <v>Juin</v>
      </c>
      <c r="N358" t="e">
        <f>IF(AND(B358=#REF!,C358=#REF!),"oui","non")</f>
        <v>#REF!</v>
      </c>
    </row>
    <row r="359" spans="1:14" ht="21">
      <c r="A359" s="17">
        <v>352</v>
      </c>
      <c r="B359" s="123" t="s">
        <v>666</v>
      </c>
      <c r="C359" s="123" t="s">
        <v>667</v>
      </c>
      <c r="D359" s="142">
        <v>16.5</v>
      </c>
      <c r="E359" s="142">
        <v>17.5</v>
      </c>
      <c r="F359" s="60">
        <f t="shared" si="25"/>
        <v>17</v>
      </c>
      <c r="G359" s="60">
        <f t="shared" si="26"/>
        <v>51</v>
      </c>
      <c r="H359" s="334"/>
      <c r="I359" s="62">
        <f t="shared" si="27"/>
        <v>51</v>
      </c>
      <c r="J359" s="76"/>
      <c r="K359" s="62">
        <f t="shared" si="28"/>
        <v>51</v>
      </c>
      <c r="L359" s="120"/>
      <c r="M359" s="121" t="str">
        <f t="shared" si="29"/>
        <v>Juin</v>
      </c>
      <c r="N359" t="e">
        <f>IF(AND(B359=#REF!,C359=#REF!),"oui","non")</f>
        <v>#REF!</v>
      </c>
    </row>
    <row r="360" spans="1:14" ht="21">
      <c r="A360" s="17">
        <v>353</v>
      </c>
      <c r="B360" s="123" t="s">
        <v>668</v>
      </c>
      <c r="C360" s="123" t="s">
        <v>52</v>
      </c>
      <c r="D360" s="142">
        <v>15.5</v>
      </c>
      <c r="E360" s="142">
        <v>16</v>
      </c>
      <c r="F360" s="60">
        <f t="shared" si="25"/>
        <v>15.75</v>
      </c>
      <c r="G360" s="60">
        <f t="shared" si="26"/>
        <v>47.25</v>
      </c>
      <c r="H360" s="334"/>
      <c r="I360" s="62">
        <f t="shared" si="27"/>
        <v>47.25</v>
      </c>
      <c r="J360" s="76"/>
      <c r="K360" s="62">
        <f t="shared" si="28"/>
        <v>47.25</v>
      </c>
      <c r="L360" s="120"/>
      <c r="M360" s="121" t="str">
        <f t="shared" si="29"/>
        <v>Juin</v>
      </c>
      <c r="N360" t="e">
        <f>IF(AND(B360=#REF!,C360=#REF!),"oui","non")</f>
        <v>#REF!</v>
      </c>
    </row>
    <row r="361" spans="1:14" ht="21">
      <c r="A361" s="17">
        <v>354</v>
      </c>
      <c r="B361" s="123" t="s">
        <v>124</v>
      </c>
      <c r="C361" s="123" t="s">
        <v>669</v>
      </c>
      <c r="D361" s="142">
        <v>9.5</v>
      </c>
      <c r="E361" s="142">
        <v>8.5</v>
      </c>
      <c r="F361" s="60">
        <f t="shared" si="25"/>
        <v>9</v>
      </c>
      <c r="G361" s="60">
        <f t="shared" si="26"/>
        <v>27</v>
      </c>
      <c r="H361" s="334">
        <v>8.5</v>
      </c>
      <c r="I361" s="62">
        <f t="shared" si="27"/>
        <v>27</v>
      </c>
      <c r="J361" s="76"/>
      <c r="K361" s="62">
        <f t="shared" si="28"/>
        <v>27</v>
      </c>
      <c r="L361" s="120"/>
      <c r="M361" s="121" t="str">
        <f t="shared" si="29"/>
        <v>Synthèse</v>
      </c>
      <c r="N361" t="e">
        <f>IF(AND(B361=#REF!,C361=#REF!),"oui","non")</f>
        <v>#REF!</v>
      </c>
    </row>
    <row r="362" spans="1:14" ht="21">
      <c r="A362" s="17">
        <v>355</v>
      </c>
      <c r="B362" s="123" t="s">
        <v>670</v>
      </c>
      <c r="C362" s="123" t="s">
        <v>671</v>
      </c>
      <c r="D362" s="142">
        <v>17</v>
      </c>
      <c r="E362" s="142">
        <v>14.5</v>
      </c>
      <c r="F362" s="60">
        <f t="shared" si="25"/>
        <v>15.75</v>
      </c>
      <c r="G362" s="60">
        <f t="shared" si="26"/>
        <v>47.25</v>
      </c>
      <c r="H362" s="334"/>
      <c r="I362" s="62">
        <f t="shared" si="27"/>
        <v>47.25</v>
      </c>
      <c r="J362" s="76"/>
      <c r="K362" s="62">
        <f t="shared" si="28"/>
        <v>47.25</v>
      </c>
      <c r="L362" s="120"/>
      <c r="M362" s="121" t="str">
        <f t="shared" si="29"/>
        <v>Juin</v>
      </c>
      <c r="N362" t="e">
        <f>IF(AND(B362=#REF!,C362=#REF!),"oui","non")</f>
        <v>#REF!</v>
      </c>
    </row>
    <row r="363" spans="1:14" ht="21">
      <c r="A363" s="17">
        <v>356</v>
      </c>
      <c r="B363" s="123" t="s">
        <v>672</v>
      </c>
      <c r="C363" s="123" t="s">
        <v>673</v>
      </c>
      <c r="D363" s="142">
        <v>14.5</v>
      </c>
      <c r="E363" s="142">
        <v>12</v>
      </c>
      <c r="F363" s="60">
        <f t="shared" si="25"/>
        <v>13.25</v>
      </c>
      <c r="G363" s="60">
        <f t="shared" si="26"/>
        <v>39.75</v>
      </c>
      <c r="H363" s="334"/>
      <c r="I363" s="62">
        <f t="shared" si="27"/>
        <v>39.75</v>
      </c>
      <c r="J363" s="76"/>
      <c r="K363" s="62">
        <f t="shared" si="28"/>
        <v>39.75</v>
      </c>
      <c r="L363" s="120"/>
      <c r="M363" s="121" t="str">
        <f t="shared" si="29"/>
        <v>Juin</v>
      </c>
      <c r="N363" t="e">
        <f>IF(AND(B363=#REF!,C363=#REF!),"oui","non")</f>
        <v>#REF!</v>
      </c>
    </row>
    <row r="364" spans="1:14" ht="21">
      <c r="A364" s="17">
        <v>357</v>
      </c>
      <c r="B364" s="123" t="s">
        <v>674</v>
      </c>
      <c r="C364" s="123" t="s">
        <v>675</v>
      </c>
      <c r="D364" s="142">
        <v>13</v>
      </c>
      <c r="E364" s="142">
        <v>17</v>
      </c>
      <c r="F364" s="60">
        <f t="shared" si="25"/>
        <v>15</v>
      </c>
      <c r="G364" s="60">
        <f t="shared" si="26"/>
        <v>45</v>
      </c>
      <c r="H364" s="334"/>
      <c r="I364" s="62">
        <f t="shared" si="27"/>
        <v>45</v>
      </c>
      <c r="J364" s="76"/>
      <c r="K364" s="62">
        <f t="shared" si="28"/>
        <v>45</v>
      </c>
      <c r="L364" s="120"/>
      <c r="M364" s="121" t="str">
        <f t="shared" si="29"/>
        <v>Juin</v>
      </c>
      <c r="N364" t="e">
        <f>IF(AND(B364=#REF!,C364=#REF!),"oui","non")</f>
        <v>#REF!</v>
      </c>
    </row>
    <row r="365" spans="1:14" ht="21">
      <c r="A365" s="17">
        <v>358</v>
      </c>
      <c r="B365" s="123" t="s">
        <v>676</v>
      </c>
      <c r="C365" s="123" t="s">
        <v>677</v>
      </c>
      <c r="D365" s="142">
        <v>16.5</v>
      </c>
      <c r="E365" s="142">
        <v>18.5</v>
      </c>
      <c r="F365" s="60">
        <f t="shared" si="25"/>
        <v>17.5</v>
      </c>
      <c r="G365" s="60">
        <f t="shared" si="26"/>
        <v>52.5</v>
      </c>
      <c r="H365" s="334"/>
      <c r="I365" s="62">
        <f t="shared" si="27"/>
        <v>52.5</v>
      </c>
      <c r="J365" s="76"/>
      <c r="K365" s="62">
        <f t="shared" si="28"/>
        <v>52.5</v>
      </c>
      <c r="L365" s="120"/>
      <c r="M365" s="121" t="str">
        <f t="shared" si="29"/>
        <v>Juin</v>
      </c>
      <c r="N365" t="e">
        <f>IF(AND(B365=#REF!,C365=#REF!),"oui","non")</f>
        <v>#REF!</v>
      </c>
    </row>
    <row r="366" spans="1:14" ht="21">
      <c r="A366" s="17">
        <v>359</v>
      </c>
      <c r="B366" s="123" t="s">
        <v>678</v>
      </c>
      <c r="C366" s="123" t="s">
        <v>679</v>
      </c>
      <c r="D366" s="142">
        <v>17.5</v>
      </c>
      <c r="E366" s="142">
        <v>10.5</v>
      </c>
      <c r="F366" s="60">
        <f t="shared" si="25"/>
        <v>14</v>
      </c>
      <c r="G366" s="60">
        <f t="shared" si="26"/>
        <v>42</v>
      </c>
      <c r="H366" s="334"/>
      <c r="I366" s="62">
        <f t="shared" si="27"/>
        <v>42</v>
      </c>
      <c r="J366" s="76"/>
      <c r="K366" s="62">
        <f t="shared" si="28"/>
        <v>42</v>
      </c>
      <c r="L366" s="120"/>
      <c r="M366" s="121" t="str">
        <f t="shared" si="29"/>
        <v>Juin</v>
      </c>
      <c r="N366" t="e">
        <f>IF(AND(B366=#REF!,C366=#REF!),"oui","non")</f>
        <v>#REF!</v>
      </c>
    </row>
    <row r="367" spans="1:14" ht="21">
      <c r="A367" s="17">
        <v>360</v>
      </c>
      <c r="B367" s="123" t="s">
        <v>680</v>
      </c>
      <c r="C367" s="123" t="s">
        <v>681</v>
      </c>
      <c r="D367" s="142">
        <v>13</v>
      </c>
      <c r="E367" s="142">
        <v>14</v>
      </c>
      <c r="F367" s="60">
        <f t="shared" si="25"/>
        <v>13.5</v>
      </c>
      <c r="G367" s="60">
        <f t="shared" si="26"/>
        <v>40.5</v>
      </c>
      <c r="H367" s="334"/>
      <c r="I367" s="62">
        <f t="shared" si="27"/>
        <v>40.5</v>
      </c>
      <c r="J367" s="76"/>
      <c r="K367" s="62">
        <f t="shared" si="28"/>
        <v>40.5</v>
      </c>
      <c r="L367" s="120"/>
      <c r="M367" s="121" t="str">
        <f t="shared" si="29"/>
        <v>Juin</v>
      </c>
      <c r="N367" t="e">
        <f>IF(AND(B367=#REF!,C367=#REF!),"oui","non")</f>
        <v>#REF!</v>
      </c>
    </row>
    <row r="368" spans="1:14" ht="21">
      <c r="A368" s="17">
        <v>361</v>
      </c>
      <c r="B368" s="123" t="s">
        <v>682</v>
      </c>
      <c r="C368" s="123" t="s">
        <v>438</v>
      </c>
      <c r="D368" s="142">
        <v>12.5</v>
      </c>
      <c r="E368" s="142">
        <v>12</v>
      </c>
      <c r="F368" s="60">
        <f t="shared" si="25"/>
        <v>12.25</v>
      </c>
      <c r="G368" s="60">
        <f t="shared" si="26"/>
        <v>36.75</v>
      </c>
      <c r="H368" s="334"/>
      <c r="I368" s="62">
        <f t="shared" si="27"/>
        <v>36.75</v>
      </c>
      <c r="J368" s="76"/>
      <c r="K368" s="62">
        <f t="shared" si="28"/>
        <v>36.75</v>
      </c>
      <c r="L368" s="120"/>
      <c r="M368" s="121" t="str">
        <f t="shared" si="29"/>
        <v>Juin</v>
      </c>
      <c r="N368" t="e">
        <f>IF(AND(B368=#REF!,C368=#REF!),"oui","non")</f>
        <v>#REF!</v>
      </c>
    </row>
    <row r="369" spans="1:14" ht="21">
      <c r="A369" s="17">
        <v>362</v>
      </c>
      <c r="B369" s="123" t="s">
        <v>683</v>
      </c>
      <c r="C369" s="123" t="s">
        <v>684</v>
      </c>
      <c r="D369" s="142">
        <v>11</v>
      </c>
      <c r="E369" s="142">
        <v>12.5</v>
      </c>
      <c r="F369" s="60">
        <f t="shared" si="25"/>
        <v>11.75</v>
      </c>
      <c r="G369" s="60">
        <f t="shared" si="26"/>
        <v>35.25</v>
      </c>
      <c r="H369" s="334"/>
      <c r="I369" s="62">
        <f t="shared" si="27"/>
        <v>35.25</v>
      </c>
      <c r="J369" s="76"/>
      <c r="K369" s="62">
        <f t="shared" si="28"/>
        <v>35.25</v>
      </c>
      <c r="L369" s="120"/>
      <c r="M369" s="121" t="str">
        <f t="shared" si="29"/>
        <v>Juin</v>
      </c>
      <c r="N369" t="e">
        <f>IF(AND(B369=#REF!,C369=#REF!),"oui","non")</f>
        <v>#REF!</v>
      </c>
    </row>
    <row r="370" spans="1:14" ht="21">
      <c r="A370" s="17">
        <v>363</v>
      </c>
      <c r="B370" s="123" t="s">
        <v>685</v>
      </c>
      <c r="C370" s="123" t="s">
        <v>106</v>
      </c>
      <c r="D370" s="142">
        <v>12</v>
      </c>
      <c r="E370" s="142">
        <v>17</v>
      </c>
      <c r="F370" s="60">
        <f t="shared" si="25"/>
        <v>14.5</v>
      </c>
      <c r="G370" s="60">
        <f t="shared" si="26"/>
        <v>43.5</v>
      </c>
      <c r="H370" s="334"/>
      <c r="I370" s="62">
        <f t="shared" si="27"/>
        <v>43.5</v>
      </c>
      <c r="J370" s="76"/>
      <c r="K370" s="62">
        <f t="shared" si="28"/>
        <v>43.5</v>
      </c>
      <c r="L370" s="120"/>
      <c r="M370" s="121" t="str">
        <f t="shared" si="29"/>
        <v>Juin</v>
      </c>
      <c r="N370" t="e">
        <f>IF(AND(B370=#REF!,C370=#REF!),"oui","non")</f>
        <v>#REF!</v>
      </c>
    </row>
    <row r="371" spans="1:14" ht="21">
      <c r="A371" s="17">
        <v>364</v>
      </c>
      <c r="B371" s="123" t="s">
        <v>686</v>
      </c>
      <c r="C371" s="123" t="s">
        <v>687</v>
      </c>
      <c r="D371" s="142">
        <v>19.5</v>
      </c>
      <c r="E371" s="142">
        <v>20</v>
      </c>
      <c r="F371" s="60">
        <f t="shared" si="25"/>
        <v>19.75</v>
      </c>
      <c r="G371" s="60">
        <f t="shared" si="26"/>
        <v>59.25</v>
      </c>
      <c r="H371" s="334"/>
      <c r="I371" s="62">
        <f t="shared" si="27"/>
        <v>59.25</v>
      </c>
      <c r="J371" s="76"/>
      <c r="K371" s="62">
        <f t="shared" si="28"/>
        <v>59.25</v>
      </c>
      <c r="L371" s="120"/>
      <c r="M371" s="121" t="str">
        <f t="shared" si="29"/>
        <v>Juin</v>
      </c>
      <c r="N371" t="e">
        <f>IF(AND(B371=#REF!,C371=#REF!),"oui","non")</f>
        <v>#REF!</v>
      </c>
    </row>
    <row r="372" spans="1:14" ht="21">
      <c r="A372" s="17">
        <v>365</v>
      </c>
      <c r="B372" s="123" t="s">
        <v>688</v>
      </c>
      <c r="C372" s="123" t="s">
        <v>689</v>
      </c>
      <c r="D372" s="142">
        <v>15</v>
      </c>
      <c r="E372" s="142">
        <v>18.5</v>
      </c>
      <c r="F372" s="60">
        <f t="shared" si="25"/>
        <v>16.75</v>
      </c>
      <c r="G372" s="60">
        <f t="shared" si="26"/>
        <v>50.25</v>
      </c>
      <c r="H372" s="334"/>
      <c r="I372" s="62">
        <f t="shared" si="27"/>
        <v>50.25</v>
      </c>
      <c r="J372" s="76"/>
      <c r="K372" s="62">
        <f t="shared" si="28"/>
        <v>50.25</v>
      </c>
      <c r="L372" s="120"/>
      <c r="M372" s="121" t="str">
        <f t="shared" si="29"/>
        <v>Juin</v>
      </c>
      <c r="N372" t="e">
        <f>IF(AND(B372=#REF!,C372=#REF!),"oui","non")</f>
        <v>#REF!</v>
      </c>
    </row>
    <row r="373" spans="1:14" ht="21">
      <c r="A373" s="17">
        <v>366</v>
      </c>
      <c r="B373" s="123" t="s">
        <v>690</v>
      </c>
      <c r="C373" s="123" t="s">
        <v>691</v>
      </c>
      <c r="D373" s="142">
        <v>14</v>
      </c>
      <c r="E373" s="142">
        <v>13</v>
      </c>
      <c r="F373" s="60">
        <f t="shared" si="25"/>
        <v>13.5</v>
      </c>
      <c r="G373" s="60">
        <f t="shared" si="26"/>
        <v>40.5</v>
      </c>
      <c r="H373" s="334"/>
      <c r="I373" s="62">
        <f t="shared" si="27"/>
        <v>40.5</v>
      </c>
      <c r="J373" s="76"/>
      <c r="K373" s="62">
        <f t="shared" si="28"/>
        <v>40.5</v>
      </c>
      <c r="L373" s="120"/>
      <c r="M373" s="121" t="str">
        <f t="shared" si="29"/>
        <v>Juin</v>
      </c>
      <c r="N373" t="e">
        <f>IF(AND(B373=#REF!,C373=#REF!),"oui","non")</f>
        <v>#REF!</v>
      </c>
    </row>
    <row r="374" spans="1:14" ht="21">
      <c r="A374" s="17">
        <v>367</v>
      </c>
      <c r="B374" s="123" t="s">
        <v>692</v>
      </c>
      <c r="C374" s="123" t="s">
        <v>693</v>
      </c>
      <c r="D374" s="142">
        <v>14</v>
      </c>
      <c r="E374" s="142">
        <v>16</v>
      </c>
      <c r="F374" s="60">
        <f t="shared" si="25"/>
        <v>15</v>
      </c>
      <c r="G374" s="60">
        <f t="shared" si="26"/>
        <v>45</v>
      </c>
      <c r="H374" s="334"/>
      <c r="I374" s="62">
        <f t="shared" si="27"/>
        <v>45</v>
      </c>
      <c r="J374" s="76"/>
      <c r="K374" s="62">
        <f t="shared" si="28"/>
        <v>45</v>
      </c>
      <c r="L374" s="120"/>
      <c r="M374" s="121" t="str">
        <f t="shared" si="29"/>
        <v>Juin</v>
      </c>
      <c r="N374" t="e">
        <f>IF(AND(B374=#REF!,C374=#REF!),"oui","non")</f>
        <v>#REF!</v>
      </c>
    </row>
    <row r="375" spans="1:14" ht="21">
      <c r="A375" s="17">
        <v>368</v>
      </c>
      <c r="B375" s="123" t="s">
        <v>692</v>
      </c>
      <c r="C375" s="123" t="s">
        <v>41</v>
      </c>
      <c r="D375" s="142">
        <v>14.5</v>
      </c>
      <c r="E375" s="142">
        <v>17</v>
      </c>
      <c r="F375" s="60">
        <f t="shared" si="25"/>
        <v>15.75</v>
      </c>
      <c r="G375" s="60">
        <f t="shared" si="26"/>
        <v>47.25</v>
      </c>
      <c r="H375" s="334"/>
      <c r="I375" s="62">
        <f t="shared" si="27"/>
        <v>47.25</v>
      </c>
      <c r="J375" s="76"/>
      <c r="K375" s="62">
        <f t="shared" si="28"/>
        <v>47.25</v>
      </c>
      <c r="L375" s="120"/>
      <c r="M375" s="121" t="str">
        <f t="shared" si="29"/>
        <v>Juin</v>
      </c>
      <c r="N375" t="e">
        <f>IF(AND(B375=#REF!,C375=#REF!),"oui","non")</f>
        <v>#REF!</v>
      </c>
    </row>
    <row r="376" spans="1:14" ht="21">
      <c r="A376" s="17">
        <v>369</v>
      </c>
      <c r="B376" s="123" t="s">
        <v>694</v>
      </c>
      <c r="C376" s="123" t="s">
        <v>695</v>
      </c>
      <c r="D376" s="142">
        <v>14</v>
      </c>
      <c r="E376" s="142">
        <v>17</v>
      </c>
      <c r="F376" s="60">
        <f t="shared" si="25"/>
        <v>15.5</v>
      </c>
      <c r="G376" s="60">
        <f t="shared" si="26"/>
        <v>46.5</v>
      </c>
      <c r="H376" s="334"/>
      <c r="I376" s="62">
        <f t="shared" si="27"/>
        <v>46.5</v>
      </c>
      <c r="J376" s="76"/>
      <c r="K376" s="62">
        <f t="shared" si="28"/>
        <v>46.5</v>
      </c>
      <c r="L376" s="120"/>
      <c r="M376" s="121" t="str">
        <f t="shared" si="29"/>
        <v>Juin</v>
      </c>
      <c r="N376" t="e">
        <f>IF(AND(B376=#REF!,C376=#REF!),"oui","non")</f>
        <v>#REF!</v>
      </c>
    </row>
    <row r="377" spans="1:14" ht="21">
      <c r="A377" s="17">
        <v>370</v>
      </c>
      <c r="B377" s="123" t="s">
        <v>696</v>
      </c>
      <c r="C377" s="123" t="s">
        <v>208</v>
      </c>
      <c r="D377" s="142">
        <v>8</v>
      </c>
      <c r="E377" s="142">
        <v>8.5</v>
      </c>
      <c r="F377" s="60">
        <f t="shared" si="25"/>
        <v>8.25</v>
      </c>
      <c r="G377" s="60">
        <f t="shared" si="26"/>
        <v>24.75</v>
      </c>
      <c r="H377" s="334">
        <v>9.5</v>
      </c>
      <c r="I377" s="62">
        <f t="shared" si="27"/>
        <v>28.5</v>
      </c>
      <c r="J377" s="76"/>
      <c r="K377" s="62">
        <f t="shared" si="28"/>
        <v>28.5</v>
      </c>
      <c r="L377" s="120"/>
      <c r="M377" s="121" t="str">
        <f t="shared" si="29"/>
        <v>Synthèse</v>
      </c>
      <c r="N377" t="e">
        <f>IF(AND(B377=#REF!,C377=#REF!),"oui","non")</f>
        <v>#REF!</v>
      </c>
    </row>
    <row r="378" spans="1:14" ht="21">
      <c r="A378" s="17">
        <v>371</v>
      </c>
      <c r="B378" s="123" t="s">
        <v>697</v>
      </c>
      <c r="C378" s="123" t="s">
        <v>698</v>
      </c>
      <c r="D378" s="142">
        <v>17</v>
      </c>
      <c r="E378" s="142">
        <v>17</v>
      </c>
      <c r="F378" s="60">
        <f t="shared" si="25"/>
        <v>17</v>
      </c>
      <c r="G378" s="60">
        <f t="shared" si="26"/>
        <v>51</v>
      </c>
      <c r="H378" s="334"/>
      <c r="I378" s="62">
        <f t="shared" si="27"/>
        <v>51</v>
      </c>
      <c r="J378" s="76"/>
      <c r="K378" s="62">
        <f t="shared" si="28"/>
        <v>51</v>
      </c>
      <c r="L378" s="120"/>
      <c r="M378" s="121" t="str">
        <f t="shared" si="29"/>
        <v>Juin</v>
      </c>
      <c r="N378" t="e">
        <f>IF(AND(B378=#REF!,C378=#REF!),"oui","non")</f>
        <v>#REF!</v>
      </c>
    </row>
    <row r="379" spans="1:14" ht="21">
      <c r="A379" s="17">
        <v>372</v>
      </c>
      <c r="B379" s="123" t="s">
        <v>699</v>
      </c>
      <c r="C379" s="123" t="s">
        <v>700</v>
      </c>
      <c r="D379" s="142">
        <v>9</v>
      </c>
      <c r="E379" s="142">
        <v>12</v>
      </c>
      <c r="F379" s="60">
        <f t="shared" si="25"/>
        <v>10.5</v>
      </c>
      <c r="G379" s="60">
        <f t="shared" si="26"/>
        <v>31.5</v>
      </c>
      <c r="H379" s="334"/>
      <c r="I379" s="62">
        <f t="shared" si="27"/>
        <v>31.5</v>
      </c>
      <c r="J379" s="76"/>
      <c r="K379" s="62">
        <f t="shared" si="28"/>
        <v>31.5</v>
      </c>
      <c r="L379" s="120"/>
      <c r="M379" s="121" t="str">
        <f t="shared" si="29"/>
        <v>Juin</v>
      </c>
      <c r="N379" t="e">
        <f>IF(AND(B379=#REF!,C379=#REF!),"oui","non")</f>
        <v>#REF!</v>
      </c>
    </row>
    <row r="380" spans="1:14" ht="21">
      <c r="A380" s="17">
        <v>373</v>
      </c>
      <c r="B380" s="123" t="s">
        <v>701</v>
      </c>
      <c r="C380" s="123" t="s">
        <v>702</v>
      </c>
      <c r="D380" s="142">
        <v>18</v>
      </c>
      <c r="E380" s="142">
        <v>16</v>
      </c>
      <c r="F380" s="60">
        <f t="shared" si="25"/>
        <v>17</v>
      </c>
      <c r="G380" s="60">
        <f t="shared" si="26"/>
        <v>51</v>
      </c>
      <c r="H380" s="334"/>
      <c r="I380" s="62">
        <f t="shared" si="27"/>
        <v>51</v>
      </c>
      <c r="J380" s="76"/>
      <c r="K380" s="62">
        <f t="shared" si="28"/>
        <v>51</v>
      </c>
      <c r="L380" s="120"/>
      <c r="M380" s="121" t="str">
        <f t="shared" si="29"/>
        <v>Juin</v>
      </c>
      <c r="N380" t="e">
        <f>IF(AND(B380=#REF!,C380=#REF!),"oui","non")</f>
        <v>#REF!</v>
      </c>
    </row>
    <row r="381" spans="1:14" ht="21">
      <c r="A381" s="17">
        <v>374</v>
      </c>
      <c r="B381" s="123" t="s">
        <v>703</v>
      </c>
      <c r="C381" s="123" t="s">
        <v>704</v>
      </c>
      <c r="D381" s="142">
        <v>17.5</v>
      </c>
      <c r="E381" s="142">
        <v>16</v>
      </c>
      <c r="F381" s="60">
        <f t="shared" si="25"/>
        <v>16.75</v>
      </c>
      <c r="G381" s="60">
        <f t="shared" si="26"/>
        <v>50.25</v>
      </c>
      <c r="H381" s="334"/>
      <c r="I381" s="62">
        <f t="shared" si="27"/>
        <v>50.25</v>
      </c>
      <c r="J381" s="76"/>
      <c r="K381" s="62">
        <f t="shared" si="28"/>
        <v>50.25</v>
      </c>
      <c r="L381" s="120"/>
      <c r="M381" s="121" t="str">
        <f t="shared" si="29"/>
        <v>Juin</v>
      </c>
      <c r="N381" t="e">
        <f>IF(AND(B381=#REF!,C381=#REF!),"oui","non")</f>
        <v>#REF!</v>
      </c>
    </row>
    <row r="382" spans="1:14" ht="21">
      <c r="A382" s="17">
        <v>375</v>
      </c>
      <c r="B382" s="123" t="s">
        <v>705</v>
      </c>
      <c r="C382" s="123" t="s">
        <v>788</v>
      </c>
      <c r="D382" s="142">
        <v>14.5</v>
      </c>
      <c r="E382" s="142">
        <v>10.5</v>
      </c>
      <c r="F382" s="60">
        <f t="shared" si="25"/>
        <v>12.5</v>
      </c>
      <c r="G382" s="60">
        <f t="shared" si="26"/>
        <v>37.5</v>
      </c>
      <c r="H382" s="334"/>
      <c r="I382" s="62">
        <f t="shared" si="27"/>
        <v>37.5</v>
      </c>
      <c r="J382" s="76"/>
      <c r="K382" s="62">
        <f t="shared" si="28"/>
        <v>37.5</v>
      </c>
      <c r="L382" s="120"/>
      <c r="M382" s="121" t="str">
        <f t="shared" si="29"/>
        <v>Juin</v>
      </c>
      <c r="N382" t="e">
        <f>IF(AND(B382=#REF!,C382=#REF!),"oui","non")</f>
        <v>#REF!</v>
      </c>
    </row>
    <row r="383" spans="1:14" ht="21">
      <c r="A383" s="17">
        <v>376</v>
      </c>
      <c r="B383" s="123" t="s">
        <v>707</v>
      </c>
      <c r="C383" s="123" t="s">
        <v>204</v>
      </c>
      <c r="D383" s="142">
        <v>16.5</v>
      </c>
      <c r="E383" s="142">
        <v>14</v>
      </c>
      <c r="F383" s="60">
        <f t="shared" si="25"/>
        <v>15.25</v>
      </c>
      <c r="G383" s="60">
        <f t="shared" si="26"/>
        <v>45.75</v>
      </c>
      <c r="H383" s="334"/>
      <c r="I383" s="62">
        <f t="shared" si="27"/>
        <v>45.75</v>
      </c>
      <c r="J383" s="76"/>
      <c r="K383" s="62">
        <f t="shared" si="28"/>
        <v>45.75</v>
      </c>
      <c r="L383" s="120"/>
      <c r="M383" s="121" t="str">
        <f t="shared" si="29"/>
        <v>Juin</v>
      </c>
      <c r="N383" t="e">
        <f>IF(AND(B383=#REF!,C383=#REF!),"oui","non")</f>
        <v>#REF!</v>
      </c>
    </row>
    <row r="384" spans="1:14" ht="21">
      <c r="A384" s="17">
        <v>377</v>
      </c>
      <c r="B384" s="123" t="s">
        <v>709</v>
      </c>
      <c r="C384" s="123" t="s">
        <v>710</v>
      </c>
      <c r="D384" s="142">
        <v>13.5</v>
      </c>
      <c r="E384" s="142">
        <v>14</v>
      </c>
      <c r="F384" s="60">
        <f t="shared" si="25"/>
        <v>13.75</v>
      </c>
      <c r="G384" s="60">
        <f t="shared" si="26"/>
        <v>41.25</v>
      </c>
      <c r="H384" s="334"/>
      <c r="I384" s="62">
        <f t="shared" si="27"/>
        <v>41.25</v>
      </c>
      <c r="J384" s="76"/>
      <c r="K384" s="62">
        <f t="shared" si="28"/>
        <v>41.25</v>
      </c>
      <c r="L384" s="120"/>
      <c r="M384" s="121" t="str">
        <f t="shared" si="29"/>
        <v>Juin</v>
      </c>
      <c r="N384" t="e">
        <f>IF(AND(B384=#REF!,C384=#REF!),"oui","non")</f>
        <v>#REF!</v>
      </c>
    </row>
    <row r="385" spans="1:14" ht="21">
      <c r="A385" s="17">
        <v>378</v>
      </c>
      <c r="B385" s="123" t="s">
        <v>711</v>
      </c>
      <c r="C385" s="123" t="s">
        <v>234</v>
      </c>
      <c r="D385" s="142">
        <v>14.5</v>
      </c>
      <c r="E385" s="142">
        <v>16</v>
      </c>
      <c r="F385" s="60">
        <f t="shared" si="25"/>
        <v>15.25</v>
      </c>
      <c r="G385" s="60">
        <f t="shared" si="26"/>
        <v>45.75</v>
      </c>
      <c r="H385" s="334"/>
      <c r="I385" s="62">
        <f t="shared" si="27"/>
        <v>45.75</v>
      </c>
      <c r="J385" s="76"/>
      <c r="K385" s="62">
        <f t="shared" si="28"/>
        <v>45.75</v>
      </c>
      <c r="L385" s="120"/>
      <c r="M385" s="121" t="str">
        <f t="shared" si="29"/>
        <v>Juin</v>
      </c>
      <c r="N385" t="e">
        <f>IF(AND(B385=#REF!,C385=#REF!),"oui","non")</f>
        <v>#REF!</v>
      </c>
    </row>
    <row r="386" spans="1:14" ht="21">
      <c r="A386" s="17">
        <v>379</v>
      </c>
      <c r="B386" s="123" t="s">
        <v>712</v>
      </c>
      <c r="C386" s="123" t="s">
        <v>658</v>
      </c>
      <c r="D386" s="142">
        <v>14.5</v>
      </c>
      <c r="E386" s="142">
        <v>14</v>
      </c>
      <c r="F386" s="60">
        <f t="shared" si="25"/>
        <v>14.25</v>
      </c>
      <c r="G386" s="60">
        <f t="shared" si="26"/>
        <v>42.75</v>
      </c>
      <c r="H386" s="334"/>
      <c r="I386" s="62">
        <f t="shared" si="27"/>
        <v>42.75</v>
      </c>
      <c r="J386" s="76"/>
      <c r="K386" s="62">
        <f t="shared" si="28"/>
        <v>42.75</v>
      </c>
      <c r="L386" s="120"/>
      <c r="M386" s="121" t="str">
        <f t="shared" si="29"/>
        <v>Juin</v>
      </c>
      <c r="N386" t="e">
        <f>IF(AND(B386=#REF!,C386=#REF!),"oui","non")</f>
        <v>#REF!</v>
      </c>
    </row>
    <row r="387" spans="1:14" ht="21">
      <c r="A387" s="17">
        <v>380</v>
      </c>
      <c r="B387" s="123" t="s">
        <v>125</v>
      </c>
      <c r="C387" s="123" t="s">
        <v>713</v>
      </c>
      <c r="D387" s="142">
        <v>10</v>
      </c>
      <c r="E387" s="142">
        <v>10.5</v>
      </c>
      <c r="F387" s="60">
        <f t="shared" si="25"/>
        <v>10.25</v>
      </c>
      <c r="G387" s="60">
        <f t="shared" si="26"/>
        <v>30.75</v>
      </c>
      <c r="H387" s="334"/>
      <c r="I387" s="62">
        <f t="shared" si="27"/>
        <v>30.75</v>
      </c>
      <c r="J387" s="76"/>
      <c r="K387" s="62">
        <f t="shared" si="28"/>
        <v>30.75</v>
      </c>
      <c r="L387" s="120"/>
      <c r="M387" s="121" t="str">
        <f t="shared" si="29"/>
        <v>Juin</v>
      </c>
      <c r="N387" t="e">
        <f>IF(AND(B387=#REF!,C387=#REF!),"oui","non")</f>
        <v>#REF!</v>
      </c>
    </row>
    <row r="388" spans="1:14" ht="21">
      <c r="A388" s="17">
        <v>381</v>
      </c>
      <c r="B388" s="123" t="s">
        <v>714</v>
      </c>
      <c r="C388" s="123" t="s">
        <v>715</v>
      </c>
      <c r="D388" s="142">
        <v>15</v>
      </c>
      <c r="E388" s="142">
        <v>15</v>
      </c>
      <c r="F388" s="60">
        <f t="shared" si="25"/>
        <v>15</v>
      </c>
      <c r="G388" s="60">
        <f t="shared" si="26"/>
        <v>45</v>
      </c>
      <c r="H388" s="334"/>
      <c r="I388" s="62">
        <f t="shared" si="27"/>
        <v>45</v>
      </c>
      <c r="J388" s="76"/>
      <c r="K388" s="62">
        <f t="shared" si="28"/>
        <v>45</v>
      </c>
      <c r="L388" s="120"/>
      <c r="M388" s="121" t="str">
        <f t="shared" si="29"/>
        <v>Juin</v>
      </c>
      <c r="N388" t="e">
        <f>IF(AND(B388=#REF!,C388=#REF!),"oui","non")</f>
        <v>#REF!</v>
      </c>
    </row>
    <row r="389" spans="1:14" ht="31.5">
      <c r="A389" s="17">
        <v>382</v>
      </c>
      <c r="B389" s="123" t="s">
        <v>716</v>
      </c>
      <c r="C389" s="123" t="s">
        <v>717</v>
      </c>
      <c r="D389" s="142">
        <v>15.5</v>
      </c>
      <c r="E389" s="142">
        <v>13.5</v>
      </c>
      <c r="F389" s="60">
        <f t="shared" si="25"/>
        <v>14.5</v>
      </c>
      <c r="G389" s="60">
        <f t="shared" si="26"/>
        <v>43.5</v>
      </c>
      <c r="H389" s="334"/>
      <c r="I389" s="62">
        <f t="shared" si="27"/>
        <v>43.5</v>
      </c>
      <c r="J389" s="76"/>
      <c r="K389" s="62">
        <f t="shared" si="28"/>
        <v>43.5</v>
      </c>
      <c r="L389" s="120"/>
      <c r="M389" s="121" t="str">
        <f t="shared" si="29"/>
        <v>Juin</v>
      </c>
      <c r="N389" t="e">
        <f>IF(AND(B389=#REF!,C389=#REF!),"oui","non")</f>
        <v>#REF!</v>
      </c>
    </row>
    <row r="390" spans="1:14" ht="21">
      <c r="A390" s="17">
        <v>383</v>
      </c>
      <c r="B390" s="123" t="s">
        <v>126</v>
      </c>
      <c r="C390" s="123" t="s">
        <v>718</v>
      </c>
      <c r="D390" s="142">
        <v>17</v>
      </c>
      <c r="E390" s="142">
        <v>12.5</v>
      </c>
      <c r="F390" s="60">
        <f t="shared" si="25"/>
        <v>14.75</v>
      </c>
      <c r="G390" s="60">
        <f t="shared" si="26"/>
        <v>44.25</v>
      </c>
      <c r="H390" s="334"/>
      <c r="I390" s="62">
        <f t="shared" si="27"/>
        <v>44.25</v>
      </c>
      <c r="J390" s="76"/>
      <c r="K390" s="62">
        <f t="shared" si="28"/>
        <v>44.25</v>
      </c>
      <c r="L390" s="120"/>
      <c r="M390" s="121" t="str">
        <f t="shared" si="29"/>
        <v>Juin</v>
      </c>
      <c r="N390" t="e">
        <f>IF(AND(B390=#REF!,C390=#REF!),"oui","non")</f>
        <v>#REF!</v>
      </c>
    </row>
    <row r="391" spans="1:14" ht="21">
      <c r="A391" s="17">
        <v>384</v>
      </c>
      <c r="B391" s="123" t="s">
        <v>719</v>
      </c>
      <c r="C391" s="123" t="s">
        <v>515</v>
      </c>
      <c r="D391" s="142">
        <v>14</v>
      </c>
      <c r="E391" s="142">
        <v>11.5</v>
      </c>
      <c r="F391" s="60">
        <f t="shared" si="25"/>
        <v>12.75</v>
      </c>
      <c r="G391" s="60">
        <f t="shared" si="26"/>
        <v>38.25</v>
      </c>
      <c r="H391" s="334"/>
      <c r="I391" s="62">
        <f t="shared" si="27"/>
        <v>38.25</v>
      </c>
      <c r="J391" s="76"/>
      <c r="K391" s="62">
        <f t="shared" si="28"/>
        <v>38.25</v>
      </c>
      <c r="L391" s="120"/>
      <c r="M391" s="121" t="str">
        <f t="shared" si="29"/>
        <v>Juin</v>
      </c>
      <c r="N391" t="e">
        <f>IF(AND(B391=#REF!,C391=#REF!),"oui","non")</f>
        <v>#REF!</v>
      </c>
    </row>
    <row r="392" spans="1:14" ht="21">
      <c r="A392" s="17">
        <v>385</v>
      </c>
      <c r="B392" s="123" t="s">
        <v>720</v>
      </c>
      <c r="C392" s="123" t="s">
        <v>721</v>
      </c>
      <c r="D392" s="142">
        <v>14.5</v>
      </c>
      <c r="E392" s="142">
        <v>14</v>
      </c>
      <c r="F392" s="60">
        <f t="shared" ref="F392:F421" si="30">IF(AND(D392=0,E392=0),L392/3,(D392+E392)/2)</f>
        <v>14.25</v>
      </c>
      <c r="G392" s="60">
        <f t="shared" ref="G392:G421" si="31">F392*3</f>
        <v>42.75</v>
      </c>
      <c r="H392" s="334"/>
      <c r="I392" s="62">
        <f t="shared" ref="I392:I421" si="32">MAX(G392,H392*3)</f>
        <v>42.75</v>
      </c>
      <c r="J392" s="76"/>
      <c r="K392" s="62">
        <f t="shared" ref="K392:K421" si="33">MAX(I392,J392*3)</f>
        <v>42.75</v>
      </c>
      <c r="L392" s="120"/>
      <c r="M392" s="121" t="str">
        <f t="shared" ref="M392:M421" si="34">IF(ISBLANK(J392),IF(ISBLANK(H392),"Juin","Synthèse"),"Rattrapage")</f>
        <v>Juin</v>
      </c>
      <c r="N392" t="e">
        <f>IF(AND(B392=#REF!,C392=#REF!),"oui","non")</f>
        <v>#REF!</v>
      </c>
    </row>
    <row r="393" spans="1:14" ht="21">
      <c r="A393" s="17">
        <v>386</v>
      </c>
      <c r="B393" s="123" t="s">
        <v>722</v>
      </c>
      <c r="C393" s="123" t="s">
        <v>723</v>
      </c>
      <c r="D393" s="142">
        <v>13.5</v>
      </c>
      <c r="E393" s="142">
        <v>14</v>
      </c>
      <c r="F393" s="60">
        <f t="shared" si="30"/>
        <v>13.75</v>
      </c>
      <c r="G393" s="60">
        <f t="shared" si="31"/>
        <v>41.25</v>
      </c>
      <c r="H393" s="334"/>
      <c r="I393" s="62">
        <f t="shared" si="32"/>
        <v>41.25</v>
      </c>
      <c r="J393" s="76"/>
      <c r="K393" s="62">
        <f t="shared" si="33"/>
        <v>41.25</v>
      </c>
      <c r="L393" s="120"/>
      <c r="M393" s="121" t="str">
        <f t="shared" si="34"/>
        <v>Juin</v>
      </c>
      <c r="N393" t="e">
        <f>IF(AND(B393=#REF!,C393=#REF!),"oui","non")</f>
        <v>#REF!</v>
      </c>
    </row>
    <row r="394" spans="1:14" ht="31.5">
      <c r="A394" s="17">
        <v>387</v>
      </c>
      <c r="B394" s="123" t="s">
        <v>724</v>
      </c>
      <c r="C394" s="123" t="s">
        <v>789</v>
      </c>
      <c r="D394" s="142">
        <v>16</v>
      </c>
      <c r="E394" s="142">
        <v>11</v>
      </c>
      <c r="F394" s="60">
        <f t="shared" si="30"/>
        <v>13.5</v>
      </c>
      <c r="G394" s="60">
        <f t="shared" si="31"/>
        <v>40.5</v>
      </c>
      <c r="H394" s="334"/>
      <c r="I394" s="62">
        <f t="shared" si="32"/>
        <v>40.5</v>
      </c>
      <c r="J394" s="76"/>
      <c r="K394" s="62">
        <f t="shared" si="33"/>
        <v>40.5</v>
      </c>
      <c r="L394" s="120"/>
      <c r="M394" s="121" t="str">
        <f t="shared" si="34"/>
        <v>Juin</v>
      </c>
      <c r="N394" t="e">
        <f>IF(AND(B394=#REF!,C394=#REF!),"oui","non")</f>
        <v>#REF!</v>
      </c>
    </row>
    <row r="395" spans="1:14" ht="31.5">
      <c r="A395" s="17">
        <v>388</v>
      </c>
      <c r="B395" s="123" t="s">
        <v>725</v>
      </c>
      <c r="C395" s="123" t="s">
        <v>790</v>
      </c>
      <c r="D395" s="142">
        <v>16</v>
      </c>
      <c r="E395" s="142">
        <v>13.5</v>
      </c>
      <c r="F395" s="60">
        <f t="shared" si="30"/>
        <v>14.75</v>
      </c>
      <c r="G395" s="60">
        <f t="shared" si="31"/>
        <v>44.25</v>
      </c>
      <c r="H395" s="334"/>
      <c r="I395" s="62">
        <f t="shared" si="32"/>
        <v>44.25</v>
      </c>
      <c r="J395" s="76"/>
      <c r="K395" s="62">
        <f t="shared" si="33"/>
        <v>44.25</v>
      </c>
      <c r="L395" s="120"/>
      <c r="M395" s="121" t="str">
        <f t="shared" si="34"/>
        <v>Juin</v>
      </c>
      <c r="N395" t="e">
        <f>IF(AND(B395=#REF!,C395=#REF!),"oui","non")</f>
        <v>#REF!</v>
      </c>
    </row>
    <row r="396" spans="1:14" ht="21">
      <c r="A396" s="17">
        <v>389</v>
      </c>
      <c r="B396" s="123" t="s">
        <v>726</v>
      </c>
      <c r="C396" s="123" t="s">
        <v>91</v>
      </c>
      <c r="D396" s="142">
        <v>12.5</v>
      </c>
      <c r="E396" s="142">
        <v>13</v>
      </c>
      <c r="F396" s="60">
        <f t="shared" si="30"/>
        <v>12.75</v>
      </c>
      <c r="G396" s="60">
        <f t="shared" si="31"/>
        <v>38.25</v>
      </c>
      <c r="H396" s="334"/>
      <c r="I396" s="62">
        <f t="shared" si="32"/>
        <v>38.25</v>
      </c>
      <c r="J396" s="76"/>
      <c r="K396" s="62">
        <f t="shared" si="33"/>
        <v>38.25</v>
      </c>
      <c r="L396" s="120"/>
      <c r="M396" s="121" t="str">
        <f t="shared" si="34"/>
        <v>Juin</v>
      </c>
      <c r="N396" t="e">
        <f>IF(AND(B396=#REF!,C396=#REF!),"oui","non")</f>
        <v>#REF!</v>
      </c>
    </row>
    <row r="397" spans="1:14" ht="21">
      <c r="A397" s="17">
        <v>390</v>
      </c>
      <c r="B397" s="123" t="s">
        <v>727</v>
      </c>
      <c r="C397" s="123" t="s">
        <v>477</v>
      </c>
      <c r="D397" s="142">
        <v>10.5</v>
      </c>
      <c r="E397" s="142">
        <v>8</v>
      </c>
      <c r="F397" s="60">
        <f t="shared" si="30"/>
        <v>9.25</v>
      </c>
      <c r="G397" s="60">
        <f t="shared" si="31"/>
        <v>27.75</v>
      </c>
      <c r="H397" s="334">
        <v>9.5</v>
      </c>
      <c r="I397" s="62">
        <f t="shared" si="32"/>
        <v>28.5</v>
      </c>
      <c r="J397" s="76"/>
      <c r="K397" s="62">
        <f t="shared" si="33"/>
        <v>28.5</v>
      </c>
      <c r="L397" s="120"/>
      <c r="M397" s="121" t="str">
        <f t="shared" si="34"/>
        <v>Synthèse</v>
      </c>
      <c r="N397" t="e">
        <f>IF(AND(B397=#REF!,C397=#REF!),"oui","non")</f>
        <v>#REF!</v>
      </c>
    </row>
    <row r="398" spans="1:14" ht="31.5">
      <c r="A398" s="17">
        <v>391</v>
      </c>
      <c r="B398" s="123" t="s">
        <v>93</v>
      </c>
      <c r="C398" s="123" t="s">
        <v>728</v>
      </c>
      <c r="D398" s="142">
        <v>13.5</v>
      </c>
      <c r="E398" s="142">
        <v>14.5</v>
      </c>
      <c r="F398" s="60">
        <f t="shared" si="30"/>
        <v>14</v>
      </c>
      <c r="G398" s="60">
        <f t="shared" si="31"/>
        <v>42</v>
      </c>
      <c r="H398" s="334"/>
      <c r="I398" s="62">
        <f t="shared" si="32"/>
        <v>42</v>
      </c>
      <c r="J398" s="76"/>
      <c r="K398" s="62">
        <f t="shared" si="33"/>
        <v>42</v>
      </c>
      <c r="L398" s="120"/>
      <c r="M398" s="121" t="str">
        <f t="shared" si="34"/>
        <v>Juin</v>
      </c>
      <c r="N398" t="e">
        <f>IF(AND(B398=#REF!,C398=#REF!),"oui","non")</f>
        <v>#REF!</v>
      </c>
    </row>
    <row r="399" spans="1:14" ht="21">
      <c r="A399" s="17">
        <v>392</v>
      </c>
      <c r="B399" s="123" t="s">
        <v>729</v>
      </c>
      <c r="C399" s="123" t="s">
        <v>730</v>
      </c>
      <c r="D399" s="142">
        <v>11.5</v>
      </c>
      <c r="E399" s="142">
        <v>8.5</v>
      </c>
      <c r="F399" s="60">
        <f t="shared" si="30"/>
        <v>10</v>
      </c>
      <c r="G399" s="60">
        <f t="shared" si="31"/>
        <v>30</v>
      </c>
      <c r="H399" s="334"/>
      <c r="I399" s="62">
        <f t="shared" si="32"/>
        <v>30</v>
      </c>
      <c r="J399" s="76"/>
      <c r="K399" s="62">
        <f t="shared" si="33"/>
        <v>30</v>
      </c>
      <c r="L399" s="120"/>
      <c r="M399" s="121" t="str">
        <f t="shared" si="34"/>
        <v>Juin</v>
      </c>
      <c r="N399" t="e">
        <f>IF(AND(B399=#REF!,C399=#REF!),"oui","non")</f>
        <v>#REF!</v>
      </c>
    </row>
    <row r="400" spans="1:14" ht="21">
      <c r="A400" s="17">
        <v>393</v>
      </c>
      <c r="B400" s="123" t="s">
        <v>791</v>
      </c>
      <c r="C400" s="123" t="s">
        <v>234</v>
      </c>
      <c r="D400" s="142">
        <v>7</v>
      </c>
      <c r="E400" s="142"/>
      <c r="F400" s="60">
        <f t="shared" si="30"/>
        <v>3.5</v>
      </c>
      <c r="G400" s="60">
        <f t="shared" si="31"/>
        <v>10.5</v>
      </c>
      <c r="H400" s="334"/>
      <c r="I400" s="62">
        <f t="shared" si="32"/>
        <v>10.5</v>
      </c>
      <c r="J400" s="76"/>
      <c r="K400" s="62">
        <f t="shared" si="33"/>
        <v>10.5</v>
      </c>
      <c r="L400" s="120"/>
      <c r="M400" s="121" t="str">
        <f t="shared" si="34"/>
        <v>Juin</v>
      </c>
      <c r="N400" t="e">
        <f>IF(AND(B400=#REF!,C400=#REF!),"oui","non")</f>
        <v>#REF!</v>
      </c>
    </row>
    <row r="401" spans="1:14" ht="21">
      <c r="A401" s="17">
        <v>394</v>
      </c>
      <c r="B401" s="123" t="s">
        <v>731</v>
      </c>
      <c r="C401" s="123" t="s">
        <v>649</v>
      </c>
      <c r="D401" s="142">
        <v>18</v>
      </c>
      <c r="E401" s="142">
        <v>16.5</v>
      </c>
      <c r="F401" s="60">
        <f t="shared" si="30"/>
        <v>17.25</v>
      </c>
      <c r="G401" s="60">
        <f t="shared" si="31"/>
        <v>51.75</v>
      </c>
      <c r="H401" s="334"/>
      <c r="I401" s="62">
        <f t="shared" si="32"/>
        <v>51.75</v>
      </c>
      <c r="J401" s="76"/>
      <c r="K401" s="62">
        <f t="shared" si="33"/>
        <v>51.75</v>
      </c>
      <c r="L401" s="120"/>
      <c r="M401" s="121" t="str">
        <f t="shared" si="34"/>
        <v>Juin</v>
      </c>
      <c r="N401" t="e">
        <f>IF(AND(B401=#REF!,C401=#REF!),"oui","non")</f>
        <v>#REF!</v>
      </c>
    </row>
    <row r="402" spans="1:14" ht="21">
      <c r="A402" s="17">
        <v>395</v>
      </c>
      <c r="B402" s="123" t="s">
        <v>732</v>
      </c>
      <c r="C402" s="123" t="s">
        <v>255</v>
      </c>
      <c r="D402" s="142">
        <v>11.5</v>
      </c>
      <c r="E402" s="142">
        <v>14</v>
      </c>
      <c r="F402" s="60">
        <f t="shared" si="30"/>
        <v>12.75</v>
      </c>
      <c r="G402" s="60">
        <f t="shared" si="31"/>
        <v>38.25</v>
      </c>
      <c r="H402" s="334"/>
      <c r="I402" s="62">
        <f t="shared" si="32"/>
        <v>38.25</v>
      </c>
      <c r="J402" s="76"/>
      <c r="K402" s="62">
        <f t="shared" si="33"/>
        <v>38.25</v>
      </c>
      <c r="L402" s="120"/>
      <c r="M402" s="121" t="str">
        <f t="shared" si="34"/>
        <v>Juin</v>
      </c>
      <c r="N402" t="e">
        <f>IF(AND(B402=#REF!,C402=#REF!),"oui","non")</f>
        <v>#REF!</v>
      </c>
    </row>
    <row r="403" spans="1:14" ht="21">
      <c r="A403" s="17">
        <v>396</v>
      </c>
      <c r="B403" s="123" t="s">
        <v>733</v>
      </c>
      <c r="C403" s="123" t="s">
        <v>734</v>
      </c>
      <c r="D403" s="142">
        <v>16</v>
      </c>
      <c r="E403" s="142">
        <v>11.5</v>
      </c>
      <c r="F403" s="60">
        <f t="shared" si="30"/>
        <v>13.75</v>
      </c>
      <c r="G403" s="60">
        <f t="shared" si="31"/>
        <v>41.25</v>
      </c>
      <c r="H403" s="334"/>
      <c r="I403" s="62">
        <f t="shared" si="32"/>
        <v>41.25</v>
      </c>
      <c r="J403" s="76"/>
      <c r="K403" s="62">
        <f t="shared" si="33"/>
        <v>41.25</v>
      </c>
      <c r="L403" s="120"/>
      <c r="M403" s="121" t="str">
        <f t="shared" si="34"/>
        <v>Juin</v>
      </c>
      <c r="N403" t="e">
        <f>IF(AND(B403=#REF!,C403=#REF!),"oui","non")</f>
        <v>#REF!</v>
      </c>
    </row>
    <row r="404" spans="1:14" ht="21">
      <c r="A404" s="17">
        <v>397</v>
      </c>
      <c r="B404" s="123" t="s">
        <v>733</v>
      </c>
      <c r="C404" s="123" t="s">
        <v>69</v>
      </c>
      <c r="D404" s="142">
        <v>14</v>
      </c>
      <c r="E404" s="142">
        <v>11</v>
      </c>
      <c r="F404" s="60">
        <f t="shared" si="30"/>
        <v>12.5</v>
      </c>
      <c r="G404" s="60">
        <f t="shared" si="31"/>
        <v>37.5</v>
      </c>
      <c r="H404" s="334"/>
      <c r="I404" s="62">
        <f t="shared" si="32"/>
        <v>37.5</v>
      </c>
      <c r="J404" s="76"/>
      <c r="K404" s="62">
        <f t="shared" si="33"/>
        <v>37.5</v>
      </c>
      <c r="L404" s="120"/>
      <c r="M404" s="121" t="str">
        <f t="shared" si="34"/>
        <v>Juin</v>
      </c>
      <c r="N404" t="e">
        <f>IF(AND(B404=#REF!,C404=#REF!),"oui","non")</f>
        <v>#REF!</v>
      </c>
    </row>
    <row r="405" spans="1:14" ht="21">
      <c r="A405" s="17">
        <v>398</v>
      </c>
      <c r="B405" s="123" t="s">
        <v>735</v>
      </c>
      <c r="C405" s="123" t="s">
        <v>94</v>
      </c>
      <c r="D405" s="142">
        <v>13</v>
      </c>
      <c r="E405" s="142">
        <v>12</v>
      </c>
      <c r="F405" s="60">
        <f t="shared" si="30"/>
        <v>12.5</v>
      </c>
      <c r="G405" s="60">
        <f t="shared" si="31"/>
        <v>37.5</v>
      </c>
      <c r="H405" s="334"/>
      <c r="I405" s="62">
        <f t="shared" si="32"/>
        <v>37.5</v>
      </c>
      <c r="J405" s="76"/>
      <c r="K405" s="62">
        <f t="shared" si="33"/>
        <v>37.5</v>
      </c>
      <c r="L405" s="120"/>
      <c r="M405" s="121" t="str">
        <f t="shared" si="34"/>
        <v>Juin</v>
      </c>
      <c r="N405" t="e">
        <f>IF(AND(B405=#REF!,C405=#REF!),"oui","non")</f>
        <v>#REF!</v>
      </c>
    </row>
    <row r="406" spans="1:14" ht="21">
      <c r="A406" s="17">
        <v>399</v>
      </c>
      <c r="B406" s="123" t="s">
        <v>127</v>
      </c>
      <c r="C406" s="123" t="s">
        <v>736</v>
      </c>
      <c r="D406" s="142">
        <v>9</v>
      </c>
      <c r="E406" s="142">
        <v>7.5</v>
      </c>
      <c r="F406" s="60">
        <f t="shared" si="30"/>
        <v>8.25</v>
      </c>
      <c r="G406" s="60">
        <f t="shared" si="31"/>
        <v>24.75</v>
      </c>
      <c r="H406" s="334">
        <v>9</v>
      </c>
      <c r="I406" s="62">
        <f t="shared" si="32"/>
        <v>27</v>
      </c>
      <c r="J406" s="76"/>
      <c r="K406" s="62">
        <f t="shared" si="33"/>
        <v>27</v>
      </c>
      <c r="L406" s="120"/>
      <c r="M406" s="121" t="str">
        <f t="shared" si="34"/>
        <v>Synthèse</v>
      </c>
      <c r="N406" t="e">
        <f>IF(AND(B406=#REF!,C406=#REF!),"oui","non")</f>
        <v>#REF!</v>
      </c>
    </row>
    <row r="407" spans="1:14" ht="21">
      <c r="A407" s="17">
        <v>400</v>
      </c>
      <c r="B407" s="123" t="s">
        <v>737</v>
      </c>
      <c r="C407" s="123" t="s">
        <v>738</v>
      </c>
      <c r="D407" s="142">
        <v>16</v>
      </c>
      <c r="E407" s="142">
        <v>13.5</v>
      </c>
      <c r="F407" s="60">
        <f t="shared" si="30"/>
        <v>14.75</v>
      </c>
      <c r="G407" s="60">
        <f t="shared" si="31"/>
        <v>44.25</v>
      </c>
      <c r="H407" s="334"/>
      <c r="I407" s="62">
        <f t="shared" si="32"/>
        <v>44.25</v>
      </c>
      <c r="J407" s="76"/>
      <c r="K407" s="62">
        <f t="shared" si="33"/>
        <v>44.25</v>
      </c>
      <c r="L407" s="120"/>
      <c r="M407" s="121" t="str">
        <f t="shared" si="34"/>
        <v>Juin</v>
      </c>
      <c r="N407" t="e">
        <f>IF(AND(B407=#REF!,C407=#REF!),"oui","non")</f>
        <v>#REF!</v>
      </c>
    </row>
    <row r="408" spans="1:14" ht="21">
      <c r="A408" s="17">
        <v>401</v>
      </c>
      <c r="B408" s="123" t="s">
        <v>739</v>
      </c>
      <c r="C408" s="123" t="s">
        <v>89</v>
      </c>
      <c r="D408" s="142">
        <v>17</v>
      </c>
      <c r="E408" s="142">
        <v>16</v>
      </c>
      <c r="F408" s="60">
        <f t="shared" si="30"/>
        <v>16.5</v>
      </c>
      <c r="G408" s="60">
        <f t="shared" si="31"/>
        <v>49.5</v>
      </c>
      <c r="H408" s="334"/>
      <c r="I408" s="62">
        <f t="shared" si="32"/>
        <v>49.5</v>
      </c>
      <c r="J408" s="76"/>
      <c r="K408" s="62">
        <f t="shared" si="33"/>
        <v>49.5</v>
      </c>
      <c r="L408" s="120"/>
      <c r="M408" s="121" t="str">
        <f t="shared" si="34"/>
        <v>Juin</v>
      </c>
      <c r="N408" t="e">
        <f>IF(AND(B408=#REF!,C408=#REF!),"oui","non")</f>
        <v>#REF!</v>
      </c>
    </row>
    <row r="409" spans="1:14" ht="21">
      <c r="A409" s="17">
        <v>402</v>
      </c>
      <c r="B409" s="123" t="s">
        <v>740</v>
      </c>
      <c r="C409" s="123" t="s">
        <v>492</v>
      </c>
      <c r="D409" s="142">
        <v>6.5</v>
      </c>
      <c r="E409" s="142">
        <v>4</v>
      </c>
      <c r="F409" s="60">
        <f t="shared" si="30"/>
        <v>5.25</v>
      </c>
      <c r="G409" s="60">
        <f t="shared" si="31"/>
        <v>15.75</v>
      </c>
      <c r="H409" s="334">
        <v>4</v>
      </c>
      <c r="I409" s="62">
        <f t="shared" si="32"/>
        <v>15.75</v>
      </c>
      <c r="J409" s="76"/>
      <c r="K409" s="62">
        <f t="shared" si="33"/>
        <v>15.75</v>
      </c>
      <c r="L409" s="120"/>
      <c r="M409" s="121" t="str">
        <f t="shared" si="34"/>
        <v>Synthèse</v>
      </c>
      <c r="N409" t="e">
        <f>IF(AND(B409=#REF!,C409=#REF!),"oui","non")</f>
        <v>#REF!</v>
      </c>
    </row>
    <row r="410" spans="1:14" ht="21">
      <c r="A410" s="17">
        <v>403</v>
      </c>
      <c r="B410" s="123" t="s">
        <v>741</v>
      </c>
      <c r="C410" s="123" t="s">
        <v>742</v>
      </c>
      <c r="D410" s="142">
        <v>10</v>
      </c>
      <c r="E410" s="142">
        <v>6</v>
      </c>
      <c r="F410" s="60">
        <f t="shared" si="30"/>
        <v>8</v>
      </c>
      <c r="G410" s="60">
        <f t="shared" si="31"/>
        <v>24</v>
      </c>
      <c r="H410" s="334">
        <v>9.5</v>
      </c>
      <c r="I410" s="62">
        <f t="shared" si="32"/>
        <v>28.5</v>
      </c>
      <c r="J410" s="76"/>
      <c r="K410" s="62">
        <f t="shared" si="33"/>
        <v>28.5</v>
      </c>
      <c r="L410" s="120"/>
      <c r="M410" s="121" t="str">
        <f t="shared" si="34"/>
        <v>Synthèse</v>
      </c>
      <c r="N410" t="e">
        <f>IF(AND(B410=#REF!,C410=#REF!),"oui","non")</f>
        <v>#REF!</v>
      </c>
    </row>
    <row r="411" spans="1:14" ht="21">
      <c r="A411" s="17">
        <v>404</v>
      </c>
      <c r="B411" s="123" t="s">
        <v>743</v>
      </c>
      <c r="C411" s="123" t="s">
        <v>744</v>
      </c>
      <c r="D411" s="142">
        <v>14</v>
      </c>
      <c r="E411" s="142">
        <v>15</v>
      </c>
      <c r="F411" s="60">
        <f t="shared" si="30"/>
        <v>14.5</v>
      </c>
      <c r="G411" s="60">
        <f t="shared" si="31"/>
        <v>43.5</v>
      </c>
      <c r="H411" s="334"/>
      <c r="I411" s="62">
        <f t="shared" si="32"/>
        <v>43.5</v>
      </c>
      <c r="J411" s="76"/>
      <c r="K411" s="62">
        <f t="shared" si="33"/>
        <v>43.5</v>
      </c>
      <c r="L411" s="120"/>
      <c r="M411" s="121" t="str">
        <f t="shared" si="34"/>
        <v>Juin</v>
      </c>
      <c r="N411" t="e">
        <f>IF(AND(B411=#REF!,C411=#REF!),"oui","non")</f>
        <v>#REF!</v>
      </c>
    </row>
    <row r="412" spans="1:14" ht="21">
      <c r="A412" s="17">
        <v>405</v>
      </c>
      <c r="B412" s="123" t="s">
        <v>743</v>
      </c>
      <c r="C412" s="123" t="s">
        <v>745</v>
      </c>
      <c r="D412" s="142">
        <v>9.5</v>
      </c>
      <c r="E412" s="142">
        <v>7.5</v>
      </c>
      <c r="F412" s="60">
        <f t="shared" si="30"/>
        <v>8.5</v>
      </c>
      <c r="G412" s="60">
        <f t="shared" si="31"/>
        <v>25.5</v>
      </c>
      <c r="H412" s="334">
        <v>11.5</v>
      </c>
      <c r="I412" s="62">
        <f t="shared" si="32"/>
        <v>34.5</v>
      </c>
      <c r="J412" s="76"/>
      <c r="K412" s="62">
        <f t="shared" si="33"/>
        <v>34.5</v>
      </c>
      <c r="L412" s="120"/>
      <c r="M412" s="121" t="str">
        <f t="shared" si="34"/>
        <v>Synthèse</v>
      </c>
      <c r="N412" t="e">
        <f>IF(AND(B412=#REF!,C412=#REF!),"oui","non")</f>
        <v>#REF!</v>
      </c>
    </row>
    <row r="413" spans="1:14" ht="21">
      <c r="A413" s="17">
        <v>406</v>
      </c>
      <c r="B413" s="123" t="s">
        <v>746</v>
      </c>
      <c r="C413" s="123" t="s">
        <v>747</v>
      </c>
      <c r="D413" s="142">
        <v>16.5</v>
      </c>
      <c r="E413" s="142">
        <v>16</v>
      </c>
      <c r="F413" s="60">
        <f t="shared" si="30"/>
        <v>16.25</v>
      </c>
      <c r="G413" s="60">
        <f t="shared" si="31"/>
        <v>48.75</v>
      </c>
      <c r="H413" s="334"/>
      <c r="I413" s="62">
        <f t="shared" si="32"/>
        <v>48.75</v>
      </c>
      <c r="J413" s="76"/>
      <c r="K413" s="62">
        <f t="shared" si="33"/>
        <v>48.75</v>
      </c>
      <c r="L413" s="120"/>
      <c r="M413" s="121" t="str">
        <f t="shared" si="34"/>
        <v>Juin</v>
      </c>
      <c r="N413" t="e">
        <f>IF(AND(B413=#REF!,C413=#REF!),"oui","non")</f>
        <v>#REF!</v>
      </c>
    </row>
    <row r="414" spans="1:14" ht="21">
      <c r="A414" s="17">
        <v>407</v>
      </c>
      <c r="B414" s="123" t="s">
        <v>748</v>
      </c>
      <c r="C414" s="123" t="s">
        <v>82</v>
      </c>
      <c r="D414" s="142">
        <v>17</v>
      </c>
      <c r="E414" s="142">
        <v>12.5</v>
      </c>
      <c r="F414" s="60">
        <f t="shared" si="30"/>
        <v>14.75</v>
      </c>
      <c r="G414" s="60">
        <f t="shared" si="31"/>
        <v>44.25</v>
      </c>
      <c r="H414" s="334"/>
      <c r="I414" s="62">
        <f t="shared" si="32"/>
        <v>44.25</v>
      </c>
      <c r="J414" s="76"/>
      <c r="K414" s="62">
        <f t="shared" si="33"/>
        <v>44.25</v>
      </c>
      <c r="L414" s="120"/>
      <c r="M414" s="121" t="str">
        <f t="shared" si="34"/>
        <v>Juin</v>
      </c>
      <c r="N414" t="e">
        <f>IF(AND(B414=#REF!,C414=#REF!),"oui","non")</f>
        <v>#REF!</v>
      </c>
    </row>
    <row r="415" spans="1:14" ht="21">
      <c r="A415" s="17">
        <v>408</v>
      </c>
      <c r="B415" s="123" t="s">
        <v>749</v>
      </c>
      <c r="C415" s="123" t="s">
        <v>254</v>
      </c>
      <c r="D415" s="142">
        <v>13.5</v>
      </c>
      <c r="E415" s="142">
        <v>9</v>
      </c>
      <c r="F415" s="60">
        <f t="shared" si="30"/>
        <v>11.25</v>
      </c>
      <c r="G415" s="60">
        <f t="shared" si="31"/>
        <v>33.75</v>
      </c>
      <c r="H415" s="334"/>
      <c r="I415" s="62">
        <f t="shared" si="32"/>
        <v>33.75</v>
      </c>
      <c r="J415" s="76"/>
      <c r="K415" s="62">
        <f t="shared" si="33"/>
        <v>33.75</v>
      </c>
      <c r="L415" s="120"/>
      <c r="M415" s="121" t="str">
        <f t="shared" si="34"/>
        <v>Juin</v>
      </c>
      <c r="N415" t="e">
        <f>IF(AND(B415=#REF!,C415=#REF!),"oui","non")</f>
        <v>#REF!</v>
      </c>
    </row>
    <row r="416" spans="1:14" ht="21">
      <c r="A416" s="17">
        <v>409</v>
      </c>
      <c r="B416" s="123" t="s">
        <v>59</v>
      </c>
      <c r="C416" s="123" t="s">
        <v>750</v>
      </c>
      <c r="D416" s="142">
        <v>16</v>
      </c>
      <c r="E416" s="142">
        <v>15</v>
      </c>
      <c r="F416" s="60">
        <f t="shared" si="30"/>
        <v>15.5</v>
      </c>
      <c r="G416" s="60">
        <f t="shared" si="31"/>
        <v>46.5</v>
      </c>
      <c r="H416" s="334"/>
      <c r="I416" s="62">
        <f t="shared" si="32"/>
        <v>46.5</v>
      </c>
      <c r="J416" s="76"/>
      <c r="K416" s="62">
        <f t="shared" si="33"/>
        <v>46.5</v>
      </c>
      <c r="L416" s="120"/>
      <c r="M416" s="121" t="str">
        <f t="shared" si="34"/>
        <v>Juin</v>
      </c>
      <c r="N416" t="e">
        <f>IF(AND(B416=#REF!,C416=#REF!),"oui","non")</f>
        <v>#REF!</v>
      </c>
    </row>
    <row r="417" spans="1:14" ht="21">
      <c r="A417" s="17">
        <v>410</v>
      </c>
      <c r="B417" s="123" t="s">
        <v>59</v>
      </c>
      <c r="C417" s="123" t="s">
        <v>792</v>
      </c>
      <c r="D417" s="142">
        <v>11</v>
      </c>
      <c r="E417" s="142">
        <v>7</v>
      </c>
      <c r="F417" s="60">
        <f t="shared" si="30"/>
        <v>9</v>
      </c>
      <c r="G417" s="60">
        <f t="shared" si="31"/>
        <v>27</v>
      </c>
      <c r="H417" s="334"/>
      <c r="I417" s="62">
        <f t="shared" si="32"/>
        <v>27</v>
      </c>
      <c r="J417" s="76"/>
      <c r="K417" s="62">
        <f t="shared" si="33"/>
        <v>27</v>
      </c>
      <c r="L417" s="120"/>
      <c r="M417" s="121" t="str">
        <f t="shared" si="34"/>
        <v>Juin</v>
      </c>
      <c r="N417" t="e">
        <f>IF(AND(B417=#REF!,C417=#REF!),"oui","non")</f>
        <v>#REF!</v>
      </c>
    </row>
    <row r="418" spans="1:14" ht="21">
      <c r="A418" s="17">
        <v>411</v>
      </c>
      <c r="B418" s="123" t="s">
        <v>751</v>
      </c>
      <c r="C418" s="123" t="s">
        <v>397</v>
      </c>
      <c r="D418" s="142">
        <v>9.5</v>
      </c>
      <c r="E418" s="142">
        <v>7.5</v>
      </c>
      <c r="F418" s="60">
        <f t="shared" si="30"/>
        <v>8.5</v>
      </c>
      <c r="G418" s="60">
        <f t="shared" si="31"/>
        <v>25.5</v>
      </c>
      <c r="H418" s="334">
        <v>8</v>
      </c>
      <c r="I418" s="62">
        <f t="shared" si="32"/>
        <v>25.5</v>
      </c>
      <c r="J418" s="76"/>
      <c r="K418" s="62">
        <f t="shared" si="33"/>
        <v>25.5</v>
      </c>
      <c r="L418" s="120"/>
      <c r="M418" s="121" t="str">
        <f t="shared" si="34"/>
        <v>Synthèse</v>
      </c>
      <c r="N418" t="e">
        <f>IF(AND(B418=#REF!,C418=#REF!),"oui","non")</f>
        <v>#REF!</v>
      </c>
    </row>
    <row r="419" spans="1:14" ht="21">
      <c r="A419" s="17">
        <v>412</v>
      </c>
      <c r="B419" s="123" t="s">
        <v>752</v>
      </c>
      <c r="C419" s="123" t="s">
        <v>753</v>
      </c>
      <c r="D419" s="142">
        <v>16</v>
      </c>
      <c r="E419" s="142">
        <v>16</v>
      </c>
      <c r="F419" s="60">
        <f t="shared" si="30"/>
        <v>16</v>
      </c>
      <c r="G419" s="60">
        <f t="shared" si="31"/>
        <v>48</v>
      </c>
      <c r="H419" s="334"/>
      <c r="I419" s="62">
        <f t="shared" si="32"/>
        <v>48</v>
      </c>
      <c r="J419" s="76"/>
      <c r="K419" s="62">
        <f t="shared" si="33"/>
        <v>48</v>
      </c>
      <c r="L419" s="120"/>
      <c r="M419" s="121" t="str">
        <f t="shared" si="34"/>
        <v>Juin</v>
      </c>
      <c r="N419" t="e">
        <f>IF(AND(B419=#REF!,C419=#REF!),"oui","non")</f>
        <v>#REF!</v>
      </c>
    </row>
    <row r="420" spans="1:14" ht="21">
      <c r="A420" s="17">
        <v>413</v>
      </c>
      <c r="B420" s="123" t="s">
        <v>754</v>
      </c>
      <c r="C420" s="123" t="s">
        <v>477</v>
      </c>
      <c r="D420" s="142">
        <v>18</v>
      </c>
      <c r="E420" s="142">
        <v>15.5</v>
      </c>
      <c r="F420" s="60">
        <f t="shared" si="30"/>
        <v>16.75</v>
      </c>
      <c r="G420" s="60">
        <f t="shared" si="31"/>
        <v>50.25</v>
      </c>
      <c r="H420" s="334"/>
      <c r="I420" s="62">
        <f t="shared" si="32"/>
        <v>50.25</v>
      </c>
      <c r="J420" s="76"/>
      <c r="K420" s="62">
        <f t="shared" si="33"/>
        <v>50.25</v>
      </c>
      <c r="L420" s="120"/>
      <c r="M420" s="121" t="str">
        <f t="shared" si="34"/>
        <v>Juin</v>
      </c>
      <c r="N420" t="e">
        <f>IF(AND(B420=#REF!,C420=#REF!),"oui","non")</f>
        <v>#REF!</v>
      </c>
    </row>
    <row r="421" spans="1:14" ht="21">
      <c r="A421" s="17">
        <v>414</v>
      </c>
      <c r="B421" s="123" t="s">
        <v>755</v>
      </c>
      <c r="C421" s="123" t="s">
        <v>756</v>
      </c>
      <c r="D421" s="142">
        <v>12.5</v>
      </c>
      <c r="E421" s="142">
        <v>10</v>
      </c>
      <c r="F421" s="60">
        <f t="shared" si="30"/>
        <v>11.25</v>
      </c>
      <c r="G421" s="60">
        <f t="shared" si="31"/>
        <v>33.75</v>
      </c>
      <c r="H421" s="334"/>
      <c r="I421" s="62">
        <f t="shared" si="32"/>
        <v>33.75</v>
      </c>
      <c r="J421" s="76"/>
      <c r="K421" s="62">
        <f t="shared" si="33"/>
        <v>33.75</v>
      </c>
      <c r="L421" s="120"/>
      <c r="M421" s="121" t="str">
        <f t="shared" si="34"/>
        <v>Juin</v>
      </c>
      <c r="N421" t="e">
        <f>IF(AND(B421=#REF!,C421=#REF!),"oui","non")</f>
        <v>#REF!</v>
      </c>
    </row>
  </sheetData>
  <autoFilter ref="A7:N421"/>
  <conditionalFormatting sqref="M7:M421">
    <cfRule type="cellIs" dxfId="71" priority="21" operator="equal">
      <formula>"Rattrapage"</formula>
    </cfRule>
    <cfRule type="cellIs" dxfId="70" priority="22" operator="equal">
      <formula>"Synthèse"</formula>
    </cfRule>
    <cfRule type="cellIs" dxfId="69" priority="23" operator="equal">
      <formula>"Juin"</formula>
    </cfRule>
  </conditionalFormatting>
  <conditionalFormatting sqref="B8:C421">
    <cfRule type="cellIs" dxfId="68" priority="8" operator="equal">
      <formula>"NON"</formula>
    </cfRule>
  </conditionalFormatting>
  <conditionalFormatting sqref="N8:N421">
    <cfRule type="cellIs" dxfId="67" priority="6" operator="equal">
      <formula>"non"</formula>
    </cfRule>
  </conditionalFormatting>
  <dataValidations count="1">
    <dataValidation type="decimal" allowBlank="1" showInputMessage="1" showErrorMessage="1" sqref="L8:L421">
      <formula1>30</formula1>
      <formula2>60</formula2>
    </dataValidation>
  </dataValidations>
  <pageMargins left="0.19685039370078741" right="0.27559055118110237" top="0.39370078740157483" bottom="0.43307086614173229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1"/>
  <sheetViews>
    <sheetView topLeftCell="A396" zoomScale="70" zoomScaleNormal="70" workbookViewId="0">
      <selection sqref="A1:I421"/>
    </sheetView>
  </sheetViews>
  <sheetFormatPr baseColWidth="10" defaultRowHeight="15"/>
  <cols>
    <col min="1" max="1" width="6.42578125" style="21" bestFit="1" customWidth="1"/>
    <col min="2" max="2" width="26.85546875" style="21" customWidth="1"/>
    <col min="3" max="3" width="31.85546875" style="21" customWidth="1"/>
    <col min="4" max="4" width="11.5703125" style="21"/>
    <col min="5" max="5" width="7.7109375" style="21" bestFit="1" customWidth="1"/>
    <col min="6" max="6" width="12" style="21" customWidth="1"/>
    <col min="7" max="7" width="10.140625" style="21" customWidth="1"/>
    <col min="8" max="8" width="11.5703125" style="4"/>
    <col min="9" max="11" width="11.5703125" style="21"/>
  </cols>
  <sheetData>
    <row r="1" spans="1:14" ht="21">
      <c r="A1"/>
      <c r="B1" s="1"/>
      <c r="C1" s="23" t="s">
        <v>0</v>
      </c>
      <c r="D1" s="3"/>
      <c r="E1"/>
      <c r="H1" s="21"/>
      <c r="I1"/>
      <c r="J1"/>
      <c r="K1"/>
    </row>
    <row r="2" spans="1:14" ht="21">
      <c r="A2"/>
      <c r="B2" s="1"/>
      <c r="C2" s="23" t="s">
        <v>1</v>
      </c>
      <c r="D2" s="3"/>
      <c r="E2"/>
      <c r="H2" s="21"/>
      <c r="I2"/>
      <c r="J2"/>
      <c r="K2"/>
    </row>
    <row r="3" spans="1:14" ht="21">
      <c r="A3"/>
      <c r="B3" s="1"/>
      <c r="C3" s="23" t="s">
        <v>151</v>
      </c>
      <c r="D3" s="3"/>
      <c r="E3"/>
      <c r="H3" s="21"/>
      <c r="I3"/>
      <c r="J3"/>
      <c r="K3" t="s">
        <v>1699</v>
      </c>
    </row>
    <row r="4" spans="1:14" ht="21">
      <c r="A4"/>
      <c r="B4" s="1"/>
      <c r="C4" s="23" t="s">
        <v>2</v>
      </c>
      <c r="D4" s="3"/>
      <c r="E4"/>
      <c r="H4" s="21"/>
      <c r="I4"/>
      <c r="J4"/>
      <c r="K4"/>
    </row>
    <row r="5" spans="1:14" ht="21">
      <c r="A5"/>
      <c r="B5" s="1"/>
      <c r="C5" s="23" t="s">
        <v>16</v>
      </c>
      <c r="D5" s="3"/>
      <c r="E5"/>
      <c r="H5" s="21"/>
      <c r="I5"/>
      <c r="J5"/>
      <c r="K5"/>
    </row>
    <row r="6" spans="1:14" ht="24" thickBot="1">
      <c r="A6"/>
      <c r="B6" s="1" t="s">
        <v>129</v>
      </c>
      <c r="C6"/>
      <c r="D6" s="1"/>
      <c r="E6" s="23"/>
      <c r="F6" s="5"/>
      <c r="G6" s="5"/>
      <c r="H6"/>
      <c r="I6"/>
      <c r="J6"/>
      <c r="K6"/>
    </row>
    <row r="7" spans="1:14" s="16" customFormat="1" ht="16.5" thickBo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10" t="s">
        <v>10</v>
      </c>
      <c r="G7" s="10" t="s">
        <v>15</v>
      </c>
      <c r="H7" s="11" t="s">
        <v>142</v>
      </c>
      <c r="I7" s="12" t="s">
        <v>12</v>
      </c>
      <c r="J7" s="13" t="s">
        <v>143</v>
      </c>
      <c r="K7" s="12" t="s">
        <v>12</v>
      </c>
      <c r="L7" s="14" t="s">
        <v>140</v>
      </c>
      <c r="M7" s="15" t="s">
        <v>13</v>
      </c>
    </row>
    <row r="8" spans="1:14" ht="18.75">
      <c r="A8" s="17" t="s">
        <v>1699</v>
      </c>
      <c r="B8" s="122" t="s">
        <v>60</v>
      </c>
      <c r="C8" s="122" t="s">
        <v>152</v>
      </c>
      <c r="D8" s="24">
        <v>7.25</v>
      </c>
      <c r="E8" s="162">
        <v>8.5</v>
      </c>
      <c r="F8" s="60">
        <f>IF(AND(D8=0,E8=0),L8/3,(D8+E8)/2)</f>
        <v>7.875</v>
      </c>
      <c r="G8" s="61">
        <f>F8*3</f>
        <v>23.625</v>
      </c>
      <c r="H8" s="337">
        <v>13.5</v>
      </c>
      <c r="I8" s="62">
        <f>MAX(G8,H8*3)</f>
        <v>40.5</v>
      </c>
      <c r="J8" s="24"/>
      <c r="K8" s="62">
        <f>MAX(I8,J8*3)</f>
        <v>40.5</v>
      </c>
      <c r="L8" s="63"/>
      <c r="M8" s="20" t="str">
        <f>IF(ISBLANK(J8),IF(ISBLANK(H8),"Juin","Synthèse"),"Rattrapage")</f>
        <v>Synthèse</v>
      </c>
      <c r="N8" t="e">
        <f>IF(AND(B8=#REF!,C8=#REF!),"oui","non")</f>
        <v>#REF!</v>
      </c>
    </row>
    <row r="9" spans="1:14" ht="18.75">
      <c r="A9" s="17">
        <v>2</v>
      </c>
      <c r="B9" s="123" t="s">
        <v>153</v>
      </c>
      <c r="C9" s="123" t="s">
        <v>152</v>
      </c>
      <c r="D9" s="24">
        <v>13.25</v>
      </c>
      <c r="E9" s="163">
        <v>8.5</v>
      </c>
      <c r="F9" s="60">
        <f t="shared" ref="F9:F71" si="0">IF(AND(D9=0,E9=0),L9/3,(D9+E9)/2)</f>
        <v>10.875</v>
      </c>
      <c r="G9" s="61">
        <f t="shared" ref="G9:G71" si="1">F9*3</f>
        <v>32.625</v>
      </c>
      <c r="H9" s="163"/>
      <c r="I9" s="62">
        <f t="shared" ref="I9:I71" si="2">MAX(G9,H9*3)</f>
        <v>32.625</v>
      </c>
      <c r="J9" s="24"/>
      <c r="K9" s="62">
        <f t="shared" ref="K9:K71" si="3">MAX(I9,J9*3)</f>
        <v>32.625</v>
      </c>
      <c r="L9" s="63"/>
      <c r="M9" s="20" t="str">
        <f t="shared" ref="M9:M71" si="4">IF(ISBLANK(J9),IF(ISBLANK(H9),"Juin","Synthèse"),"Rattrapage")</f>
        <v>Juin</v>
      </c>
      <c r="N9" t="e">
        <f>IF(AND(B9=#REF!,C9=#REF!),"oui","non")</f>
        <v>#REF!</v>
      </c>
    </row>
    <row r="10" spans="1:14" ht="18.75">
      <c r="A10" s="17">
        <v>3</v>
      </c>
      <c r="B10" s="123" t="s">
        <v>154</v>
      </c>
      <c r="C10" s="123" t="s">
        <v>55</v>
      </c>
      <c r="D10" s="24">
        <v>9.25</v>
      </c>
      <c r="E10" s="163">
        <v>8.5</v>
      </c>
      <c r="F10" s="60">
        <f t="shared" si="0"/>
        <v>8.875</v>
      </c>
      <c r="G10" s="61">
        <f t="shared" si="1"/>
        <v>26.625</v>
      </c>
      <c r="H10" s="337">
        <v>12.5</v>
      </c>
      <c r="I10" s="62">
        <f t="shared" si="2"/>
        <v>37.5</v>
      </c>
      <c r="J10" s="24"/>
      <c r="K10" s="62">
        <f t="shared" si="3"/>
        <v>37.5</v>
      </c>
      <c r="L10" s="63"/>
      <c r="M10" s="20" t="str">
        <f t="shared" si="4"/>
        <v>Synthèse</v>
      </c>
      <c r="N10" t="e">
        <f>IF(AND(B10=#REF!,C10=#REF!),"oui","non")</f>
        <v>#REF!</v>
      </c>
    </row>
    <row r="11" spans="1:14" ht="18.75">
      <c r="A11" s="17">
        <v>4</v>
      </c>
      <c r="B11" s="123" t="s">
        <v>155</v>
      </c>
      <c r="C11" s="123" t="s">
        <v>45</v>
      </c>
      <c r="D11" s="44">
        <v>13.25</v>
      </c>
      <c r="E11" s="163">
        <v>17</v>
      </c>
      <c r="F11" s="60">
        <f t="shared" si="0"/>
        <v>15.125</v>
      </c>
      <c r="G11" s="61">
        <f t="shared" si="1"/>
        <v>45.375</v>
      </c>
      <c r="H11" s="163"/>
      <c r="I11" s="62">
        <f t="shared" si="2"/>
        <v>45.375</v>
      </c>
      <c r="J11" s="24"/>
      <c r="K11" s="62">
        <f t="shared" si="3"/>
        <v>45.375</v>
      </c>
      <c r="L11" s="63"/>
      <c r="M11" s="20" t="str">
        <f t="shared" si="4"/>
        <v>Juin</v>
      </c>
      <c r="N11" t="e">
        <f>IF(AND(B11=#REF!,C11=#REF!),"oui","non")</f>
        <v>#REF!</v>
      </c>
    </row>
    <row r="12" spans="1:14" s="43" customFormat="1" ht="18.75">
      <c r="A12" s="17">
        <v>5</v>
      </c>
      <c r="B12" s="123" t="s">
        <v>156</v>
      </c>
      <c r="C12" s="123" t="s">
        <v>759</v>
      </c>
      <c r="D12" s="24">
        <v>8.5</v>
      </c>
      <c r="E12" s="163">
        <v>9.5</v>
      </c>
      <c r="F12" s="60">
        <f t="shared" si="0"/>
        <v>9</v>
      </c>
      <c r="G12" s="61">
        <f t="shared" si="1"/>
        <v>27</v>
      </c>
      <c r="H12" s="337">
        <v>10.5</v>
      </c>
      <c r="I12" s="62"/>
      <c r="J12" s="24"/>
      <c r="K12" s="62">
        <f t="shared" si="3"/>
        <v>0</v>
      </c>
      <c r="L12" s="63"/>
      <c r="M12" s="20" t="str">
        <f t="shared" si="4"/>
        <v>Synthèse</v>
      </c>
      <c r="N12" t="e">
        <f>IF(AND(B12=#REF!,C12=#REF!),"oui","non")</f>
        <v>#REF!</v>
      </c>
    </row>
    <row r="13" spans="1:14" ht="18.75">
      <c r="A13" s="17">
        <v>6</v>
      </c>
      <c r="B13" s="123" t="s">
        <v>157</v>
      </c>
      <c r="C13" s="123" t="s">
        <v>158</v>
      </c>
      <c r="D13" s="24">
        <v>15</v>
      </c>
      <c r="E13" s="163">
        <v>14</v>
      </c>
      <c r="F13" s="60">
        <f t="shared" si="0"/>
        <v>14.5</v>
      </c>
      <c r="G13" s="61">
        <f t="shared" si="1"/>
        <v>43.5</v>
      </c>
      <c r="H13" s="163"/>
      <c r="I13" s="62">
        <f t="shared" si="2"/>
        <v>43.5</v>
      </c>
      <c r="J13" s="24"/>
      <c r="K13" s="62">
        <f t="shared" si="3"/>
        <v>43.5</v>
      </c>
      <c r="L13" s="63"/>
      <c r="M13" s="20" t="str">
        <f t="shared" si="4"/>
        <v>Juin</v>
      </c>
      <c r="N13" t="e">
        <f>IF(AND(B13=#REF!,C13=#REF!),"oui","non")</f>
        <v>#REF!</v>
      </c>
    </row>
    <row r="14" spans="1:14" ht="18.75">
      <c r="A14" s="17">
        <v>7</v>
      </c>
      <c r="B14" s="123" t="s">
        <v>159</v>
      </c>
      <c r="C14" s="123" t="s">
        <v>160</v>
      </c>
      <c r="D14" s="44">
        <v>8.5</v>
      </c>
      <c r="E14" s="163">
        <v>8</v>
      </c>
      <c r="F14" s="60">
        <f t="shared" si="0"/>
        <v>8.25</v>
      </c>
      <c r="G14" s="61">
        <f t="shared" si="1"/>
        <v>24.75</v>
      </c>
      <c r="H14" s="337">
        <v>14</v>
      </c>
      <c r="I14" s="62">
        <f t="shared" si="2"/>
        <v>42</v>
      </c>
      <c r="J14" s="24"/>
      <c r="K14" s="62">
        <f t="shared" si="3"/>
        <v>42</v>
      </c>
      <c r="L14" s="63"/>
      <c r="M14" s="20" t="str">
        <f t="shared" si="4"/>
        <v>Synthèse</v>
      </c>
      <c r="N14" t="e">
        <f>IF(AND(B14=#REF!,C14=#REF!),"oui","non")</f>
        <v>#REF!</v>
      </c>
    </row>
    <row r="15" spans="1:14" ht="18.75">
      <c r="A15" s="17">
        <v>8</v>
      </c>
      <c r="B15" s="123" t="s">
        <v>161</v>
      </c>
      <c r="C15" s="123" t="s">
        <v>162</v>
      </c>
      <c r="D15" s="24">
        <v>10.75</v>
      </c>
      <c r="E15" s="163">
        <v>13</v>
      </c>
      <c r="F15" s="60">
        <f t="shared" si="0"/>
        <v>11.875</v>
      </c>
      <c r="G15" s="61">
        <f t="shared" si="1"/>
        <v>35.625</v>
      </c>
      <c r="H15" s="163"/>
      <c r="I15" s="62">
        <f t="shared" si="2"/>
        <v>35.625</v>
      </c>
      <c r="J15" s="24"/>
      <c r="K15" s="62">
        <f t="shared" si="3"/>
        <v>35.625</v>
      </c>
      <c r="L15" s="63"/>
      <c r="M15" s="20" t="str">
        <f t="shared" si="4"/>
        <v>Juin</v>
      </c>
      <c r="N15" t="e">
        <f>IF(AND(B15=#REF!,C15=#REF!),"oui","non")</f>
        <v>#REF!</v>
      </c>
    </row>
    <row r="16" spans="1:14" ht="18.75">
      <c r="A16" s="17">
        <v>9</v>
      </c>
      <c r="B16" s="123" t="s">
        <v>163</v>
      </c>
      <c r="C16" s="123" t="s">
        <v>44</v>
      </c>
      <c r="D16" s="24">
        <v>8.5</v>
      </c>
      <c r="E16" s="163">
        <v>8</v>
      </c>
      <c r="F16" s="60">
        <f t="shared" si="0"/>
        <v>8.25</v>
      </c>
      <c r="G16" s="61">
        <f t="shared" si="1"/>
        <v>24.75</v>
      </c>
      <c r="H16" s="337">
        <v>12.5</v>
      </c>
      <c r="I16" s="62">
        <f t="shared" si="2"/>
        <v>37.5</v>
      </c>
      <c r="J16" s="24"/>
      <c r="K16" s="62">
        <f t="shared" si="3"/>
        <v>37.5</v>
      </c>
      <c r="L16" s="63"/>
      <c r="M16" s="20" t="str">
        <f t="shared" si="4"/>
        <v>Synthèse</v>
      </c>
      <c r="N16" t="e">
        <f>IF(AND(B16=#REF!,C16=#REF!),"oui","non")</f>
        <v>#REF!</v>
      </c>
    </row>
    <row r="17" spans="1:14" ht="18.75">
      <c r="A17" s="17">
        <v>10</v>
      </c>
      <c r="B17" s="123" t="s">
        <v>164</v>
      </c>
      <c r="C17" s="123" t="s">
        <v>165</v>
      </c>
      <c r="D17" s="24">
        <v>10.75</v>
      </c>
      <c r="E17" s="163">
        <v>8.5</v>
      </c>
      <c r="F17" s="60">
        <f t="shared" si="0"/>
        <v>9.625</v>
      </c>
      <c r="G17" s="61">
        <f t="shared" si="1"/>
        <v>28.875</v>
      </c>
      <c r="H17" s="337">
        <v>11.5</v>
      </c>
      <c r="I17" s="62">
        <f t="shared" si="2"/>
        <v>34.5</v>
      </c>
      <c r="J17" s="24"/>
      <c r="K17" s="62">
        <f t="shared" si="3"/>
        <v>34.5</v>
      </c>
      <c r="L17" s="63"/>
      <c r="M17" s="20" t="str">
        <f t="shared" si="4"/>
        <v>Synthèse</v>
      </c>
      <c r="N17" t="e">
        <f>IF(AND(B17=#REF!,C17=#REF!),"oui","non")</f>
        <v>#REF!</v>
      </c>
    </row>
    <row r="18" spans="1:14" ht="18.75">
      <c r="A18" s="17">
        <v>11</v>
      </c>
      <c r="B18" s="123" t="s">
        <v>166</v>
      </c>
      <c r="C18" s="123" t="s">
        <v>167</v>
      </c>
      <c r="D18" s="24">
        <v>13.75</v>
      </c>
      <c r="E18" s="163">
        <v>9.5</v>
      </c>
      <c r="F18" s="60">
        <f t="shared" si="0"/>
        <v>11.625</v>
      </c>
      <c r="G18" s="61">
        <f t="shared" si="1"/>
        <v>34.875</v>
      </c>
      <c r="H18" s="163"/>
      <c r="I18" s="62">
        <f t="shared" si="2"/>
        <v>34.875</v>
      </c>
      <c r="J18" s="24"/>
      <c r="K18" s="62">
        <f t="shared" si="3"/>
        <v>34.875</v>
      </c>
      <c r="L18" s="63"/>
      <c r="M18" s="20" t="str">
        <f t="shared" si="4"/>
        <v>Juin</v>
      </c>
      <c r="N18" t="e">
        <f>IF(AND(B18=#REF!,C18=#REF!),"oui","non")</f>
        <v>#REF!</v>
      </c>
    </row>
    <row r="19" spans="1:14" ht="18.75">
      <c r="A19" s="17">
        <v>12</v>
      </c>
      <c r="B19" s="123" t="s">
        <v>168</v>
      </c>
      <c r="C19" s="123" t="s">
        <v>169</v>
      </c>
      <c r="D19" s="24">
        <v>15</v>
      </c>
      <c r="E19" s="163">
        <v>14.5</v>
      </c>
      <c r="F19" s="60">
        <f t="shared" si="0"/>
        <v>14.75</v>
      </c>
      <c r="G19" s="61">
        <f t="shared" si="1"/>
        <v>44.25</v>
      </c>
      <c r="H19" s="163"/>
      <c r="I19" s="62">
        <f t="shared" si="2"/>
        <v>44.25</v>
      </c>
      <c r="J19" s="24"/>
      <c r="K19" s="62">
        <f t="shared" si="3"/>
        <v>44.25</v>
      </c>
      <c r="L19" s="63"/>
      <c r="M19" s="20" t="str">
        <f t="shared" si="4"/>
        <v>Juin</v>
      </c>
      <c r="N19" t="e">
        <f>IF(AND(B19=#REF!,C19=#REF!),"oui","non")</f>
        <v>#REF!</v>
      </c>
    </row>
    <row r="20" spans="1:14" ht="18.75">
      <c r="A20" s="17">
        <v>13</v>
      </c>
      <c r="B20" s="123" t="s">
        <v>170</v>
      </c>
      <c r="C20" s="123" t="s">
        <v>68</v>
      </c>
      <c r="D20" s="24">
        <v>18.5</v>
      </c>
      <c r="E20" s="163">
        <v>19</v>
      </c>
      <c r="F20" s="60">
        <f t="shared" si="0"/>
        <v>18.75</v>
      </c>
      <c r="G20" s="61">
        <f t="shared" si="1"/>
        <v>56.25</v>
      </c>
      <c r="H20" s="163"/>
      <c r="I20" s="62">
        <f t="shared" si="2"/>
        <v>56.25</v>
      </c>
      <c r="J20" s="24"/>
      <c r="K20" s="62">
        <f t="shared" si="3"/>
        <v>56.25</v>
      </c>
      <c r="L20" s="63"/>
      <c r="M20" s="20" t="str">
        <f t="shared" si="4"/>
        <v>Juin</v>
      </c>
      <c r="N20" t="e">
        <f>IF(AND(B20=#REF!,C20=#REF!),"oui","non")</f>
        <v>#REF!</v>
      </c>
    </row>
    <row r="21" spans="1:14" ht="18.75">
      <c r="A21" s="17">
        <v>14</v>
      </c>
      <c r="B21" s="123" t="s">
        <v>171</v>
      </c>
      <c r="C21" s="123" t="s">
        <v>172</v>
      </c>
      <c r="D21" s="24">
        <v>9</v>
      </c>
      <c r="E21" s="163">
        <v>12</v>
      </c>
      <c r="F21" s="60">
        <f t="shared" si="0"/>
        <v>10.5</v>
      </c>
      <c r="G21" s="61">
        <f t="shared" si="1"/>
        <v>31.5</v>
      </c>
      <c r="H21" s="163"/>
      <c r="I21" s="62">
        <f t="shared" si="2"/>
        <v>31.5</v>
      </c>
      <c r="J21" s="24"/>
      <c r="K21" s="62">
        <f t="shared" si="3"/>
        <v>31.5</v>
      </c>
      <c r="L21" s="63"/>
      <c r="M21" s="20" t="str">
        <f t="shared" si="4"/>
        <v>Juin</v>
      </c>
      <c r="N21" t="e">
        <f>IF(AND(B21=#REF!,C21=#REF!),"oui","non")</f>
        <v>#REF!</v>
      </c>
    </row>
    <row r="22" spans="1:14" ht="18.75">
      <c r="A22" s="17">
        <v>15</v>
      </c>
      <c r="B22" s="123" t="s">
        <v>173</v>
      </c>
      <c r="C22" s="123" t="s">
        <v>174</v>
      </c>
      <c r="D22" s="24">
        <v>8.5</v>
      </c>
      <c r="E22" s="163">
        <v>8.5</v>
      </c>
      <c r="F22" s="60">
        <f t="shared" si="0"/>
        <v>8.5</v>
      </c>
      <c r="G22" s="61">
        <f t="shared" si="1"/>
        <v>25.5</v>
      </c>
      <c r="H22" s="337">
        <v>14</v>
      </c>
      <c r="I22" s="62">
        <f t="shared" si="2"/>
        <v>42</v>
      </c>
      <c r="J22" s="24"/>
      <c r="K22" s="62">
        <f t="shared" si="3"/>
        <v>42</v>
      </c>
      <c r="L22" s="63"/>
      <c r="M22" s="20" t="str">
        <f t="shared" si="4"/>
        <v>Synthèse</v>
      </c>
      <c r="N22" t="e">
        <f>IF(AND(B22=#REF!,C22=#REF!),"oui","non")</f>
        <v>#REF!</v>
      </c>
    </row>
    <row r="23" spans="1:14" ht="18.75">
      <c r="A23" s="17">
        <v>16</v>
      </c>
      <c r="B23" s="123" t="s">
        <v>175</v>
      </c>
      <c r="C23" s="123" t="s">
        <v>176</v>
      </c>
      <c r="D23" s="24">
        <v>5.75</v>
      </c>
      <c r="E23" s="163">
        <v>9</v>
      </c>
      <c r="F23" s="60">
        <f t="shared" si="0"/>
        <v>7.375</v>
      </c>
      <c r="G23" s="61">
        <f t="shared" si="1"/>
        <v>22.125</v>
      </c>
      <c r="H23" s="337">
        <v>15</v>
      </c>
      <c r="I23" s="62">
        <f t="shared" si="2"/>
        <v>45</v>
      </c>
      <c r="J23" s="24"/>
      <c r="K23" s="62">
        <f t="shared" si="3"/>
        <v>45</v>
      </c>
      <c r="L23" s="63"/>
      <c r="M23" s="20" t="str">
        <f t="shared" si="4"/>
        <v>Synthèse</v>
      </c>
      <c r="N23" t="e">
        <f>IF(AND(B23=#REF!,C23=#REF!),"oui","non")</f>
        <v>#REF!</v>
      </c>
    </row>
    <row r="24" spans="1:14" ht="18.75">
      <c r="A24" s="17">
        <v>17</v>
      </c>
      <c r="B24" s="123" t="s">
        <v>177</v>
      </c>
      <c r="C24" s="123" t="s">
        <v>178</v>
      </c>
      <c r="D24" s="24">
        <v>7.75</v>
      </c>
      <c r="E24" s="163">
        <v>7</v>
      </c>
      <c r="F24" s="60">
        <f t="shared" si="0"/>
        <v>7.375</v>
      </c>
      <c r="G24" s="61">
        <f t="shared" si="1"/>
        <v>22.125</v>
      </c>
      <c r="H24" s="337">
        <v>14</v>
      </c>
      <c r="I24" s="62">
        <f t="shared" si="2"/>
        <v>42</v>
      </c>
      <c r="J24" s="24"/>
      <c r="K24" s="62">
        <f t="shared" si="3"/>
        <v>42</v>
      </c>
      <c r="L24" s="63"/>
      <c r="M24" s="20" t="str">
        <f t="shared" si="4"/>
        <v>Synthèse</v>
      </c>
      <c r="N24" t="e">
        <f>IF(AND(B24=#REF!,C24=#REF!),"oui","non")</f>
        <v>#REF!</v>
      </c>
    </row>
    <row r="25" spans="1:14" ht="18.75">
      <c r="A25" s="17">
        <v>18</v>
      </c>
      <c r="B25" s="123" t="s">
        <v>45</v>
      </c>
      <c r="C25" s="123" t="s">
        <v>50</v>
      </c>
      <c r="D25" s="24">
        <v>10</v>
      </c>
      <c r="E25" s="163">
        <v>9</v>
      </c>
      <c r="F25" s="60">
        <f t="shared" si="0"/>
        <v>9.5</v>
      </c>
      <c r="G25" s="61">
        <f t="shared" si="1"/>
        <v>28.5</v>
      </c>
      <c r="H25" s="163"/>
      <c r="I25" s="62">
        <f t="shared" si="2"/>
        <v>28.5</v>
      </c>
      <c r="J25" s="24"/>
      <c r="K25" s="62">
        <f t="shared" si="3"/>
        <v>28.5</v>
      </c>
      <c r="L25" s="63"/>
      <c r="M25" s="20" t="str">
        <f t="shared" si="4"/>
        <v>Juin</v>
      </c>
      <c r="N25" t="e">
        <f>IF(AND(B25=#REF!,C25=#REF!),"oui","non")</f>
        <v>#REF!</v>
      </c>
    </row>
    <row r="26" spans="1:14" ht="18.75">
      <c r="A26" s="17">
        <v>19</v>
      </c>
      <c r="B26" s="123" t="s">
        <v>179</v>
      </c>
      <c r="C26" s="123" t="s">
        <v>180</v>
      </c>
      <c r="D26" s="24">
        <v>12.75</v>
      </c>
      <c r="E26" s="163">
        <v>13.5</v>
      </c>
      <c r="F26" s="60">
        <f t="shared" si="0"/>
        <v>13.125</v>
      </c>
      <c r="G26" s="61">
        <f t="shared" si="1"/>
        <v>39.375</v>
      </c>
      <c r="H26" s="163"/>
      <c r="I26" s="62">
        <f t="shared" si="2"/>
        <v>39.375</v>
      </c>
      <c r="J26" s="24"/>
      <c r="K26" s="62">
        <f t="shared" si="3"/>
        <v>39.375</v>
      </c>
      <c r="L26" s="63"/>
      <c r="M26" s="20" t="str">
        <f t="shared" si="4"/>
        <v>Juin</v>
      </c>
      <c r="N26" t="e">
        <f>IF(AND(B26=#REF!,C26=#REF!),"oui","non")</f>
        <v>#REF!</v>
      </c>
    </row>
    <row r="27" spans="1:14" ht="18.75">
      <c r="A27" s="17">
        <v>20</v>
      </c>
      <c r="B27" s="123" t="s">
        <v>181</v>
      </c>
      <c r="C27" s="123" t="s">
        <v>182</v>
      </c>
      <c r="D27" s="24">
        <v>10.25</v>
      </c>
      <c r="E27" s="163">
        <v>10.5</v>
      </c>
      <c r="F27" s="60">
        <f t="shared" si="0"/>
        <v>10.375</v>
      </c>
      <c r="G27" s="61">
        <f t="shared" si="1"/>
        <v>31.125</v>
      </c>
      <c r="H27" s="163"/>
      <c r="I27" s="62">
        <f t="shared" si="2"/>
        <v>31.125</v>
      </c>
      <c r="J27" s="24"/>
      <c r="K27" s="62">
        <f t="shared" si="3"/>
        <v>31.125</v>
      </c>
      <c r="L27" s="63"/>
      <c r="M27" s="20" t="str">
        <f t="shared" si="4"/>
        <v>Juin</v>
      </c>
      <c r="N27" t="e">
        <f>IF(AND(B27=#REF!,C27=#REF!),"oui","non")</f>
        <v>#REF!</v>
      </c>
    </row>
    <row r="28" spans="1:14" ht="18.75">
      <c r="A28" s="17">
        <v>21</v>
      </c>
      <c r="B28" s="123" t="s">
        <v>183</v>
      </c>
      <c r="C28" s="123" t="s">
        <v>184</v>
      </c>
      <c r="D28" s="24">
        <v>10.75</v>
      </c>
      <c r="E28" s="163">
        <v>10</v>
      </c>
      <c r="F28" s="60">
        <f t="shared" si="0"/>
        <v>10.375</v>
      </c>
      <c r="G28" s="61">
        <f t="shared" si="1"/>
        <v>31.125</v>
      </c>
      <c r="H28" s="163"/>
      <c r="I28" s="62">
        <f t="shared" si="2"/>
        <v>31.125</v>
      </c>
      <c r="J28" s="24"/>
      <c r="K28" s="62">
        <f t="shared" si="3"/>
        <v>31.125</v>
      </c>
      <c r="L28" s="63"/>
      <c r="M28" s="20" t="str">
        <f t="shared" si="4"/>
        <v>Juin</v>
      </c>
      <c r="N28" t="e">
        <f>IF(AND(B28=#REF!,C28=#REF!),"oui","non")</f>
        <v>#REF!</v>
      </c>
    </row>
    <row r="29" spans="1:14" ht="18.75">
      <c r="A29" s="17">
        <v>22</v>
      </c>
      <c r="B29" s="123" t="s">
        <v>185</v>
      </c>
      <c r="C29" s="123" t="s">
        <v>78</v>
      </c>
      <c r="D29" s="24">
        <v>7.75</v>
      </c>
      <c r="E29" s="163">
        <v>12.5</v>
      </c>
      <c r="F29" s="60">
        <f t="shared" si="0"/>
        <v>10.125</v>
      </c>
      <c r="G29" s="61">
        <f t="shared" si="1"/>
        <v>30.375</v>
      </c>
      <c r="H29" s="163"/>
      <c r="I29" s="62">
        <f t="shared" si="2"/>
        <v>30.375</v>
      </c>
      <c r="J29" s="24"/>
      <c r="K29" s="62">
        <f t="shared" si="3"/>
        <v>30.375</v>
      </c>
      <c r="L29" s="63"/>
      <c r="M29" s="20" t="str">
        <f t="shared" si="4"/>
        <v>Juin</v>
      </c>
      <c r="N29" t="e">
        <f>IF(AND(B29=#REF!,C29=#REF!),"oui","non")</f>
        <v>#REF!</v>
      </c>
    </row>
    <row r="30" spans="1:14" ht="18.75">
      <c r="A30" s="17">
        <v>23</v>
      </c>
      <c r="B30" s="123" t="s">
        <v>186</v>
      </c>
      <c r="C30" s="123" t="s">
        <v>187</v>
      </c>
      <c r="D30" s="24">
        <v>9.5</v>
      </c>
      <c r="E30" s="163">
        <v>10.5</v>
      </c>
      <c r="F30" s="60">
        <f t="shared" si="0"/>
        <v>10</v>
      </c>
      <c r="G30" s="61">
        <f t="shared" si="1"/>
        <v>30</v>
      </c>
      <c r="H30" s="163"/>
      <c r="I30" s="62">
        <f t="shared" si="2"/>
        <v>30</v>
      </c>
      <c r="J30" s="24"/>
      <c r="K30" s="62">
        <f t="shared" si="3"/>
        <v>30</v>
      </c>
      <c r="L30" s="63"/>
      <c r="M30" s="20" t="str">
        <f t="shared" si="4"/>
        <v>Juin</v>
      </c>
      <c r="N30" t="e">
        <f>IF(AND(B30=#REF!,C30=#REF!),"oui","non")</f>
        <v>#REF!</v>
      </c>
    </row>
    <row r="31" spans="1:14" ht="18.75">
      <c r="A31" s="17">
        <v>24</v>
      </c>
      <c r="B31" s="123" t="s">
        <v>188</v>
      </c>
      <c r="C31" s="123" t="s">
        <v>189</v>
      </c>
      <c r="D31" s="24">
        <v>10.5</v>
      </c>
      <c r="E31" s="163">
        <v>8</v>
      </c>
      <c r="F31" s="60">
        <f t="shared" si="0"/>
        <v>9.25</v>
      </c>
      <c r="G31" s="61">
        <f t="shared" si="1"/>
        <v>27.75</v>
      </c>
      <c r="H31" s="337">
        <v>12.5</v>
      </c>
      <c r="I31" s="62">
        <f t="shared" si="2"/>
        <v>37.5</v>
      </c>
      <c r="J31" s="24"/>
      <c r="K31" s="62">
        <f t="shared" si="3"/>
        <v>37.5</v>
      </c>
      <c r="L31" s="63"/>
      <c r="M31" s="20" t="str">
        <f t="shared" si="4"/>
        <v>Synthèse</v>
      </c>
      <c r="N31" t="e">
        <f>IF(AND(B31=#REF!,C31=#REF!),"oui","non")</f>
        <v>#REF!</v>
      </c>
    </row>
    <row r="32" spans="1:14" ht="18.75">
      <c r="A32" s="17">
        <v>25</v>
      </c>
      <c r="B32" s="123" t="s">
        <v>190</v>
      </c>
      <c r="C32" s="123" t="s">
        <v>191</v>
      </c>
      <c r="D32" s="24">
        <v>9.5</v>
      </c>
      <c r="E32" s="163">
        <v>4</v>
      </c>
      <c r="F32" s="60">
        <f t="shared" si="0"/>
        <v>6.75</v>
      </c>
      <c r="G32" s="61">
        <f t="shared" si="1"/>
        <v>20.25</v>
      </c>
      <c r="H32" s="337">
        <v>10</v>
      </c>
      <c r="I32" s="62">
        <f t="shared" si="2"/>
        <v>30</v>
      </c>
      <c r="J32" s="24"/>
      <c r="K32" s="62">
        <f t="shared" si="3"/>
        <v>30</v>
      </c>
      <c r="L32" s="63"/>
      <c r="M32" s="20" t="str">
        <f t="shared" si="4"/>
        <v>Synthèse</v>
      </c>
      <c r="N32" t="e">
        <f>IF(AND(B32=#REF!,C32=#REF!),"oui","non")</f>
        <v>#REF!</v>
      </c>
    </row>
    <row r="33" spans="1:14" ht="18.75">
      <c r="A33" s="17">
        <v>26</v>
      </c>
      <c r="B33" s="123" t="s">
        <v>192</v>
      </c>
      <c r="C33" s="123" t="s">
        <v>193</v>
      </c>
      <c r="D33" s="24">
        <v>8.5</v>
      </c>
      <c r="E33" s="163">
        <v>7</v>
      </c>
      <c r="F33" s="60">
        <f t="shared" si="0"/>
        <v>7.75</v>
      </c>
      <c r="G33" s="61">
        <f t="shared" si="1"/>
        <v>23.25</v>
      </c>
      <c r="H33" s="337">
        <v>10</v>
      </c>
      <c r="I33" s="62">
        <f t="shared" si="2"/>
        <v>30</v>
      </c>
      <c r="J33" s="24"/>
      <c r="K33" s="62">
        <f t="shared" si="3"/>
        <v>30</v>
      </c>
      <c r="L33" s="63"/>
      <c r="M33" s="20" t="str">
        <f t="shared" si="4"/>
        <v>Synthèse</v>
      </c>
      <c r="N33" t="e">
        <f>IF(AND(B33=#REF!,C33=#REF!),"oui","non")</f>
        <v>#REF!</v>
      </c>
    </row>
    <row r="34" spans="1:14" ht="18.75">
      <c r="A34" s="17">
        <v>27</v>
      </c>
      <c r="B34" s="123" t="s">
        <v>102</v>
      </c>
      <c r="C34" s="123" t="s">
        <v>194</v>
      </c>
      <c r="D34" s="24">
        <v>8.5</v>
      </c>
      <c r="E34" s="163">
        <v>9</v>
      </c>
      <c r="F34" s="60">
        <f t="shared" si="0"/>
        <v>8.75</v>
      </c>
      <c r="G34" s="61">
        <f t="shared" si="1"/>
        <v>26.25</v>
      </c>
      <c r="H34" s="337">
        <v>12</v>
      </c>
      <c r="I34" s="62">
        <f t="shared" si="2"/>
        <v>36</v>
      </c>
      <c r="J34" s="24"/>
      <c r="K34" s="62">
        <f t="shared" si="3"/>
        <v>36</v>
      </c>
      <c r="L34" s="63"/>
      <c r="M34" s="20" t="str">
        <f t="shared" si="4"/>
        <v>Synthèse</v>
      </c>
      <c r="N34" t="e">
        <f>IF(AND(B34=#REF!,C34=#REF!),"oui","non")</f>
        <v>#REF!</v>
      </c>
    </row>
    <row r="35" spans="1:14" ht="18.75">
      <c r="A35" s="17">
        <v>28</v>
      </c>
      <c r="B35" s="123" t="s">
        <v>195</v>
      </c>
      <c r="C35" s="123" t="s">
        <v>196</v>
      </c>
      <c r="D35" s="24">
        <v>11.5</v>
      </c>
      <c r="E35" s="163">
        <v>9.5</v>
      </c>
      <c r="F35" s="60">
        <f t="shared" si="0"/>
        <v>10.5</v>
      </c>
      <c r="G35" s="61">
        <f t="shared" si="1"/>
        <v>31.5</v>
      </c>
      <c r="H35" s="163"/>
      <c r="I35" s="62">
        <f t="shared" si="2"/>
        <v>31.5</v>
      </c>
      <c r="J35" s="24"/>
      <c r="K35" s="62">
        <f t="shared" si="3"/>
        <v>31.5</v>
      </c>
      <c r="L35" s="63"/>
      <c r="M35" s="20" t="str">
        <f t="shared" si="4"/>
        <v>Juin</v>
      </c>
      <c r="N35" t="e">
        <f>IF(AND(B35=#REF!,C35=#REF!),"oui","non")</f>
        <v>#REF!</v>
      </c>
    </row>
    <row r="36" spans="1:14" ht="18.75">
      <c r="A36" s="17">
        <v>29</v>
      </c>
      <c r="B36" s="123" t="s">
        <v>197</v>
      </c>
      <c r="C36" s="123" t="s">
        <v>760</v>
      </c>
      <c r="D36" s="24">
        <v>9</v>
      </c>
      <c r="E36" s="163">
        <v>7</v>
      </c>
      <c r="F36" s="60">
        <f t="shared" si="0"/>
        <v>8</v>
      </c>
      <c r="G36" s="61">
        <f t="shared" si="1"/>
        <v>24</v>
      </c>
      <c r="H36" s="337">
        <v>14.5</v>
      </c>
      <c r="I36" s="62">
        <f t="shared" si="2"/>
        <v>43.5</v>
      </c>
      <c r="J36" s="24"/>
      <c r="K36" s="62">
        <f t="shared" si="3"/>
        <v>43.5</v>
      </c>
      <c r="L36" s="63"/>
      <c r="M36" s="20" t="str">
        <f t="shared" si="4"/>
        <v>Synthèse</v>
      </c>
      <c r="N36" t="e">
        <f>IF(AND(B36=#REF!,C36=#REF!),"oui","non")</f>
        <v>#REF!</v>
      </c>
    </row>
    <row r="37" spans="1:14" ht="18.75">
      <c r="A37" s="17">
        <v>30</v>
      </c>
      <c r="B37" s="123" t="s">
        <v>199</v>
      </c>
      <c r="C37" s="123" t="s">
        <v>761</v>
      </c>
      <c r="D37" s="24">
        <v>8.25</v>
      </c>
      <c r="E37" s="163">
        <v>8</v>
      </c>
      <c r="F37" s="60">
        <f t="shared" si="0"/>
        <v>8.125</v>
      </c>
      <c r="G37" s="61">
        <f t="shared" si="1"/>
        <v>24.375</v>
      </c>
      <c r="H37" s="337">
        <v>15</v>
      </c>
      <c r="I37" s="62">
        <f t="shared" si="2"/>
        <v>45</v>
      </c>
      <c r="J37" s="24"/>
      <c r="K37" s="62">
        <f t="shared" si="3"/>
        <v>45</v>
      </c>
      <c r="L37" s="63"/>
      <c r="M37" s="20" t="str">
        <f t="shared" si="4"/>
        <v>Synthèse</v>
      </c>
      <c r="N37" t="e">
        <f>IF(AND(B37=#REF!,C37=#REF!),"oui","non")</f>
        <v>#REF!</v>
      </c>
    </row>
    <row r="38" spans="1:14" ht="18.75">
      <c r="A38" s="17">
        <v>31</v>
      </c>
      <c r="B38" s="123" t="s">
        <v>201</v>
      </c>
      <c r="C38" s="123" t="s">
        <v>202</v>
      </c>
      <c r="D38" s="44">
        <v>11.5</v>
      </c>
      <c r="E38" s="163">
        <v>9.5</v>
      </c>
      <c r="F38" s="60">
        <f t="shared" si="0"/>
        <v>10.5</v>
      </c>
      <c r="G38" s="61">
        <f t="shared" si="1"/>
        <v>31.5</v>
      </c>
      <c r="H38" s="163"/>
      <c r="I38" s="62">
        <f t="shared" si="2"/>
        <v>31.5</v>
      </c>
      <c r="J38" s="24"/>
      <c r="K38" s="62">
        <f t="shared" si="3"/>
        <v>31.5</v>
      </c>
      <c r="L38" s="63"/>
      <c r="M38" s="20" t="str">
        <f t="shared" si="4"/>
        <v>Juin</v>
      </c>
      <c r="N38" t="e">
        <f>IF(AND(B38=#REF!,C38=#REF!),"oui","non")</f>
        <v>#REF!</v>
      </c>
    </row>
    <row r="39" spans="1:14" ht="18.75">
      <c r="A39" s="17">
        <v>32</v>
      </c>
      <c r="B39" s="123" t="s">
        <v>203</v>
      </c>
      <c r="C39" s="123" t="s">
        <v>204</v>
      </c>
      <c r="D39" s="24">
        <v>12.25</v>
      </c>
      <c r="E39" s="163">
        <v>11.5</v>
      </c>
      <c r="F39" s="60">
        <f t="shared" si="0"/>
        <v>11.875</v>
      </c>
      <c r="G39" s="61">
        <f t="shared" si="1"/>
        <v>35.625</v>
      </c>
      <c r="H39" s="163"/>
      <c r="I39" s="62">
        <f t="shared" si="2"/>
        <v>35.625</v>
      </c>
      <c r="J39" s="24"/>
      <c r="K39" s="62">
        <f t="shared" si="3"/>
        <v>35.625</v>
      </c>
      <c r="L39" s="63"/>
      <c r="M39" s="20" t="str">
        <f t="shared" si="4"/>
        <v>Juin</v>
      </c>
      <c r="N39" t="e">
        <f>IF(AND(B39=#REF!,C39=#REF!),"oui","non")</f>
        <v>#REF!</v>
      </c>
    </row>
    <row r="40" spans="1:14" ht="18.75">
      <c r="A40" s="17">
        <v>33</v>
      </c>
      <c r="B40" s="123" t="s">
        <v>205</v>
      </c>
      <c r="C40" s="123" t="s">
        <v>206</v>
      </c>
      <c r="D40" s="24">
        <v>5.75</v>
      </c>
      <c r="E40" s="163">
        <v>8</v>
      </c>
      <c r="F40" s="60">
        <f t="shared" si="0"/>
        <v>6.875</v>
      </c>
      <c r="G40" s="61">
        <f t="shared" si="1"/>
        <v>20.625</v>
      </c>
      <c r="H40" s="337">
        <v>14.5</v>
      </c>
      <c r="I40" s="62">
        <f t="shared" si="2"/>
        <v>43.5</v>
      </c>
      <c r="J40" s="24"/>
      <c r="K40" s="62">
        <f t="shared" si="3"/>
        <v>43.5</v>
      </c>
      <c r="L40" s="63"/>
      <c r="M40" s="20" t="str">
        <f t="shared" si="4"/>
        <v>Synthèse</v>
      </c>
      <c r="N40" t="e">
        <f>IF(AND(B40=#REF!,C40=#REF!),"oui","non")</f>
        <v>#REF!</v>
      </c>
    </row>
    <row r="41" spans="1:14" ht="18.75">
      <c r="A41" s="17">
        <v>34</v>
      </c>
      <c r="B41" s="123" t="s">
        <v>207</v>
      </c>
      <c r="C41" s="123" t="s">
        <v>208</v>
      </c>
      <c r="D41" s="24">
        <v>7.75</v>
      </c>
      <c r="E41" s="163">
        <v>9</v>
      </c>
      <c r="F41" s="60">
        <f t="shared" si="0"/>
        <v>8.375</v>
      </c>
      <c r="G41" s="61">
        <f t="shared" si="1"/>
        <v>25.125</v>
      </c>
      <c r="H41" s="337">
        <v>15.5</v>
      </c>
      <c r="I41" s="62">
        <f t="shared" si="2"/>
        <v>46.5</v>
      </c>
      <c r="J41" s="24"/>
      <c r="K41" s="62">
        <f t="shared" si="3"/>
        <v>46.5</v>
      </c>
      <c r="L41" s="63"/>
      <c r="M41" s="20" t="str">
        <f t="shared" si="4"/>
        <v>Synthèse</v>
      </c>
      <c r="N41" t="e">
        <f>IF(AND(B41=#REF!,C41=#REF!),"oui","non")</f>
        <v>#REF!</v>
      </c>
    </row>
    <row r="42" spans="1:14" ht="18.75">
      <c r="A42" s="17">
        <v>35</v>
      </c>
      <c r="B42" s="123" t="s">
        <v>209</v>
      </c>
      <c r="C42" s="123" t="s">
        <v>210</v>
      </c>
      <c r="D42" s="24">
        <v>7.75</v>
      </c>
      <c r="E42" s="163">
        <v>8</v>
      </c>
      <c r="F42" s="60">
        <f t="shared" si="0"/>
        <v>7.875</v>
      </c>
      <c r="G42" s="61">
        <f t="shared" si="1"/>
        <v>23.625</v>
      </c>
      <c r="H42" s="337">
        <v>13.5</v>
      </c>
      <c r="I42" s="62">
        <f t="shared" si="2"/>
        <v>40.5</v>
      </c>
      <c r="J42" s="24"/>
      <c r="K42" s="62">
        <f t="shared" si="3"/>
        <v>40.5</v>
      </c>
      <c r="L42" s="63"/>
      <c r="M42" s="20" t="str">
        <f t="shared" si="4"/>
        <v>Synthèse</v>
      </c>
      <c r="N42" t="e">
        <f>IF(AND(B42=#REF!,C42=#REF!),"oui","non")</f>
        <v>#REF!</v>
      </c>
    </row>
    <row r="43" spans="1:14" ht="18.75">
      <c r="A43" s="17">
        <v>36</v>
      </c>
      <c r="B43" s="123" t="s">
        <v>762</v>
      </c>
      <c r="C43" s="123" t="s">
        <v>763</v>
      </c>
      <c r="D43" s="24">
        <v>10.75</v>
      </c>
      <c r="E43" s="163">
        <v>11</v>
      </c>
      <c r="F43" s="60">
        <f t="shared" si="0"/>
        <v>10.875</v>
      </c>
      <c r="G43" s="61">
        <f t="shared" si="1"/>
        <v>32.625</v>
      </c>
      <c r="H43" s="163"/>
      <c r="I43" s="62">
        <f t="shared" si="2"/>
        <v>32.625</v>
      </c>
      <c r="J43" s="24"/>
      <c r="K43" s="62">
        <f t="shared" si="3"/>
        <v>32.625</v>
      </c>
      <c r="L43" s="63"/>
      <c r="M43" s="20" t="str">
        <f t="shared" si="4"/>
        <v>Juin</v>
      </c>
      <c r="N43" t="e">
        <f>IF(AND(B43=#REF!,C43=#REF!),"oui","non")</f>
        <v>#REF!</v>
      </c>
    </row>
    <row r="44" spans="1:14" ht="18.75">
      <c r="A44" s="17">
        <v>37</v>
      </c>
      <c r="B44" s="123" t="s">
        <v>211</v>
      </c>
      <c r="C44" s="123" t="s">
        <v>212</v>
      </c>
      <c r="D44" s="24">
        <v>7.5</v>
      </c>
      <c r="E44" s="163">
        <v>7</v>
      </c>
      <c r="F44" s="60">
        <f t="shared" si="0"/>
        <v>7.25</v>
      </c>
      <c r="G44" s="61">
        <f t="shared" si="1"/>
        <v>21.75</v>
      </c>
      <c r="H44" s="337">
        <v>11</v>
      </c>
      <c r="I44" s="62">
        <f t="shared" si="2"/>
        <v>33</v>
      </c>
      <c r="J44" s="24"/>
      <c r="K44" s="62">
        <f t="shared" si="3"/>
        <v>33</v>
      </c>
      <c r="L44" s="63"/>
      <c r="M44" s="20" t="str">
        <f t="shared" si="4"/>
        <v>Synthèse</v>
      </c>
      <c r="N44" t="e">
        <f>IF(AND(B44=#REF!,C44=#REF!),"oui","non")</f>
        <v>#REF!</v>
      </c>
    </row>
    <row r="45" spans="1:14" ht="18.75">
      <c r="A45" s="17">
        <v>38</v>
      </c>
      <c r="B45" s="123" t="s">
        <v>213</v>
      </c>
      <c r="C45" s="123" t="s">
        <v>58</v>
      </c>
      <c r="D45" s="24">
        <v>10.25</v>
      </c>
      <c r="E45" s="163">
        <v>12.5</v>
      </c>
      <c r="F45" s="60">
        <f t="shared" si="0"/>
        <v>11.375</v>
      </c>
      <c r="G45" s="61">
        <f t="shared" si="1"/>
        <v>34.125</v>
      </c>
      <c r="H45" s="163"/>
      <c r="I45" s="62">
        <f t="shared" si="2"/>
        <v>34.125</v>
      </c>
      <c r="J45" s="24"/>
      <c r="K45" s="62">
        <f t="shared" si="3"/>
        <v>34.125</v>
      </c>
      <c r="L45" s="63"/>
      <c r="M45" s="20" t="str">
        <f t="shared" si="4"/>
        <v>Juin</v>
      </c>
      <c r="N45" t="e">
        <f>IF(AND(B45=#REF!,C45=#REF!),"oui","non")</f>
        <v>#REF!</v>
      </c>
    </row>
    <row r="46" spans="1:14" ht="18.75">
      <c r="A46" s="17">
        <v>39</v>
      </c>
      <c r="B46" s="123" t="s">
        <v>214</v>
      </c>
      <c r="C46" s="123" t="s">
        <v>215</v>
      </c>
      <c r="D46" s="24">
        <v>10.75</v>
      </c>
      <c r="E46" s="163">
        <v>8.5</v>
      </c>
      <c r="F46" s="60">
        <f t="shared" si="0"/>
        <v>9.625</v>
      </c>
      <c r="G46" s="61">
        <f t="shared" si="1"/>
        <v>28.875</v>
      </c>
      <c r="H46" s="337">
        <v>13</v>
      </c>
      <c r="I46" s="62">
        <f t="shared" si="2"/>
        <v>39</v>
      </c>
      <c r="J46" s="24"/>
      <c r="K46" s="62">
        <f t="shared" si="3"/>
        <v>39</v>
      </c>
      <c r="L46" s="63"/>
      <c r="M46" s="20" t="str">
        <f t="shared" si="4"/>
        <v>Synthèse</v>
      </c>
      <c r="N46" t="e">
        <f>IF(AND(B46=#REF!,C46=#REF!),"oui","non")</f>
        <v>#REF!</v>
      </c>
    </row>
    <row r="47" spans="1:14" ht="18.75">
      <c r="A47" s="17">
        <v>40</v>
      </c>
      <c r="B47" s="123" t="s">
        <v>216</v>
      </c>
      <c r="C47" s="123" t="s">
        <v>217</v>
      </c>
      <c r="D47" s="24">
        <v>6.25</v>
      </c>
      <c r="E47" s="163">
        <v>12.5</v>
      </c>
      <c r="F47" s="60">
        <f t="shared" si="0"/>
        <v>9.375</v>
      </c>
      <c r="G47" s="61">
        <f t="shared" si="1"/>
        <v>28.125</v>
      </c>
      <c r="H47" s="337">
        <v>15</v>
      </c>
      <c r="I47" s="62">
        <f t="shared" si="2"/>
        <v>45</v>
      </c>
      <c r="J47" s="24"/>
      <c r="K47" s="62">
        <f t="shared" si="3"/>
        <v>45</v>
      </c>
      <c r="L47" s="63"/>
      <c r="M47" s="20" t="str">
        <f t="shared" si="4"/>
        <v>Synthèse</v>
      </c>
      <c r="N47" t="e">
        <f>IF(AND(B47=#REF!,C47=#REF!),"oui","non")</f>
        <v>#REF!</v>
      </c>
    </row>
    <row r="48" spans="1:14" ht="18.75">
      <c r="A48" s="17">
        <v>41</v>
      </c>
      <c r="B48" s="123" t="s">
        <v>218</v>
      </c>
      <c r="C48" s="123" t="s">
        <v>219</v>
      </c>
      <c r="D48" s="24">
        <v>11.25</v>
      </c>
      <c r="E48" s="163">
        <v>11</v>
      </c>
      <c r="F48" s="60">
        <f t="shared" si="0"/>
        <v>11.125</v>
      </c>
      <c r="G48" s="61">
        <f t="shared" si="1"/>
        <v>33.375</v>
      </c>
      <c r="H48" s="163"/>
      <c r="I48" s="62">
        <f t="shared" si="2"/>
        <v>33.375</v>
      </c>
      <c r="J48" s="24"/>
      <c r="K48" s="62">
        <f t="shared" si="3"/>
        <v>33.375</v>
      </c>
      <c r="L48" s="63"/>
      <c r="M48" s="20" t="str">
        <f t="shared" si="4"/>
        <v>Juin</v>
      </c>
      <c r="N48" t="e">
        <f>IF(AND(B48=#REF!,C48=#REF!),"oui","non")</f>
        <v>#REF!</v>
      </c>
    </row>
    <row r="49" spans="1:14" ht="18.75">
      <c r="A49" s="17">
        <v>42</v>
      </c>
      <c r="B49" s="123" t="s">
        <v>220</v>
      </c>
      <c r="C49" s="123" t="s">
        <v>44</v>
      </c>
      <c r="D49" s="24">
        <v>10.25</v>
      </c>
      <c r="E49" s="163">
        <v>11</v>
      </c>
      <c r="F49" s="60">
        <f t="shared" si="0"/>
        <v>10.625</v>
      </c>
      <c r="G49" s="61">
        <f t="shared" si="1"/>
        <v>31.875</v>
      </c>
      <c r="H49" s="163"/>
      <c r="I49" s="62">
        <f t="shared" si="2"/>
        <v>31.875</v>
      </c>
      <c r="J49" s="24"/>
      <c r="K49" s="62">
        <f t="shared" si="3"/>
        <v>31.875</v>
      </c>
      <c r="L49" s="63"/>
      <c r="M49" s="20" t="str">
        <f t="shared" si="4"/>
        <v>Juin</v>
      </c>
      <c r="N49" t="e">
        <f>IF(AND(B49=#REF!,C49=#REF!),"oui","non")</f>
        <v>#REF!</v>
      </c>
    </row>
    <row r="50" spans="1:14" ht="18.75">
      <c r="A50" s="17">
        <v>43</v>
      </c>
      <c r="B50" s="123" t="s">
        <v>221</v>
      </c>
      <c r="C50" s="123" t="s">
        <v>222</v>
      </c>
      <c r="D50" s="24">
        <v>9.25</v>
      </c>
      <c r="E50" s="163">
        <v>6.5</v>
      </c>
      <c r="F50" s="60">
        <f t="shared" si="0"/>
        <v>7.875</v>
      </c>
      <c r="G50" s="61">
        <f t="shared" si="1"/>
        <v>23.625</v>
      </c>
      <c r="H50" s="337">
        <v>10</v>
      </c>
      <c r="I50" s="62">
        <f t="shared" si="2"/>
        <v>30</v>
      </c>
      <c r="J50" s="24"/>
      <c r="K50" s="62">
        <f t="shared" si="3"/>
        <v>30</v>
      </c>
      <c r="L50" s="63"/>
      <c r="M50" s="20" t="str">
        <f t="shared" si="4"/>
        <v>Synthèse</v>
      </c>
      <c r="N50" t="e">
        <f>IF(AND(B50=#REF!,C50=#REF!),"oui","non")</f>
        <v>#REF!</v>
      </c>
    </row>
    <row r="51" spans="1:14" ht="18.75">
      <c r="A51" s="17">
        <v>44</v>
      </c>
      <c r="B51" s="123" t="s">
        <v>223</v>
      </c>
      <c r="C51" s="123" t="s">
        <v>764</v>
      </c>
      <c r="D51" s="24">
        <v>8.75</v>
      </c>
      <c r="E51" s="163">
        <v>8.5</v>
      </c>
      <c r="F51" s="60">
        <f t="shared" si="0"/>
        <v>8.625</v>
      </c>
      <c r="G51" s="61">
        <f t="shared" si="1"/>
        <v>25.875</v>
      </c>
      <c r="H51" s="337">
        <v>10.5</v>
      </c>
      <c r="I51" s="62">
        <f t="shared" si="2"/>
        <v>31.5</v>
      </c>
      <c r="J51" s="24"/>
      <c r="K51" s="62">
        <f t="shared" si="3"/>
        <v>31.5</v>
      </c>
      <c r="L51" s="63"/>
      <c r="M51" s="20" t="str">
        <f t="shared" si="4"/>
        <v>Synthèse</v>
      </c>
      <c r="N51" t="e">
        <f>IF(AND(B51=#REF!,C51=#REF!),"oui","non")</f>
        <v>#REF!</v>
      </c>
    </row>
    <row r="52" spans="1:14" ht="18.75">
      <c r="A52" s="17">
        <v>45</v>
      </c>
      <c r="B52" s="123" t="s">
        <v>225</v>
      </c>
      <c r="C52" s="123" t="s">
        <v>226</v>
      </c>
      <c r="D52" s="24">
        <v>9.5</v>
      </c>
      <c r="E52" s="163">
        <v>9</v>
      </c>
      <c r="F52" s="60">
        <f t="shared" si="0"/>
        <v>9.25</v>
      </c>
      <c r="G52" s="61">
        <f t="shared" si="1"/>
        <v>27.75</v>
      </c>
      <c r="H52" s="337">
        <v>13</v>
      </c>
      <c r="I52" s="62">
        <f t="shared" si="2"/>
        <v>39</v>
      </c>
      <c r="J52" s="24"/>
      <c r="K52" s="62">
        <f t="shared" si="3"/>
        <v>39</v>
      </c>
      <c r="L52" s="63"/>
      <c r="M52" s="20" t="str">
        <f t="shared" si="4"/>
        <v>Synthèse</v>
      </c>
      <c r="N52" t="e">
        <f>IF(AND(B52=#REF!,C52=#REF!),"oui","non")</f>
        <v>#REF!</v>
      </c>
    </row>
    <row r="53" spans="1:14" ht="18.75">
      <c r="A53" s="17">
        <v>46</v>
      </c>
      <c r="B53" s="123" t="s">
        <v>227</v>
      </c>
      <c r="C53" s="123" t="s">
        <v>228</v>
      </c>
      <c r="D53" s="24">
        <v>14</v>
      </c>
      <c r="E53" s="163">
        <v>14</v>
      </c>
      <c r="F53" s="60">
        <f t="shared" si="0"/>
        <v>14</v>
      </c>
      <c r="G53" s="61">
        <f t="shared" si="1"/>
        <v>42</v>
      </c>
      <c r="H53" s="163"/>
      <c r="I53" s="62">
        <f t="shared" si="2"/>
        <v>42</v>
      </c>
      <c r="J53" s="24"/>
      <c r="K53" s="62">
        <f t="shared" si="3"/>
        <v>42</v>
      </c>
      <c r="L53" s="63"/>
      <c r="M53" s="20" t="str">
        <f t="shared" si="4"/>
        <v>Juin</v>
      </c>
      <c r="N53" t="e">
        <f>IF(AND(B53=#REF!,C53=#REF!),"oui","non")</f>
        <v>#REF!</v>
      </c>
    </row>
    <row r="54" spans="1:14" ht="18.75">
      <c r="A54" s="17">
        <v>47</v>
      </c>
      <c r="B54" s="123" t="s">
        <v>46</v>
      </c>
      <c r="C54" s="123" t="s">
        <v>229</v>
      </c>
      <c r="D54" s="24">
        <v>8.25</v>
      </c>
      <c r="E54" s="163">
        <v>7</v>
      </c>
      <c r="F54" s="60">
        <f t="shared" si="0"/>
        <v>7.625</v>
      </c>
      <c r="G54" s="61">
        <f t="shared" si="1"/>
        <v>22.875</v>
      </c>
      <c r="H54" s="337">
        <v>13</v>
      </c>
      <c r="I54" s="62">
        <f t="shared" si="2"/>
        <v>39</v>
      </c>
      <c r="J54" s="24"/>
      <c r="K54" s="62">
        <f t="shared" si="3"/>
        <v>39</v>
      </c>
      <c r="L54" s="63"/>
      <c r="M54" s="20" t="str">
        <f t="shared" si="4"/>
        <v>Synthèse</v>
      </c>
      <c r="N54" t="e">
        <f>IF(AND(B54=#REF!,C54=#REF!),"oui","non")</f>
        <v>#REF!</v>
      </c>
    </row>
    <row r="55" spans="1:14" ht="18.75">
      <c r="A55" s="17">
        <v>48</v>
      </c>
      <c r="B55" s="123" t="s">
        <v>230</v>
      </c>
      <c r="C55" s="123" t="s">
        <v>226</v>
      </c>
      <c r="D55" s="24">
        <v>8.25</v>
      </c>
      <c r="E55" s="163">
        <v>6.5</v>
      </c>
      <c r="F55" s="60">
        <f t="shared" si="0"/>
        <v>7.375</v>
      </c>
      <c r="G55" s="61">
        <f t="shared" si="1"/>
        <v>22.125</v>
      </c>
      <c r="H55" s="337">
        <v>16.5</v>
      </c>
      <c r="I55" s="62">
        <f t="shared" si="2"/>
        <v>49.5</v>
      </c>
      <c r="J55" s="24"/>
      <c r="K55" s="62">
        <f t="shared" si="3"/>
        <v>49.5</v>
      </c>
      <c r="L55" s="63"/>
      <c r="M55" s="20" t="str">
        <f t="shared" si="4"/>
        <v>Synthèse</v>
      </c>
      <c r="N55" t="e">
        <f>IF(AND(B55=#REF!,C55=#REF!),"oui","non")</f>
        <v>#REF!</v>
      </c>
    </row>
    <row r="56" spans="1:14" ht="18.75">
      <c r="A56" s="17">
        <v>49</v>
      </c>
      <c r="B56" s="123" t="s">
        <v>231</v>
      </c>
      <c r="C56" s="123" t="s">
        <v>212</v>
      </c>
      <c r="D56" s="24">
        <v>11</v>
      </c>
      <c r="E56" s="163">
        <v>7</v>
      </c>
      <c r="F56" s="60">
        <f t="shared" si="0"/>
        <v>9</v>
      </c>
      <c r="G56" s="61">
        <f t="shared" si="1"/>
        <v>27</v>
      </c>
      <c r="H56" s="337">
        <v>13</v>
      </c>
      <c r="I56" s="62">
        <f t="shared" si="2"/>
        <v>39</v>
      </c>
      <c r="J56" s="24"/>
      <c r="K56" s="62">
        <f t="shared" si="3"/>
        <v>39</v>
      </c>
      <c r="L56" s="63"/>
      <c r="M56" s="20" t="str">
        <f t="shared" si="4"/>
        <v>Synthèse</v>
      </c>
      <c r="N56" t="e">
        <f>IF(AND(B56=#REF!,C56=#REF!),"oui","non")</f>
        <v>#REF!</v>
      </c>
    </row>
    <row r="57" spans="1:14" ht="18.75">
      <c r="A57" s="17">
        <v>50</v>
      </c>
      <c r="B57" s="123" t="s">
        <v>232</v>
      </c>
      <c r="C57" s="123" t="s">
        <v>233</v>
      </c>
      <c r="D57" s="24">
        <v>7.5</v>
      </c>
      <c r="E57" s="163">
        <v>5.5</v>
      </c>
      <c r="F57" s="60">
        <f t="shared" si="0"/>
        <v>6.5</v>
      </c>
      <c r="G57" s="61">
        <f t="shared" si="1"/>
        <v>19.5</v>
      </c>
      <c r="H57" s="337">
        <v>10</v>
      </c>
      <c r="I57" s="62">
        <f t="shared" si="2"/>
        <v>30</v>
      </c>
      <c r="J57" s="24"/>
      <c r="K57" s="62">
        <f t="shared" si="3"/>
        <v>30</v>
      </c>
      <c r="L57" s="63"/>
      <c r="M57" s="20" t="str">
        <f t="shared" si="4"/>
        <v>Synthèse</v>
      </c>
      <c r="N57" t="e">
        <f>IF(AND(B57=#REF!,C57=#REF!),"oui","non")</f>
        <v>#REF!</v>
      </c>
    </row>
    <row r="58" spans="1:14" ht="18.75">
      <c r="A58" s="17">
        <v>51</v>
      </c>
      <c r="B58" s="123" t="s">
        <v>66</v>
      </c>
      <c r="C58" s="123" t="s">
        <v>234</v>
      </c>
      <c r="D58" s="24">
        <v>9.25</v>
      </c>
      <c r="E58" s="163">
        <v>10</v>
      </c>
      <c r="F58" s="60">
        <f t="shared" si="0"/>
        <v>9.625</v>
      </c>
      <c r="G58" s="61">
        <f t="shared" si="1"/>
        <v>28.875</v>
      </c>
      <c r="H58" s="163"/>
      <c r="I58" s="62">
        <f t="shared" si="2"/>
        <v>28.875</v>
      </c>
      <c r="J58" s="24"/>
      <c r="K58" s="62">
        <f t="shared" si="3"/>
        <v>28.875</v>
      </c>
      <c r="L58" s="63"/>
      <c r="M58" s="20" t="str">
        <f t="shared" si="4"/>
        <v>Juin</v>
      </c>
      <c r="N58" t="e">
        <f>IF(AND(B58=#REF!,C58=#REF!),"oui","non")</f>
        <v>#REF!</v>
      </c>
    </row>
    <row r="59" spans="1:14" ht="18.75">
      <c r="A59" s="17">
        <v>52</v>
      </c>
      <c r="B59" s="123" t="s">
        <v>235</v>
      </c>
      <c r="C59" s="123" t="s">
        <v>236</v>
      </c>
      <c r="D59" s="44">
        <v>16</v>
      </c>
      <c r="E59" s="163">
        <v>12.5</v>
      </c>
      <c r="F59" s="60">
        <f t="shared" si="0"/>
        <v>14.25</v>
      </c>
      <c r="G59" s="61">
        <f t="shared" si="1"/>
        <v>42.75</v>
      </c>
      <c r="H59" s="163"/>
      <c r="I59" s="62">
        <f t="shared" si="2"/>
        <v>42.75</v>
      </c>
      <c r="J59" s="24"/>
      <c r="K59" s="62">
        <f t="shared" si="3"/>
        <v>42.75</v>
      </c>
      <c r="L59" s="63"/>
      <c r="M59" s="20" t="str">
        <f t="shared" si="4"/>
        <v>Juin</v>
      </c>
      <c r="N59" t="e">
        <f>IF(AND(B59=#REF!,C59=#REF!),"oui","non")</f>
        <v>#REF!</v>
      </c>
    </row>
    <row r="60" spans="1:14" ht="18.75">
      <c r="A60" s="17">
        <v>53</v>
      </c>
      <c r="B60" s="123" t="s">
        <v>237</v>
      </c>
      <c r="C60" s="123" t="s">
        <v>45</v>
      </c>
      <c r="D60" s="24">
        <v>10.5</v>
      </c>
      <c r="E60" s="163">
        <v>9</v>
      </c>
      <c r="F60" s="60">
        <f t="shared" si="0"/>
        <v>9.75</v>
      </c>
      <c r="G60" s="61">
        <f t="shared" si="1"/>
        <v>29.25</v>
      </c>
      <c r="H60" s="163"/>
      <c r="I60" s="62">
        <f t="shared" si="2"/>
        <v>29.25</v>
      </c>
      <c r="J60" s="24"/>
      <c r="K60" s="62">
        <f t="shared" si="3"/>
        <v>29.25</v>
      </c>
      <c r="L60" s="63"/>
      <c r="M60" s="20" t="str">
        <f t="shared" si="4"/>
        <v>Juin</v>
      </c>
      <c r="N60" t="e">
        <f>IF(AND(B60=#REF!,C60=#REF!),"oui","non")</f>
        <v>#REF!</v>
      </c>
    </row>
    <row r="61" spans="1:14" ht="18.75">
      <c r="A61" s="17">
        <v>54</v>
      </c>
      <c r="B61" s="123" t="s">
        <v>765</v>
      </c>
      <c r="C61" s="123" t="s">
        <v>766</v>
      </c>
      <c r="D61" s="24">
        <v>12.75</v>
      </c>
      <c r="E61" s="163">
        <v>8</v>
      </c>
      <c r="F61" s="60">
        <f t="shared" si="0"/>
        <v>10.375</v>
      </c>
      <c r="G61" s="61">
        <f t="shared" si="1"/>
        <v>31.125</v>
      </c>
      <c r="H61" s="163"/>
      <c r="I61" s="62">
        <f t="shared" si="2"/>
        <v>31.125</v>
      </c>
      <c r="J61" s="24"/>
      <c r="K61" s="62">
        <f t="shared" si="3"/>
        <v>31.125</v>
      </c>
      <c r="L61" s="63"/>
      <c r="M61" s="20" t="str">
        <f t="shared" si="4"/>
        <v>Juin</v>
      </c>
      <c r="N61" t="e">
        <f>IF(AND(B61=#REF!,C61=#REF!),"oui","non")</f>
        <v>#REF!</v>
      </c>
    </row>
    <row r="62" spans="1:14" ht="18.75">
      <c r="A62" s="17">
        <v>55</v>
      </c>
      <c r="B62" s="123" t="s">
        <v>238</v>
      </c>
      <c r="C62" s="123" t="s">
        <v>84</v>
      </c>
      <c r="D62" s="44">
        <v>10.25</v>
      </c>
      <c r="E62" s="163">
        <v>15</v>
      </c>
      <c r="F62" s="60">
        <f t="shared" si="0"/>
        <v>12.625</v>
      </c>
      <c r="G62" s="61">
        <f t="shared" si="1"/>
        <v>37.875</v>
      </c>
      <c r="H62" s="163"/>
      <c r="I62" s="62">
        <f t="shared" si="2"/>
        <v>37.875</v>
      </c>
      <c r="J62" s="24"/>
      <c r="K62" s="62">
        <f t="shared" si="3"/>
        <v>37.875</v>
      </c>
      <c r="L62" s="63"/>
      <c r="M62" s="20" t="str">
        <f t="shared" si="4"/>
        <v>Juin</v>
      </c>
      <c r="N62" t="e">
        <f>IF(AND(B62=#REF!,C62=#REF!),"oui","non")</f>
        <v>#REF!</v>
      </c>
    </row>
    <row r="63" spans="1:14" ht="18.75">
      <c r="A63" s="17">
        <v>56</v>
      </c>
      <c r="B63" s="123" t="s">
        <v>239</v>
      </c>
      <c r="C63" s="123" t="s">
        <v>83</v>
      </c>
      <c r="D63" s="24">
        <v>13</v>
      </c>
      <c r="E63" s="163">
        <v>15.5</v>
      </c>
      <c r="F63" s="60">
        <f t="shared" si="0"/>
        <v>14.25</v>
      </c>
      <c r="G63" s="61">
        <f t="shared" si="1"/>
        <v>42.75</v>
      </c>
      <c r="H63" s="163"/>
      <c r="I63" s="62">
        <f t="shared" si="2"/>
        <v>42.75</v>
      </c>
      <c r="J63" s="24"/>
      <c r="K63" s="62">
        <f t="shared" si="3"/>
        <v>42.75</v>
      </c>
      <c r="L63" s="63"/>
      <c r="M63" s="20" t="str">
        <f t="shared" si="4"/>
        <v>Juin</v>
      </c>
      <c r="N63" t="e">
        <f>IF(AND(B63=#REF!,C63=#REF!),"oui","non")</f>
        <v>#REF!</v>
      </c>
    </row>
    <row r="64" spans="1:14" ht="18.75">
      <c r="A64" s="17">
        <v>57</v>
      </c>
      <c r="B64" s="123" t="s">
        <v>240</v>
      </c>
      <c r="C64" s="123" t="s">
        <v>241</v>
      </c>
      <c r="D64" s="24">
        <v>8.5</v>
      </c>
      <c r="E64" s="163">
        <v>7</v>
      </c>
      <c r="F64" s="60">
        <f t="shared" si="0"/>
        <v>7.75</v>
      </c>
      <c r="G64" s="61">
        <f t="shared" si="1"/>
        <v>23.25</v>
      </c>
      <c r="H64" s="337">
        <v>11</v>
      </c>
      <c r="I64" s="62">
        <f t="shared" si="2"/>
        <v>33</v>
      </c>
      <c r="J64" s="24"/>
      <c r="K64" s="62">
        <f t="shared" si="3"/>
        <v>33</v>
      </c>
      <c r="L64" s="63"/>
      <c r="M64" s="20" t="str">
        <f t="shared" si="4"/>
        <v>Synthèse</v>
      </c>
      <c r="N64" t="e">
        <f>IF(AND(B64=#REF!,C64=#REF!),"oui","non")</f>
        <v>#REF!</v>
      </c>
    </row>
    <row r="65" spans="1:14" ht="18.75">
      <c r="A65" s="17">
        <v>58</v>
      </c>
      <c r="B65" s="123" t="s">
        <v>103</v>
      </c>
      <c r="C65" s="123" t="s">
        <v>242</v>
      </c>
      <c r="D65" s="24">
        <v>12.25</v>
      </c>
      <c r="E65" s="163">
        <v>11.5</v>
      </c>
      <c r="F65" s="60">
        <f t="shared" si="0"/>
        <v>11.875</v>
      </c>
      <c r="G65" s="61">
        <f t="shared" si="1"/>
        <v>35.625</v>
      </c>
      <c r="H65" s="163"/>
      <c r="I65" s="62">
        <f t="shared" si="2"/>
        <v>35.625</v>
      </c>
      <c r="J65" s="24"/>
      <c r="K65" s="62">
        <f t="shared" si="3"/>
        <v>35.625</v>
      </c>
      <c r="L65" s="63"/>
      <c r="M65" s="20" t="str">
        <f t="shared" si="4"/>
        <v>Juin</v>
      </c>
      <c r="N65" t="e">
        <f>IF(AND(B65=#REF!,C65=#REF!),"oui","non")</f>
        <v>#REF!</v>
      </c>
    </row>
    <row r="66" spans="1:14" ht="18.75">
      <c r="A66" s="17">
        <v>59</v>
      </c>
      <c r="B66" s="123" t="s">
        <v>243</v>
      </c>
      <c r="C66" s="123" t="s">
        <v>244</v>
      </c>
      <c r="D66" s="24">
        <v>7.5</v>
      </c>
      <c r="E66" s="163">
        <v>9</v>
      </c>
      <c r="F66" s="60">
        <f t="shared" si="0"/>
        <v>8.25</v>
      </c>
      <c r="G66" s="61">
        <f t="shared" si="1"/>
        <v>24.75</v>
      </c>
      <c r="H66" s="163"/>
      <c r="I66" s="62">
        <f t="shared" si="2"/>
        <v>24.75</v>
      </c>
      <c r="J66" s="24"/>
      <c r="K66" s="62">
        <f t="shared" si="3"/>
        <v>24.75</v>
      </c>
      <c r="L66" s="63"/>
      <c r="M66" s="20" t="str">
        <f t="shared" si="4"/>
        <v>Juin</v>
      </c>
      <c r="N66" t="e">
        <f>IF(AND(B66=#REF!,C66=#REF!),"oui","non")</f>
        <v>#REF!</v>
      </c>
    </row>
    <row r="67" spans="1:14" ht="18.75">
      <c r="A67" s="17">
        <v>60</v>
      </c>
      <c r="B67" s="123" t="s">
        <v>245</v>
      </c>
      <c r="C67" s="123" t="s">
        <v>246</v>
      </c>
      <c r="D67" s="24">
        <v>7.25</v>
      </c>
      <c r="E67" s="163">
        <v>7.5</v>
      </c>
      <c r="F67" s="60">
        <f t="shared" si="0"/>
        <v>7.375</v>
      </c>
      <c r="G67" s="61">
        <f t="shared" si="1"/>
        <v>22.125</v>
      </c>
      <c r="H67" s="337">
        <v>9</v>
      </c>
      <c r="I67" s="62">
        <f t="shared" si="2"/>
        <v>27</v>
      </c>
      <c r="J67" s="24"/>
      <c r="K67" s="62">
        <f t="shared" si="3"/>
        <v>27</v>
      </c>
      <c r="L67" s="63"/>
      <c r="M67" s="20" t="str">
        <f t="shared" si="4"/>
        <v>Synthèse</v>
      </c>
      <c r="N67" t="e">
        <f>IF(AND(B67=#REF!,C67=#REF!),"oui","non")</f>
        <v>#REF!</v>
      </c>
    </row>
    <row r="68" spans="1:14" ht="18.75">
      <c r="A68" s="17">
        <v>61</v>
      </c>
      <c r="B68" s="123" t="s">
        <v>247</v>
      </c>
      <c r="C68" s="123" t="s">
        <v>172</v>
      </c>
      <c r="D68" s="24">
        <v>10.25</v>
      </c>
      <c r="E68" s="163">
        <v>7</v>
      </c>
      <c r="F68" s="60">
        <f t="shared" si="0"/>
        <v>8.625</v>
      </c>
      <c r="G68" s="61">
        <f t="shared" si="1"/>
        <v>25.875</v>
      </c>
      <c r="H68" s="163"/>
      <c r="I68" s="62">
        <f t="shared" si="2"/>
        <v>25.875</v>
      </c>
      <c r="J68" s="24"/>
      <c r="K68" s="62">
        <f t="shared" si="3"/>
        <v>25.875</v>
      </c>
      <c r="L68" s="63"/>
      <c r="M68" s="20" t="str">
        <f t="shared" si="4"/>
        <v>Juin</v>
      </c>
      <c r="N68" t="e">
        <f>IF(AND(B68=#REF!,C68=#REF!),"oui","non")</f>
        <v>#REF!</v>
      </c>
    </row>
    <row r="69" spans="1:14" ht="18.75">
      <c r="A69" s="17">
        <v>62</v>
      </c>
      <c r="B69" s="123" t="s">
        <v>248</v>
      </c>
      <c r="C69" s="123" t="s">
        <v>249</v>
      </c>
      <c r="D69" s="24">
        <v>7.5</v>
      </c>
      <c r="E69" s="163">
        <v>7</v>
      </c>
      <c r="F69" s="60">
        <f t="shared" si="0"/>
        <v>7.25</v>
      </c>
      <c r="G69" s="61">
        <f t="shared" si="1"/>
        <v>21.75</v>
      </c>
      <c r="H69" s="163"/>
      <c r="I69" s="62">
        <f t="shared" si="2"/>
        <v>21.75</v>
      </c>
      <c r="J69" s="24"/>
      <c r="K69" s="62">
        <f t="shared" si="3"/>
        <v>21.75</v>
      </c>
      <c r="L69" s="63"/>
      <c r="M69" s="20" t="str">
        <f t="shared" si="4"/>
        <v>Juin</v>
      </c>
      <c r="N69" t="e">
        <f>IF(AND(B69=#REF!,C69=#REF!),"oui","non")</f>
        <v>#REF!</v>
      </c>
    </row>
    <row r="70" spans="1:14" ht="18.75">
      <c r="A70" s="17">
        <v>63</v>
      </c>
      <c r="B70" s="123" t="s">
        <v>250</v>
      </c>
      <c r="C70" s="123" t="s">
        <v>251</v>
      </c>
      <c r="D70" s="24">
        <v>12.25</v>
      </c>
      <c r="E70" s="163">
        <v>8.5</v>
      </c>
      <c r="F70" s="60">
        <f t="shared" si="0"/>
        <v>10.375</v>
      </c>
      <c r="G70" s="61">
        <f t="shared" si="1"/>
        <v>31.125</v>
      </c>
      <c r="H70" s="163"/>
      <c r="I70" s="62">
        <f t="shared" si="2"/>
        <v>31.125</v>
      </c>
      <c r="J70" s="24"/>
      <c r="K70" s="62">
        <f t="shared" si="3"/>
        <v>31.125</v>
      </c>
      <c r="L70" s="63"/>
      <c r="M70" s="20" t="str">
        <f t="shared" si="4"/>
        <v>Juin</v>
      </c>
      <c r="N70" t="e">
        <f>IF(AND(B70=#REF!,C70=#REF!),"oui","non")</f>
        <v>#REF!</v>
      </c>
    </row>
    <row r="71" spans="1:14" ht="18.75">
      <c r="A71" s="17">
        <v>64</v>
      </c>
      <c r="B71" s="123" t="s">
        <v>252</v>
      </c>
      <c r="C71" s="123" t="s">
        <v>63</v>
      </c>
      <c r="D71" s="24">
        <v>12.75</v>
      </c>
      <c r="E71" s="163">
        <v>15.5</v>
      </c>
      <c r="F71" s="60">
        <f t="shared" si="0"/>
        <v>14.125</v>
      </c>
      <c r="G71" s="61">
        <f t="shared" si="1"/>
        <v>42.375</v>
      </c>
      <c r="H71" s="163"/>
      <c r="I71" s="62">
        <f t="shared" si="2"/>
        <v>42.375</v>
      </c>
      <c r="J71" s="24"/>
      <c r="K71" s="62">
        <f t="shared" si="3"/>
        <v>42.375</v>
      </c>
      <c r="L71" s="63"/>
      <c r="M71" s="20" t="str">
        <f t="shared" si="4"/>
        <v>Juin</v>
      </c>
      <c r="N71" t="e">
        <f>IF(AND(B71=#REF!,C71=#REF!),"oui","non")</f>
        <v>#REF!</v>
      </c>
    </row>
    <row r="72" spans="1:14" ht="18.75">
      <c r="A72" s="17">
        <v>65</v>
      </c>
      <c r="B72" s="123" t="s">
        <v>253</v>
      </c>
      <c r="C72" s="123" t="s">
        <v>254</v>
      </c>
      <c r="D72" s="24">
        <v>10</v>
      </c>
      <c r="E72" s="163">
        <v>8</v>
      </c>
      <c r="F72" s="60">
        <f t="shared" ref="F72:F135" si="5">IF(AND(D72=0,E72=0),L72/3,(D72+E72)/2)</f>
        <v>9</v>
      </c>
      <c r="G72" s="61">
        <f t="shared" ref="G72:G135" si="6">F72*3</f>
        <v>27</v>
      </c>
      <c r="H72" s="337">
        <v>13.5</v>
      </c>
      <c r="I72" s="62">
        <f t="shared" ref="I72:I135" si="7">MAX(G72,H72*3)</f>
        <v>40.5</v>
      </c>
      <c r="J72" s="24"/>
      <c r="K72" s="62">
        <f t="shared" ref="K72:K135" si="8">MAX(I72,J72*3)</f>
        <v>40.5</v>
      </c>
      <c r="L72" s="63"/>
      <c r="M72" s="20" t="str">
        <f t="shared" ref="M72:M135" si="9">IF(ISBLANK(J72),IF(ISBLANK(H72),"Juin","Synthèse"),"Rattrapage")</f>
        <v>Synthèse</v>
      </c>
      <c r="N72" t="e">
        <f>IF(AND(B72=#REF!,C72=#REF!),"oui","non")</f>
        <v>#REF!</v>
      </c>
    </row>
    <row r="73" spans="1:14" ht="18.75">
      <c r="A73" s="17">
        <v>66</v>
      </c>
      <c r="B73" s="123" t="s">
        <v>253</v>
      </c>
      <c r="C73" s="123" t="s">
        <v>255</v>
      </c>
      <c r="D73" s="24">
        <v>13</v>
      </c>
      <c r="E73" s="163">
        <v>9</v>
      </c>
      <c r="F73" s="60">
        <f t="shared" si="5"/>
        <v>11</v>
      </c>
      <c r="G73" s="61">
        <f t="shared" si="6"/>
        <v>33</v>
      </c>
      <c r="H73" s="163"/>
      <c r="I73" s="62">
        <f t="shared" si="7"/>
        <v>33</v>
      </c>
      <c r="J73" s="24"/>
      <c r="K73" s="62">
        <f t="shared" si="8"/>
        <v>33</v>
      </c>
      <c r="L73" s="63"/>
      <c r="M73" s="20" t="str">
        <f t="shared" si="9"/>
        <v>Juin</v>
      </c>
      <c r="N73" t="e">
        <f>IF(AND(B73=#REF!,C73=#REF!),"oui","non")</f>
        <v>#REF!</v>
      </c>
    </row>
    <row r="74" spans="1:14" ht="18.75">
      <c r="A74" s="17">
        <v>67</v>
      </c>
      <c r="B74" s="123" t="s">
        <v>253</v>
      </c>
      <c r="C74" s="123" t="s">
        <v>256</v>
      </c>
      <c r="D74" s="24">
        <v>10.25</v>
      </c>
      <c r="E74" s="163">
        <v>10.5</v>
      </c>
      <c r="F74" s="60">
        <f t="shared" si="5"/>
        <v>10.375</v>
      </c>
      <c r="G74" s="61">
        <f t="shared" si="6"/>
        <v>31.125</v>
      </c>
      <c r="H74" s="163"/>
      <c r="I74" s="62">
        <f t="shared" si="7"/>
        <v>31.125</v>
      </c>
      <c r="J74" s="24"/>
      <c r="K74" s="62">
        <f t="shared" si="8"/>
        <v>31.125</v>
      </c>
      <c r="L74" s="63"/>
      <c r="M74" s="20" t="str">
        <f t="shared" si="9"/>
        <v>Juin</v>
      </c>
      <c r="N74" t="e">
        <f>IF(AND(B74=#REF!,C74=#REF!),"oui","non")</f>
        <v>#REF!</v>
      </c>
    </row>
    <row r="75" spans="1:14" ht="18.75">
      <c r="A75" s="17">
        <v>68</v>
      </c>
      <c r="B75" s="123" t="s">
        <v>767</v>
      </c>
      <c r="C75" s="123" t="s">
        <v>113</v>
      </c>
      <c r="D75" s="24">
        <v>9.5</v>
      </c>
      <c r="E75" s="163">
        <v>5.5</v>
      </c>
      <c r="F75" s="60">
        <f t="shared" si="5"/>
        <v>7.5</v>
      </c>
      <c r="G75" s="61">
        <f t="shared" si="6"/>
        <v>22.5</v>
      </c>
      <c r="H75" s="337">
        <v>14.5</v>
      </c>
      <c r="I75" s="62">
        <f t="shared" si="7"/>
        <v>43.5</v>
      </c>
      <c r="J75" s="24"/>
      <c r="K75" s="62">
        <f t="shared" si="8"/>
        <v>43.5</v>
      </c>
      <c r="L75" s="63"/>
      <c r="M75" s="20" t="str">
        <f t="shared" si="9"/>
        <v>Synthèse</v>
      </c>
      <c r="N75" t="e">
        <f>IF(AND(B75=#REF!,C75=#REF!),"oui","non")</f>
        <v>#REF!</v>
      </c>
    </row>
    <row r="76" spans="1:14" ht="18.75">
      <c r="A76" s="17">
        <v>69</v>
      </c>
      <c r="B76" s="123" t="s">
        <v>257</v>
      </c>
      <c r="C76" s="123" t="s">
        <v>79</v>
      </c>
      <c r="D76" s="24">
        <v>11.25</v>
      </c>
      <c r="E76" s="163">
        <v>10</v>
      </c>
      <c r="F76" s="60">
        <f t="shared" si="5"/>
        <v>10.625</v>
      </c>
      <c r="G76" s="61">
        <f t="shared" si="6"/>
        <v>31.875</v>
      </c>
      <c r="H76" s="163"/>
      <c r="I76" s="62">
        <f t="shared" si="7"/>
        <v>31.875</v>
      </c>
      <c r="J76" s="24"/>
      <c r="K76" s="62">
        <f t="shared" si="8"/>
        <v>31.875</v>
      </c>
      <c r="L76" s="63"/>
      <c r="M76" s="20" t="str">
        <f t="shared" si="9"/>
        <v>Juin</v>
      </c>
      <c r="N76" t="e">
        <f>IF(AND(B76=#REF!,C76=#REF!),"oui","non")</f>
        <v>#REF!</v>
      </c>
    </row>
    <row r="77" spans="1:14" ht="18.75">
      <c r="A77" s="17">
        <v>70</v>
      </c>
      <c r="B77" s="123" t="s">
        <v>104</v>
      </c>
      <c r="C77" s="123" t="s">
        <v>768</v>
      </c>
      <c r="D77" s="24">
        <v>13.75</v>
      </c>
      <c r="E77" s="163">
        <v>9</v>
      </c>
      <c r="F77" s="60">
        <f t="shared" si="5"/>
        <v>11.375</v>
      </c>
      <c r="G77" s="61">
        <f t="shared" si="6"/>
        <v>34.125</v>
      </c>
      <c r="H77" s="163"/>
      <c r="I77" s="62">
        <f t="shared" si="7"/>
        <v>34.125</v>
      </c>
      <c r="J77" s="24"/>
      <c r="K77" s="62">
        <f t="shared" si="8"/>
        <v>34.125</v>
      </c>
      <c r="L77" s="63"/>
      <c r="M77" s="20" t="str">
        <f t="shared" si="9"/>
        <v>Juin</v>
      </c>
      <c r="N77" t="e">
        <f>IF(AND(B77=#REF!,C77=#REF!),"oui","non")</f>
        <v>#REF!</v>
      </c>
    </row>
    <row r="78" spans="1:14" ht="18.75">
      <c r="A78" s="17">
        <v>71</v>
      </c>
      <c r="B78" s="123" t="s">
        <v>104</v>
      </c>
      <c r="C78" s="123" t="s">
        <v>258</v>
      </c>
      <c r="D78" s="44">
        <v>14</v>
      </c>
      <c r="E78" s="163">
        <v>12.5</v>
      </c>
      <c r="F78" s="60">
        <f t="shared" si="5"/>
        <v>13.25</v>
      </c>
      <c r="G78" s="61">
        <f t="shared" si="6"/>
        <v>39.75</v>
      </c>
      <c r="H78" s="163"/>
      <c r="I78" s="62">
        <f t="shared" si="7"/>
        <v>39.75</v>
      </c>
      <c r="J78" s="24"/>
      <c r="K78" s="62">
        <f t="shared" si="8"/>
        <v>39.75</v>
      </c>
      <c r="L78" s="63"/>
      <c r="M78" s="20" t="str">
        <f t="shared" si="9"/>
        <v>Juin</v>
      </c>
      <c r="N78" t="e">
        <f>IF(AND(B78=#REF!,C78=#REF!),"oui","non")</f>
        <v>#REF!</v>
      </c>
    </row>
    <row r="79" spans="1:14" ht="18.75">
      <c r="A79" s="17">
        <v>72</v>
      </c>
      <c r="B79" s="123" t="s">
        <v>259</v>
      </c>
      <c r="C79" s="123" t="s">
        <v>260</v>
      </c>
      <c r="D79" s="24">
        <v>8.5</v>
      </c>
      <c r="E79" s="163">
        <v>8</v>
      </c>
      <c r="F79" s="60">
        <f t="shared" si="5"/>
        <v>8.25</v>
      </c>
      <c r="G79" s="61">
        <f t="shared" si="6"/>
        <v>24.75</v>
      </c>
      <c r="H79" s="337">
        <v>10.5</v>
      </c>
      <c r="I79" s="62">
        <f t="shared" si="7"/>
        <v>31.5</v>
      </c>
      <c r="J79" s="24"/>
      <c r="K79" s="62">
        <f t="shared" si="8"/>
        <v>31.5</v>
      </c>
      <c r="L79" s="63"/>
      <c r="M79" s="20" t="str">
        <f t="shared" si="9"/>
        <v>Synthèse</v>
      </c>
      <c r="N79" t="e">
        <f>IF(AND(B79=#REF!,C79=#REF!),"oui","non")</f>
        <v>#REF!</v>
      </c>
    </row>
    <row r="80" spans="1:14" ht="18.75">
      <c r="A80" s="17">
        <v>73</v>
      </c>
      <c r="B80" s="123" t="s">
        <v>261</v>
      </c>
      <c r="C80" s="123" t="s">
        <v>262</v>
      </c>
      <c r="D80" s="24">
        <v>11</v>
      </c>
      <c r="E80" s="163">
        <v>8</v>
      </c>
      <c r="F80" s="60">
        <f t="shared" si="5"/>
        <v>9.5</v>
      </c>
      <c r="G80" s="61">
        <f t="shared" si="6"/>
        <v>28.5</v>
      </c>
      <c r="H80" s="163"/>
      <c r="I80" s="62">
        <f t="shared" si="7"/>
        <v>28.5</v>
      </c>
      <c r="J80" s="24"/>
      <c r="K80" s="62">
        <f t="shared" si="8"/>
        <v>28.5</v>
      </c>
      <c r="L80" s="63"/>
      <c r="M80" s="20" t="str">
        <f t="shared" si="9"/>
        <v>Juin</v>
      </c>
      <c r="N80" t="e">
        <f>IF(AND(B80=#REF!,C80=#REF!),"oui","non")</f>
        <v>#REF!</v>
      </c>
    </row>
    <row r="81" spans="1:14" ht="18.75">
      <c r="A81" s="17">
        <v>74</v>
      </c>
      <c r="B81" s="123" t="s">
        <v>261</v>
      </c>
      <c r="C81" s="123" t="s">
        <v>263</v>
      </c>
      <c r="D81" s="24">
        <v>12</v>
      </c>
      <c r="E81" s="163">
        <v>8.5</v>
      </c>
      <c r="F81" s="60">
        <f t="shared" si="5"/>
        <v>10.25</v>
      </c>
      <c r="G81" s="61">
        <f t="shared" si="6"/>
        <v>30.75</v>
      </c>
      <c r="H81" s="163"/>
      <c r="I81" s="62">
        <f t="shared" si="7"/>
        <v>30.75</v>
      </c>
      <c r="J81" s="24"/>
      <c r="K81" s="62">
        <f t="shared" si="8"/>
        <v>30.75</v>
      </c>
      <c r="L81" s="63"/>
      <c r="M81" s="20" t="str">
        <f t="shared" si="9"/>
        <v>Juin</v>
      </c>
      <c r="N81" t="e">
        <f>IF(AND(B81=#REF!,C81=#REF!),"oui","non")</f>
        <v>#REF!</v>
      </c>
    </row>
    <row r="82" spans="1:14" ht="18.75">
      <c r="A82" s="17">
        <v>75</v>
      </c>
      <c r="B82" s="123" t="s">
        <v>264</v>
      </c>
      <c r="C82" s="123" t="s">
        <v>265</v>
      </c>
      <c r="D82" s="44">
        <v>10.75</v>
      </c>
      <c r="E82" s="163">
        <v>8.5</v>
      </c>
      <c r="F82" s="60">
        <f t="shared" si="5"/>
        <v>9.625</v>
      </c>
      <c r="G82" s="61">
        <f t="shared" si="6"/>
        <v>28.875</v>
      </c>
      <c r="H82" s="337">
        <v>10</v>
      </c>
      <c r="I82" s="62">
        <f t="shared" si="7"/>
        <v>30</v>
      </c>
      <c r="J82" s="24"/>
      <c r="K82" s="62">
        <f t="shared" si="8"/>
        <v>30</v>
      </c>
      <c r="L82" s="63"/>
      <c r="M82" s="20" t="str">
        <f t="shared" si="9"/>
        <v>Synthèse</v>
      </c>
      <c r="N82" t="e">
        <f>IF(AND(B82=#REF!,C82=#REF!),"oui","non")</f>
        <v>#REF!</v>
      </c>
    </row>
    <row r="83" spans="1:14" ht="18.75">
      <c r="A83" s="17">
        <v>76</v>
      </c>
      <c r="B83" s="123" t="s">
        <v>769</v>
      </c>
      <c r="C83" s="123" t="s">
        <v>770</v>
      </c>
      <c r="D83" s="24">
        <v>8</v>
      </c>
      <c r="E83" s="163">
        <v>8</v>
      </c>
      <c r="F83" s="60">
        <f t="shared" si="5"/>
        <v>8</v>
      </c>
      <c r="G83" s="61">
        <f t="shared" si="6"/>
        <v>24</v>
      </c>
      <c r="H83" s="337">
        <v>7</v>
      </c>
      <c r="I83" s="62">
        <f t="shared" si="7"/>
        <v>24</v>
      </c>
      <c r="J83" s="24"/>
      <c r="K83" s="62">
        <f t="shared" si="8"/>
        <v>24</v>
      </c>
      <c r="L83" s="63"/>
      <c r="M83" s="20" t="str">
        <f t="shared" si="9"/>
        <v>Synthèse</v>
      </c>
      <c r="N83" t="e">
        <f>IF(AND(B83=#REF!,C83=#REF!),"oui","non")</f>
        <v>#REF!</v>
      </c>
    </row>
    <row r="84" spans="1:14" ht="18.75">
      <c r="A84" s="17">
        <v>77</v>
      </c>
      <c r="B84" s="123" t="s">
        <v>266</v>
      </c>
      <c r="C84" s="123" t="s">
        <v>204</v>
      </c>
      <c r="D84" s="24">
        <v>8</v>
      </c>
      <c r="E84" s="163">
        <v>5.5</v>
      </c>
      <c r="F84" s="60">
        <f t="shared" si="5"/>
        <v>6.75</v>
      </c>
      <c r="G84" s="61">
        <f t="shared" si="6"/>
        <v>20.25</v>
      </c>
      <c r="H84" s="337">
        <v>10</v>
      </c>
      <c r="I84" s="62">
        <f t="shared" si="7"/>
        <v>30</v>
      </c>
      <c r="J84" s="24"/>
      <c r="K84" s="62">
        <f t="shared" si="8"/>
        <v>30</v>
      </c>
      <c r="L84" s="63"/>
      <c r="M84" s="20" t="str">
        <f t="shared" si="9"/>
        <v>Synthèse</v>
      </c>
      <c r="N84" t="e">
        <f>IF(AND(B84=#REF!,C84=#REF!),"oui","non")</f>
        <v>#REF!</v>
      </c>
    </row>
    <row r="85" spans="1:14" ht="18.75">
      <c r="A85" s="17">
        <v>78</v>
      </c>
      <c r="B85" s="123" t="s">
        <v>70</v>
      </c>
      <c r="C85" s="123" t="s">
        <v>267</v>
      </c>
      <c r="D85" s="24">
        <v>15.5</v>
      </c>
      <c r="E85" s="163">
        <v>8.5</v>
      </c>
      <c r="F85" s="60">
        <f t="shared" si="5"/>
        <v>12</v>
      </c>
      <c r="G85" s="61">
        <f t="shared" si="6"/>
        <v>36</v>
      </c>
      <c r="H85" s="163"/>
      <c r="I85" s="62">
        <f t="shared" si="7"/>
        <v>36</v>
      </c>
      <c r="J85" s="24"/>
      <c r="K85" s="62">
        <f t="shared" si="8"/>
        <v>36</v>
      </c>
      <c r="L85" s="63"/>
      <c r="M85" s="20" t="str">
        <f t="shared" si="9"/>
        <v>Juin</v>
      </c>
      <c r="N85" t="e">
        <f>IF(AND(B85=#REF!,C85=#REF!),"oui","non")</f>
        <v>#REF!</v>
      </c>
    </row>
    <row r="86" spans="1:14" ht="18.75">
      <c r="A86" s="17">
        <v>79</v>
      </c>
      <c r="B86" s="123" t="s">
        <v>268</v>
      </c>
      <c r="C86" s="123" t="s">
        <v>269</v>
      </c>
      <c r="D86" s="24">
        <v>14</v>
      </c>
      <c r="E86" s="163">
        <v>9.5</v>
      </c>
      <c r="F86" s="60">
        <f t="shared" si="5"/>
        <v>11.75</v>
      </c>
      <c r="G86" s="61">
        <f t="shared" si="6"/>
        <v>35.25</v>
      </c>
      <c r="H86" s="163"/>
      <c r="I86" s="62">
        <f t="shared" si="7"/>
        <v>35.25</v>
      </c>
      <c r="J86" s="24"/>
      <c r="K86" s="62">
        <f t="shared" si="8"/>
        <v>35.25</v>
      </c>
      <c r="L86" s="63"/>
      <c r="M86" s="20" t="str">
        <f t="shared" si="9"/>
        <v>Juin</v>
      </c>
      <c r="N86" t="e">
        <f>IF(AND(B86=#REF!,C86=#REF!),"oui","non")</f>
        <v>#REF!</v>
      </c>
    </row>
    <row r="87" spans="1:14" ht="18.75">
      <c r="A87" s="17">
        <v>80</v>
      </c>
      <c r="B87" s="123" t="s">
        <v>270</v>
      </c>
      <c r="C87" s="123" t="s">
        <v>75</v>
      </c>
      <c r="D87" s="24">
        <v>10</v>
      </c>
      <c r="E87" s="163">
        <v>7.5</v>
      </c>
      <c r="F87" s="60">
        <f t="shared" si="5"/>
        <v>8.75</v>
      </c>
      <c r="G87" s="61">
        <f t="shared" si="6"/>
        <v>26.25</v>
      </c>
      <c r="H87" s="337">
        <v>14.5</v>
      </c>
      <c r="I87" s="62">
        <f t="shared" si="7"/>
        <v>43.5</v>
      </c>
      <c r="J87" s="24"/>
      <c r="K87" s="62">
        <f t="shared" si="8"/>
        <v>43.5</v>
      </c>
      <c r="L87" s="63"/>
      <c r="M87" s="20" t="str">
        <f t="shared" si="9"/>
        <v>Synthèse</v>
      </c>
      <c r="N87" t="e">
        <f>IF(AND(B87=#REF!,C87=#REF!),"oui","non")</f>
        <v>#REF!</v>
      </c>
    </row>
    <row r="88" spans="1:14" ht="18.75">
      <c r="A88" s="17">
        <v>81</v>
      </c>
      <c r="B88" s="123" t="s">
        <v>271</v>
      </c>
      <c r="C88" s="123" t="s">
        <v>272</v>
      </c>
      <c r="D88" s="24">
        <v>12.75</v>
      </c>
      <c r="E88" s="163">
        <v>7.5</v>
      </c>
      <c r="F88" s="60">
        <f t="shared" si="5"/>
        <v>10.125</v>
      </c>
      <c r="G88" s="61">
        <f t="shared" si="6"/>
        <v>30.375</v>
      </c>
      <c r="H88" s="163"/>
      <c r="I88" s="62">
        <f t="shared" si="7"/>
        <v>30.375</v>
      </c>
      <c r="J88" s="24"/>
      <c r="K88" s="62">
        <f t="shared" si="8"/>
        <v>30.375</v>
      </c>
      <c r="L88" s="63"/>
      <c r="M88" s="20" t="str">
        <f t="shared" si="9"/>
        <v>Juin</v>
      </c>
      <c r="N88" t="e">
        <f>IF(AND(B88=#REF!,C88=#REF!),"oui","non")</f>
        <v>#REF!</v>
      </c>
    </row>
    <row r="89" spans="1:14" ht="18.75">
      <c r="A89" s="17">
        <v>82</v>
      </c>
      <c r="B89" s="123" t="s">
        <v>273</v>
      </c>
      <c r="C89" s="123" t="s">
        <v>77</v>
      </c>
      <c r="D89" s="24">
        <v>13.75</v>
      </c>
      <c r="E89" s="163">
        <v>8.5</v>
      </c>
      <c r="F89" s="60">
        <f t="shared" si="5"/>
        <v>11.125</v>
      </c>
      <c r="G89" s="61">
        <f t="shared" si="6"/>
        <v>33.375</v>
      </c>
      <c r="H89" s="163"/>
      <c r="I89" s="62">
        <f t="shared" si="7"/>
        <v>33.375</v>
      </c>
      <c r="J89" s="24"/>
      <c r="K89" s="62">
        <f t="shared" si="8"/>
        <v>33.375</v>
      </c>
      <c r="L89" s="63"/>
      <c r="M89" s="20" t="str">
        <f t="shared" si="9"/>
        <v>Juin</v>
      </c>
      <c r="N89" t="e">
        <f>IF(AND(B89=#REF!,C89=#REF!),"oui","non")</f>
        <v>#REF!</v>
      </c>
    </row>
    <row r="90" spans="1:14" ht="18.75">
      <c r="A90" s="17">
        <v>83</v>
      </c>
      <c r="B90" s="123" t="s">
        <v>274</v>
      </c>
      <c r="C90" s="123" t="s">
        <v>275</v>
      </c>
      <c r="D90" s="24">
        <v>7.5</v>
      </c>
      <c r="E90" s="163">
        <v>7</v>
      </c>
      <c r="F90" s="60">
        <f t="shared" si="5"/>
        <v>7.25</v>
      </c>
      <c r="G90" s="61">
        <f t="shared" si="6"/>
        <v>21.75</v>
      </c>
      <c r="H90" s="337">
        <v>14.5</v>
      </c>
      <c r="I90" s="62">
        <f t="shared" si="7"/>
        <v>43.5</v>
      </c>
      <c r="J90" s="24"/>
      <c r="K90" s="62">
        <f t="shared" si="8"/>
        <v>43.5</v>
      </c>
      <c r="L90" s="63"/>
      <c r="M90" s="20" t="str">
        <f t="shared" si="9"/>
        <v>Synthèse</v>
      </c>
      <c r="N90" t="e">
        <f>IF(AND(B90=#REF!,C90=#REF!),"oui","non")</f>
        <v>#REF!</v>
      </c>
    </row>
    <row r="91" spans="1:14" ht="18.75">
      <c r="A91" s="17">
        <v>84</v>
      </c>
      <c r="B91" s="123" t="s">
        <v>96</v>
      </c>
      <c r="C91" s="123" t="s">
        <v>276</v>
      </c>
      <c r="D91" s="24">
        <v>9.5</v>
      </c>
      <c r="E91" s="163">
        <v>10.5</v>
      </c>
      <c r="F91" s="60">
        <f t="shared" si="5"/>
        <v>10</v>
      </c>
      <c r="G91" s="61">
        <f t="shared" si="6"/>
        <v>30</v>
      </c>
      <c r="H91" s="163"/>
      <c r="I91" s="62">
        <f t="shared" si="7"/>
        <v>30</v>
      </c>
      <c r="J91" s="24"/>
      <c r="K91" s="62">
        <f t="shared" si="8"/>
        <v>30</v>
      </c>
      <c r="L91" s="63"/>
      <c r="M91" s="20" t="str">
        <f t="shared" si="9"/>
        <v>Juin</v>
      </c>
      <c r="N91" t="e">
        <f>IF(AND(B91=#REF!,C91=#REF!),"oui","non")</f>
        <v>#REF!</v>
      </c>
    </row>
    <row r="92" spans="1:14" ht="18.75">
      <c r="A92" s="17">
        <v>85</v>
      </c>
      <c r="B92" s="123" t="s">
        <v>96</v>
      </c>
      <c r="C92" s="123" t="s">
        <v>771</v>
      </c>
      <c r="D92" s="132"/>
      <c r="E92" s="164"/>
      <c r="F92" s="60">
        <f t="shared" si="5"/>
        <v>11</v>
      </c>
      <c r="G92" s="61">
        <f t="shared" si="6"/>
        <v>33</v>
      </c>
      <c r="H92" s="164"/>
      <c r="I92" s="62">
        <f t="shared" si="7"/>
        <v>33</v>
      </c>
      <c r="J92" s="24"/>
      <c r="K92" s="62">
        <f t="shared" si="8"/>
        <v>33</v>
      </c>
      <c r="L92" s="63">
        <v>33</v>
      </c>
      <c r="M92" s="20" t="str">
        <f t="shared" si="9"/>
        <v>Juin</v>
      </c>
      <c r="N92" t="e">
        <f>IF(AND(B92=#REF!,C92=#REF!),"oui","non")</f>
        <v>#REF!</v>
      </c>
    </row>
    <row r="93" spans="1:14" ht="18.75">
      <c r="A93" s="17">
        <v>86</v>
      </c>
      <c r="B93" s="123" t="s">
        <v>96</v>
      </c>
      <c r="C93" s="123" t="s">
        <v>204</v>
      </c>
      <c r="D93" s="24">
        <v>9.5</v>
      </c>
      <c r="E93" s="163">
        <v>12</v>
      </c>
      <c r="F93" s="60">
        <f t="shared" si="5"/>
        <v>10.75</v>
      </c>
      <c r="G93" s="61">
        <f t="shared" si="6"/>
        <v>32.25</v>
      </c>
      <c r="H93" s="163"/>
      <c r="I93" s="62">
        <f t="shared" si="7"/>
        <v>32.25</v>
      </c>
      <c r="J93" s="24"/>
      <c r="K93" s="62">
        <f t="shared" si="8"/>
        <v>32.25</v>
      </c>
      <c r="L93" s="63"/>
      <c r="M93" s="20" t="str">
        <f t="shared" si="9"/>
        <v>Juin</v>
      </c>
      <c r="N93" t="e">
        <f>IF(AND(B93=#REF!,C93=#REF!),"oui","non")</f>
        <v>#REF!</v>
      </c>
    </row>
    <row r="94" spans="1:14" ht="18.75">
      <c r="A94" s="17">
        <v>87</v>
      </c>
      <c r="B94" s="123" t="s">
        <v>277</v>
      </c>
      <c r="C94" s="123" t="s">
        <v>278</v>
      </c>
      <c r="D94" s="24">
        <v>8.25</v>
      </c>
      <c r="E94" s="163">
        <v>9.5</v>
      </c>
      <c r="F94" s="60">
        <f t="shared" si="5"/>
        <v>8.875</v>
      </c>
      <c r="G94" s="61">
        <f t="shared" si="6"/>
        <v>26.625</v>
      </c>
      <c r="H94" s="337">
        <v>14</v>
      </c>
      <c r="I94" s="62">
        <f t="shared" si="7"/>
        <v>42</v>
      </c>
      <c r="J94" s="24"/>
      <c r="K94" s="62">
        <f t="shared" si="8"/>
        <v>42</v>
      </c>
      <c r="L94" s="63"/>
      <c r="M94" s="20" t="str">
        <f t="shared" si="9"/>
        <v>Synthèse</v>
      </c>
      <c r="N94" t="e">
        <f>IF(AND(B94=#REF!,C94=#REF!),"oui","non")</f>
        <v>#REF!</v>
      </c>
    </row>
    <row r="95" spans="1:14" ht="18.75">
      <c r="A95" s="17">
        <v>88</v>
      </c>
      <c r="B95" s="123" t="s">
        <v>279</v>
      </c>
      <c r="C95" s="123" t="s">
        <v>65</v>
      </c>
      <c r="D95" s="24">
        <v>15</v>
      </c>
      <c r="E95" s="163">
        <v>17.5</v>
      </c>
      <c r="F95" s="60">
        <f t="shared" si="5"/>
        <v>16.25</v>
      </c>
      <c r="G95" s="61">
        <f t="shared" si="6"/>
        <v>48.75</v>
      </c>
      <c r="H95" s="163"/>
      <c r="I95" s="62">
        <f t="shared" si="7"/>
        <v>48.75</v>
      </c>
      <c r="J95" s="24"/>
      <c r="K95" s="62">
        <f t="shared" si="8"/>
        <v>48.75</v>
      </c>
      <c r="L95" s="63"/>
      <c r="M95" s="20" t="str">
        <f t="shared" si="9"/>
        <v>Juin</v>
      </c>
      <c r="N95" t="e">
        <f>IF(AND(B95=#REF!,C95=#REF!),"oui","non")</f>
        <v>#REF!</v>
      </c>
    </row>
    <row r="96" spans="1:14" ht="18.75">
      <c r="A96" s="17">
        <v>89</v>
      </c>
      <c r="B96" s="123" t="s">
        <v>280</v>
      </c>
      <c r="C96" s="123" t="s">
        <v>281</v>
      </c>
      <c r="D96" s="24">
        <v>10.5</v>
      </c>
      <c r="E96" s="163">
        <v>18</v>
      </c>
      <c r="F96" s="60">
        <f t="shared" si="5"/>
        <v>14.25</v>
      </c>
      <c r="G96" s="61">
        <f t="shared" si="6"/>
        <v>42.75</v>
      </c>
      <c r="H96" s="163"/>
      <c r="I96" s="62">
        <f t="shared" si="7"/>
        <v>42.75</v>
      </c>
      <c r="J96" s="24"/>
      <c r="K96" s="62">
        <f t="shared" si="8"/>
        <v>42.75</v>
      </c>
      <c r="L96" s="63"/>
      <c r="M96" s="20" t="str">
        <f t="shared" si="9"/>
        <v>Juin</v>
      </c>
      <c r="N96" t="e">
        <f>IF(AND(B96=#REF!,C96=#REF!),"oui","non")</f>
        <v>#REF!</v>
      </c>
    </row>
    <row r="97" spans="1:14" ht="18.75">
      <c r="A97" s="17">
        <v>90</v>
      </c>
      <c r="B97" s="123" t="s">
        <v>282</v>
      </c>
      <c r="C97" s="123" t="s">
        <v>283</v>
      </c>
      <c r="D97" s="24">
        <v>11.75</v>
      </c>
      <c r="E97" s="163">
        <v>11.5</v>
      </c>
      <c r="F97" s="60">
        <f t="shared" si="5"/>
        <v>11.625</v>
      </c>
      <c r="G97" s="61">
        <f t="shared" si="6"/>
        <v>34.875</v>
      </c>
      <c r="H97" s="163"/>
      <c r="I97" s="62">
        <f t="shared" si="7"/>
        <v>34.875</v>
      </c>
      <c r="J97" s="24"/>
      <c r="K97" s="62">
        <f t="shared" si="8"/>
        <v>34.875</v>
      </c>
      <c r="L97" s="63"/>
      <c r="M97" s="20" t="str">
        <f t="shared" si="9"/>
        <v>Juin</v>
      </c>
      <c r="N97" t="e">
        <f>IF(AND(B97=#REF!,C97=#REF!),"oui","non")</f>
        <v>#REF!</v>
      </c>
    </row>
    <row r="98" spans="1:14" ht="18.75">
      <c r="A98" s="17">
        <v>91</v>
      </c>
      <c r="B98" s="123" t="s">
        <v>284</v>
      </c>
      <c r="C98" s="123" t="s">
        <v>772</v>
      </c>
      <c r="D98" s="24">
        <v>9.5</v>
      </c>
      <c r="E98" s="163">
        <v>7</v>
      </c>
      <c r="F98" s="60">
        <f t="shared" si="5"/>
        <v>8.25</v>
      </c>
      <c r="G98" s="61">
        <f t="shared" si="6"/>
        <v>24.75</v>
      </c>
      <c r="H98" s="337">
        <v>12.5</v>
      </c>
      <c r="I98" s="62">
        <f t="shared" si="7"/>
        <v>37.5</v>
      </c>
      <c r="J98" s="24"/>
      <c r="K98" s="62">
        <f t="shared" si="8"/>
        <v>37.5</v>
      </c>
      <c r="L98" s="63"/>
      <c r="M98" s="20" t="str">
        <f t="shared" si="9"/>
        <v>Synthèse</v>
      </c>
      <c r="N98" t="e">
        <f>IF(AND(B98=#REF!,C98=#REF!),"oui","non")</f>
        <v>#REF!</v>
      </c>
    </row>
    <row r="99" spans="1:14" ht="18.75">
      <c r="A99" s="17">
        <v>92</v>
      </c>
      <c r="B99" s="123" t="s">
        <v>285</v>
      </c>
      <c r="C99" s="123" t="s">
        <v>50</v>
      </c>
      <c r="D99" s="44">
        <v>10.75</v>
      </c>
      <c r="E99" s="163">
        <v>13.5</v>
      </c>
      <c r="F99" s="60">
        <f t="shared" si="5"/>
        <v>12.125</v>
      </c>
      <c r="G99" s="61">
        <f t="shared" si="6"/>
        <v>36.375</v>
      </c>
      <c r="H99" s="163"/>
      <c r="I99" s="62">
        <f t="shared" si="7"/>
        <v>36.375</v>
      </c>
      <c r="J99" s="24"/>
      <c r="K99" s="62">
        <f t="shared" si="8"/>
        <v>36.375</v>
      </c>
      <c r="L99" s="63"/>
      <c r="M99" s="20" t="str">
        <f t="shared" si="9"/>
        <v>Juin</v>
      </c>
      <c r="N99" t="e">
        <f>IF(AND(B99=#REF!,C99=#REF!),"oui","non")</f>
        <v>#REF!</v>
      </c>
    </row>
    <row r="100" spans="1:14" ht="18.75">
      <c r="A100" s="17">
        <v>93</v>
      </c>
      <c r="B100" s="123" t="s">
        <v>105</v>
      </c>
      <c r="C100" s="123" t="s">
        <v>52</v>
      </c>
      <c r="D100" s="24">
        <v>11</v>
      </c>
      <c r="E100" s="163">
        <v>6</v>
      </c>
      <c r="F100" s="60">
        <f t="shared" si="5"/>
        <v>8.5</v>
      </c>
      <c r="G100" s="61">
        <f t="shared" si="6"/>
        <v>25.5</v>
      </c>
      <c r="H100" s="337">
        <v>13.5</v>
      </c>
      <c r="I100" s="62">
        <f t="shared" si="7"/>
        <v>40.5</v>
      </c>
      <c r="J100" s="24"/>
      <c r="K100" s="62">
        <f t="shared" si="8"/>
        <v>40.5</v>
      </c>
      <c r="L100" s="63"/>
      <c r="M100" s="20" t="str">
        <f t="shared" si="9"/>
        <v>Synthèse</v>
      </c>
      <c r="N100" t="e">
        <f>IF(AND(B100=#REF!,C100=#REF!),"oui","non")</f>
        <v>#REF!</v>
      </c>
    </row>
    <row r="101" spans="1:14" ht="18.75">
      <c r="A101" s="17">
        <v>94</v>
      </c>
      <c r="B101" s="123" t="s">
        <v>286</v>
      </c>
      <c r="C101" s="123" t="s">
        <v>287</v>
      </c>
      <c r="D101" s="24">
        <v>3.25</v>
      </c>
      <c r="E101" s="163">
        <v>17</v>
      </c>
      <c r="F101" s="60">
        <f t="shared" si="5"/>
        <v>10.125</v>
      </c>
      <c r="G101" s="61">
        <f t="shared" si="6"/>
        <v>30.375</v>
      </c>
      <c r="H101" s="163"/>
      <c r="I101" s="62">
        <f t="shared" si="7"/>
        <v>30.375</v>
      </c>
      <c r="J101" s="24"/>
      <c r="K101" s="62">
        <f t="shared" si="8"/>
        <v>30.375</v>
      </c>
      <c r="L101" s="63"/>
      <c r="M101" s="20" t="str">
        <f t="shared" si="9"/>
        <v>Juin</v>
      </c>
      <c r="N101" t="e">
        <f>IF(AND(B101=#REF!,C101=#REF!),"oui","non")</f>
        <v>#REF!</v>
      </c>
    </row>
    <row r="102" spans="1:14" ht="18.75">
      <c r="A102" s="17">
        <v>95</v>
      </c>
      <c r="B102" s="123" t="s">
        <v>288</v>
      </c>
      <c r="C102" s="123" t="s">
        <v>289</v>
      </c>
      <c r="D102" s="24">
        <v>9.75</v>
      </c>
      <c r="E102" s="163">
        <v>12</v>
      </c>
      <c r="F102" s="60">
        <f t="shared" si="5"/>
        <v>10.875</v>
      </c>
      <c r="G102" s="61">
        <f t="shared" si="6"/>
        <v>32.625</v>
      </c>
      <c r="H102" s="163"/>
      <c r="I102" s="62">
        <f t="shared" si="7"/>
        <v>32.625</v>
      </c>
      <c r="J102" s="24"/>
      <c r="K102" s="62">
        <f t="shared" si="8"/>
        <v>32.625</v>
      </c>
      <c r="L102" s="63"/>
      <c r="M102" s="20" t="str">
        <f t="shared" si="9"/>
        <v>Juin</v>
      </c>
      <c r="N102" t="e">
        <f>IF(AND(B102=#REF!,C102=#REF!),"oui","non")</f>
        <v>#REF!</v>
      </c>
    </row>
    <row r="103" spans="1:14" ht="18.75">
      <c r="A103" s="17">
        <v>96</v>
      </c>
      <c r="B103" s="123" t="s">
        <v>290</v>
      </c>
      <c r="C103" s="123" t="s">
        <v>291</v>
      </c>
      <c r="D103" s="24">
        <v>17.25</v>
      </c>
      <c r="E103" s="163">
        <v>17.5</v>
      </c>
      <c r="F103" s="60">
        <f t="shared" si="5"/>
        <v>17.375</v>
      </c>
      <c r="G103" s="61">
        <f t="shared" si="6"/>
        <v>52.125</v>
      </c>
      <c r="H103" s="163"/>
      <c r="I103" s="62">
        <f t="shared" si="7"/>
        <v>52.125</v>
      </c>
      <c r="J103" s="24"/>
      <c r="K103" s="62">
        <f t="shared" si="8"/>
        <v>52.125</v>
      </c>
      <c r="L103" s="63"/>
      <c r="M103" s="20" t="str">
        <f t="shared" si="9"/>
        <v>Juin</v>
      </c>
      <c r="N103" t="e">
        <f>IF(AND(B103=#REF!,C103=#REF!),"oui","non")</f>
        <v>#REF!</v>
      </c>
    </row>
    <row r="104" spans="1:14" ht="18.75">
      <c r="A104" s="17">
        <v>97</v>
      </c>
      <c r="B104" s="123" t="s">
        <v>292</v>
      </c>
      <c r="C104" s="123" t="s">
        <v>64</v>
      </c>
      <c r="D104" s="24">
        <v>13.25</v>
      </c>
      <c r="E104" s="163">
        <v>13</v>
      </c>
      <c r="F104" s="60">
        <f t="shared" si="5"/>
        <v>13.125</v>
      </c>
      <c r="G104" s="61">
        <f t="shared" si="6"/>
        <v>39.375</v>
      </c>
      <c r="H104" s="163"/>
      <c r="I104" s="62">
        <f t="shared" si="7"/>
        <v>39.375</v>
      </c>
      <c r="J104" s="24"/>
      <c r="K104" s="62">
        <f t="shared" si="8"/>
        <v>39.375</v>
      </c>
      <c r="L104" s="63"/>
      <c r="M104" s="20" t="str">
        <f t="shared" si="9"/>
        <v>Juin</v>
      </c>
      <c r="N104" t="e">
        <f>IF(AND(B104=#REF!,C104=#REF!),"oui","non")</f>
        <v>#REF!</v>
      </c>
    </row>
    <row r="105" spans="1:14" ht="18.75">
      <c r="A105" s="17">
        <v>98</v>
      </c>
      <c r="B105" s="123" t="s">
        <v>293</v>
      </c>
      <c r="C105" s="123" t="s">
        <v>294</v>
      </c>
      <c r="D105" s="24">
        <v>7.5</v>
      </c>
      <c r="E105" s="163">
        <v>7.5</v>
      </c>
      <c r="F105" s="60">
        <f t="shared" si="5"/>
        <v>7.5</v>
      </c>
      <c r="G105" s="61">
        <f t="shared" si="6"/>
        <v>22.5</v>
      </c>
      <c r="H105" s="337">
        <v>12</v>
      </c>
      <c r="I105" s="62">
        <f t="shared" si="7"/>
        <v>36</v>
      </c>
      <c r="J105" s="24"/>
      <c r="K105" s="62">
        <f t="shared" si="8"/>
        <v>36</v>
      </c>
      <c r="L105" s="63"/>
      <c r="M105" s="20" t="str">
        <f t="shared" si="9"/>
        <v>Synthèse</v>
      </c>
      <c r="N105" t="e">
        <f>IF(AND(B105=#REF!,C105=#REF!),"oui","non")</f>
        <v>#REF!</v>
      </c>
    </row>
    <row r="106" spans="1:14" ht="18.75">
      <c r="A106" s="17">
        <v>99</v>
      </c>
      <c r="B106" s="123" t="s">
        <v>295</v>
      </c>
      <c r="C106" s="123" t="s">
        <v>296</v>
      </c>
      <c r="D106" s="24">
        <v>13.25</v>
      </c>
      <c r="E106" s="163">
        <v>17</v>
      </c>
      <c r="F106" s="60">
        <f t="shared" si="5"/>
        <v>15.125</v>
      </c>
      <c r="G106" s="61">
        <f t="shared" si="6"/>
        <v>45.375</v>
      </c>
      <c r="H106" s="163"/>
      <c r="I106" s="62">
        <f t="shared" si="7"/>
        <v>45.375</v>
      </c>
      <c r="J106" s="24"/>
      <c r="K106" s="62">
        <f t="shared" si="8"/>
        <v>45.375</v>
      </c>
      <c r="L106" s="63"/>
      <c r="M106" s="20" t="str">
        <f t="shared" si="9"/>
        <v>Juin</v>
      </c>
      <c r="N106" t="e">
        <f>IF(AND(B106=#REF!,C106=#REF!),"oui","non")</f>
        <v>#REF!</v>
      </c>
    </row>
    <row r="107" spans="1:14" ht="18.75">
      <c r="A107" s="17">
        <v>100</v>
      </c>
      <c r="B107" s="123" t="s">
        <v>297</v>
      </c>
      <c r="C107" s="123" t="s">
        <v>298</v>
      </c>
      <c r="D107" s="24">
        <v>11.25</v>
      </c>
      <c r="E107" s="163">
        <v>5</v>
      </c>
      <c r="F107" s="60">
        <f t="shared" si="5"/>
        <v>8.125</v>
      </c>
      <c r="G107" s="61">
        <f t="shared" si="6"/>
        <v>24.375</v>
      </c>
      <c r="H107" s="337">
        <v>16</v>
      </c>
      <c r="I107" s="62">
        <f t="shared" si="7"/>
        <v>48</v>
      </c>
      <c r="J107" s="24"/>
      <c r="K107" s="62">
        <f t="shared" si="8"/>
        <v>48</v>
      </c>
      <c r="L107" s="63"/>
      <c r="M107" s="20" t="str">
        <f t="shared" si="9"/>
        <v>Synthèse</v>
      </c>
      <c r="N107" t="e">
        <f>IF(AND(B107=#REF!,C107=#REF!),"oui","non")</f>
        <v>#REF!</v>
      </c>
    </row>
    <row r="108" spans="1:14" ht="18.75">
      <c r="A108" s="17">
        <v>101</v>
      </c>
      <c r="B108" s="124" t="s">
        <v>299</v>
      </c>
      <c r="C108" s="124" t="s">
        <v>300</v>
      </c>
      <c r="D108" s="132"/>
      <c r="E108" s="164"/>
      <c r="F108" s="60">
        <f t="shared" si="5"/>
        <v>0</v>
      </c>
      <c r="G108" s="61">
        <f t="shared" si="6"/>
        <v>0</v>
      </c>
      <c r="H108" s="164"/>
      <c r="I108" s="62">
        <f t="shared" si="7"/>
        <v>0</v>
      </c>
      <c r="J108" s="24"/>
      <c r="K108" s="62">
        <f t="shared" si="8"/>
        <v>0</v>
      </c>
      <c r="L108" s="63"/>
      <c r="M108" s="20" t="str">
        <f t="shared" si="9"/>
        <v>Juin</v>
      </c>
      <c r="N108" t="e">
        <f>IF(AND(B108=#REF!,C108=#REF!),"oui","non")</f>
        <v>#REF!</v>
      </c>
    </row>
    <row r="109" spans="1:14" ht="18.75">
      <c r="A109" s="17">
        <v>102</v>
      </c>
      <c r="B109" s="123" t="s">
        <v>301</v>
      </c>
      <c r="C109" s="123" t="s">
        <v>302</v>
      </c>
      <c r="D109" s="44">
        <v>13.75</v>
      </c>
      <c r="E109" s="163">
        <v>12.5</v>
      </c>
      <c r="F109" s="60">
        <f t="shared" si="5"/>
        <v>13.125</v>
      </c>
      <c r="G109" s="61">
        <f t="shared" si="6"/>
        <v>39.375</v>
      </c>
      <c r="H109" s="163"/>
      <c r="I109" s="62">
        <f t="shared" si="7"/>
        <v>39.375</v>
      </c>
      <c r="J109" s="24"/>
      <c r="K109" s="62">
        <f t="shared" si="8"/>
        <v>39.375</v>
      </c>
      <c r="L109" s="63"/>
      <c r="M109" s="20" t="str">
        <f t="shared" si="9"/>
        <v>Juin</v>
      </c>
      <c r="N109" t="e">
        <f>IF(AND(B109=#REF!,C109=#REF!),"oui","non")</f>
        <v>#REF!</v>
      </c>
    </row>
    <row r="110" spans="1:14" ht="18.75">
      <c r="A110" s="17">
        <v>103</v>
      </c>
      <c r="B110" s="123" t="s">
        <v>303</v>
      </c>
      <c r="C110" s="123" t="s">
        <v>304</v>
      </c>
      <c r="D110" s="24">
        <v>7</v>
      </c>
      <c r="E110" s="163">
        <v>6</v>
      </c>
      <c r="F110" s="60">
        <f t="shared" si="5"/>
        <v>6.5</v>
      </c>
      <c r="G110" s="61">
        <f t="shared" si="6"/>
        <v>19.5</v>
      </c>
      <c r="H110" s="337">
        <v>15</v>
      </c>
      <c r="I110" s="62">
        <f t="shared" si="7"/>
        <v>45</v>
      </c>
      <c r="J110" s="24"/>
      <c r="K110" s="62">
        <f t="shared" si="8"/>
        <v>45</v>
      </c>
      <c r="L110" s="63"/>
      <c r="M110" s="20" t="str">
        <f t="shared" si="9"/>
        <v>Synthèse</v>
      </c>
      <c r="N110" t="e">
        <f>IF(AND(B110=#REF!,C110=#REF!),"oui","non")</f>
        <v>#REF!</v>
      </c>
    </row>
    <row r="111" spans="1:14" ht="18.75">
      <c r="A111" s="17">
        <v>104</v>
      </c>
      <c r="B111" s="123" t="s">
        <v>305</v>
      </c>
      <c r="C111" s="123" t="s">
        <v>306</v>
      </c>
      <c r="D111" s="24">
        <v>9.75</v>
      </c>
      <c r="E111" s="163">
        <v>10.5</v>
      </c>
      <c r="F111" s="60">
        <f t="shared" si="5"/>
        <v>10.125</v>
      </c>
      <c r="G111" s="61">
        <f t="shared" si="6"/>
        <v>30.375</v>
      </c>
      <c r="H111" s="163"/>
      <c r="I111" s="62">
        <f t="shared" si="7"/>
        <v>30.375</v>
      </c>
      <c r="J111" s="24"/>
      <c r="K111" s="62">
        <f t="shared" si="8"/>
        <v>30.375</v>
      </c>
      <c r="L111" s="63"/>
      <c r="M111" s="20" t="str">
        <f t="shared" si="9"/>
        <v>Juin</v>
      </c>
      <c r="N111" t="e">
        <f>IF(AND(B111=#REF!,C111=#REF!),"oui","non")</f>
        <v>#REF!</v>
      </c>
    </row>
    <row r="112" spans="1:14" ht="18.75">
      <c r="A112" s="17">
        <v>105</v>
      </c>
      <c r="B112" s="123" t="s">
        <v>307</v>
      </c>
      <c r="C112" s="123" t="s">
        <v>206</v>
      </c>
      <c r="D112" s="24">
        <v>6.25</v>
      </c>
      <c r="E112" s="163">
        <v>8</v>
      </c>
      <c r="F112" s="60">
        <f t="shared" si="5"/>
        <v>7.125</v>
      </c>
      <c r="G112" s="61">
        <f t="shared" si="6"/>
        <v>21.375</v>
      </c>
      <c r="H112" s="337">
        <v>14</v>
      </c>
      <c r="I112" s="62">
        <f t="shared" si="7"/>
        <v>42</v>
      </c>
      <c r="J112" s="24"/>
      <c r="K112" s="62">
        <f t="shared" si="8"/>
        <v>42</v>
      </c>
      <c r="L112" s="63"/>
      <c r="M112" s="20" t="str">
        <f t="shared" si="9"/>
        <v>Synthèse</v>
      </c>
      <c r="N112" t="e">
        <f>IF(AND(B112=#REF!,C112=#REF!),"oui","non")</f>
        <v>#REF!</v>
      </c>
    </row>
    <row r="113" spans="1:14" ht="18.75">
      <c r="A113" s="17">
        <v>106</v>
      </c>
      <c r="B113" s="123" t="s">
        <v>308</v>
      </c>
      <c r="C113" s="123" t="s">
        <v>309</v>
      </c>
      <c r="D113" s="24">
        <v>13</v>
      </c>
      <c r="E113" s="163">
        <v>12.5</v>
      </c>
      <c r="F113" s="60">
        <f t="shared" si="5"/>
        <v>12.75</v>
      </c>
      <c r="G113" s="61">
        <f t="shared" si="6"/>
        <v>38.25</v>
      </c>
      <c r="H113" s="163"/>
      <c r="I113" s="62">
        <f t="shared" si="7"/>
        <v>38.25</v>
      </c>
      <c r="J113" s="24"/>
      <c r="K113" s="62">
        <f t="shared" si="8"/>
        <v>38.25</v>
      </c>
      <c r="L113" s="63"/>
      <c r="M113" s="20" t="str">
        <f t="shared" si="9"/>
        <v>Juin</v>
      </c>
      <c r="N113" t="e">
        <f>IF(AND(B113=#REF!,C113=#REF!),"oui","non")</f>
        <v>#REF!</v>
      </c>
    </row>
    <row r="114" spans="1:14" ht="18.75">
      <c r="A114" s="17">
        <v>107</v>
      </c>
      <c r="B114" s="123" t="s">
        <v>310</v>
      </c>
      <c r="C114" s="123" t="s">
        <v>311</v>
      </c>
      <c r="D114" s="24">
        <v>10.25</v>
      </c>
      <c r="E114" s="163">
        <v>12</v>
      </c>
      <c r="F114" s="60">
        <f t="shared" si="5"/>
        <v>11.125</v>
      </c>
      <c r="G114" s="61">
        <f t="shared" si="6"/>
        <v>33.375</v>
      </c>
      <c r="H114" s="163"/>
      <c r="I114" s="62">
        <f t="shared" si="7"/>
        <v>33.375</v>
      </c>
      <c r="J114" s="24"/>
      <c r="K114" s="62">
        <f t="shared" si="8"/>
        <v>33.375</v>
      </c>
      <c r="L114" s="63"/>
      <c r="M114" s="20" t="str">
        <f t="shared" si="9"/>
        <v>Juin</v>
      </c>
      <c r="N114" t="e">
        <f>IF(AND(B114=#REF!,C114=#REF!),"oui","non")</f>
        <v>#REF!</v>
      </c>
    </row>
    <row r="115" spans="1:14" ht="18.75">
      <c r="A115" s="17">
        <v>108</v>
      </c>
      <c r="B115" s="123" t="s">
        <v>312</v>
      </c>
      <c r="C115" s="123" t="s">
        <v>313</v>
      </c>
      <c r="D115" s="24">
        <v>6.25</v>
      </c>
      <c r="E115" s="163">
        <v>9.5</v>
      </c>
      <c r="F115" s="60">
        <f t="shared" si="5"/>
        <v>7.875</v>
      </c>
      <c r="G115" s="61">
        <f t="shared" si="6"/>
        <v>23.625</v>
      </c>
      <c r="H115" s="337">
        <v>9.5</v>
      </c>
      <c r="I115" s="62">
        <f t="shared" si="7"/>
        <v>28.5</v>
      </c>
      <c r="J115" s="24"/>
      <c r="K115" s="62">
        <f t="shared" si="8"/>
        <v>28.5</v>
      </c>
      <c r="L115" s="63"/>
      <c r="M115" s="20" t="str">
        <f t="shared" si="9"/>
        <v>Synthèse</v>
      </c>
      <c r="N115" t="e">
        <f>IF(AND(B115=#REF!,C115=#REF!),"oui","non")</f>
        <v>#REF!</v>
      </c>
    </row>
    <row r="116" spans="1:14" ht="18.75">
      <c r="A116" s="17">
        <v>109</v>
      </c>
      <c r="B116" s="123" t="s">
        <v>314</v>
      </c>
      <c r="C116" s="123" t="s">
        <v>315</v>
      </c>
      <c r="D116" s="24">
        <v>7.5</v>
      </c>
      <c r="E116" s="163">
        <v>9.5</v>
      </c>
      <c r="F116" s="60">
        <f t="shared" si="5"/>
        <v>8.5</v>
      </c>
      <c r="G116" s="61">
        <f t="shared" si="6"/>
        <v>25.5</v>
      </c>
      <c r="H116" s="337">
        <v>14.5</v>
      </c>
      <c r="I116" s="62">
        <f t="shared" si="7"/>
        <v>43.5</v>
      </c>
      <c r="J116" s="24"/>
      <c r="K116" s="62">
        <f t="shared" si="8"/>
        <v>43.5</v>
      </c>
      <c r="L116" s="63"/>
      <c r="M116" s="20" t="str">
        <f t="shared" si="9"/>
        <v>Synthèse</v>
      </c>
      <c r="N116" t="e">
        <f>IF(AND(B116=#REF!,C116=#REF!),"oui","non")</f>
        <v>#REF!</v>
      </c>
    </row>
    <row r="117" spans="1:14" ht="18.75">
      <c r="A117" s="17">
        <v>110</v>
      </c>
      <c r="B117" s="123" t="s">
        <v>316</v>
      </c>
      <c r="C117" s="123" t="s">
        <v>317</v>
      </c>
      <c r="D117" s="44">
        <v>13</v>
      </c>
      <c r="E117" s="163">
        <v>12.5</v>
      </c>
      <c r="F117" s="60">
        <f t="shared" si="5"/>
        <v>12.75</v>
      </c>
      <c r="G117" s="61">
        <f t="shared" si="6"/>
        <v>38.25</v>
      </c>
      <c r="H117" s="163"/>
      <c r="I117" s="62">
        <f t="shared" si="7"/>
        <v>38.25</v>
      </c>
      <c r="J117" s="24"/>
      <c r="K117" s="62">
        <f t="shared" si="8"/>
        <v>38.25</v>
      </c>
      <c r="L117" s="63"/>
      <c r="M117" s="20" t="str">
        <f t="shared" si="9"/>
        <v>Juin</v>
      </c>
      <c r="N117" t="e">
        <f>IF(AND(B117=#REF!,C117=#REF!),"oui","non")</f>
        <v>#REF!</v>
      </c>
    </row>
    <row r="118" spans="1:14" ht="18.75">
      <c r="A118" s="17">
        <v>111</v>
      </c>
      <c r="B118" s="123" t="s">
        <v>318</v>
      </c>
      <c r="C118" s="123" t="s">
        <v>43</v>
      </c>
      <c r="D118" s="44">
        <v>12.25</v>
      </c>
      <c r="E118" s="163">
        <v>9.5</v>
      </c>
      <c r="F118" s="60">
        <f t="shared" si="5"/>
        <v>10.875</v>
      </c>
      <c r="G118" s="61">
        <f t="shared" si="6"/>
        <v>32.625</v>
      </c>
      <c r="H118" s="163"/>
      <c r="I118" s="62">
        <f t="shared" si="7"/>
        <v>32.625</v>
      </c>
      <c r="J118" s="24"/>
      <c r="K118" s="62">
        <f t="shared" si="8"/>
        <v>32.625</v>
      </c>
      <c r="L118" s="63"/>
      <c r="M118" s="20" t="str">
        <f t="shared" si="9"/>
        <v>Juin</v>
      </c>
      <c r="N118" t="e">
        <f>IF(AND(B118=#REF!,C118=#REF!),"oui","non")</f>
        <v>#REF!</v>
      </c>
    </row>
    <row r="119" spans="1:14" ht="18.75">
      <c r="A119" s="17">
        <v>112</v>
      </c>
      <c r="B119" s="123" t="s">
        <v>319</v>
      </c>
      <c r="C119" s="123" t="s">
        <v>320</v>
      </c>
      <c r="D119" s="24">
        <v>10.25</v>
      </c>
      <c r="E119" s="163">
        <v>9.5</v>
      </c>
      <c r="F119" s="60">
        <f t="shared" si="5"/>
        <v>9.875</v>
      </c>
      <c r="G119" s="61">
        <f t="shared" si="6"/>
        <v>29.625</v>
      </c>
      <c r="H119" s="337">
        <v>18</v>
      </c>
      <c r="I119" s="62">
        <f t="shared" si="7"/>
        <v>54</v>
      </c>
      <c r="J119" s="24"/>
      <c r="K119" s="62">
        <f t="shared" si="8"/>
        <v>54</v>
      </c>
      <c r="L119" s="63"/>
      <c r="M119" s="20" t="str">
        <f t="shared" si="9"/>
        <v>Synthèse</v>
      </c>
      <c r="N119" t="e">
        <f>IF(AND(B119=#REF!,C119=#REF!),"oui","non")</f>
        <v>#REF!</v>
      </c>
    </row>
    <row r="120" spans="1:14" ht="18.75">
      <c r="A120" s="17">
        <v>113</v>
      </c>
      <c r="B120" s="123" t="s">
        <v>321</v>
      </c>
      <c r="C120" s="123" t="s">
        <v>322</v>
      </c>
      <c r="D120" s="132"/>
      <c r="E120" s="164"/>
      <c r="F120" s="60">
        <f t="shared" si="5"/>
        <v>0</v>
      </c>
      <c r="G120" s="61">
        <f t="shared" si="6"/>
        <v>0</v>
      </c>
      <c r="H120" s="164"/>
      <c r="I120" s="62">
        <f t="shared" si="7"/>
        <v>0</v>
      </c>
      <c r="J120" s="24"/>
      <c r="K120" s="62">
        <f t="shared" si="8"/>
        <v>0</v>
      </c>
      <c r="L120" s="63"/>
      <c r="M120" s="20" t="str">
        <f t="shared" si="9"/>
        <v>Juin</v>
      </c>
      <c r="N120" t="e">
        <f>IF(AND(B120=#REF!,C120=#REF!),"oui","non")</f>
        <v>#REF!</v>
      </c>
    </row>
    <row r="121" spans="1:14" ht="18.75">
      <c r="A121" s="17">
        <v>114</v>
      </c>
      <c r="B121" s="123" t="s">
        <v>323</v>
      </c>
      <c r="C121" s="123" t="s">
        <v>324</v>
      </c>
      <c r="D121" s="24">
        <v>8.25</v>
      </c>
      <c r="E121" s="163">
        <v>5.5</v>
      </c>
      <c r="F121" s="60">
        <f t="shared" si="5"/>
        <v>6.875</v>
      </c>
      <c r="G121" s="61">
        <f t="shared" si="6"/>
        <v>20.625</v>
      </c>
      <c r="H121" s="337">
        <v>14</v>
      </c>
      <c r="I121" s="62">
        <f t="shared" si="7"/>
        <v>42</v>
      </c>
      <c r="J121" s="24"/>
      <c r="K121" s="62">
        <f t="shared" si="8"/>
        <v>42</v>
      </c>
      <c r="L121" s="63"/>
      <c r="M121" s="20" t="str">
        <f t="shared" si="9"/>
        <v>Synthèse</v>
      </c>
      <c r="N121" t="e">
        <f>IF(AND(B121=#REF!,C121=#REF!),"oui","non")</f>
        <v>#REF!</v>
      </c>
    </row>
    <row r="122" spans="1:14" ht="18.75">
      <c r="A122" s="17">
        <v>115</v>
      </c>
      <c r="B122" s="123" t="s">
        <v>325</v>
      </c>
      <c r="C122" s="123" t="s">
        <v>326</v>
      </c>
      <c r="D122" s="44">
        <v>16.25</v>
      </c>
      <c r="E122" s="163">
        <v>11</v>
      </c>
      <c r="F122" s="60">
        <f t="shared" si="5"/>
        <v>13.625</v>
      </c>
      <c r="G122" s="61">
        <f t="shared" si="6"/>
        <v>40.875</v>
      </c>
      <c r="H122" s="163"/>
      <c r="I122" s="62">
        <f t="shared" si="7"/>
        <v>40.875</v>
      </c>
      <c r="J122" s="24"/>
      <c r="K122" s="62">
        <f t="shared" si="8"/>
        <v>40.875</v>
      </c>
      <c r="L122" s="63"/>
      <c r="M122" s="20" t="str">
        <f t="shared" si="9"/>
        <v>Juin</v>
      </c>
      <c r="N122" t="e">
        <f>IF(AND(B122=#REF!,C122=#REF!),"oui","non")</f>
        <v>#REF!</v>
      </c>
    </row>
    <row r="123" spans="1:14" ht="18.75">
      <c r="A123" s="17">
        <v>116</v>
      </c>
      <c r="B123" s="123" t="s">
        <v>327</v>
      </c>
      <c r="C123" s="123" t="s">
        <v>328</v>
      </c>
      <c r="D123" s="24">
        <v>11.5</v>
      </c>
      <c r="E123" s="163">
        <v>14</v>
      </c>
      <c r="F123" s="60">
        <f t="shared" si="5"/>
        <v>12.75</v>
      </c>
      <c r="G123" s="61">
        <f t="shared" si="6"/>
        <v>38.25</v>
      </c>
      <c r="H123" s="163"/>
      <c r="I123" s="62">
        <f t="shared" si="7"/>
        <v>38.25</v>
      </c>
      <c r="J123" s="24"/>
      <c r="K123" s="62">
        <f t="shared" si="8"/>
        <v>38.25</v>
      </c>
      <c r="L123" s="63"/>
      <c r="M123" s="20" t="str">
        <f t="shared" si="9"/>
        <v>Juin</v>
      </c>
      <c r="N123" t="e">
        <f>IF(AND(B123=#REF!,C123=#REF!),"oui","non")</f>
        <v>#REF!</v>
      </c>
    </row>
    <row r="124" spans="1:14" ht="18.75">
      <c r="A124" s="17">
        <v>117</v>
      </c>
      <c r="B124" s="123" t="s">
        <v>329</v>
      </c>
      <c r="C124" s="123" t="s">
        <v>330</v>
      </c>
      <c r="D124" s="24">
        <v>10</v>
      </c>
      <c r="E124" s="163">
        <v>6.5</v>
      </c>
      <c r="F124" s="60">
        <f t="shared" si="5"/>
        <v>8.25</v>
      </c>
      <c r="G124" s="61">
        <f t="shared" si="6"/>
        <v>24.75</v>
      </c>
      <c r="H124" s="337">
        <v>12</v>
      </c>
      <c r="I124" s="62">
        <f t="shared" si="7"/>
        <v>36</v>
      </c>
      <c r="J124" s="24"/>
      <c r="K124" s="62">
        <f t="shared" si="8"/>
        <v>36</v>
      </c>
      <c r="L124" s="63"/>
      <c r="M124" s="20" t="str">
        <f t="shared" si="9"/>
        <v>Synthèse</v>
      </c>
      <c r="N124" t="e">
        <f>IF(AND(B124=#REF!,C124=#REF!),"oui","non")</f>
        <v>#REF!</v>
      </c>
    </row>
    <row r="125" spans="1:14" ht="18.75">
      <c r="A125" s="17">
        <v>118</v>
      </c>
      <c r="B125" s="123" t="s">
        <v>331</v>
      </c>
      <c r="C125" s="123" t="s">
        <v>332</v>
      </c>
      <c r="D125" s="44">
        <v>16</v>
      </c>
      <c r="E125" s="163">
        <v>14</v>
      </c>
      <c r="F125" s="60">
        <f t="shared" si="5"/>
        <v>15</v>
      </c>
      <c r="G125" s="61">
        <f t="shared" si="6"/>
        <v>45</v>
      </c>
      <c r="H125" s="163"/>
      <c r="I125" s="62">
        <f t="shared" si="7"/>
        <v>45</v>
      </c>
      <c r="J125" s="24"/>
      <c r="K125" s="62">
        <f t="shared" si="8"/>
        <v>45</v>
      </c>
      <c r="L125" s="63"/>
      <c r="M125" s="20" t="str">
        <f t="shared" si="9"/>
        <v>Juin</v>
      </c>
      <c r="N125" t="e">
        <f>IF(AND(B125=#REF!,C125=#REF!),"oui","non")</f>
        <v>#REF!</v>
      </c>
    </row>
    <row r="126" spans="1:14" ht="18.75">
      <c r="A126" s="17">
        <v>119</v>
      </c>
      <c r="B126" s="123" t="s">
        <v>74</v>
      </c>
      <c r="C126" s="123" t="s">
        <v>333</v>
      </c>
      <c r="D126" s="24">
        <v>6.5</v>
      </c>
      <c r="E126" s="163">
        <v>5.5</v>
      </c>
      <c r="F126" s="60">
        <f t="shared" si="5"/>
        <v>6</v>
      </c>
      <c r="G126" s="61">
        <f t="shared" si="6"/>
        <v>18</v>
      </c>
      <c r="H126" s="337">
        <v>9.5</v>
      </c>
      <c r="I126" s="62">
        <f t="shared" si="7"/>
        <v>28.5</v>
      </c>
      <c r="J126" s="24"/>
      <c r="K126" s="62">
        <f t="shared" si="8"/>
        <v>28.5</v>
      </c>
      <c r="L126" s="63"/>
      <c r="M126" s="20" t="str">
        <f t="shared" si="9"/>
        <v>Synthèse</v>
      </c>
      <c r="N126" t="e">
        <f>IF(AND(B126=#REF!,C126=#REF!),"oui","non")</f>
        <v>#REF!</v>
      </c>
    </row>
    <row r="127" spans="1:14" ht="18.75">
      <c r="A127" s="17">
        <v>120</v>
      </c>
      <c r="B127" s="123" t="s">
        <v>334</v>
      </c>
      <c r="C127" s="123" t="s">
        <v>73</v>
      </c>
      <c r="D127" s="24">
        <v>9</v>
      </c>
      <c r="E127" s="163">
        <v>6</v>
      </c>
      <c r="F127" s="60">
        <f t="shared" si="5"/>
        <v>7.5</v>
      </c>
      <c r="G127" s="61">
        <f t="shared" si="6"/>
        <v>22.5</v>
      </c>
      <c r="H127" s="337">
        <v>13</v>
      </c>
      <c r="I127" s="62">
        <f t="shared" si="7"/>
        <v>39</v>
      </c>
      <c r="J127" s="24"/>
      <c r="K127" s="62">
        <f t="shared" si="8"/>
        <v>39</v>
      </c>
      <c r="L127" s="63"/>
      <c r="M127" s="20" t="str">
        <f t="shared" si="9"/>
        <v>Synthèse</v>
      </c>
      <c r="N127" t="e">
        <f>IF(AND(B127=#REF!,C127=#REF!),"oui","non")</f>
        <v>#REF!</v>
      </c>
    </row>
    <row r="128" spans="1:14" ht="18.75">
      <c r="A128" s="17">
        <v>121</v>
      </c>
      <c r="B128" s="123" t="s">
        <v>335</v>
      </c>
      <c r="C128" s="123" t="s">
        <v>45</v>
      </c>
      <c r="D128" s="24">
        <v>10.75</v>
      </c>
      <c r="E128" s="163">
        <v>12</v>
      </c>
      <c r="F128" s="60">
        <f t="shared" si="5"/>
        <v>11.375</v>
      </c>
      <c r="G128" s="61">
        <f t="shared" si="6"/>
        <v>34.125</v>
      </c>
      <c r="H128" s="163"/>
      <c r="I128" s="62">
        <f t="shared" si="7"/>
        <v>34.125</v>
      </c>
      <c r="J128" s="24"/>
      <c r="K128" s="62">
        <f t="shared" si="8"/>
        <v>34.125</v>
      </c>
      <c r="L128" s="63"/>
      <c r="M128" s="20" t="str">
        <f t="shared" si="9"/>
        <v>Juin</v>
      </c>
      <c r="N128" t="e">
        <f>IF(AND(B128=#REF!,C128=#REF!),"oui","non")</f>
        <v>#REF!</v>
      </c>
    </row>
    <row r="129" spans="1:14" ht="18.75">
      <c r="A129" s="17">
        <v>122</v>
      </c>
      <c r="B129" s="123" t="s">
        <v>336</v>
      </c>
      <c r="C129" s="123" t="s">
        <v>337</v>
      </c>
      <c r="D129" s="44">
        <v>13.5</v>
      </c>
      <c r="E129" s="163">
        <v>16</v>
      </c>
      <c r="F129" s="60">
        <f t="shared" si="5"/>
        <v>14.75</v>
      </c>
      <c r="G129" s="61">
        <f t="shared" si="6"/>
        <v>44.25</v>
      </c>
      <c r="H129" s="163"/>
      <c r="I129" s="62">
        <f t="shared" si="7"/>
        <v>44.25</v>
      </c>
      <c r="J129" s="24"/>
      <c r="K129" s="62">
        <f t="shared" si="8"/>
        <v>44.25</v>
      </c>
      <c r="L129" s="63"/>
      <c r="M129" s="20" t="str">
        <f t="shared" si="9"/>
        <v>Juin</v>
      </c>
      <c r="N129" t="e">
        <f>IF(AND(B129=#REF!,C129=#REF!),"oui","non")</f>
        <v>#REF!</v>
      </c>
    </row>
    <row r="130" spans="1:14" ht="18.75">
      <c r="A130" s="17">
        <v>123</v>
      </c>
      <c r="B130" s="123" t="s">
        <v>338</v>
      </c>
      <c r="C130" s="123" t="s">
        <v>339</v>
      </c>
      <c r="D130" s="24">
        <v>8</v>
      </c>
      <c r="E130" s="163">
        <v>9.5</v>
      </c>
      <c r="F130" s="60">
        <f t="shared" si="5"/>
        <v>8.75</v>
      </c>
      <c r="G130" s="61">
        <f t="shared" si="6"/>
        <v>26.25</v>
      </c>
      <c r="H130" s="337">
        <v>13.5</v>
      </c>
      <c r="I130" s="62">
        <f t="shared" si="7"/>
        <v>40.5</v>
      </c>
      <c r="J130" s="24"/>
      <c r="K130" s="62">
        <f t="shared" si="8"/>
        <v>40.5</v>
      </c>
      <c r="L130" s="63"/>
      <c r="M130" s="20" t="str">
        <f t="shared" si="9"/>
        <v>Synthèse</v>
      </c>
      <c r="N130" t="e">
        <f>IF(AND(B130=#REF!,C130=#REF!),"oui","non")</f>
        <v>#REF!</v>
      </c>
    </row>
    <row r="131" spans="1:14" ht="18.75">
      <c r="A131" s="17">
        <v>124</v>
      </c>
      <c r="B131" s="123" t="s">
        <v>340</v>
      </c>
      <c r="C131" s="123" t="s">
        <v>341</v>
      </c>
      <c r="D131" s="24">
        <v>5.75</v>
      </c>
      <c r="E131" s="163">
        <v>6.5</v>
      </c>
      <c r="F131" s="60">
        <f t="shared" si="5"/>
        <v>6.125</v>
      </c>
      <c r="G131" s="61">
        <f t="shared" si="6"/>
        <v>18.375</v>
      </c>
      <c r="H131" s="337">
        <v>9</v>
      </c>
      <c r="I131" s="62">
        <f t="shared" si="7"/>
        <v>27</v>
      </c>
      <c r="J131" s="24"/>
      <c r="K131" s="62">
        <f t="shared" si="8"/>
        <v>27</v>
      </c>
      <c r="L131" s="63"/>
      <c r="M131" s="20" t="str">
        <f t="shared" si="9"/>
        <v>Synthèse</v>
      </c>
      <c r="N131" t="e">
        <f>IF(AND(B131=#REF!,C131=#REF!),"oui","non")</f>
        <v>#REF!</v>
      </c>
    </row>
    <row r="132" spans="1:14" ht="18.75">
      <c r="A132" s="17">
        <v>125</v>
      </c>
      <c r="B132" s="123" t="s">
        <v>342</v>
      </c>
      <c r="C132" s="123" t="s">
        <v>343</v>
      </c>
      <c r="D132" s="24">
        <v>11</v>
      </c>
      <c r="E132" s="163">
        <v>7.5</v>
      </c>
      <c r="F132" s="60">
        <f t="shared" si="5"/>
        <v>9.25</v>
      </c>
      <c r="G132" s="61">
        <f t="shared" si="6"/>
        <v>27.75</v>
      </c>
      <c r="H132" s="163"/>
      <c r="I132" s="62">
        <f t="shared" si="7"/>
        <v>27.75</v>
      </c>
      <c r="J132" s="24"/>
      <c r="K132" s="62">
        <f t="shared" si="8"/>
        <v>27.75</v>
      </c>
      <c r="L132" s="63"/>
      <c r="M132" s="20" t="str">
        <f t="shared" si="9"/>
        <v>Juin</v>
      </c>
      <c r="N132" t="e">
        <f>IF(AND(B132=#REF!,C132=#REF!),"oui","non")</f>
        <v>#REF!</v>
      </c>
    </row>
    <row r="133" spans="1:14" ht="18.75">
      <c r="A133" s="17">
        <v>126</v>
      </c>
      <c r="B133" s="123" t="s">
        <v>344</v>
      </c>
      <c r="C133" s="123" t="s">
        <v>345</v>
      </c>
      <c r="D133" s="24">
        <v>11</v>
      </c>
      <c r="E133" s="163">
        <v>11</v>
      </c>
      <c r="F133" s="60">
        <f t="shared" si="5"/>
        <v>11</v>
      </c>
      <c r="G133" s="61">
        <f t="shared" si="6"/>
        <v>33</v>
      </c>
      <c r="H133" s="163"/>
      <c r="I133" s="62">
        <f t="shared" si="7"/>
        <v>33</v>
      </c>
      <c r="J133" s="24"/>
      <c r="K133" s="62">
        <f t="shared" si="8"/>
        <v>33</v>
      </c>
      <c r="L133" s="63"/>
      <c r="M133" s="20" t="str">
        <f t="shared" si="9"/>
        <v>Juin</v>
      </c>
      <c r="N133" t="e">
        <f>IF(AND(B133=#REF!,C133=#REF!),"oui","non")</f>
        <v>#REF!</v>
      </c>
    </row>
    <row r="134" spans="1:14" ht="18.75">
      <c r="A134" s="17">
        <v>127</v>
      </c>
      <c r="B134" s="123" t="s">
        <v>346</v>
      </c>
      <c r="C134" s="123" t="s">
        <v>88</v>
      </c>
      <c r="D134" s="24">
        <v>13.25</v>
      </c>
      <c r="E134" s="163">
        <v>8</v>
      </c>
      <c r="F134" s="60">
        <f t="shared" si="5"/>
        <v>10.625</v>
      </c>
      <c r="G134" s="61">
        <f t="shared" si="6"/>
        <v>31.875</v>
      </c>
      <c r="H134" s="163"/>
      <c r="I134" s="62">
        <f t="shared" si="7"/>
        <v>31.875</v>
      </c>
      <c r="J134" s="24"/>
      <c r="K134" s="62">
        <f t="shared" si="8"/>
        <v>31.875</v>
      </c>
      <c r="L134" s="63"/>
      <c r="M134" s="20" t="str">
        <f t="shared" si="9"/>
        <v>Juin</v>
      </c>
      <c r="N134" t="e">
        <f>IF(AND(B134=#REF!,C134=#REF!),"oui","non")</f>
        <v>#REF!</v>
      </c>
    </row>
    <row r="135" spans="1:14" ht="18.75">
      <c r="A135" s="17">
        <v>128</v>
      </c>
      <c r="B135" s="123" t="s">
        <v>347</v>
      </c>
      <c r="C135" s="123" t="s">
        <v>52</v>
      </c>
      <c r="D135" s="24">
        <v>10.25</v>
      </c>
      <c r="E135" s="163">
        <v>10.5</v>
      </c>
      <c r="F135" s="60">
        <f t="shared" si="5"/>
        <v>10.375</v>
      </c>
      <c r="G135" s="61">
        <f t="shared" si="6"/>
        <v>31.125</v>
      </c>
      <c r="H135" s="163"/>
      <c r="I135" s="62">
        <f t="shared" si="7"/>
        <v>31.125</v>
      </c>
      <c r="J135" s="24"/>
      <c r="K135" s="62">
        <f t="shared" si="8"/>
        <v>31.125</v>
      </c>
      <c r="L135" s="63"/>
      <c r="M135" s="20" t="str">
        <f t="shared" si="9"/>
        <v>Juin</v>
      </c>
      <c r="N135" t="e">
        <f>IF(AND(B135=#REF!,C135=#REF!),"oui","non")</f>
        <v>#REF!</v>
      </c>
    </row>
    <row r="136" spans="1:14" ht="18.75">
      <c r="A136" s="17">
        <v>129</v>
      </c>
      <c r="B136" s="123" t="s">
        <v>348</v>
      </c>
      <c r="C136" s="123" t="s">
        <v>349</v>
      </c>
      <c r="D136" s="24">
        <v>12.25</v>
      </c>
      <c r="E136" s="163">
        <v>9</v>
      </c>
      <c r="F136" s="60">
        <f t="shared" ref="F136:F199" si="10">IF(AND(D136=0,E136=0),L136/3,(D136+E136)/2)</f>
        <v>10.625</v>
      </c>
      <c r="G136" s="61">
        <f t="shared" ref="G136:G199" si="11">F136*3</f>
        <v>31.875</v>
      </c>
      <c r="H136" s="163"/>
      <c r="I136" s="62">
        <f t="shared" ref="I136:I199" si="12">MAX(G136,H136*3)</f>
        <v>31.875</v>
      </c>
      <c r="J136" s="24"/>
      <c r="K136" s="62">
        <f t="shared" ref="K136:K199" si="13">MAX(I136,J136*3)</f>
        <v>31.875</v>
      </c>
      <c r="L136" s="63"/>
      <c r="M136" s="20" t="str">
        <f t="shared" ref="M136:M199" si="14">IF(ISBLANK(J136),IF(ISBLANK(H136),"Juin","Synthèse"),"Rattrapage")</f>
        <v>Juin</v>
      </c>
      <c r="N136" t="e">
        <f>IF(AND(B136=#REF!,C136=#REF!),"oui","non")</f>
        <v>#REF!</v>
      </c>
    </row>
    <row r="137" spans="1:14" ht="18.75">
      <c r="A137" s="17">
        <v>130</v>
      </c>
      <c r="B137" s="123" t="s">
        <v>97</v>
      </c>
      <c r="C137" s="123" t="s">
        <v>350</v>
      </c>
      <c r="D137" s="24">
        <v>10</v>
      </c>
      <c r="E137" s="163">
        <v>8</v>
      </c>
      <c r="F137" s="60">
        <f t="shared" si="10"/>
        <v>9</v>
      </c>
      <c r="G137" s="61">
        <f t="shared" si="11"/>
        <v>27</v>
      </c>
      <c r="H137" s="337">
        <v>11.5</v>
      </c>
      <c r="I137" s="62">
        <f t="shared" si="12"/>
        <v>34.5</v>
      </c>
      <c r="J137" s="24"/>
      <c r="K137" s="62">
        <f t="shared" si="13"/>
        <v>34.5</v>
      </c>
      <c r="L137" s="63"/>
      <c r="M137" s="20" t="str">
        <f t="shared" si="14"/>
        <v>Synthèse</v>
      </c>
      <c r="N137" t="e">
        <f>IF(AND(B137=#REF!,C137=#REF!),"oui","non")</f>
        <v>#REF!</v>
      </c>
    </row>
    <row r="138" spans="1:14" ht="18.75">
      <c r="A138" s="17">
        <v>131</v>
      </c>
      <c r="B138" s="123" t="s">
        <v>351</v>
      </c>
      <c r="C138" s="123" t="s">
        <v>352</v>
      </c>
      <c r="D138" s="24">
        <v>9</v>
      </c>
      <c r="E138" s="163">
        <v>9</v>
      </c>
      <c r="F138" s="60">
        <f t="shared" si="10"/>
        <v>9</v>
      </c>
      <c r="G138" s="61">
        <f t="shared" si="11"/>
        <v>27</v>
      </c>
      <c r="H138" s="337">
        <v>10.5</v>
      </c>
      <c r="I138" s="62">
        <f t="shared" si="12"/>
        <v>31.5</v>
      </c>
      <c r="J138" s="24"/>
      <c r="K138" s="62">
        <f t="shared" si="13"/>
        <v>31.5</v>
      </c>
      <c r="L138" s="63"/>
      <c r="M138" s="20" t="str">
        <f t="shared" si="14"/>
        <v>Synthèse</v>
      </c>
      <c r="N138" t="e">
        <f>IF(AND(B138=#REF!,C138=#REF!),"oui","non")</f>
        <v>#REF!</v>
      </c>
    </row>
    <row r="139" spans="1:14" ht="18.75">
      <c r="A139" s="17">
        <v>132</v>
      </c>
      <c r="B139" s="123" t="s">
        <v>353</v>
      </c>
      <c r="C139" s="123" t="s">
        <v>354</v>
      </c>
      <c r="D139" s="24">
        <v>9.75</v>
      </c>
      <c r="E139" s="163">
        <v>7</v>
      </c>
      <c r="F139" s="60">
        <f t="shared" si="10"/>
        <v>8.375</v>
      </c>
      <c r="G139" s="61">
        <f t="shared" si="11"/>
        <v>25.125</v>
      </c>
      <c r="H139" s="337">
        <v>16.5</v>
      </c>
      <c r="I139" s="62">
        <f t="shared" si="12"/>
        <v>49.5</v>
      </c>
      <c r="J139" s="24"/>
      <c r="K139" s="62">
        <f t="shared" si="13"/>
        <v>49.5</v>
      </c>
      <c r="L139" s="63"/>
      <c r="M139" s="20" t="str">
        <f t="shared" si="14"/>
        <v>Synthèse</v>
      </c>
      <c r="N139" t="e">
        <f>IF(AND(B139=#REF!,C139=#REF!),"oui","non")</f>
        <v>#REF!</v>
      </c>
    </row>
    <row r="140" spans="1:14" ht="18.75">
      <c r="A140" s="17">
        <v>133</v>
      </c>
      <c r="B140" s="123" t="s">
        <v>355</v>
      </c>
      <c r="C140" s="123" t="s">
        <v>356</v>
      </c>
      <c r="D140" s="24">
        <v>8.5</v>
      </c>
      <c r="E140" s="163">
        <v>8</v>
      </c>
      <c r="F140" s="60">
        <f t="shared" si="10"/>
        <v>8.25</v>
      </c>
      <c r="G140" s="61">
        <f t="shared" si="11"/>
        <v>24.75</v>
      </c>
      <c r="H140" s="337">
        <v>13</v>
      </c>
      <c r="I140" s="62">
        <f t="shared" si="12"/>
        <v>39</v>
      </c>
      <c r="J140" s="24"/>
      <c r="K140" s="62">
        <f t="shared" si="13"/>
        <v>39</v>
      </c>
      <c r="L140" s="63"/>
      <c r="M140" s="20" t="str">
        <f t="shared" si="14"/>
        <v>Synthèse</v>
      </c>
      <c r="N140" t="e">
        <f>IF(AND(B140=#REF!,C140=#REF!),"oui","non")</f>
        <v>#REF!</v>
      </c>
    </row>
    <row r="141" spans="1:14" ht="18.75">
      <c r="A141" s="17">
        <v>134</v>
      </c>
      <c r="B141" s="123" t="s">
        <v>355</v>
      </c>
      <c r="C141" s="123" t="s">
        <v>92</v>
      </c>
      <c r="D141" s="24">
        <v>9.25</v>
      </c>
      <c r="E141" s="163">
        <v>8.5</v>
      </c>
      <c r="F141" s="60">
        <f t="shared" si="10"/>
        <v>8.875</v>
      </c>
      <c r="G141" s="61">
        <f t="shared" si="11"/>
        <v>26.625</v>
      </c>
      <c r="H141" s="337">
        <v>11.5</v>
      </c>
      <c r="I141" s="62">
        <f t="shared" si="12"/>
        <v>34.5</v>
      </c>
      <c r="J141" s="24"/>
      <c r="K141" s="62">
        <f t="shared" si="13"/>
        <v>34.5</v>
      </c>
      <c r="L141" s="63"/>
      <c r="M141" s="20" t="str">
        <f t="shared" si="14"/>
        <v>Synthèse</v>
      </c>
      <c r="N141" t="e">
        <f>IF(AND(B141=#REF!,C141=#REF!),"oui","non")</f>
        <v>#REF!</v>
      </c>
    </row>
    <row r="142" spans="1:14" ht="18.75">
      <c r="A142" s="17">
        <v>135</v>
      </c>
      <c r="B142" s="123" t="s">
        <v>357</v>
      </c>
      <c r="C142" s="123" t="s">
        <v>52</v>
      </c>
      <c r="D142" s="24">
        <v>11.75</v>
      </c>
      <c r="E142" s="163">
        <v>12.5</v>
      </c>
      <c r="F142" s="60">
        <f t="shared" si="10"/>
        <v>12.125</v>
      </c>
      <c r="G142" s="61">
        <f t="shared" si="11"/>
        <v>36.375</v>
      </c>
      <c r="H142" s="163"/>
      <c r="I142" s="62">
        <f t="shared" si="12"/>
        <v>36.375</v>
      </c>
      <c r="J142" s="24"/>
      <c r="K142" s="62">
        <f t="shared" si="13"/>
        <v>36.375</v>
      </c>
      <c r="L142" s="63"/>
      <c r="M142" s="20" t="str">
        <f t="shared" si="14"/>
        <v>Juin</v>
      </c>
      <c r="N142" t="e">
        <f>IF(AND(B142=#REF!,C142=#REF!),"oui","non")</f>
        <v>#REF!</v>
      </c>
    </row>
    <row r="143" spans="1:14" ht="18.75">
      <c r="A143" s="17">
        <v>136</v>
      </c>
      <c r="B143" s="123" t="s">
        <v>358</v>
      </c>
      <c r="C143" s="123" t="s">
        <v>359</v>
      </c>
      <c r="D143" s="24">
        <v>14</v>
      </c>
      <c r="E143" s="163">
        <v>8</v>
      </c>
      <c r="F143" s="60">
        <f t="shared" si="10"/>
        <v>11</v>
      </c>
      <c r="G143" s="61">
        <f t="shared" si="11"/>
        <v>33</v>
      </c>
      <c r="H143" s="163"/>
      <c r="I143" s="62">
        <f t="shared" si="12"/>
        <v>33</v>
      </c>
      <c r="J143" s="24"/>
      <c r="K143" s="62">
        <f t="shared" si="13"/>
        <v>33</v>
      </c>
      <c r="L143" s="63"/>
      <c r="M143" s="20" t="str">
        <f t="shared" si="14"/>
        <v>Juin</v>
      </c>
      <c r="N143" t="e">
        <f>IF(AND(B143=#REF!,C143=#REF!),"oui","non")</f>
        <v>#REF!</v>
      </c>
    </row>
    <row r="144" spans="1:14" ht="18.75">
      <c r="A144" s="17">
        <v>137</v>
      </c>
      <c r="B144" s="123" t="s">
        <v>360</v>
      </c>
      <c r="C144" s="123" t="s">
        <v>51</v>
      </c>
      <c r="D144" s="24">
        <v>9.5</v>
      </c>
      <c r="E144" s="163">
        <v>12.5</v>
      </c>
      <c r="F144" s="60">
        <f t="shared" si="10"/>
        <v>11</v>
      </c>
      <c r="G144" s="61">
        <f t="shared" si="11"/>
        <v>33</v>
      </c>
      <c r="H144" s="163"/>
      <c r="I144" s="62">
        <f t="shared" si="12"/>
        <v>33</v>
      </c>
      <c r="J144" s="24"/>
      <c r="K144" s="62">
        <f t="shared" si="13"/>
        <v>33</v>
      </c>
      <c r="L144" s="63"/>
      <c r="M144" s="20" t="str">
        <f t="shared" si="14"/>
        <v>Juin</v>
      </c>
      <c r="N144" t="e">
        <f>IF(AND(B144=#REF!,C144=#REF!),"oui","non")</f>
        <v>#REF!</v>
      </c>
    </row>
    <row r="145" spans="1:14" ht="18.75">
      <c r="A145" s="17">
        <v>138</v>
      </c>
      <c r="B145" s="123" t="s">
        <v>361</v>
      </c>
      <c r="C145" s="123" t="s">
        <v>362</v>
      </c>
      <c r="D145" s="24">
        <v>7.25</v>
      </c>
      <c r="E145" s="163">
        <v>7</v>
      </c>
      <c r="F145" s="60">
        <f t="shared" si="10"/>
        <v>7.125</v>
      </c>
      <c r="G145" s="61">
        <f t="shared" si="11"/>
        <v>21.375</v>
      </c>
      <c r="H145" s="337">
        <v>13.5</v>
      </c>
      <c r="I145" s="62">
        <f t="shared" si="12"/>
        <v>40.5</v>
      </c>
      <c r="J145" s="24"/>
      <c r="K145" s="62">
        <f t="shared" si="13"/>
        <v>40.5</v>
      </c>
      <c r="L145" s="63"/>
      <c r="M145" s="20" t="str">
        <f t="shared" si="14"/>
        <v>Synthèse</v>
      </c>
      <c r="N145" t="e">
        <f>IF(AND(B145=#REF!,C145=#REF!),"oui","non")</f>
        <v>#REF!</v>
      </c>
    </row>
    <row r="146" spans="1:14" ht="18.75">
      <c r="A146" s="17">
        <v>139</v>
      </c>
      <c r="B146" s="123" t="s">
        <v>363</v>
      </c>
      <c r="C146" s="123" t="s">
        <v>364</v>
      </c>
      <c r="D146" s="24">
        <v>8.25</v>
      </c>
      <c r="E146" s="163">
        <v>7</v>
      </c>
      <c r="F146" s="60">
        <f t="shared" si="10"/>
        <v>7.625</v>
      </c>
      <c r="G146" s="61">
        <f t="shared" si="11"/>
        <v>22.875</v>
      </c>
      <c r="H146" s="337">
        <v>9</v>
      </c>
      <c r="I146" s="62">
        <f t="shared" si="12"/>
        <v>27</v>
      </c>
      <c r="J146" s="24"/>
      <c r="K146" s="62">
        <f t="shared" si="13"/>
        <v>27</v>
      </c>
      <c r="L146" s="63"/>
      <c r="M146" s="20" t="str">
        <f t="shared" si="14"/>
        <v>Synthèse</v>
      </c>
      <c r="N146" t="e">
        <f>IF(AND(B146=#REF!,C146=#REF!),"oui","non")</f>
        <v>#REF!</v>
      </c>
    </row>
    <row r="147" spans="1:14" ht="18.75">
      <c r="A147" s="17">
        <v>140</v>
      </c>
      <c r="B147" s="123" t="s">
        <v>365</v>
      </c>
      <c r="C147" s="123" t="s">
        <v>72</v>
      </c>
      <c r="D147" s="132">
        <v>13.5</v>
      </c>
      <c r="E147" s="163">
        <v>7</v>
      </c>
      <c r="F147" s="60">
        <f t="shared" si="10"/>
        <v>10.25</v>
      </c>
      <c r="G147" s="61">
        <f t="shared" si="11"/>
        <v>30.75</v>
      </c>
      <c r="H147" s="337"/>
      <c r="I147" s="62">
        <f t="shared" si="12"/>
        <v>30.75</v>
      </c>
      <c r="J147" s="24"/>
      <c r="K147" s="62">
        <f t="shared" si="13"/>
        <v>30.75</v>
      </c>
      <c r="L147" s="63"/>
      <c r="M147" s="20" t="str">
        <f t="shared" si="14"/>
        <v>Juin</v>
      </c>
      <c r="N147" t="e">
        <f>IF(AND(B147=#REF!,C147=#REF!),"oui","non")</f>
        <v>#REF!</v>
      </c>
    </row>
    <row r="148" spans="1:14" ht="18.75">
      <c r="A148" s="17">
        <v>141</v>
      </c>
      <c r="B148" s="123" t="s">
        <v>366</v>
      </c>
      <c r="C148" s="123" t="s">
        <v>367</v>
      </c>
      <c r="D148" s="24">
        <v>9.5</v>
      </c>
      <c r="E148" s="163">
        <v>9</v>
      </c>
      <c r="F148" s="60">
        <f t="shared" si="10"/>
        <v>9.25</v>
      </c>
      <c r="G148" s="61">
        <f t="shared" si="11"/>
        <v>27.75</v>
      </c>
      <c r="H148" s="337">
        <v>14</v>
      </c>
      <c r="I148" s="62">
        <f t="shared" si="12"/>
        <v>42</v>
      </c>
      <c r="J148" s="24"/>
      <c r="K148" s="62">
        <f t="shared" si="13"/>
        <v>42</v>
      </c>
      <c r="L148" s="63"/>
      <c r="M148" s="20" t="str">
        <f t="shared" si="14"/>
        <v>Synthèse</v>
      </c>
      <c r="N148" t="e">
        <f>IF(AND(B148=#REF!,C148=#REF!),"oui","non")</f>
        <v>#REF!</v>
      </c>
    </row>
    <row r="149" spans="1:14" ht="18.75">
      <c r="A149" s="17">
        <v>142</v>
      </c>
      <c r="B149" s="123" t="s">
        <v>368</v>
      </c>
      <c r="C149" s="123" t="s">
        <v>369</v>
      </c>
      <c r="D149" s="24">
        <v>9.5</v>
      </c>
      <c r="E149" s="163">
        <v>9</v>
      </c>
      <c r="F149" s="60">
        <f t="shared" si="10"/>
        <v>9.25</v>
      </c>
      <c r="G149" s="61">
        <f t="shared" si="11"/>
        <v>27.75</v>
      </c>
      <c r="H149" s="337">
        <v>19.5</v>
      </c>
      <c r="I149" s="62">
        <f t="shared" si="12"/>
        <v>58.5</v>
      </c>
      <c r="J149" s="24"/>
      <c r="K149" s="62">
        <f t="shared" si="13"/>
        <v>58.5</v>
      </c>
      <c r="L149" s="63"/>
      <c r="M149" s="20" t="str">
        <f t="shared" si="14"/>
        <v>Synthèse</v>
      </c>
      <c r="N149" t="e">
        <f>IF(AND(B149=#REF!,C149=#REF!),"oui","non")</f>
        <v>#REF!</v>
      </c>
    </row>
    <row r="150" spans="1:14" ht="18.75">
      <c r="A150" s="17">
        <v>143</v>
      </c>
      <c r="B150" s="123" t="s">
        <v>370</v>
      </c>
      <c r="C150" s="123" t="s">
        <v>41</v>
      </c>
      <c r="D150" s="24">
        <v>7.75</v>
      </c>
      <c r="E150" s="163">
        <v>5.5</v>
      </c>
      <c r="F150" s="60">
        <f t="shared" si="10"/>
        <v>6.625</v>
      </c>
      <c r="G150" s="61">
        <f t="shared" si="11"/>
        <v>19.875</v>
      </c>
      <c r="H150" s="337">
        <v>11</v>
      </c>
      <c r="I150" s="62">
        <f t="shared" si="12"/>
        <v>33</v>
      </c>
      <c r="J150" s="24"/>
      <c r="K150" s="62">
        <f t="shared" si="13"/>
        <v>33</v>
      </c>
      <c r="L150" s="63"/>
      <c r="M150" s="20" t="str">
        <f t="shared" si="14"/>
        <v>Synthèse</v>
      </c>
      <c r="N150" t="e">
        <f>IF(AND(B150=#REF!,C150=#REF!),"oui","non")</f>
        <v>#REF!</v>
      </c>
    </row>
    <row r="151" spans="1:14" ht="18.75">
      <c r="A151" s="17">
        <v>144</v>
      </c>
      <c r="B151" s="123" t="s">
        <v>371</v>
      </c>
      <c r="C151" s="123" t="s">
        <v>372</v>
      </c>
      <c r="D151" s="24">
        <v>7.5</v>
      </c>
      <c r="E151" s="163">
        <v>8</v>
      </c>
      <c r="F151" s="60">
        <f t="shared" si="10"/>
        <v>7.75</v>
      </c>
      <c r="G151" s="61">
        <f t="shared" si="11"/>
        <v>23.25</v>
      </c>
      <c r="H151" s="337">
        <v>11.5</v>
      </c>
      <c r="I151" s="62">
        <f t="shared" si="12"/>
        <v>34.5</v>
      </c>
      <c r="J151" s="24"/>
      <c r="K151" s="62">
        <f t="shared" si="13"/>
        <v>34.5</v>
      </c>
      <c r="L151" s="63"/>
      <c r="M151" s="20" t="str">
        <f t="shared" si="14"/>
        <v>Synthèse</v>
      </c>
      <c r="N151" t="e">
        <f>IF(AND(B151=#REF!,C151=#REF!),"oui","non")</f>
        <v>#REF!</v>
      </c>
    </row>
    <row r="152" spans="1:14" ht="18.75">
      <c r="A152" s="17">
        <v>145</v>
      </c>
      <c r="B152" s="123" t="s">
        <v>373</v>
      </c>
      <c r="C152" s="123" t="s">
        <v>374</v>
      </c>
      <c r="D152" s="24">
        <v>12</v>
      </c>
      <c r="E152" s="163">
        <v>8.5</v>
      </c>
      <c r="F152" s="60">
        <f t="shared" si="10"/>
        <v>10.25</v>
      </c>
      <c r="G152" s="61">
        <f t="shared" si="11"/>
        <v>30.75</v>
      </c>
      <c r="H152" s="163"/>
      <c r="I152" s="62">
        <f t="shared" si="12"/>
        <v>30.75</v>
      </c>
      <c r="J152" s="24"/>
      <c r="K152" s="62">
        <f t="shared" si="13"/>
        <v>30.75</v>
      </c>
      <c r="L152" s="63"/>
      <c r="M152" s="20" t="str">
        <f t="shared" si="14"/>
        <v>Juin</v>
      </c>
      <c r="N152" t="e">
        <f>IF(AND(B152=#REF!,C152=#REF!),"oui","non")</f>
        <v>#REF!</v>
      </c>
    </row>
    <row r="153" spans="1:14" ht="18.75">
      <c r="A153" s="17">
        <v>146</v>
      </c>
      <c r="B153" s="123" t="s">
        <v>375</v>
      </c>
      <c r="C153" s="123" t="s">
        <v>376</v>
      </c>
      <c r="D153" s="24">
        <v>7.5</v>
      </c>
      <c r="E153" s="163">
        <v>8</v>
      </c>
      <c r="F153" s="60">
        <f t="shared" si="10"/>
        <v>7.75</v>
      </c>
      <c r="G153" s="61">
        <f t="shared" si="11"/>
        <v>23.25</v>
      </c>
      <c r="H153" s="337">
        <v>11.5</v>
      </c>
      <c r="I153" s="62">
        <f t="shared" si="12"/>
        <v>34.5</v>
      </c>
      <c r="J153" s="24"/>
      <c r="K153" s="62">
        <f t="shared" si="13"/>
        <v>34.5</v>
      </c>
      <c r="L153" s="63"/>
      <c r="M153" s="20" t="str">
        <f t="shared" si="14"/>
        <v>Synthèse</v>
      </c>
      <c r="N153" t="e">
        <f>IF(AND(B153=#REF!,C153=#REF!),"oui","non")</f>
        <v>#REF!</v>
      </c>
    </row>
    <row r="154" spans="1:14" ht="18.75">
      <c r="A154" s="17">
        <v>147</v>
      </c>
      <c r="B154" s="123" t="s">
        <v>377</v>
      </c>
      <c r="C154" s="123" t="s">
        <v>75</v>
      </c>
      <c r="D154" s="24">
        <v>13</v>
      </c>
      <c r="E154" s="163">
        <v>10</v>
      </c>
      <c r="F154" s="60">
        <f t="shared" si="10"/>
        <v>11.5</v>
      </c>
      <c r="G154" s="61">
        <f t="shared" si="11"/>
        <v>34.5</v>
      </c>
      <c r="H154" s="163"/>
      <c r="I154" s="62">
        <f t="shared" si="12"/>
        <v>34.5</v>
      </c>
      <c r="J154" s="24"/>
      <c r="K154" s="62">
        <f t="shared" si="13"/>
        <v>34.5</v>
      </c>
      <c r="L154" s="63"/>
      <c r="M154" s="20" t="str">
        <f t="shared" si="14"/>
        <v>Juin</v>
      </c>
      <c r="N154" t="e">
        <f>IF(AND(B154=#REF!,C154=#REF!),"oui","non")</f>
        <v>#REF!</v>
      </c>
    </row>
    <row r="155" spans="1:14" ht="18.75">
      <c r="A155" s="17">
        <v>148</v>
      </c>
      <c r="B155" s="123" t="s">
        <v>378</v>
      </c>
      <c r="C155" s="123" t="s">
        <v>379</v>
      </c>
      <c r="D155" s="24">
        <v>11.75</v>
      </c>
      <c r="E155" s="163">
        <v>10</v>
      </c>
      <c r="F155" s="60">
        <f t="shared" si="10"/>
        <v>10.875</v>
      </c>
      <c r="G155" s="61">
        <f t="shared" si="11"/>
        <v>32.625</v>
      </c>
      <c r="H155" s="163"/>
      <c r="I155" s="62">
        <f t="shared" si="12"/>
        <v>32.625</v>
      </c>
      <c r="J155" s="24"/>
      <c r="K155" s="62">
        <f t="shared" si="13"/>
        <v>32.625</v>
      </c>
      <c r="L155" s="63"/>
      <c r="M155" s="20" t="str">
        <f t="shared" si="14"/>
        <v>Juin</v>
      </c>
      <c r="N155" t="e">
        <f>IF(AND(B155=#REF!,C155=#REF!),"oui","non")</f>
        <v>#REF!</v>
      </c>
    </row>
    <row r="156" spans="1:14" ht="18.75">
      <c r="A156" s="17">
        <v>149</v>
      </c>
      <c r="B156" s="123" t="s">
        <v>380</v>
      </c>
      <c r="C156" s="123" t="s">
        <v>381</v>
      </c>
      <c r="D156" s="24">
        <v>8.75</v>
      </c>
      <c r="E156" s="163">
        <v>5</v>
      </c>
      <c r="F156" s="60">
        <f t="shared" si="10"/>
        <v>6.875</v>
      </c>
      <c r="G156" s="61">
        <f t="shared" si="11"/>
        <v>20.625</v>
      </c>
      <c r="H156" s="337">
        <v>7.5</v>
      </c>
      <c r="I156" s="62">
        <f t="shared" si="12"/>
        <v>22.5</v>
      </c>
      <c r="J156" s="24"/>
      <c r="K156" s="62">
        <f t="shared" si="13"/>
        <v>22.5</v>
      </c>
      <c r="L156" s="63"/>
      <c r="M156" s="20" t="str">
        <f t="shared" si="14"/>
        <v>Synthèse</v>
      </c>
      <c r="N156" t="e">
        <f>IF(AND(B156=#REF!,C156=#REF!),"oui","non")</f>
        <v>#REF!</v>
      </c>
    </row>
    <row r="157" spans="1:14" ht="18.75">
      <c r="A157" s="17">
        <v>150</v>
      </c>
      <c r="B157" s="123" t="s">
        <v>382</v>
      </c>
      <c r="C157" s="123" t="s">
        <v>45</v>
      </c>
      <c r="D157" s="24">
        <v>8.25</v>
      </c>
      <c r="E157" s="163">
        <v>9.5</v>
      </c>
      <c r="F157" s="60">
        <f t="shared" si="10"/>
        <v>8.875</v>
      </c>
      <c r="G157" s="61">
        <f t="shared" si="11"/>
        <v>26.625</v>
      </c>
      <c r="H157" s="163"/>
      <c r="I157" s="62">
        <f t="shared" si="12"/>
        <v>26.625</v>
      </c>
      <c r="J157" s="24"/>
      <c r="K157" s="62">
        <f t="shared" si="13"/>
        <v>26.625</v>
      </c>
      <c r="L157" s="63"/>
      <c r="M157" s="20" t="str">
        <f t="shared" si="14"/>
        <v>Juin</v>
      </c>
      <c r="N157" t="e">
        <f>IF(AND(B157=#REF!,C157=#REF!),"oui","non")</f>
        <v>#REF!</v>
      </c>
    </row>
    <row r="158" spans="1:14" ht="18.75">
      <c r="A158" s="17">
        <v>151</v>
      </c>
      <c r="B158" s="123" t="s">
        <v>383</v>
      </c>
      <c r="C158" s="123" t="s">
        <v>384</v>
      </c>
      <c r="D158" s="44">
        <v>9.25</v>
      </c>
      <c r="E158" s="163">
        <v>9</v>
      </c>
      <c r="F158" s="60">
        <f t="shared" si="10"/>
        <v>9.125</v>
      </c>
      <c r="G158" s="61">
        <f t="shared" si="11"/>
        <v>27.375</v>
      </c>
      <c r="H158" s="337">
        <v>14.5</v>
      </c>
      <c r="I158" s="62">
        <f t="shared" si="12"/>
        <v>43.5</v>
      </c>
      <c r="J158" s="24"/>
      <c r="K158" s="62">
        <f t="shared" si="13"/>
        <v>43.5</v>
      </c>
      <c r="L158" s="63"/>
      <c r="M158" s="20" t="str">
        <f t="shared" si="14"/>
        <v>Synthèse</v>
      </c>
      <c r="N158" t="e">
        <f>IF(AND(B158=#REF!,C158=#REF!),"oui","non")</f>
        <v>#REF!</v>
      </c>
    </row>
    <row r="159" spans="1:14" ht="18.75">
      <c r="A159" s="17">
        <v>152</v>
      </c>
      <c r="B159" s="123" t="s">
        <v>385</v>
      </c>
      <c r="C159" s="123" t="s">
        <v>386</v>
      </c>
      <c r="D159" s="24">
        <v>7.75</v>
      </c>
      <c r="E159" s="163">
        <v>12.5</v>
      </c>
      <c r="F159" s="60">
        <f t="shared" si="10"/>
        <v>10.125</v>
      </c>
      <c r="G159" s="61">
        <f t="shared" si="11"/>
        <v>30.375</v>
      </c>
      <c r="H159" s="163"/>
      <c r="I159" s="62">
        <f t="shared" si="12"/>
        <v>30.375</v>
      </c>
      <c r="J159" s="24"/>
      <c r="K159" s="62">
        <f t="shared" si="13"/>
        <v>30.375</v>
      </c>
      <c r="L159" s="63"/>
      <c r="M159" s="20" t="str">
        <f t="shared" si="14"/>
        <v>Juin</v>
      </c>
      <c r="N159" t="e">
        <f>IF(AND(B159=#REF!,C159=#REF!),"oui","non")</f>
        <v>#REF!</v>
      </c>
    </row>
    <row r="160" spans="1:14" ht="18.75">
      <c r="A160" s="17">
        <v>153</v>
      </c>
      <c r="B160" s="123" t="s">
        <v>387</v>
      </c>
      <c r="C160" s="123" t="s">
        <v>281</v>
      </c>
      <c r="D160" s="24">
        <v>7.75</v>
      </c>
      <c r="E160" s="163">
        <v>9.5</v>
      </c>
      <c r="F160" s="60">
        <f t="shared" si="10"/>
        <v>8.625</v>
      </c>
      <c r="G160" s="61">
        <f t="shared" si="11"/>
        <v>25.875</v>
      </c>
      <c r="H160" s="337">
        <v>16.5</v>
      </c>
      <c r="I160" s="62">
        <f t="shared" si="12"/>
        <v>49.5</v>
      </c>
      <c r="J160" s="24"/>
      <c r="K160" s="62">
        <f t="shared" si="13"/>
        <v>49.5</v>
      </c>
      <c r="L160" s="63"/>
      <c r="M160" s="20" t="str">
        <f t="shared" si="14"/>
        <v>Synthèse</v>
      </c>
      <c r="N160" t="e">
        <f>IF(AND(B160=#REF!,C160=#REF!),"oui","non")</f>
        <v>#REF!</v>
      </c>
    </row>
    <row r="161" spans="1:14" ht="18.75">
      <c r="A161" s="17">
        <v>154</v>
      </c>
      <c r="B161" s="123" t="s">
        <v>388</v>
      </c>
      <c r="C161" s="123" t="s">
        <v>40</v>
      </c>
      <c r="D161" s="24">
        <v>13.75</v>
      </c>
      <c r="E161" s="163">
        <v>11.5</v>
      </c>
      <c r="F161" s="60">
        <f t="shared" si="10"/>
        <v>12.625</v>
      </c>
      <c r="G161" s="61">
        <f t="shared" si="11"/>
        <v>37.875</v>
      </c>
      <c r="H161" s="163"/>
      <c r="I161" s="62">
        <f t="shared" si="12"/>
        <v>37.875</v>
      </c>
      <c r="J161" s="24"/>
      <c r="K161" s="62">
        <f t="shared" si="13"/>
        <v>37.875</v>
      </c>
      <c r="L161" s="63"/>
      <c r="M161" s="20" t="str">
        <f t="shared" si="14"/>
        <v>Juin</v>
      </c>
      <c r="N161" t="e">
        <f>IF(AND(B161=#REF!,C161=#REF!),"oui","non")</f>
        <v>#REF!</v>
      </c>
    </row>
    <row r="162" spans="1:14" ht="18.75">
      <c r="A162" s="17">
        <v>155</v>
      </c>
      <c r="B162" s="123" t="s">
        <v>389</v>
      </c>
      <c r="C162" s="123" t="s">
        <v>390</v>
      </c>
      <c r="D162" s="24">
        <v>9.5</v>
      </c>
      <c r="E162" s="163">
        <v>6.5</v>
      </c>
      <c r="F162" s="60">
        <f t="shared" si="10"/>
        <v>8</v>
      </c>
      <c r="G162" s="61">
        <f t="shared" si="11"/>
        <v>24</v>
      </c>
      <c r="H162" s="337">
        <v>13.5</v>
      </c>
      <c r="I162" s="62">
        <f t="shared" si="12"/>
        <v>40.5</v>
      </c>
      <c r="J162" s="24"/>
      <c r="K162" s="62">
        <f t="shared" si="13"/>
        <v>40.5</v>
      </c>
      <c r="L162" s="63"/>
      <c r="M162" s="20" t="str">
        <f t="shared" si="14"/>
        <v>Synthèse</v>
      </c>
      <c r="N162" t="e">
        <f>IF(AND(B162=#REF!,C162=#REF!),"oui","non")</f>
        <v>#REF!</v>
      </c>
    </row>
    <row r="163" spans="1:14" ht="18.75">
      <c r="A163" s="17">
        <v>156</v>
      </c>
      <c r="B163" s="123" t="s">
        <v>389</v>
      </c>
      <c r="C163" s="123" t="s">
        <v>48</v>
      </c>
      <c r="D163" s="24">
        <v>8.75</v>
      </c>
      <c r="E163" s="163">
        <v>7.5</v>
      </c>
      <c r="F163" s="60">
        <f t="shared" si="10"/>
        <v>8.125</v>
      </c>
      <c r="G163" s="61">
        <f t="shared" si="11"/>
        <v>24.375</v>
      </c>
      <c r="H163" s="337">
        <v>13.5</v>
      </c>
      <c r="I163" s="62">
        <f t="shared" si="12"/>
        <v>40.5</v>
      </c>
      <c r="J163" s="24"/>
      <c r="K163" s="62">
        <f t="shared" si="13"/>
        <v>40.5</v>
      </c>
      <c r="L163" s="63"/>
      <c r="M163" s="20" t="str">
        <f t="shared" si="14"/>
        <v>Synthèse</v>
      </c>
      <c r="N163" t="e">
        <f>IF(AND(B163=#REF!,C163=#REF!),"oui","non")</f>
        <v>#REF!</v>
      </c>
    </row>
    <row r="164" spans="1:14" ht="18.75">
      <c r="A164" s="17">
        <v>157</v>
      </c>
      <c r="B164" s="123" t="s">
        <v>391</v>
      </c>
      <c r="C164" s="123" t="s">
        <v>41</v>
      </c>
      <c r="D164" s="24">
        <v>9.25</v>
      </c>
      <c r="E164" s="163">
        <v>7</v>
      </c>
      <c r="F164" s="60">
        <f t="shared" si="10"/>
        <v>8.125</v>
      </c>
      <c r="G164" s="61">
        <f t="shared" si="11"/>
        <v>24.375</v>
      </c>
      <c r="H164" s="337">
        <v>13.5</v>
      </c>
      <c r="I164" s="62">
        <f t="shared" si="12"/>
        <v>40.5</v>
      </c>
      <c r="J164" s="24"/>
      <c r="K164" s="62">
        <f t="shared" si="13"/>
        <v>40.5</v>
      </c>
      <c r="L164" s="63"/>
      <c r="M164" s="20" t="str">
        <f t="shared" si="14"/>
        <v>Synthèse</v>
      </c>
      <c r="N164" t="e">
        <f>IF(AND(B164=#REF!,C164=#REF!),"oui","non")</f>
        <v>#REF!</v>
      </c>
    </row>
    <row r="165" spans="1:14" ht="18.75">
      <c r="A165" s="17">
        <v>158</v>
      </c>
      <c r="B165" s="123" t="s">
        <v>392</v>
      </c>
      <c r="C165" s="123" t="s">
        <v>393</v>
      </c>
      <c r="D165" s="24">
        <v>12</v>
      </c>
      <c r="E165" s="163">
        <v>12.5</v>
      </c>
      <c r="F165" s="60">
        <f t="shared" si="10"/>
        <v>12.25</v>
      </c>
      <c r="G165" s="61">
        <f t="shared" si="11"/>
        <v>36.75</v>
      </c>
      <c r="H165" s="163"/>
      <c r="I165" s="62">
        <f t="shared" si="12"/>
        <v>36.75</v>
      </c>
      <c r="J165" s="24"/>
      <c r="K165" s="62">
        <f t="shared" si="13"/>
        <v>36.75</v>
      </c>
      <c r="L165" s="63"/>
      <c r="M165" s="20" t="str">
        <f t="shared" si="14"/>
        <v>Juin</v>
      </c>
      <c r="N165" t="e">
        <f>IF(AND(B165=#REF!,C165=#REF!),"oui","non")</f>
        <v>#REF!</v>
      </c>
    </row>
    <row r="166" spans="1:14" ht="18.75">
      <c r="A166" s="17">
        <v>159</v>
      </c>
      <c r="B166" s="123" t="s">
        <v>394</v>
      </c>
      <c r="C166" s="123" t="s">
        <v>395</v>
      </c>
      <c r="D166" s="24">
        <v>13.75</v>
      </c>
      <c r="E166" s="163">
        <v>8.5</v>
      </c>
      <c r="F166" s="60">
        <f t="shared" si="10"/>
        <v>11.125</v>
      </c>
      <c r="G166" s="61">
        <f t="shared" si="11"/>
        <v>33.375</v>
      </c>
      <c r="H166" s="163"/>
      <c r="I166" s="62">
        <f t="shared" si="12"/>
        <v>33.375</v>
      </c>
      <c r="J166" s="24"/>
      <c r="K166" s="62">
        <f t="shared" si="13"/>
        <v>33.375</v>
      </c>
      <c r="L166" s="63"/>
      <c r="M166" s="20" t="str">
        <f t="shared" si="14"/>
        <v>Juin</v>
      </c>
      <c r="N166" t="e">
        <f>IF(AND(B166=#REF!,C166=#REF!),"oui","non")</f>
        <v>#REF!</v>
      </c>
    </row>
    <row r="167" spans="1:14" ht="18.75">
      <c r="A167" s="17">
        <v>160</v>
      </c>
      <c r="B167" s="123" t="s">
        <v>396</v>
      </c>
      <c r="C167" s="123" t="s">
        <v>397</v>
      </c>
      <c r="D167" s="24">
        <v>14</v>
      </c>
      <c r="E167" s="163">
        <v>15.5</v>
      </c>
      <c r="F167" s="60">
        <f t="shared" si="10"/>
        <v>14.75</v>
      </c>
      <c r="G167" s="61">
        <f t="shared" si="11"/>
        <v>44.25</v>
      </c>
      <c r="H167" s="163"/>
      <c r="I167" s="62">
        <f t="shared" si="12"/>
        <v>44.25</v>
      </c>
      <c r="J167" s="24"/>
      <c r="K167" s="62">
        <f t="shared" si="13"/>
        <v>44.25</v>
      </c>
      <c r="L167" s="63"/>
      <c r="M167" s="20" t="str">
        <f t="shared" si="14"/>
        <v>Juin</v>
      </c>
      <c r="N167" t="e">
        <f>IF(AND(B167=#REF!,C167=#REF!),"oui","non")</f>
        <v>#REF!</v>
      </c>
    </row>
    <row r="168" spans="1:14" ht="18.75">
      <c r="A168" s="17">
        <v>161</v>
      </c>
      <c r="B168" s="123" t="s">
        <v>398</v>
      </c>
      <c r="C168" s="123" t="s">
        <v>399</v>
      </c>
      <c r="D168" s="24">
        <v>11.5</v>
      </c>
      <c r="E168" s="163">
        <v>7</v>
      </c>
      <c r="F168" s="60">
        <f t="shared" si="10"/>
        <v>9.25</v>
      </c>
      <c r="G168" s="61">
        <f t="shared" si="11"/>
        <v>27.75</v>
      </c>
      <c r="H168" s="337">
        <v>10</v>
      </c>
      <c r="I168" s="62">
        <f t="shared" si="12"/>
        <v>30</v>
      </c>
      <c r="J168" s="24"/>
      <c r="K168" s="62">
        <f t="shared" si="13"/>
        <v>30</v>
      </c>
      <c r="L168" s="63"/>
      <c r="M168" s="20" t="str">
        <f t="shared" si="14"/>
        <v>Synthèse</v>
      </c>
      <c r="N168" t="e">
        <f>IF(AND(B168=#REF!,C168=#REF!),"oui","non")</f>
        <v>#REF!</v>
      </c>
    </row>
    <row r="169" spans="1:14" ht="18.75">
      <c r="A169" s="17">
        <v>162</v>
      </c>
      <c r="B169" s="123" t="s">
        <v>400</v>
      </c>
      <c r="C169" s="123" t="s">
        <v>401</v>
      </c>
      <c r="D169" s="24">
        <v>7.75</v>
      </c>
      <c r="E169" s="163">
        <v>7.5</v>
      </c>
      <c r="F169" s="60">
        <f t="shared" si="10"/>
        <v>7.625</v>
      </c>
      <c r="G169" s="61">
        <f t="shared" si="11"/>
        <v>22.875</v>
      </c>
      <c r="H169" s="337">
        <v>16</v>
      </c>
      <c r="I169" s="62">
        <f t="shared" si="12"/>
        <v>48</v>
      </c>
      <c r="J169" s="24"/>
      <c r="K169" s="62">
        <f t="shared" si="13"/>
        <v>48</v>
      </c>
      <c r="L169" s="63"/>
      <c r="M169" s="20" t="str">
        <f t="shared" si="14"/>
        <v>Synthèse</v>
      </c>
      <c r="N169" t="e">
        <f>IF(AND(B169=#REF!,C169=#REF!),"oui","non")</f>
        <v>#REF!</v>
      </c>
    </row>
    <row r="170" spans="1:14" ht="18.75">
      <c r="A170" s="17">
        <v>163</v>
      </c>
      <c r="B170" s="123" t="s">
        <v>107</v>
      </c>
      <c r="C170" s="123" t="s">
        <v>402</v>
      </c>
      <c r="D170" s="24">
        <v>10</v>
      </c>
      <c r="E170" s="163">
        <v>7.5</v>
      </c>
      <c r="F170" s="60">
        <f t="shared" si="10"/>
        <v>8.75</v>
      </c>
      <c r="G170" s="61">
        <f t="shared" si="11"/>
        <v>26.25</v>
      </c>
      <c r="H170" s="337">
        <v>16.5</v>
      </c>
      <c r="I170" s="62">
        <f t="shared" si="12"/>
        <v>49.5</v>
      </c>
      <c r="J170" s="24"/>
      <c r="K170" s="62">
        <f t="shared" si="13"/>
        <v>49.5</v>
      </c>
      <c r="L170" s="63"/>
      <c r="M170" s="20" t="str">
        <f t="shared" si="14"/>
        <v>Synthèse</v>
      </c>
      <c r="N170" t="e">
        <f>IF(AND(B170=#REF!,C170=#REF!),"oui","non")</f>
        <v>#REF!</v>
      </c>
    </row>
    <row r="171" spans="1:14" ht="18.75">
      <c r="A171" s="17">
        <v>164</v>
      </c>
      <c r="B171" s="123" t="s">
        <v>403</v>
      </c>
      <c r="C171" s="123" t="s">
        <v>77</v>
      </c>
      <c r="D171" s="24">
        <v>9.5</v>
      </c>
      <c r="E171" s="163">
        <v>10</v>
      </c>
      <c r="F171" s="60">
        <f t="shared" si="10"/>
        <v>9.75</v>
      </c>
      <c r="G171" s="61">
        <f t="shared" si="11"/>
        <v>29.25</v>
      </c>
      <c r="H171" s="337">
        <v>10</v>
      </c>
      <c r="I171" s="62">
        <f t="shared" si="12"/>
        <v>30</v>
      </c>
      <c r="J171" s="24"/>
      <c r="K171" s="62">
        <f t="shared" si="13"/>
        <v>30</v>
      </c>
      <c r="L171" s="63"/>
      <c r="M171" s="20" t="str">
        <f t="shared" si="14"/>
        <v>Synthèse</v>
      </c>
      <c r="N171" t="e">
        <f>IF(AND(B171=#REF!,C171=#REF!),"oui","non")</f>
        <v>#REF!</v>
      </c>
    </row>
    <row r="172" spans="1:14" ht="18.75">
      <c r="A172" s="17">
        <v>165</v>
      </c>
      <c r="B172" s="123" t="s">
        <v>404</v>
      </c>
      <c r="C172" s="123" t="s">
        <v>405</v>
      </c>
      <c r="D172" s="24">
        <v>11.75</v>
      </c>
      <c r="E172" s="163">
        <v>9</v>
      </c>
      <c r="F172" s="60">
        <f t="shared" si="10"/>
        <v>10.375</v>
      </c>
      <c r="G172" s="61">
        <f t="shared" si="11"/>
        <v>31.125</v>
      </c>
      <c r="H172" s="163"/>
      <c r="I172" s="62">
        <f t="shared" si="12"/>
        <v>31.125</v>
      </c>
      <c r="J172" s="24"/>
      <c r="K172" s="62">
        <f t="shared" si="13"/>
        <v>31.125</v>
      </c>
      <c r="L172" s="63"/>
      <c r="M172" s="20" t="str">
        <f t="shared" si="14"/>
        <v>Juin</v>
      </c>
      <c r="N172" t="e">
        <f>IF(AND(B172=#REF!,C172=#REF!),"oui","non")</f>
        <v>#REF!</v>
      </c>
    </row>
    <row r="173" spans="1:14" ht="18.75">
      <c r="A173" s="17">
        <v>166</v>
      </c>
      <c r="B173" s="123" t="s">
        <v>108</v>
      </c>
      <c r="C173" s="123" t="s">
        <v>406</v>
      </c>
      <c r="D173" s="24">
        <v>7</v>
      </c>
      <c r="E173" s="163">
        <v>6.5</v>
      </c>
      <c r="F173" s="60">
        <f t="shared" si="10"/>
        <v>6.75</v>
      </c>
      <c r="G173" s="61">
        <f t="shared" si="11"/>
        <v>20.25</v>
      </c>
      <c r="H173" s="337">
        <v>10.5</v>
      </c>
      <c r="I173" s="62">
        <f t="shared" si="12"/>
        <v>31.5</v>
      </c>
      <c r="J173" s="24"/>
      <c r="K173" s="62">
        <f t="shared" si="13"/>
        <v>31.5</v>
      </c>
      <c r="L173" s="63"/>
      <c r="M173" s="20" t="str">
        <f t="shared" si="14"/>
        <v>Synthèse</v>
      </c>
      <c r="N173" t="e">
        <f>IF(AND(B173=#REF!,C173=#REF!),"oui","non")</f>
        <v>#REF!</v>
      </c>
    </row>
    <row r="174" spans="1:14" ht="18.75">
      <c r="A174" s="17">
        <v>167</v>
      </c>
      <c r="B174" s="123" t="s">
        <v>109</v>
      </c>
      <c r="C174" s="123" t="s">
        <v>773</v>
      </c>
      <c r="D174" s="132"/>
      <c r="E174" s="164"/>
      <c r="F174" s="60">
        <f t="shared" si="10"/>
        <v>14</v>
      </c>
      <c r="G174" s="61">
        <f t="shared" si="11"/>
        <v>42</v>
      </c>
      <c r="H174" s="164"/>
      <c r="I174" s="62">
        <f t="shared" si="12"/>
        <v>42</v>
      </c>
      <c r="J174" s="24"/>
      <c r="K174" s="62">
        <f t="shared" si="13"/>
        <v>42</v>
      </c>
      <c r="L174" s="63">
        <v>42</v>
      </c>
      <c r="M174" s="20" t="str">
        <f t="shared" si="14"/>
        <v>Juin</v>
      </c>
      <c r="N174" t="e">
        <f>IF(AND(B174=#REF!,C174=#REF!),"oui","non")</f>
        <v>#REF!</v>
      </c>
    </row>
    <row r="175" spans="1:14" ht="18.75">
      <c r="A175" s="17">
        <v>168</v>
      </c>
      <c r="B175" s="123" t="s">
        <v>407</v>
      </c>
      <c r="C175" s="123" t="s">
        <v>408</v>
      </c>
      <c r="D175" s="24">
        <v>10</v>
      </c>
      <c r="E175" s="163">
        <v>8.5</v>
      </c>
      <c r="F175" s="60">
        <f t="shared" si="10"/>
        <v>9.25</v>
      </c>
      <c r="G175" s="61">
        <f t="shared" si="11"/>
        <v>27.75</v>
      </c>
      <c r="H175" s="337">
        <v>15</v>
      </c>
      <c r="I175" s="62">
        <f t="shared" si="12"/>
        <v>45</v>
      </c>
      <c r="J175" s="24"/>
      <c r="K175" s="62">
        <f t="shared" si="13"/>
        <v>45</v>
      </c>
      <c r="L175" s="63"/>
      <c r="M175" s="20" t="str">
        <f t="shared" si="14"/>
        <v>Synthèse</v>
      </c>
      <c r="N175" t="e">
        <f>IF(AND(B175=#REF!,C175=#REF!),"oui","non")</f>
        <v>#REF!</v>
      </c>
    </row>
    <row r="176" spans="1:14" ht="18.75">
      <c r="A176" s="17">
        <v>169</v>
      </c>
      <c r="B176" s="123" t="s">
        <v>409</v>
      </c>
      <c r="C176" s="123" t="s">
        <v>410</v>
      </c>
      <c r="D176" s="44">
        <v>10.5</v>
      </c>
      <c r="E176" s="163">
        <v>8</v>
      </c>
      <c r="F176" s="60">
        <f t="shared" si="10"/>
        <v>9.25</v>
      </c>
      <c r="G176" s="61">
        <f t="shared" si="11"/>
        <v>27.75</v>
      </c>
      <c r="H176" s="337">
        <v>17.5</v>
      </c>
      <c r="I176" s="62">
        <f t="shared" si="12"/>
        <v>52.5</v>
      </c>
      <c r="J176" s="24"/>
      <c r="K176" s="62">
        <f t="shared" si="13"/>
        <v>52.5</v>
      </c>
      <c r="L176" s="63"/>
      <c r="M176" s="20" t="str">
        <f t="shared" si="14"/>
        <v>Synthèse</v>
      </c>
      <c r="N176" t="e">
        <f>IF(AND(B176=#REF!,C176=#REF!),"oui","non")</f>
        <v>#REF!</v>
      </c>
    </row>
    <row r="177" spans="1:14" ht="18.75">
      <c r="A177" s="17">
        <v>170</v>
      </c>
      <c r="B177" s="123" t="s">
        <v>411</v>
      </c>
      <c r="C177" s="123" t="s">
        <v>267</v>
      </c>
      <c r="D177" s="24">
        <v>14</v>
      </c>
      <c r="E177" s="163">
        <v>8.5</v>
      </c>
      <c r="F177" s="60">
        <f t="shared" si="10"/>
        <v>11.25</v>
      </c>
      <c r="G177" s="61">
        <f t="shared" si="11"/>
        <v>33.75</v>
      </c>
      <c r="H177" s="163"/>
      <c r="I177" s="62">
        <f t="shared" si="12"/>
        <v>33.75</v>
      </c>
      <c r="J177" s="24"/>
      <c r="K177" s="62">
        <f t="shared" si="13"/>
        <v>33.75</v>
      </c>
      <c r="L177" s="63"/>
      <c r="M177" s="20" t="str">
        <f t="shared" si="14"/>
        <v>Juin</v>
      </c>
      <c r="N177" t="e">
        <f>IF(AND(B177=#REF!,C177=#REF!),"oui","non")</f>
        <v>#REF!</v>
      </c>
    </row>
    <row r="178" spans="1:14" ht="18.75">
      <c r="A178" s="17">
        <v>171</v>
      </c>
      <c r="B178" s="123" t="s">
        <v>774</v>
      </c>
      <c r="C178" s="123" t="s">
        <v>81</v>
      </c>
      <c r="D178" s="24">
        <v>10</v>
      </c>
      <c r="E178" s="163">
        <v>8</v>
      </c>
      <c r="F178" s="60">
        <f t="shared" si="10"/>
        <v>9</v>
      </c>
      <c r="G178" s="61">
        <f t="shared" si="11"/>
        <v>27</v>
      </c>
      <c r="H178" s="337">
        <v>12.5</v>
      </c>
      <c r="I178" s="62">
        <f t="shared" si="12"/>
        <v>37.5</v>
      </c>
      <c r="J178" s="24"/>
      <c r="K178" s="62">
        <f t="shared" si="13"/>
        <v>37.5</v>
      </c>
      <c r="L178" s="63"/>
      <c r="M178" s="20" t="str">
        <f t="shared" si="14"/>
        <v>Synthèse</v>
      </c>
      <c r="N178" t="e">
        <f>IF(AND(B178=#REF!,C178=#REF!),"oui","non")</f>
        <v>#REF!</v>
      </c>
    </row>
    <row r="179" spans="1:14" ht="18.75">
      <c r="A179" s="17">
        <v>172</v>
      </c>
      <c r="B179" s="123" t="s">
        <v>412</v>
      </c>
      <c r="C179" s="123" t="s">
        <v>228</v>
      </c>
      <c r="D179" s="24">
        <v>14.25</v>
      </c>
      <c r="E179" s="163">
        <v>11</v>
      </c>
      <c r="F179" s="60">
        <f t="shared" si="10"/>
        <v>12.625</v>
      </c>
      <c r="G179" s="61">
        <f t="shared" si="11"/>
        <v>37.875</v>
      </c>
      <c r="H179" s="163"/>
      <c r="I179" s="62">
        <f t="shared" si="12"/>
        <v>37.875</v>
      </c>
      <c r="J179" s="24"/>
      <c r="K179" s="62">
        <f t="shared" si="13"/>
        <v>37.875</v>
      </c>
      <c r="L179" s="63"/>
      <c r="M179" s="20" t="str">
        <f t="shared" si="14"/>
        <v>Juin</v>
      </c>
      <c r="N179" t="e">
        <f>IF(AND(B179=#REF!,C179=#REF!),"oui","non")</f>
        <v>#REF!</v>
      </c>
    </row>
    <row r="180" spans="1:14" ht="18.75">
      <c r="A180" s="17">
        <v>173</v>
      </c>
      <c r="B180" s="123" t="s">
        <v>775</v>
      </c>
      <c r="C180" s="123" t="s">
        <v>776</v>
      </c>
      <c r="D180" s="24">
        <v>11.75</v>
      </c>
      <c r="E180" s="163">
        <v>12</v>
      </c>
      <c r="F180" s="60">
        <f t="shared" si="10"/>
        <v>11.875</v>
      </c>
      <c r="G180" s="61">
        <f t="shared" si="11"/>
        <v>35.625</v>
      </c>
      <c r="H180" s="163"/>
      <c r="I180" s="62">
        <f t="shared" si="12"/>
        <v>35.625</v>
      </c>
      <c r="J180" s="24"/>
      <c r="K180" s="62">
        <f t="shared" si="13"/>
        <v>35.625</v>
      </c>
      <c r="L180" s="63"/>
      <c r="M180" s="20" t="str">
        <f t="shared" si="14"/>
        <v>Juin</v>
      </c>
      <c r="N180" t="e">
        <f>IF(AND(B180=#REF!,C180=#REF!),"oui","non")</f>
        <v>#REF!</v>
      </c>
    </row>
    <row r="181" spans="1:14" ht="18.75">
      <c r="A181" s="17">
        <v>174</v>
      </c>
      <c r="B181" s="123" t="s">
        <v>110</v>
      </c>
      <c r="C181" s="123" t="s">
        <v>413</v>
      </c>
      <c r="D181" s="24">
        <v>7</v>
      </c>
      <c r="E181" s="163">
        <v>6</v>
      </c>
      <c r="F181" s="60">
        <f t="shared" si="10"/>
        <v>6.5</v>
      </c>
      <c r="G181" s="61">
        <f t="shared" si="11"/>
        <v>19.5</v>
      </c>
      <c r="H181" s="337">
        <v>12.5</v>
      </c>
      <c r="I181" s="62">
        <f t="shared" si="12"/>
        <v>37.5</v>
      </c>
      <c r="J181" s="24"/>
      <c r="K181" s="62">
        <f t="shared" si="13"/>
        <v>37.5</v>
      </c>
      <c r="L181" s="63"/>
      <c r="M181" s="20" t="str">
        <f t="shared" si="14"/>
        <v>Synthèse</v>
      </c>
      <c r="N181" t="e">
        <f>IF(AND(B181=#REF!,C181=#REF!),"oui","non")</f>
        <v>#REF!</v>
      </c>
    </row>
    <row r="182" spans="1:14" ht="18.75">
      <c r="A182" s="17">
        <v>175</v>
      </c>
      <c r="B182" s="123" t="s">
        <v>414</v>
      </c>
      <c r="C182" s="123" t="s">
        <v>86</v>
      </c>
      <c r="D182" s="44">
        <v>13.25</v>
      </c>
      <c r="E182" s="163">
        <v>13.5</v>
      </c>
      <c r="F182" s="60">
        <f t="shared" si="10"/>
        <v>13.375</v>
      </c>
      <c r="G182" s="61">
        <f t="shared" si="11"/>
        <v>40.125</v>
      </c>
      <c r="H182" s="163"/>
      <c r="I182" s="62">
        <f t="shared" si="12"/>
        <v>40.125</v>
      </c>
      <c r="J182" s="24"/>
      <c r="K182" s="62">
        <f t="shared" si="13"/>
        <v>40.125</v>
      </c>
      <c r="L182" s="63"/>
      <c r="M182" s="20" t="str">
        <f t="shared" si="14"/>
        <v>Juin</v>
      </c>
      <c r="N182" t="e">
        <f>IF(AND(B182=#REF!,C182=#REF!),"oui","non")</f>
        <v>#REF!</v>
      </c>
    </row>
    <row r="183" spans="1:14" ht="18.75">
      <c r="A183" s="17">
        <v>176</v>
      </c>
      <c r="B183" s="123" t="s">
        <v>415</v>
      </c>
      <c r="C183" s="123" t="s">
        <v>42</v>
      </c>
      <c r="D183" s="24">
        <v>16.75</v>
      </c>
      <c r="E183" s="163">
        <v>11</v>
      </c>
      <c r="F183" s="60">
        <f t="shared" si="10"/>
        <v>13.875</v>
      </c>
      <c r="G183" s="61">
        <f t="shared" si="11"/>
        <v>41.625</v>
      </c>
      <c r="H183" s="163"/>
      <c r="I183" s="62">
        <f t="shared" si="12"/>
        <v>41.625</v>
      </c>
      <c r="J183" s="24"/>
      <c r="K183" s="62">
        <f t="shared" si="13"/>
        <v>41.625</v>
      </c>
      <c r="L183" s="63"/>
      <c r="M183" s="20" t="str">
        <f t="shared" si="14"/>
        <v>Juin</v>
      </c>
      <c r="N183" t="e">
        <f>IF(AND(B183=#REF!,C183=#REF!),"oui","non")</f>
        <v>#REF!</v>
      </c>
    </row>
    <row r="184" spans="1:14" ht="18.75">
      <c r="A184" s="17">
        <v>177</v>
      </c>
      <c r="B184" s="123" t="s">
        <v>416</v>
      </c>
      <c r="C184" s="123" t="s">
        <v>417</v>
      </c>
      <c r="D184" s="24">
        <v>11</v>
      </c>
      <c r="E184" s="163">
        <v>6</v>
      </c>
      <c r="F184" s="60">
        <f t="shared" si="10"/>
        <v>8.5</v>
      </c>
      <c r="G184" s="61">
        <f t="shared" si="11"/>
        <v>25.5</v>
      </c>
      <c r="H184" s="337">
        <v>9.5</v>
      </c>
      <c r="I184" s="62">
        <f t="shared" si="12"/>
        <v>28.5</v>
      </c>
      <c r="J184" s="24"/>
      <c r="K184" s="62">
        <f t="shared" si="13"/>
        <v>28.5</v>
      </c>
      <c r="L184" s="63"/>
      <c r="M184" s="20" t="str">
        <f t="shared" si="14"/>
        <v>Synthèse</v>
      </c>
      <c r="N184" t="e">
        <f>IF(AND(B184=#REF!,C184=#REF!),"oui","non")</f>
        <v>#REF!</v>
      </c>
    </row>
    <row r="185" spans="1:14" ht="18.75">
      <c r="A185" s="17">
        <v>178</v>
      </c>
      <c r="B185" s="123" t="s">
        <v>418</v>
      </c>
      <c r="C185" s="123" t="s">
        <v>419</v>
      </c>
      <c r="D185" s="24">
        <v>8.75</v>
      </c>
      <c r="E185" s="163">
        <v>6.5</v>
      </c>
      <c r="F185" s="60">
        <f t="shared" si="10"/>
        <v>7.625</v>
      </c>
      <c r="G185" s="61">
        <f t="shared" si="11"/>
        <v>22.875</v>
      </c>
      <c r="H185" s="337">
        <v>13.5</v>
      </c>
      <c r="I185" s="62">
        <f t="shared" si="12"/>
        <v>40.5</v>
      </c>
      <c r="J185" s="24"/>
      <c r="K185" s="62">
        <f t="shared" si="13"/>
        <v>40.5</v>
      </c>
      <c r="L185" s="63"/>
      <c r="M185" s="20" t="str">
        <f t="shared" si="14"/>
        <v>Synthèse</v>
      </c>
      <c r="N185" t="e">
        <f>IF(AND(B185=#REF!,C185=#REF!),"oui","non")</f>
        <v>#REF!</v>
      </c>
    </row>
    <row r="186" spans="1:14" ht="18.75">
      <c r="A186" s="17">
        <v>179</v>
      </c>
      <c r="B186" s="123" t="s">
        <v>420</v>
      </c>
      <c r="C186" s="123" t="s">
        <v>421</v>
      </c>
      <c r="D186" s="24">
        <v>9</v>
      </c>
      <c r="E186" s="163">
        <v>8</v>
      </c>
      <c r="F186" s="60">
        <f t="shared" si="10"/>
        <v>8.5</v>
      </c>
      <c r="G186" s="61">
        <f t="shared" si="11"/>
        <v>25.5</v>
      </c>
      <c r="H186" s="337">
        <v>14.5</v>
      </c>
      <c r="I186" s="62">
        <f t="shared" si="12"/>
        <v>43.5</v>
      </c>
      <c r="J186" s="24"/>
      <c r="K186" s="62">
        <f t="shared" si="13"/>
        <v>43.5</v>
      </c>
      <c r="L186" s="63"/>
      <c r="M186" s="20" t="str">
        <f t="shared" si="14"/>
        <v>Synthèse</v>
      </c>
      <c r="N186" t="e">
        <f>IF(AND(B186=#REF!,C186=#REF!),"oui","non")</f>
        <v>#REF!</v>
      </c>
    </row>
    <row r="187" spans="1:14" ht="18.75">
      <c r="A187" s="17">
        <v>180</v>
      </c>
      <c r="B187" s="123" t="s">
        <v>422</v>
      </c>
      <c r="C187" s="123" t="s">
        <v>57</v>
      </c>
      <c r="D187" s="44">
        <v>16</v>
      </c>
      <c r="E187" s="163">
        <v>12.5</v>
      </c>
      <c r="F187" s="60">
        <f t="shared" si="10"/>
        <v>14.25</v>
      </c>
      <c r="G187" s="61">
        <f t="shared" si="11"/>
        <v>42.75</v>
      </c>
      <c r="H187" s="163"/>
      <c r="I187" s="62">
        <f t="shared" si="12"/>
        <v>42.75</v>
      </c>
      <c r="J187" s="24"/>
      <c r="K187" s="62">
        <f t="shared" si="13"/>
        <v>42.75</v>
      </c>
      <c r="L187" s="63"/>
      <c r="M187" s="20" t="str">
        <f t="shared" si="14"/>
        <v>Juin</v>
      </c>
      <c r="N187" t="e">
        <f>IF(AND(B187=#REF!,C187=#REF!),"oui","non")</f>
        <v>#REF!</v>
      </c>
    </row>
    <row r="188" spans="1:14" ht="18.75">
      <c r="A188" s="17">
        <v>181</v>
      </c>
      <c r="B188" s="123" t="s">
        <v>422</v>
      </c>
      <c r="C188" s="123" t="s">
        <v>423</v>
      </c>
      <c r="D188" s="24">
        <v>16.5</v>
      </c>
      <c r="E188" s="163">
        <v>11</v>
      </c>
      <c r="F188" s="60">
        <f t="shared" si="10"/>
        <v>13.75</v>
      </c>
      <c r="G188" s="61">
        <f t="shared" si="11"/>
        <v>41.25</v>
      </c>
      <c r="H188" s="163"/>
      <c r="I188" s="62">
        <f t="shared" si="12"/>
        <v>41.25</v>
      </c>
      <c r="J188" s="24"/>
      <c r="K188" s="62">
        <f t="shared" si="13"/>
        <v>41.25</v>
      </c>
      <c r="L188" s="63"/>
      <c r="M188" s="20" t="str">
        <f t="shared" si="14"/>
        <v>Juin</v>
      </c>
      <c r="N188" t="e">
        <f>IF(AND(B188=#REF!,C188=#REF!),"oui","non")</f>
        <v>#REF!</v>
      </c>
    </row>
    <row r="189" spans="1:14" ht="18.75">
      <c r="A189" s="17">
        <v>182</v>
      </c>
      <c r="B189" s="123" t="s">
        <v>424</v>
      </c>
      <c r="C189" s="123" t="s">
        <v>425</v>
      </c>
      <c r="D189" s="24">
        <v>8</v>
      </c>
      <c r="E189" s="163">
        <v>10.5</v>
      </c>
      <c r="F189" s="60">
        <f t="shared" si="10"/>
        <v>9.25</v>
      </c>
      <c r="G189" s="61">
        <f t="shared" si="11"/>
        <v>27.75</v>
      </c>
      <c r="H189" s="337">
        <v>13</v>
      </c>
      <c r="I189" s="62">
        <f t="shared" si="12"/>
        <v>39</v>
      </c>
      <c r="J189" s="24"/>
      <c r="K189" s="62">
        <f t="shared" si="13"/>
        <v>39</v>
      </c>
      <c r="L189" s="63"/>
      <c r="M189" s="20" t="str">
        <f t="shared" si="14"/>
        <v>Synthèse</v>
      </c>
      <c r="N189" t="e">
        <f>IF(AND(B189=#REF!,C189=#REF!),"oui","non")</f>
        <v>#REF!</v>
      </c>
    </row>
    <row r="190" spans="1:14" ht="18.75">
      <c r="A190" s="17">
        <v>183</v>
      </c>
      <c r="B190" s="123" t="s">
        <v>426</v>
      </c>
      <c r="C190" s="123" t="s">
        <v>427</v>
      </c>
      <c r="D190" s="24">
        <v>13.25</v>
      </c>
      <c r="E190" s="163">
        <v>11</v>
      </c>
      <c r="F190" s="60">
        <f t="shared" si="10"/>
        <v>12.125</v>
      </c>
      <c r="G190" s="61">
        <f t="shared" si="11"/>
        <v>36.375</v>
      </c>
      <c r="H190" s="163"/>
      <c r="I190" s="62">
        <f t="shared" si="12"/>
        <v>36.375</v>
      </c>
      <c r="J190" s="24"/>
      <c r="K190" s="62">
        <f t="shared" si="13"/>
        <v>36.375</v>
      </c>
      <c r="L190" s="63"/>
      <c r="M190" s="20" t="str">
        <f t="shared" si="14"/>
        <v>Juin</v>
      </c>
      <c r="N190" t="e">
        <f>IF(AND(B190=#REF!,C190=#REF!),"oui","non")</f>
        <v>#REF!</v>
      </c>
    </row>
    <row r="191" spans="1:14" ht="18.75">
      <c r="A191" s="17">
        <v>184</v>
      </c>
      <c r="B191" s="123" t="s">
        <v>428</v>
      </c>
      <c r="C191" s="123" t="s">
        <v>429</v>
      </c>
      <c r="D191" s="44">
        <v>14.5</v>
      </c>
      <c r="E191" s="163">
        <v>13</v>
      </c>
      <c r="F191" s="60">
        <f t="shared" si="10"/>
        <v>13.75</v>
      </c>
      <c r="G191" s="61">
        <f t="shared" si="11"/>
        <v>41.25</v>
      </c>
      <c r="H191" s="163"/>
      <c r="I191" s="62">
        <f t="shared" si="12"/>
        <v>41.25</v>
      </c>
      <c r="J191" s="24"/>
      <c r="K191" s="62">
        <f t="shared" si="13"/>
        <v>41.25</v>
      </c>
      <c r="L191" s="63"/>
      <c r="M191" s="20" t="str">
        <f t="shared" si="14"/>
        <v>Juin</v>
      </c>
      <c r="N191" t="e">
        <f>IF(AND(B191=#REF!,C191=#REF!),"oui","non")</f>
        <v>#REF!</v>
      </c>
    </row>
    <row r="192" spans="1:14" ht="18.75">
      <c r="A192" s="17">
        <v>185</v>
      </c>
      <c r="B192" s="123" t="s">
        <v>430</v>
      </c>
      <c r="C192" s="123" t="s">
        <v>431</v>
      </c>
      <c r="D192" s="24">
        <v>9</v>
      </c>
      <c r="E192" s="163">
        <v>11.5</v>
      </c>
      <c r="F192" s="60">
        <f t="shared" si="10"/>
        <v>10.25</v>
      </c>
      <c r="G192" s="61">
        <f t="shared" si="11"/>
        <v>30.75</v>
      </c>
      <c r="H192" s="163"/>
      <c r="I192" s="62">
        <f t="shared" si="12"/>
        <v>30.75</v>
      </c>
      <c r="J192" s="24"/>
      <c r="K192" s="62">
        <f t="shared" si="13"/>
        <v>30.75</v>
      </c>
      <c r="L192" s="63"/>
      <c r="M192" s="20" t="str">
        <f t="shared" si="14"/>
        <v>Juin</v>
      </c>
      <c r="N192" t="e">
        <f>IF(AND(B192=#REF!,C192=#REF!),"oui","non")</f>
        <v>#REF!</v>
      </c>
    </row>
    <row r="193" spans="1:14" ht="18.75">
      <c r="A193" s="17">
        <v>186</v>
      </c>
      <c r="B193" s="123" t="s">
        <v>432</v>
      </c>
      <c r="C193" s="123" t="s">
        <v>433</v>
      </c>
      <c r="D193" s="44">
        <v>9.75</v>
      </c>
      <c r="E193" s="163">
        <v>9</v>
      </c>
      <c r="F193" s="60">
        <f t="shared" si="10"/>
        <v>9.375</v>
      </c>
      <c r="G193" s="61">
        <f t="shared" si="11"/>
        <v>28.125</v>
      </c>
      <c r="H193" s="337">
        <v>14.5</v>
      </c>
      <c r="I193" s="62">
        <f t="shared" si="12"/>
        <v>43.5</v>
      </c>
      <c r="J193" s="24"/>
      <c r="K193" s="62">
        <f t="shared" si="13"/>
        <v>43.5</v>
      </c>
      <c r="L193" s="63"/>
      <c r="M193" s="20" t="str">
        <f t="shared" si="14"/>
        <v>Synthèse</v>
      </c>
      <c r="N193" t="e">
        <f>IF(AND(B193=#REF!,C193=#REF!),"oui","non")</f>
        <v>#REF!</v>
      </c>
    </row>
    <row r="194" spans="1:14" ht="18.75">
      <c r="A194" s="17">
        <v>187</v>
      </c>
      <c r="B194" s="123" t="s">
        <v>434</v>
      </c>
      <c r="C194" s="123" t="s">
        <v>435</v>
      </c>
      <c r="D194" s="24">
        <v>10.25</v>
      </c>
      <c r="E194" s="163">
        <v>12</v>
      </c>
      <c r="F194" s="60">
        <f t="shared" si="10"/>
        <v>11.125</v>
      </c>
      <c r="G194" s="61">
        <f t="shared" si="11"/>
        <v>33.375</v>
      </c>
      <c r="H194" s="163"/>
      <c r="I194" s="62">
        <f t="shared" si="12"/>
        <v>33.375</v>
      </c>
      <c r="J194" s="24"/>
      <c r="K194" s="62">
        <f t="shared" si="13"/>
        <v>33.375</v>
      </c>
      <c r="L194" s="63"/>
      <c r="M194" s="20" t="str">
        <f t="shared" si="14"/>
        <v>Juin</v>
      </c>
      <c r="N194" t="e">
        <f>IF(AND(B194=#REF!,C194=#REF!),"oui","non")</f>
        <v>#REF!</v>
      </c>
    </row>
    <row r="195" spans="1:14" ht="18.75">
      <c r="A195" s="17">
        <v>188</v>
      </c>
      <c r="B195" s="123" t="s">
        <v>777</v>
      </c>
      <c r="C195" s="123" t="s">
        <v>65</v>
      </c>
      <c r="D195" s="24">
        <v>9.75</v>
      </c>
      <c r="E195" s="152">
        <v>12</v>
      </c>
      <c r="F195" s="60">
        <f t="shared" si="10"/>
        <v>10.875</v>
      </c>
      <c r="G195" s="61">
        <f t="shared" si="11"/>
        <v>32.625</v>
      </c>
      <c r="H195" s="337"/>
      <c r="I195" s="62">
        <f t="shared" si="12"/>
        <v>32.625</v>
      </c>
      <c r="J195" s="24"/>
      <c r="K195" s="62">
        <f t="shared" si="13"/>
        <v>32.625</v>
      </c>
      <c r="L195" s="63"/>
      <c r="M195" s="20" t="str">
        <f t="shared" si="14"/>
        <v>Juin</v>
      </c>
      <c r="N195" t="e">
        <f>IF(AND(B195=#REF!,C195=#REF!),"oui","non")</f>
        <v>#REF!</v>
      </c>
    </row>
    <row r="196" spans="1:14" ht="18.75">
      <c r="A196" s="17">
        <v>189</v>
      </c>
      <c r="B196" s="123" t="s">
        <v>436</v>
      </c>
      <c r="C196" s="123" t="s">
        <v>206</v>
      </c>
      <c r="D196" s="24">
        <v>7.75</v>
      </c>
      <c r="E196" s="163">
        <v>9</v>
      </c>
      <c r="F196" s="60">
        <f t="shared" si="10"/>
        <v>8.375</v>
      </c>
      <c r="G196" s="61">
        <f t="shared" si="11"/>
        <v>25.125</v>
      </c>
      <c r="H196" s="337">
        <v>10.5</v>
      </c>
      <c r="I196" s="62">
        <f t="shared" si="12"/>
        <v>31.5</v>
      </c>
      <c r="J196" s="24"/>
      <c r="K196" s="62">
        <f t="shared" si="13"/>
        <v>31.5</v>
      </c>
      <c r="L196" s="63"/>
      <c r="M196" s="20" t="str">
        <f t="shared" si="14"/>
        <v>Synthèse</v>
      </c>
      <c r="N196" t="e">
        <f>IF(AND(B196=#REF!,C196=#REF!),"oui","non")</f>
        <v>#REF!</v>
      </c>
    </row>
    <row r="197" spans="1:14" ht="18.75">
      <c r="A197" s="17">
        <v>190</v>
      </c>
      <c r="B197" s="123" t="s">
        <v>437</v>
      </c>
      <c r="C197" s="123" t="s">
        <v>438</v>
      </c>
      <c r="D197" s="24">
        <v>8.5</v>
      </c>
      <c r="E197" s="163">
        <v>16</v>
      </c>
      <c r="F197" s="60">
        <f t="shared" si="10"/>
        <v>12.25</v>
      </c>
      <c r="G197" s="61">
        <f t="shared" si="11"/>
        <v>36.75</v>
      </c>
      <c r="H197" s="163"/>
      <c r="I197" s="62">
        <f t="shared" si="12"/>
        <v>36.75</v>
      </c>
      <c r="J197" s="24"/>
      <c r="K197" s="62">
        <f t="shared" si="13"/>
        <v>36.75</v>
      </c>
      <c r="L197" s="63"/>
      <c r="M197" s="20" t="str">
        <f t="shared" si="14"/>
        <v>Juin</v>
      </c>
      <c r="N197" t="e">
        <f>IF(AND(B197=#REF!,C197=#REF!),"oui","non")</f>
        <v>#REF!</v>
      </c>
    </row>
    <row r="198" spans="1:14" ht="18.75">
      <c r="A198" s="17">
        <v>191</v>
      </c>
      <c r="B198" s="123" t="s">
        <v>439</v>
      </c>
      <c r="C198" s="123" t="s">
        <v>440</v>
      </c>
      <c r="D198" s="24">
        <v>9.5</v>
      </c>
      <c r="E198" s="163">
        <v>9.5</v>
      </c>
      <c r="F198" s="60">
        <f t="shared" si="10"/>
        <v>9.5</v>
      </c>
      <c r="G198" s="61">
        <f t="shared" si="11"/>
        <v>28.5</v>
      </c>
      <c r="H198" s="337">
        <v>19.5</v>
      </c>
      <c r="I198" s="62">
        <f t="shared" si="12"/>
        <v>58.5</v>
      </c>
      <c r="J198" s="24"/>
      <c r="K198" s="62">
        <f t="shared" si="13"/>
        <v>58.5</v>
      </c>
      <c r="L198" s="63"/>
      <c r="M198" s="20" t="str">
        <f t="shared" si="14"/>
        <v>Synthèse</v>
      </c>
      <c r="N198" t="e">
        <f>IF(AND(B198=#REF!,C198=#REF!),"oui","non")</f>
        <v>#REF!</v>
      </c>
    </row>
    <row r="199" spans="1:14" ht="18.75">
      <c r="A199" s="17">
        <v>192</v>
      </c>
      <c r="B199" s="123" t="s">
        <v>441</v>
      </c>
      <c r="C199" s="123" t="s">
        <v>50</v>
      </c>
      <c r="D199" s="24">
        <v>8</v>
      </c>
      <c r="E199" s="163">
        <v>8</v>
      </c>
      <c r="F199" s="60">
        <f t="shared" si="10"/>
        <v>8</v>
      </c>
      <c r="G199" s="61">
        <f t="shared" si="11"/>
        <v>24</v>
      </c>
      <c r="H199" s="337">
        <v>16.5</v>
      </c>
      <c r="I199" s="62">
        <f t="shared" si="12"/>
        <v>49.5</v>
      </c>
      <c r="J199" s="24"/>
      <c r="K199" s="62">
        <f t="shared" si="13"/>
        <v>49.5</v>
      </c>
      <c r="L199" s="63"/>
      <c r="M199" s="20" t="str">
        <f t="shared" si="14"/>
        <v>Synthèse</v>
      </c>
      <c r="N199" t="e">
        <f>IF(AND(B199=#REF!,C199=#REF!),"oui","non")</f>
        <v>#REF!</v>
      </c>
    </row>
    <row r="200" spans="1:14" ht="18.75">
      <c r="A200" s="17">
        <v>193</v>
      </c>
      <c r="B200" s="123" t="s">
        <v>442</v>
      </c>
      <c r="C200" s="123" t="s">
        <v>443</v>
      </c>
      <c r="D200" s="24">
        <v>12.5</v>
      </c>
      <c r="E200" s="163">
        <v>7</v>
      </c>
      <c r="F200" s="60">
        <f t="shared" ref="F200:F263" si="15">IF(AND(D200=0,E200=0),L200/3,(D200+E200)/2)</f>
        <v>9.75</v>
      </c>
      <c r="G200" s="61">
        <f t="shared" ref="G200:G263" si="16">F200*3</f>
        <v>29.25</v>
      </c>
      <c r="H200" s="337">
        <v>14.5</v>
      </c>
      <c r="I200" s="62">
        <f t="shared" ref="I200:I263" si="17">MAX(G200,H200*3)</f>
        <v>43.5</v>
      </c>
      <c r="J200" s="24"/>
      <c r="K200" s="62">
        <f t="shared" ref="K200:K263" si="18">MAX(I200,J200*3)</f>
        <v>43.5</v>
      </c>
      <c r="L200" s="63"/>
      <c r="M200" s="20" t="str">
        <f t="shared" ref="M200:M263" si="19">IF(ISBLANK(J200),IF(ISBLANK(H200),"Juin","Synthèse"),"Rattrapage")</f>
        <v>Synthèse</v>
      </c>
      <c r="N200" t="e">
        <f>IF(AND(B200=#REF!,C200=#REF!),"oui","non")</f>
        <v>#REF!</v>
      </c>
    </row>
    <row r="201" spans="1:14" ht="18.75">
      <c r="A201" s="17">
        <v>194</v>
      </c>
      <c r="B201" s="123" t="s">
        <v>444</v>
      </c>
      <c r="C201" s="123" t="s">
        <v>445</v>
      </c>
      <c r="D201" s="24">
        <v>11</v>
      </c>
      <c r="E201" s="163">
        <v>9.5</v>
      </c>
      <c r="F201" s="60">
        <f t="shared" si="15"/>
        <v>10.25</v>
      </c>
      <c r="G201" s="61">
        <f t="shared" si="16"/>
        <v>30.75</v>
      </c>
      <c r="H201" s="163"/>
      <c r="I201" s="62">
        <f t="shared" si="17"/>
        <v>30.75</v>
      </c>
      <c r="J201" s="24"/>
      <c r="K201" s="62">
        <f t="shared" si="18"/>
        <v>30.75</v>
      </c>
      <c r="L201" s="63"/>
      <c r="M201" s="20" t="str">
        <f t="shared" si="19"/>
        <v>Juin</v>
      </c>
      <c r="N201" t="e">
        <f>IF(AND(B201=#REF!,C201=#REF!),"oui","non")</f>
        <v>#REF!</v>
      </c>
    </row>
    <row r="202" spans="1:14" ht="18.75">
      <c r="A202" s="17">
        <v>195</v>
      </c>
      <c r="B202" s="123" t="s">
        <v>446</v>
      </c>
      <c r="C202" s="123" t="s">
        <v>228</v>
      </c>
      <c r="D202" s="24">
        <v>11.25</v>
      </c>
      <c r="E202" s="163">
        <v>10.5</v>
      </c>
      <c r="F202" s="60">
        <f t="shared" si="15"/>
        <v>10.875</v>
      </c>
      <c r="G202" s="61">
        <f t="shared" si="16"/>
        <v>32.625</v>
      </c>
      <c r="H202" s="163"/>
      <c r="I202" s="62">
        <f t="shared" si="17"/>
        <v>32.625</v>
      </c>
      <c r="J202" s="24"/>
      <c r="K202" s="62">
        <f t="shared" si="18"/>
        <v>32.625</v>
      </c>
      <c r="L202" s="63"/>
      <c r="M202" s="20" t="str">
        <f t="shared" si="19"/>
        <v>Juin</v>
      </c>
      <c r="N202" t="e">
        <f>IF(AND(B202=#REF!,C202=#REF!),"oui","non")</f>
        <v>#REF!</v>
      </c>
    </row>
    <row r="203" spans="1:14" ht="18.75">
      <c r="A203" s="17">
        <v>196</v>
      </c>
      <c r="B203" s="123" t="s">
        <v>447</v>
      </c>
      <c r="C203" s="123" t="s">
        <v>448</v>
      </c>
      <c r="D203" s="24">
        <v>7.5</v>
      </c>
      <c r="E203" s="163">
        <v>7.5</v>
      </c>
      <c r="F203" s="60">
        <f t="shared" si="15"/>
        <v>7.5</v>
      </c>
      <c r="G203" s="61">
        <f t="shared" si="16"/>
        <v>22.5</v>
      </c>
      <c r="H203" s="337">
        <v>9.5</v>
      </c>
      <c r="I203" s="62">
        <f t="shared" si="17"/>
        <v>28.5</v>
      </c>
      <c r="J203" s="24"/>
      <c r="K203" s="62">
        <f t="shared" si="18"/>
        <v>28.5</v>
      </c>
      <c r="L203" s="63"/>
      <c r="M203" s="20" t="str">
        <f t="shared" si="19"/>
        <v>Synthèse</v>
      </c>
      <c r="N203" t="e">
        <f>IF(AND(B203=#REF!,C203=#REF!),"oui","non")</f>
        <v>#REF!</v>
      </c>
    </row>
    <row r="204" spans="1:14" ht="18.75">
      <c r="A204" s="17">
        <v>197</v>
      </c>
      <c r="B204" s="123" t="s">
        <v>447</v>
      </c>
      <c r="C204" s="123" t="s">
        <v>449</v>
      </c>
      <c r="D204" s="24">
        <v>7.75</v>
      </c>
      <c r="E204" s="163">
        <v>10</v>
      </c>
      <c r="F204" s="60">
        <f t="shared" si="15"/>
        <v>8.875</v>
      </c>
      <c r="G204" s="61">
        <f t="shared" si="16"/>
        <v>26.625</v>
      </c>
      <c r="H204" s="337">
        <v>12.5</v>
      </c>
      <c r="I204" s="62">
        <f t="shared" si="17"/>
        <v>37.5</v>
      </c>
      <c r="J204" s="24"/>
      <c r="K204" s="62">
        <f t="shared" si="18"/>
        <v>37.5</v>
      </c>
      <c r="L204" s="63"/>
      <c r="M204" s="20" t="str">
        <f t="shared" si="19"/>
        <v>Synthèse</v>
      </c>
      <c r="N204" t="e">
        <f>IF(AND(B204=#REF!,C204=#REF!),"oui","non")</f>
        <v>#REF!</v>
      </c>
    </row>
    <row r="205" spans="1:14" ht="18.75">
      <c r="A205" s="17">
        <v>198</v>
      </c>
      <c r="B205" s="123" t="s">
        <v>111</v>
      </c>
      <c r="C205" s="123" t="s">
        <v>337</v>
      </c>
      <c r="D205" s="24">
        <v>9.5</v>
      </c>
      <c r="E205" s="163">
        <v>6.5</v>
      </c>
      <c r="F205" s="60">
        <f t="shared" si="15"/>
        <v>8</v>
      </c>
      <c r="G205" s="61">
        <f t="shared" si="16"/>
        <v>24</v>
      </c>
      <c r="H205" s="337">
        <v>11</v>
      </c>
      <c r="I205" s="62">
        <f t="shared" si="17"/>
        <v>33</v>
      </c>
      <c r="J205" s="24"/>
      <c r="K205" s="62">
        <f t="shared" si="18"/>
        <v>33</v>
      </c>
      <c r="L205" s="63"/>
      <c r="M205" s="20" t="str">
        <f t="shared" si="19"/>
        <v>Synthèse</v>
      </c>
      <c r="N205" t="e">
        <f>IF(AND(B205=#REF!,C205=#REF!),"oui","non")</f>
        <v>#REF!</v>
      </c>
    </row>
    <row r="206" spans="1:14" ht="18.75">
      <c r="A206" s="17">
        <v>199</v>
      </c>
      <c r="B206" s="123" t="s">
        <v>450</v>
      </c>
      <c r="C206" s="123" t="s">
        <v>451</v>
      </c>
      <c r="D206" s="24">
        <v>11.75</v>
      </c>
      <c r="E206" s="163">
        <v>9</v>
      </c>
      <c r="F206" s="60">
        <f t="shared" si="15"/>
        <v>10.375</v>
      </c>
      <c r="G206" s="61">
        <f t="shared" si="16"/>
        <v>31.125</v>
      </c>
      <c r="H206" s="163"/>
      <c r="I206" s="62">
        <f t="shared" si="17"/>
        <v>31.125</v>
      </c>
      <c r="J206" s="24"/>
      <c r="K206" s="62">
        <f t="shared" si="18"/>
        <v>31.125</v>
      </c>
      <c r="L206" s="63"/>
      <c r="M206" s="20" t="str">
        <f t="shared" si="19"/>
        <v>Juin</v>
      </c>
      <c r="N206" t="e">
        <f>IF(AND(B206=#REF!,C206=#REF!),"oui","non")</f>
        <v>#REF!</v>
      </c>
    </row>
    <row r="207" spans="1:14" ht="18.75">
      <c r="A207" s="17">
        <v>200</v>
      </c>
      <c r="B207" s="123" t="s">
        <v>452</v>
      </c>
      <c r="C207" s="123" t="s">
        <v>453</v>
      </c>
      <c r="D207" s="24">
        <v>9</v>
      </c>
      <c r="E207" s="163">
        <v>13</v>
      </c>
      <c r="F207" s="60">
        <f t="shared" si="15"/>
        <v>11</v>
      </c>
      <c r="G207" s="61">
        <f t="shared" si="16"/>
        <v>33</v>
      </c>
      <c r="H207" s="163"/>
      <c r="I207" s="62">
        <f t="shared" si="17"/>
        <v>33</v>
      </c>
      <c r="J207" s="24"/>
      <c r="K207" s="62">
        <f t="shared" si="18"/>
        <v>33</v>
      </c>
      <c r="L207" s="63"/>
      <c r="M207" s="20" t="str">
        <f t="shared" si="19"/>
        <v>Juin</v>
      </c>
      <c r="N207" t="e">
        <f>IF(AND(B207=#REF!,C207=#REF!),"oui","non")</f>
        <v>#REF!</v>
      </c>
    </row>
    <row r="208" spans="1:14" ht="18.75">
      <c r="A208" s="17">
        <v>201</v>
      </c>
      <c r="B208" s="123" t="s">
        <v>454</v>
      </c>
      <c r="C208" s="123" t="s">
        <v>455</v>
      </c>
      <c r="D208" s="24">
        <v>10.25</v>
      </c>
      <c r="E208" s="163">
        <v>9.5</v>
      </c>
      <c r="F208" s="60">
        <f t="shared" si="15"/>
        <v>9.875</v>
      </c>
      <c r="G208" s="61">
        <f t="shared" si="16"/>
        <v>29.625</v>
      </c>
      <c r="H208" s="163"/>
      <c r="I208" s="62">
        <f t="shared" si="17"/>
        <v>29.625</v>
      </c>
      <c r="J208" s="24"/>
      <c r="K208" s="62">
        <f t="shared" si="18"/>
        <v>29.625</v>
      </c>
      <c r="L208" s="63"/>
      <c r="M208" s="20" t="str">
        <f t="shared" si="19"/>
        <v>Juin</v>
      </c>
      <c r="N208" t="e">
        <f>IF(AND(B208=#REF!,C208=#REF!),"oui","non")</f>
        <v>#REF!</v>
      </c>
    </row>
    <row r="209" spans="1:14" ht="18.75">
      <c r="A209" s="17">
        <v>202</v>
      </c>
      <c r="B209" s="123" t="s">
        <v>456</v>
      </c>
      <c r="C209" s="123" t="s">
        <v>457</v>
      </c>
      <c r="D209" s="24">
        <v>7</v>
      </c>
      <c r="E209" s="163">
        <v>8</v>
      </c>
      <c r="F209" s="60">
        <f t="shared" si="15"/>
        <v>7.5</v>
      </c>
      <c r="G209" s="61">
        <f t="shared" si="16"/>
        <v>22.5</v>
      </c>
      <c r="H209" s="337">
        <v>11.5</v>
      </c>
      <c r="I209" s="62">
        <f t="shared" si="17"/>
        <v>34.5</v>
      </c>
      <c r="J209" s="24"/>
      <c r="K209" s="62">
        <f t="shared" si="18"/>
        <v>34.5</v>
      </c>
      <c r="L209" s="63"/>
      <c r="M209" s="20" t="str">
        <f t="shared" si="19"/>
        <v>Synthèse</v>
      </c>
      <c r="N209" t="e">
        <f>IF(AND(B209=#REF!,C209=#REF!),"oui","non")</f>
        <v>#REF!</v>
      </c>
    </row>
    <row r="210" spans="1:14" ht="18.75">
      <c r="A210" s="17">
        <v>203</v>
      </c>
      <c r="B210" s="123" t="s">
        <v>80</v>
      </c>
      <c r="C210" s="123" t="s">
        <v>458</v>
      </c>
      <c r="D210" s="24">
        <v>7.25</v>
      </c>
      <c r="E210" s="163">
        <v>5.5</v>
      </c>
      <c r="F210" s="60">
        <f t="shared" si="15"/>
        <v>6.375</v>
      </c>
      <c r="G210" s="61">
        <f t="shared" si="16"/>
        <v>19.125</v>
      </c>
      <c r="H210" s="337">
        <v>14.5</v>
      </c>
      <c r="I210" s="62">
        <f t="shared" si="17"/>
        <v>43.5</v>
      </c>
      <c r="J210" s="24"/>
      <c r="K210" s="62">
        <f t="shared" si="18"/>
        <v>43.5</v>
      </c>
      <c r="L210" s="63"/>
      <c r="M210" s="20" t="str">
        <f t="shared" si="19"/>
        <v>Synthèse</v>
      </c>
      <c r="N210" t="e">
        <f>IF(AND(B210=#REF!,C210=#REF!),"oui","non")</f>
        <v>#REF!</v>
      </c>
    </row>
    <row r="211" spans="1:14" ht="18.75">
      <c r="A211" s="17">
        <v>204</v>
      </c>
      <c r="B211" s="123" t="s">
        <v>459</v>
      </c>
      <c r="C211" s="123" t="s">
        <v>460</v>
      </c>
      <c r="D211" s="24">
        <v>8.25</v>
      </c>
      <c r="E211" s="163">
        <v>6.5</v>
      </c>
      <c r="F211" s="60">
        <f t="shared" si="15"/>
        <v>7.375</v>
      </c>
      <c r="G211" s="61">
        <f t="shared" si="16"/>
        <v>22.125</v>
      </c>
      <c r="H211" s="337">
        <v>9.5</v>
      </c>
      <c r="I211" s="62">
        <f t="shared" si="17"/>
        <v>28.5</v>
      </c>
      <c r="J211" s="24"/>
      <c r="K211" s="62">
        <f t="shared" si="18"/>
        <v>28.5</v>
      </c>
      <c r="L211" s="63"/>
      <c r="M211" s="20" t="str">
        <f t="shared" si="19"/>
        <v>Synthèse</v>
      </c>
      <c r="N211" t="e">
        <f>IF(AND(B211=#REF!,C211=#REF!),"oui","non")</f>
        <v>#REF!</v>
      </c>
    </row>
    <row r="212" spans="1:14" ht="18.75">
      <c r="A212" s="17">
        <v>205</v>
      </c>
      <c r="B212" s="123" t="s">
        <v>461</v>
      </c>
      <c r="C212" s="123" t="s">
        <v>52</v>
      </c>
      <c r="D212" s="24">
        <v>7.5</v>
      </c>
      <c r="E212" s="163">
        <v>7.5</v>
      </c>
      <c r="F212" s="60">
        <f t="shared" si="15"/>
        <v>7.5</v>
      </c>
      <c r="G212" s="61">
        <f t="shared" si="16"/>
        <v>22.5</v>
      </c>
      <c r="H212" s="337">
        <v>8.5</v>
      </c>
      <c r="I212" s="62">
        <f t="shared" si="17"/>
        <v>25.5</v>
      </c>
      <c r="J212" s="24"/>
      <c r="K212" s="62">
        <f t="shared" si="18"/>
        <v>25.5</v>
      </c>
      <c r="L212" s="63"/>
      <c r="M212" s="20" t="str">
        <f t="shared" si="19"/>
        <v>Synthèse</v>
      </c>
      <c r="N212" t="e">
        <f>IF(AND(B212=#REF!,C212=#REF!),"oui","non")</f>
        <v>#REF!</v>
      </c>
    </row>
    <row r="213" spans="1:14" ht="18.75">
      <c r="A213" s="17">
        <v>206</v>
      </c>
      <c r="B213" s="123" t="s">
        <v>462</v>
      </c>
      <c r="C213" s="123" t="s">
        <v>778</v>
      </c>
      <c r="D213" s="24">
        <v>8.5</v>
      </c>
      <c r="E213" s="163">
        <v>9</v>
      </c>
      <c r="F213" s="60">
        <f t="shared" si="15"/>
        <v>8.75</v>
      </c>
      <c r="G213" s="61">
        <f t="shared" si="16"/>
        <v>26.25</v>
      </c>
      <c r="H213" s="337">
        <v>14.5</v>
      </c>
      <c r="I213" s="62">
        <f t="shared" si="17"/>
        <v>43.5</v>
      </c>
      <c r="J213" s="24"/>
      <c r="K213" s="62">
        <f t="shared" si="18"/>
        <v>43.5</v>
      </c>
      <c r="L213" s="63"/>
      <c r="M213" s="20" t="str">
        <f t="shared" si="19"/>
        <v>Synthèse</v>
      </c>
      <c r="N213" t="e">
        <f>IF(AND(B213=#REF!,C213=#REF!),"oui","non")</f>
        <v>#REF!</v>
      </c>
    </row>
    <row r="214" spans="1:14" ht="18.75">
      <c r="A214" s="17">
        <v>207</v>
      </c>
      <c r="B214" s="123" t="s">
        <v>463</v>
      </c>
      <c r="C214" s="123" t="s">
        <v>68</v>
      </c>
      <c r="D214" s="24">
        <v>13.5</v>
      </c>
      <c r="E214" s="163">
        <v>10.5</v>
      </c>
      <c r="F214" s="60">
        <f t="shared" si="15"/>
        <v>12</v>
      </c>
      <c r="G214" s="61">
        <f t="shared" si="16"/>
        <v>36</v>
      </c>
      <c r="H214" s="163"/>
      <c r="I214" s="62">
        <f t="shared" si="17"/>
        <v>36</v>
      </c>
      <c r="J214" s="24"/>
      <c r="K214" s="62">
        <f t="shared" si="18"/>
        <v>36</v>
      </c>
      <c r="L214" s="63"/>
      <c r="M214" s="20" t="str">
        <f t="shared" si="19"/>
        <v>Juin</v>
      </c>
      <c r="N214" t="e">
        <f>IF(AND(B214=#REF!,C214=#REF!),"oui","non")</f>
        <v>#REF!</v>
      </c>
    </row>
    <row r="215" spans="1:14" ht="18.75">
      <c r="A215" s="17">
        <v>208</v>
      </c>
      <c r="B215" s="123" t="s">
        <v>112</v>
      </c>
      <c r="C215" s="123" t="s">
        <v>287</v>
      </c>
      <c r="D215" s="24">
        <v>7.5</v>
      </c>
      <c r="E215" s="163">
        <v>6</v>
      </c>
      <c r="F215" s="60">
        <f t="shared" si="15"/>
        <v>6.75</v>
      </c>
      <c r="G215" s="61">
        <f t="shared" si="16"/>
        <v>20.25</v>
      </c>
      <c r="H215" s="337">
        <v>12.5</v>
      </c>
      <c r="I215" s="62">
        <f t="shared" si="17"/>
        <v>37.5</v>
      </c>
      <c r="J215" s="24"/>
      <c r="K215" s="62">
        <f t="shared" si="18"/>
        <v>37.5</v>
      </c>
      <c r="L215" s="63"/>
      <c r="M215" s="20" t="str">
        <f t="shared" si="19"/>
        <v>Synthèse</v>
      </c>
      <c r="N215" t="e">
        <f>IF(AND(B215=#REF!,C215=#REF!),"oui","non")</f>
        <v>#REF!</v>
      </c>
    </row>
    <row r="216" spans="1:14" ht="18.75">
      <c r="A216" s="17">
        <v>209</v>
      </c>
      <c r="B216" s="123" t="s">
        <v>464</v>
      </c>
      <c r="C216" s="123" t="s">
        <v>71</v>
      </c>
      <c r="D216" s="24">
        <v>13.75</v>
      </c>
      <c r="E216" s="163">
        <v>15.5</v>
      </c>
      <c r="F216" s="60">
        <f t="shared" si="15"/>
        <v>14.625</v>
      </c>
      <c r="G216" s="61">
        <f t="shared" si="16"/>
        <v>43.875</v>
      </c>
      <c r="H216" s="163"/>
      <c r="I216" s="62">
        <f t="shared" si="17"/>
        <v>43.875</v>
      </c>
      <c r="J216" s="24"/>
      <c r="K216" s="62">
        <f t="shared" si="18"/>
        <v>43.875</v>
      </c>
      <c r="L216" s="63"/>
      <c r="M216" s="20" t="str">
        <f t="shared" si="19"/>
        <v>Juin</v>
      </c>
      <c r="N216" t="e">
        <f>IF(AND(B216=#REF!,C216=#REF!),"oui","non")</f>
        <v>#REF!</v>
      </c>
    </row>
    <row r="217" spans="1:14" ht="18.75">
      <c r="A217" s="17">
        <v>210</v>
      </c>
      <c r="B217" s="123" t="s">
        <v>465</v>
      </c>
      <c r="C217" s="123" t="s">
        <v>47</v>
      </c>
      <c r="D217" s="24">
        <v>11.25</v>
      </c>
      <c r="E217" s="163">
        <v>9.5</v>
      </c>
      <c r="F217" s="60">
        <f t="shared" si="15"/>
        <v>10.375</v>
      </c>
      <c r="G217" s="61">
        <f t="shared" si="16"/>
        <v>31.125</v>
      </c>
      <c r="H217" s="163"/>
      <c r="I217" s="62">
        <f t="shared" si="17"/>
        <v>31.125</v>
      </c>
      <c r="J217" s="24"/>
      <c r="K217" s="62">
        <f t="shared" si="18"/>
        <v>31.125</v>
      </c>
      <c r="L217" s="63"/>
      <c r="M217" s="20" t="str">
        <f t="shared" si="19"/>
        <v>Juin</v>
      </c>
      <c r="N217" t="e">
        <f>IF(AND(B217=#REF!,C217=#REF!),"oui","non")</f>
        <v>#REF!</v>
      </c>
    </row>
    <row r="218" spans="1:14" ht="18.75">
      <c r="A218" s="17">
        <v>211</v>
      </c>
      <c r="B218" s="123" t="s">
        <v>466</v>
      </c>
      <c r="C218" s="123" t="s">
        <v>152</v>
      </c>
      <c r="D218" s="24">
        <v>12</v>
      </c>
      <c r="E218" s="163">
        <v>7</v>
      </c>
      <c r="F218" s="60">
        <f t="shared" si="15"/>
        <v>9.5</v>
      </c>
      <c r="G218" s="61">
        <f t="shared" si="16"/>
        <v>28.5</v>
      </c>
      <c r="H218" s="337">
        <v>13</v>
      </c>
      <c r="I218" s="62">
        <f t="shared" si="17"/>
        <v>39</v>
      </c>
      <c r="J218" s="24"/>
      <c r="K218" s="62">
        <f t="shared" si="18"/>
        <v>39</v>
      </c>
      <c r="L218" s="63"/>
      <c r="M218" s="20" t="str">
        <f t="shared" si="19"/>
        <v>Synthèse</v>
      </c>
      <c r="N218" t="e">
        <f>IF(AND(B218=#REF!,C218=#REF!),"oui","non")</f>
        <v>#REF!</v>
      </c>
    </row>
    <row r="219" spans="1:14" ht="18.75">
      <c r="A219" s="17">
        <v>212</v>
      </c>
      <c r="B219" s="123" t="s">
        <v>467</v>
      </c>
      <c r="C219" s="123" t="s">
        <v>468</v>
      </c>
      <c r="D219" s="24">
        <v>9</v>
      </c>
      <c r="E219" s="163">
        <v>7</v>
      </c>
      <c r="F219" s="60">
        <f t="shared" si="15"/>
        <v>8</v>
      </c>
      <c r="G219" s="61">
        <f t="shared" si="16"/>
        <v>24</v>
      </c>
      <c r="H219" s="337">
        <v>14.5</v>
      </c>
      <c r="I219" s="62">
        <f t="shared" si="17"/>
        <v>43.5</v>
      </c>
      <c r="J219" s="24"/>
      <c r="K219" s="62">
        <f t="shared" si="18"/>
        <v>43.5</v>
      </c>
      <c r="L219" s="63"/>
      <c r="M219" s="20" t="str">
        <f t="shared" si="19"/>
        <v>Synthèse</v>
      </c>
      <c r="N219" t="e">
        <f>IF(AND(B219=#REF!,C219=#REF!),"oui","non")</f>
        <v>#REF!</v>
      </c>
    </row>
    <row r="220" spans="1:14" ht="18.75">
      <c r="A220" s="17">
        <v>213</v>
      </c>
      <c r="B220" s="123" t="s">
        <v>469</v>
      </c>
      <c r="C220" s="123" t="s">
        <v>470</v>
      </c>
      <c r="D220" s="24">
        <v>7.75</v>
      </c>
      <c r="E220" s="163">
        <v>5.5</v>
      </c>
      <c r="F220" s="60">
        <f t="shared" si="15"/>
        <v>6.625</v>
      </c>
      <c r="G220" s="61">
        <f t="shared" si="16"/>
        <v>19.875</v>
      </c>
      <c r="H220" s="337">
        <v>13.5</v>
      </c>
      <c r="I220" s="62">
        <f t="shared" si="17"/>
        <v>40.5</v>
      </c>
      <c r="J220" s="24"/>
      <c r="K220" s="62">
        <f t="shared" si="18"/>
        <v>40.5</v>
      </c>
      <c r="L220" s="63"/>
      <c r="M220" s="20" t="str">
        <f t="shared" si="19"/>
        <v>Synthèse</v>
      </c>
      <c r="N220" t="e">
        <f>IF(AND(B220=#REF!,C220=#REF!),"oui","non")</f>
        <v>#REF!</v>
      </c>
    </row>
    <row r="221" spans="1:14" ht="18.75">
      <c r="A221" s="17">
        <v>214</v>
      </c>
      <c r="B221" s="123" t="s">
        <v>471</v>
      </c>
      <c r="C221" s="123" t="s">
        <v>472</v>
      </c>
      <c r="D221" s="24">
        <v>8.25</v>
      </c>
      <c r="E221" s="163">
        <v>6.5</v>
      </c>
      <c r="F221" s="60">
        <f t="shared" si="15"/>
        <v>7.375</v>
      </c>
      <c r="G221" s="61">
        <f t="shared" si="16"/>
        <v>22.125</v>
      </c>
      <c r="H221" s="337">
        <v>10</v>
      </c>
      <c r="I221" s="62">
        <f t="shared" si="17"/>
        <v>30</v>
      </c>
      <c r="J221" s="24"/>
      <c r="K221" s="62">
        <f t="shared" si="18"/>
        <v>30</v>
      </c>
      <c r="L221" s="63"/>
      <c r="M221" s="20" t="str">
        <f t="shared" si="19"/>
        <v>Synthèse</v>
      </c>
      <c r="N221" t="e">
        <f>IF(AND(B221=#REF!,C221=#REF!),"oui","non")</f>
        <v>#REF!</v>
      </c>
    </row>
    <row r="222" spans="1:14" ht="18.75">
      <c r="A222" s="17">
        <v>215</v>
      </c>
      <c r="B222" s="123" t="s">
        <v>473</v>
      </c>
      <c r="C222" s="123" t="s">
        <v>474</v>
      </c>
      <c r="D222" s="24">
        <v>11.5</v>
      </c>
      <c r="E222" s="163">
        <v>9.5</v>
      </c>
      <c r="F222" s="60">
        <f t="shared" si="15"/>
        <v>10.5</v>
      </c>
      <c r="G222" s="61">
        <f t="shared" si="16"/>
        <v>31.5</v>
      </c>
      <c r="H222" s="163"/>
      <c r="I222" s="62">
        <f t="shared" si="17"/>
        <v>31.5</v>
      </c>
      <c r="J222" s="24"/>
      <c r="K222" s="62">
        <f t="shared" si="18"/>
        <v>31.5</v>
      </c>
      <c r="L222" s="63"/>
      <c r="M222" s="20" t="str">
        <f t="shared" si="19"/>
        <v>Juin</v>
      </c>
      <c r="N222" t="e">
        <f>IF(AND(B222=#REF!,C222=#REF!),"oui","non")</f>
        <v>#REF!</v>
      </c>
    </row>
    <row r="223" spans="1:14" ht="18.75">
      <c r="A223" s="17">
        <v>216</v>
      </c>
      <c r="B223" s="123" t="s">
        <v>475</v>
      </c>
      <c r="C223" s="123" t="s">
        <v>476</v>
      </c>
      <c r="D223" s="44">
        <v>11.75</v>
      </c>
      <c r="E223" s="163">
        <v>12.5</v>
      </c>
      <c r="F223" s="60">
        <f t="shared" si="15"/>
        <v>12.125</v>
      </c>
      <c r="G223" s="61">
        <f t="shared" si="16"/>
        <v>36.375</v>
      </c>
      <c r="H223" s="163"/>
      <c r="I223" s="62">
        <f t="shared" si="17"/>
        <v>36.375</v>
      </c>
      <c r="J223" s="24"/>
      <c r="K223" s="62">
        <f t="shared" si="18"/>
        <v>36.375</v>
      </c>
      <c r="L223" s="63"/>
      <c r="M223" s="20" t="str">
        <f t="shared" si="19"/>
        <v>Juin</v>
      </c>
      <c r="N223" t="e">
        <f>IF(AND(B223=#REF!,C223=#REF!),"oui","non")</f>
        <v>#REF!</v>
      </c>
    </row>
    <row r="224" spans="1:14" ht="18.75">
      <c r="A224" s="17">
        <v>217</v>
      </c>
      <c r="B224" s="123" t="s">
        <v>475</v>
      </c>
      <c r="C224" s="123" t="s">
        <v>477</v>
      </c>
      <c r="D224" s="24">
        <v>10.25</v>
      </c>
      <c r="E224" s="163">
        <v>13</v>
      </c>
      <c r="F224" s="60">
        <f t="shared" si="15"/>
        <v>11.625</v>
      </c>
      <c r="G224" s="61">
        <f t="shared" si="16"/>
        <v>34.875</v>
      </c>
      <c r="H224" s="163"/>
      <c r="I224" s="62">
        <f t="shared" si="17"/>
        <v>34.875</v>
      </c>
      <c r="J224" s="24"/>
      <c r="K224" s="62">
        <f t="shared" si="18"/>
        <v>34.875</v>
      </c>
      <c r="L224" s="63"/>
      <c r="M224" s="20" t="str">
        <f t="shared" si="19"/>
        <v>Juin</v>
      </c>
      <c r="N224" t="e">
        <f>IF(AND(B224=#REF!,C224=#REF!),"oui","non")</f>
        <v>#REF!</v>
      </c>
    </row>
    <row r="225" spans="1:14" ht="18.75">
      <c r="A225" s="17">
        <v>218</v>
      </c>
      <c r="B225" s="123" t="s">
        <v>478</v>
      </c>
      <c r="C225" s="123" t="s">
        <v>479</v>
      </c>
      <c r="D225" s="24">
        <v>12.5</v>
      </c>
      <c r="E225" s="163">
        <v>12</v>
      </c>
      <c r="F225" s="60">
        <f t="shared" si="15"/>
        <v>12.25</v>
      </c>
      <c r="G225" s="61">
        <f t="shared" si="16"/>
        <v>36.75</v>
      </c>
      <c r="H225" s="163"/>
      <c r="I225" s="62">
        <f t="shared" si="17"/>
        <v>36.75</v>
      </c>
      <c r="J225" s="24"/>
      <c r="K225" s="62">
        <f t="shared" si="18"/>
        <v>36.75</v>
      </c>
      <c r="L225" s="63"/>
      <c r="M225" s="20" t="str">
        <f t="shared" si="19"/>
        <v>Juin</v>
      </c>
      <c r="N225" t="e">
        <f>IF(AND(B225=#REF!,C225=#REF!),"oui","non")</f>
        <v>#REF!</v>
      </c>
    </row>
    <row r="226" spans="1:14" ht="18.75">
      <c r="A226" s="17">
        <v>219</v>
      </c>
      <c r="B226" s="123" t="s">
        <v>480</v>
      </c>
      <c r="C226" s="123" t="s">
        <v>481</v>
      </c>
      <c r="D226" s="24">
        <v>6.75</v>
      </c>
      <c r="E226" s="163">
        <v>7</v>
      </c>
      <c r="F226" s="60">
        <f t="shared" si="15"/>
        <v>6.875</v>
      </c>
      <c r="G226" s="61">
        <f t="shared" si="16"/>
        <v>20.625</v>
      </c>
      <c r="H226" s="337">
        <v>10</v>
      </c>
      <c r="I226" s="62">
        <f t="shared" si="17"/>
        <v>30</v>
      </c>
      <c r="J226" s="24"/>
      <c r="K226" s="62">
        <f t="shared" si="18"/>
        <v>30</v>
      </c>
      <c r="L226" s="63"/>
      <c r="M226" s="20" t="str">
        <f t="shared" si="19"/>
        <v>Synthèse</v>
      </c>
      <c r="N226" t="e">
        <f>IF(AND(B226=#REF!,C226=#REF!),"oui","non")</f>
        <v>#REF!</v>
      </c>
    </row>
    <row r="227" spans="1:14" ht="18.75">
      <c r="A227" s="17">
        <v>220</v>
      </c>
      <c r="B227" s="123" t="s">
        <v>482</v>
      </c>
      <c r="C227" s="123" t="s">
        <v>206</v>
      </c>
      <c r="D227" s="44">
        <v>13.5</v>
      </c>
      <c r="E227" s="163">
        <v>12.5</v>
      </c>
      <c r="F227" s="60">
        <f t="shared" si="15"/>
        <v>13</v>
      </c>
      <c r="G227" s="61">
        <f t="shared" si="16"/>
        <v>39</v>
      </c>
      <c r="H227" s="163"/>
      <c r="I227" s="62">
        <f t="shared" si="17"/>
        <v>39</v>
      </c>
      <c r="J227" s="24"/>
      <c r="K227" s="62">
        <f t="shared" si="18"/>
        <v>39</v>
      </c>
      <c r="L227" s="63"/>
      <c r="M227" s="20" t="str">
        <f t="shared" si="19"/>
        <v>Juin</v>
      </c>
      <c r="N227" t="e">
        <f>IF(AND(B227=#REF!,C227=#REF!),"oui","non")</f>
        <v>#REF!</v>
      </c>
    </row>
    <row r="228" spans="1:14" ht="18.75">
      <c r="A228" s="17">
        <v>221</v>
      </c>
      <c r="B228" s="123" t="s">
        <v>483</v>
      </c>
      <c r="C228" s="123" t="s">
        <v>484</v>
      </c>
      <c r="D228" s="44">
        <v>10.25</v>
      </c>
      <c r="E228" s="163">
        <v>7</v>
      </c>
      <c r="F228" s="60">
        <f t="shared" si="15"/>
        <v>8.625</v>
      </c>
      <c r="G228" s="61">
        <f t="shared" si="16"/>
        <v>25.875</v>
      </c>
      <c r="H228" s="337">
        <v>12.5</v>
      </c>
      <c r="I228" s="62">
        <f t="shared" si="17"/>
        <v>37.5</v>
      </c>
      <c r="J228" s="24"/>
      <c r="K228" s="62">
        <f t="shared" si="18"/>
        <v>37.5</v>
      </c>
      <c r="L228" s="63"/>
      <c r="M228" s="20" t="str">
        <f t="shared" si="19"/>
        <v>Synthèse</v>
      </c>
      <c r="N228" t="e">
        <f>IF(AND(B228=#REF!,C228=#REF!),"oui","non")</f>
        <v>#REF!</v>
      </c>
    </row>
    <row r="229" spans="1:14" ht="18.75">
      <c r="A229" s="17">
        <v>222</v>
      </c>
      <c r="B229" s="123" t="s">
        <v>485</v>
      </c>
      <c r="C229" s="123" t="s">
        <v>291</v>
      </c>
      <c r="D229" s="24">
        <v>6.75</v>
      </c>
      <c r="E229" s="163">
        <v>7</v>
      </c>
      <c r="F229" s="60">
        <f t="shared" si="15"/>
        <v>6.875</v>
      </c>
      <c r="G229" s="61">
        <f t="shared" si="16"/>
        <v>20.625</v>
      </c>
      <c r="H229" s="337">
        <v>13</v>
      </c>
      <c r="I229" s="62">
        <f t="shared" si="17"/>
        <v>39</v>
      </c>
      <c r="J229" s="24"/>
      <c r="K229" s="62">
        <f t="shared" si="18"/>
        <v>39</v>
      </c>
      <c r="L229" s="63"/>
      <c r="M229" s="20" t="str">
        <f t="shared" si="19"/>
        <v>Synthèse</v>
      </c>
      <c r="N229" t="e">
        <f>IF(AND(B229=#REF!,C229=#REF!),"oui","non")</f>
        <v>#REF!</v>
      </c>
    </row>
    <row r="230" spans="1:14" ht="18.75">
      <c r="A230" s="17">
        <v>223</v>
      </c>
      <c r="B230" s="123" t="s">
        <v>486</v>
      </c>
      <c r="C230" s="123" t="s">
        <v>487</v>
      </c>
      <c r="D230" s="24">
        <v>9.5</v>
      </c>
      <c r="E230" s="163">
        <v>8.5</v>
      </c>
      <c r="F230" s="60">
        <f t="shared" si="15"/>
        <v>9</v>
      </c>
      <c r="G230" s="61">
        <f t="shared" si="16"/>
        <v>27</v>
      </c>
      <c r="H230" s="337">
        <v>14.5</v>
      </c>
      <c r="I230" s="62">
        <f t="shared" si="17"/>
        <v>43.5</v>
      </c>
      <c r="J230" s="24"/>
      <c r="K230" s="62">
        <f t="shared" si="18"/>
        <v>43.5</v>
      </c>
      <c r="L230" s="63"/>
      <c r="M230" s="20" t="str">
        <f t="shared" si="19"/>
        <v>Synthèse</v>
      </c>
      <c r="N230" t="e">
        <f>IF(AND(B230=#REF!,C230=#REF!),"oui","non")</f>
        <v>#REF!</v>
      </c>
    </row>
    <row r="231" spans="1:14" ht="18.75">
      <c r="A231" s="17">
        <v>224</v>
      </c>
      <c r="B231" s="123" t="s">
        <v>488</v>
      </c>
      <c r="C231" s="123" t="s">
        <v>489</v>
      </c>
      <c r="D231" s="24">
        <v>9.5</v>
      </c>
      <c r="E231" s="163">
        <v>5.5</v>
      </c>
      <c r="F231" s="60">
        <f t="shared" si="15"/>
        <v>7.5</v>
      </c>
      <c r="G231" s="61">
        <f t="shared" si="16"/>
        <v>22.5</v>
      </c>
      <c r="H231" s="337">
        <v>15.5</v>
      </c>
      <c r="I231" s="62">
        <f t="shared" si="17"/>
        <v>46.5</v>
      </c>
      <c r="J231" s="24"/>
      <c r="K231" s="62">
        <f t="shared" si="18"/>
        <v>46.5</v>
      </c>
      <c r="L231" s="63"/>
      <c r="M231" s="20" t="str">
        <f t="shared" si="19"/>
        <v>Synthèse</v>
      </c>
      <c r="N231" t="e">
        <f>IF(AND(B231=#REF!,C231=#REF!),"oui","non")</f>
        <v>#REF!</v>
      </c>
    </row>
    <row r="232" spans="1:14" ht="18.75">
      <c r="A232" s="17">
        <v>225</v>
      </c>
      <c r="B232" s="123" t="s">
        <v>488</v>
      </c>
      <c r="C232" s="123" t="s">
        <v>779</v>
      </c>
      <c r="D232" s="24">
        <v>11.25</v>
      </c>
      <c r="E232" s="163">
        <v>9.5</v>
      </c>
      <c r="F232" s="60">
        <f t="shared" si="15"/>
        <v>10.375</v>
      </c>
      <c r="G232" s="61">
        <f t="shared" si="16"/>
        <v>31.125</v>
      </c>
      <c r="H232" s="163"/>
      <c r="I232" s="62">
        <f t="shared" si="17"/>
        <v>31.125</v>
      </c>
      <c r="J232" s="24"/>
      <c r="K232" s="62">
        <f t="shared" si="18"/>
        <v>31.125</v>
      </c>
      <c r="L232" s="63"/>
      <c r="M232" s="20" t="str">
        <f t="shared" si="19"/>
        <v>Juin</v>
      </c>
      <c r="N232" t="e">
        <f>IF(AND(B232=#REF!,C232=#REF!),"oui","non")</f>
        <v>#REF!</v>
      </c>
    </row>
    <row r="233" spans="1:14" ht="18.75">
      <c r="A233" s="17">
        <v>226</v>
      </c>
      <c r="B233" s="123" t="s">
        <v>491</v>
      </c>
      <c r="C233" s="123" t="s">
        <v>492</v>
      </c>
      <c r="D233" s="24">
        <v>12.75</v>
      </c>
      <c r="E233" s="163">
        <v>13.5</v>
      </c>
      <c r="F233" s="60">
        <f t="shared" si="15"/>
        <v>13.125</v>
      </c>
      <c r="G233" s="61">
        <f t="shared" si="16"/>
        <v>39.375</v>
      </c>
      <c r="H233" s="163"/>
      <c r="I233" s="62">
        <f t="shared" si="17"/>
        <v>39.375</v>
      </c>
      <c r="J233" s="24"/>
      <c r="K233" s="62">
        <f t="shared" si="18"/>
        <v>39.375</v>
      </c>
      <c r="L233" s="63"/>
      <c r="M233" s="20" t="str">
        <f t="shared" si="19"/>
        <v>Juin</v>
      </c>
      <c r="N233" t="e">
        <f>IF(AND(B233=#REF!,C233=#REF!),"oui","non")</f>
        <v>#REF!</v>
      </c>
    </row>
    <row r="234" spans="1:14" ht="18.75">
      <c r="A234" s="17">
        <v>227</v>
      </c>
      <c r="B234" s="123" t="s">
        <v>493</v>
      </c>
      <c r="C234" s="123" t="s">
        <v>67</v>
      </c>
      <c r="D234" s="24">
        <v>12.25</v>
      </c>
      <c r="E234" s="163">
        <v>12.5</v>
      </c>
      <c r="F234" s="60">
        <f t="shared" si="15"/>
        <v>12.375</v>
      </c>
      <c r="G234" s="61">
        <f t="shared" si="16"/>
        <v>37.125</v>
      </c>
      <c r="H234" s="163"/>
      <c r="I234" s="62">
        <f t="shared" si="17"/>
        <v>37.125</v>
      </c>
      <c r="J234" s="24"/>
      <c r="K234" s="62">
        <f t="shared" si="18"/>
        <v>37.125</v>
      </c>
      <c r="L234" s="63"/>
      <c r="M234" s="20" t="str">
        <f t="shared" si="19"/>
        <v>Juin</v>
      </c>
      <c r="N234" t="e">
        <f>IF(AND(B234=#REF!,C234=#REF!),"oui","non")</f>
        <v>#REF!</v>
      </c>
    </row>
    <row r="235" spans="1:14" ht="18.75">
      <c r="A235" s="17">
        <v>228</v>
      </c>
      <c r="B235" s="123" t="s">
        <v>494</v>
      </c>
      <c r="C235" s="123" t="s">
        <v>495</v>
      </c>
      <c r="D235" s="24">
        <v>7</v>
      </c>
      <c r="E235" s="163">
        <v>10</v>
      </c>
      <c r="F235" s="60">
        <f t="shared" si="15"/>
        <v>8.5</v>
      </c>
      <c r="G235" s="61">
        <f t="shared" si="16"/>
        <v>25.5</v>
      </c>
      <c r="H235" s="337">
        <v>13</v>
      </c>
      <c r="I235" s="62">
        <f t="shared" si="17"/>
        <v>39</v>
      </c>
      <c r="J235" s="24"/>
      <c r="K235" s="62">
        <f t="shared" si="18"/>
        <v>39</v>
      </c>
      <c r="L235" s="63"/>
      <c r="M235" s="20" t="str">
        <f t="shared" si="19"/>
        <v>Synthèse</v>
      </c>
      <c r="N235" t="e">
        <f>IF(AND(B235=#REF!,C235=#REF!),"oui","non")</f>
        <v>#REF!</v>
      </c>
    </row>
    <row r="236" spans="1:14" ht="18.75">
      <c r="A236" s="17">
        <v>229</v>
      </c>
      <c r="B236" s="123" t="s">
        <v>496</v>
      </c>
      <c r="C236" s="123" t="s">
        <v>497</v>
      </c>
      <c r="D236" s="24">
        <v>12</v>
      </c>
      <c r="E236" s="163">
        <v>8</v>
      </c>
      <c r="F236" s="60">
        <f t="shared" si="15"/>
        <v>10</v>
      </c>
      <c r="G236" s="61">
        <f t="shared" si="16"/>
        <v>30</v>
      </c>
      <c r="H236" s="163"/>
      <c r="I236" s="62">
        <f t="shared" si="17"/>
        <v>30</v>
      </c>
      <c r="J236" s="24"/>
      <c r="K236" s="62">
        <f t="shared" si="18"/>
        <v>30</v>
      </c>
      <c r="L236" s="63"/>
      <c r="M236" s="20" t="str">
        <f t="shared" si="19"/>
        <v>Juin</v>
      </c>
      <c r="N236" t="e">
        <f>IF(AND(B236=#REF!,C236=#REF!),"oui","non")</f>
        <v>#REF!</v>
      </c>
    </row>
    <row r="237" spans="1:14" ht="18.75">
      <c r="A237" s="17">
        <v>230</v>
      </c>
      <c r="B237" s="123" t="s">
        <v>498</v>
      </c>
      <c r="C237" s="123" t="s">
        <v>397</v>
      </c>
      <c r="D237" s="24">
        <v>8.75</v>
      </c>
      <c r="E237" s="163">
        <v>7.5</v>
      </c>
      <c r="F237" s="60">
        <f t="shared" si="15"/>
        <v>8.125</v>
      </c>
      <c r="G237" s="61">
        <f t="shared" si="16"/>
        <v>24.375</v>
      </c>
      <c r="H237" s="337">
        <v>14.5</v>
      </c>
      <c r="I237" s="62">
        <f t="shared" si="17"/>
        <v>43.5</v>
      </c>
      <c r="J237" s="24"/>
      <c r="K237" s="62">
        <f t="shared" si="18"/>
        <v>43.5</v>
      </c>
      <c r="L237" s="63"/>
      <c r="M237" s="20" t="str">
        <f t="shared" si="19"/>
        <v>Synthèse</v>
      </c>
      <c r="N237" t="e">
        <f>IF(AND(B237=#REF!,C237=#REF!),"oui","non")</f>
        <v>#REF!</v>
      </c>
    </row>
    <row r="238" spans="1:14" ht="18.75">
      <c r="A238" s="17">
        <v>231</v>
      </c>
      <c r="B238" s="123" t="s">
        <v>114</v>
      </c>
      <c r="C238" s="123" t="s">
        <v>477</v>
      </c>
      <c r="D238" s="24">
        <v>9.25</v>
      </c>
      <c r="E238" s="163">
        <v>5</v>
      </c>
      <c r="F238" s="60">
        <f t="shared" si="15"/>
        <v>7.125</v>
      </c>
      <c r="G238" s="61">
        <f t="shared" si="16"/>
        <v>21.375</v>
      </c>
      <c r="H238" s="337">
        <v>13</v>
      </c>
      <c r="I238" s="62">
        <f t="shared" si="17"/>
        <v>39</v>
      </c>
      <c r="J238" s="24"/>
      <c r="K238" s="62">
        <f t="shared" si="18"/>
        <v>39</v>
      </c>
      <c r="L238" s="63"/>
      <c r="M238" s="20" t="str">
        <f t="shared" si="19"/>
        <v>Synthèse</v>
      </c>
      <c r="N238" t="e">
        <f>IF(AND(B238=#REF!,C238=#REF!),"oui","non")</f>
        <v>#REF!</v>
      </c>
    </row>
    <row r="239" spans="1:14" ht="18.75">
      <c r="A239" s="17">
        <v>232</v>
      </c>
      <c r="B239" s="123" t="s">
        <v>499</v>
      </c>
      <c r="C239" s="123" t="s">
        <v>500</v>
      </c>
      <c r="D239" s="24">
        <v>7.75</v>
      </c>
      <c r="E239" s="163">
        <v>8</v>
      </c>
      <c r="F239" s="60">
        <f t="shared" si="15"/>
        <v>7.875</v>
      </c>
      <c r="G239" s="61">
        <f t="shared" si="16"/>
        <v>23.625</v>
      </c>
      <c r="H239" s="337">
        <v>11</v>
      </c>
      <c r="I239" s="62">
        <f t="shared" si="17"/>
        <v>33</v>
      </c>
      <c r="J239" s="24"/>
      <c r="K239" s="62">
        <f t="shared" si="18"/>
        <v>33</v>
      </c>
      <c r="L239" s="63"/>
      <c r="M239" s="20" t="str">
        <f t="shared" si="19"/>
        <v>Synthèse</v>
      </c>
      <c r="N239" t="e">
        <f>IF(AND(B239=#REF!,C239=#REF!),"oui","non")</f>
        <v>#REF!</v>
      </c>
    </row>
    <row r="240" spans="1:14" ht="18.75">
      <c r="A240" s="17">
        <v>233</v>
      </c>
      <c r="B240" s="123" t="s">
        <v>501</v>
      </c>
      <c r="C240" s="123" t="s">
        <v>67</v>
      </c>
      <c r="D240" s="24">
        <v>9.5</v>
      </c>
      <c r="E240" s="163">
        <v>10</v>
      </c>
      <c r="F240" s="60">
        <f t="shared" si="15"/>
        <v>9.75</v>
      </c>
      <c r="G240" s="61">
        <f t="shared" si="16"/>
        <v>29.25</v>
      </c>
      <c r="H240" s="163"/>
      <c r="I240" s="62">
        <f t="shared" si="17"/>
        <v>29.25</v>
      </c>
      <c r="J240" s="24"/>
      <c r="K240" s="62">
        <f t="shared" si="18"/>
        <v>29.25</v>
      </c>
      <c r="L240" s="63"/>
      <c r="M240" s="20" t="str">
        <f t="shared" si="19"/>
        <v>Juin</v>
      </c>
      <c r="N240" t="e">
        <f>IF(AND(B240=#REF!,C240=#REF!),"oui","non")</f>
        <v>#REF!</v>
      </c>
    </row>
    <row r="241" spans="1:14" ht="18.75">
      <c r="A241" s="17">
        <v>234</v>
      </c>
      <c r="B241" s="123" t="s">
        <v>502</v>
      </c>
      <c r="C241" s="123" t="s">
        <v>503</v>
      </c>
      <c r="D241" s="24">
        <v>6.25</v>
      </c>
      <c r="E241" s="152"/>
      <c r="F241" s="60">
        <f t="shared" si="15"/>
        <v>3.125</v>
      </c>
      <c r="G241" s="61">
        <f t="shared" si="16"/>
        <v>9.375</v>
      </c>
      <c r="H241" s="337">
        <v>13.5</v>
      </c>
      <c r="I241" s="62">
        <f t="shared" si="17"/>
        <v>40.5</v>
      </c>
      <c r="J241" s="24"/>
      <c r="K241" s="62">
        <f t="shared" si="18"/>
        <v>40.5</v>
      </c>
      <c r="L241" s="63"/>
      <c r="M241" s="20" t="str">
        <f t="shared" si="19"/>
        <v>Synthèse</v>
      </c>
      <c r="N241" t="e">
        <f>IF(AND(B241=#REF!,C241=#REF!),"oui","non")</f>
        <v>#REF!</v>
      </c>
    </row>
    <row r="242" spans="1:14" ht="18.75">
      <c r="A242" s="17">
        <v>235</v>
      </c>
      <c r="B242" s="123" t="s">
        <v>504</v>
      </c>
      <c r="C242" s="123" t="s">
        <v>505</v>
      </c>
      <c r="D242" s="24">
        <v>8.75</v>
      </c>
      <c r="E242" s="163">
        <v>5</v>
      </c>
      <c r="F242" s="60">
        <f t="shared" si="15"/>
        <v>6.875</v>
      </c>
      <c r="G242" s="61">
        <f t="shared" si="16"/>
        <v>20.625</v>
      </c>
      <c r="H242" s="337">
        <v>13</v>
      </c>
      <c r="I242" s="62">
        <f t="shared" si="17"/>
        <v>39</v>
      </c>
      <c r="J242" s="24"/>
      <c r="K242" s="62">
        <f t="shared" si="18"/>
        <v>39</v>
      </c>
      <c r="L242" s="63"/>
      <c r="M242" s="20" t="str">
        <f t="shared" si="19"/>
        <v>Synthèse</v>
      </c>
      <c r="N242" t="e">
        <f>IF(AND(B242=#REF!,C242=#REF!),"oui","non")</f>
        <v>#REF!</v>
      </c>
    </row>
    <row r="243" spans="1:14" ht="18.75">
      <c r="A243" s="17">
        <v>236</v>
      </c>
      <c r="B243" s="123" t="s">
        <v>506</v>
      </c>
      <c r="C243" s="123" t="s">
        <v>500</v>
      </c>
      <c r="D243" s="24">
        <v>9.25</v>
      </c>
      <c r="E243" s="163">
        <v>8.5</v>
      </c>
      <c r="F243" s="60">
        <f t="shared" si="15"/>
        <v>8.875</v>
      </c>
      <c r="G243" s="61">
        <f t="shared" si="16"/>
        <v>26.625</v>
      </c>
      <c r="H243" s="337">
        <v>12</v>
      </c>
      <c r="I243" s="62">
        <f t="shared" si="17"/>
        <v>36</v>
      </c>
      <c r="J243" s="24"/>
      <c r="K243" s="62">
        <f t="shared" si="18"/>
        <v>36</v>
      </c>
      <c r="L243" s="63"/>
      <c r="M243" s="20" t="str">
        <f t="shared" si="19"/>
        <v>Synthèse</v>
      </c>
      <c r="N243" t="e">
        <f>IF(AND(B243=#REF!,C243=#REF!),"oui","non")</f>
        <v>#REF!</v>
      </c>
    </row>
    <row r="244" spans="1:14" ht="18.75">
      <c r="A244" s="17">
        <v>237</v>
      </c>
      <c r="B244" s="123" t="s">
        <v>507</v>
      </c>
      <c r="C244" s="123" t="s">
        <v>508</v>
      </c>
      <c r="D244" s="24">
        <v>13.75</v>
      </c>
      <c r="E244" s="163">
        <v>12</v>
      </c>
      <c r="F244" s="60">
        <f t="shared" si="15"/>
        <v>12.875</v>
      </c>
      <c r="G244" s="61">
        <f t="shared" si="16"/>
        <v>38.625</v>
      </c>
      <c r="H244" s="163"/>
      <c r="I244" s="62">
        <f t="shared" si="17"/>
        <v>38.625</v>
      </c>
      <c r="J244" s="24"/>
      <c r="K244" s="62">
        <f t="shared" si="18"/>
        <v>38.625</v>
      </c>
      <c r="L244" s="63"/>
      <c r="M244" s="20" t="str">
        <f t="shared" si="19"/>
        <v>Juin</v>
      </c>
      <c r="N244" t="e">
        <f>IF(AND(B244=#REF!,C244=#REF!),"oui","non")</f>
        <v>#REF!</v>
      </c>
    </row>
    <row r="245" spans="1:14" ht="18.75">
      <c r="A245" s="17">
        <v>238</v>
      </c>
      <c r="B245" s="123" t="s">
        <v>509</v>
      </c>
      <c r="C245" s="123" t="s">
        <v>510</v>
      </c>
      <c r="D245" s="24">
        <v>11.75</v>
      </c>
      <c r="E245" s="163">
        <v>13.5</v>
      </c>
      <c r="F245" s="60">
        <f t="shared" si="15"/>
        <v>12.625</v>
      </c>
      <c r="G245" s="61">
        <f t="shared" si="16"/>
        <v>37.875</v>
      </c>
      <c r="H245" s="163"/>
      <c r="I245" s="62">
        <f t="shared" si="17"/>
        <v>37.875</v>
      </c>
      <c r="J245" s="24"/>
      <c r="K245" s="62">
        <f t="shared" si="18"/>
        <v>37.875</v>
      </c>
      <c r="L245" s="63"/>
      <c r="M245" s="20" t="str">
        <f t="shared" si="19"/>
        <v>Juin</v>
      </c>
      <c r="N245" t="e">
        <f>IF(AND(B245=#REF!,C245=#REF!),"oui","non")</f>
        <v>#REF!</v>
      </c>
    </row>
    <row r="246" spans="1:14" ht="18.75">
      <c r="A246" s="17">
        <v>239</v>
      </c>
      <c r="B246" s="123" t="s">
        <v>511</v>
      </c>
      <c r="C246" s="123" t="s">
        <v>512</v>
      </c>
      <c r="D246" s="24">
        <v>6</v>
      </c>
      <c r="E246" s="163">
        <v>5.5</v>
      </c>
      <c r="F246" s="60">
        <f t="shared" si="15"/>
        <v>5.75</v>
      </c>
      <c r="G246" s="61">
        <f t="shared" si="16"/>
        <v>17.25</v>
      </c>
      <c r="H246" s="337">
        <v>12.5</v>
      </c>
      <c r="I246" s="62">
        <f t="shared" si="17"/>
        <v>37.5</v>
      </c>
      <c r="J246" s="24"/>
      <c r="K246" s="62">
        <f t="shared" si="18"/>
        <v>37.5</v>
      </c>
      <c r="L246" s="63"/>
      <c r="M246" s="20" t="str">
        <f t="shared" si="19"/>
        <v>Synthèse</v>
      </c>
      <c r="N246" t="e">
        <f>IF(AND(B246=#REF!,C246=#REF!),"oui","non")</f>
        <v>#REF!</v>
      </c>
    </row>
    <row r="247" spans="1:14" ht="18.75">
      <c r="A247" s="17">
        <v>240</v>
      </c>
      <c r="B247" s="123" t="s">
        <v>513</v>
      </c>
      <c r="C247" s="123" t="s">
        <v>514</v>
      </c>
      <c r="D247" s="24">
        <v>9</v>
      </c>
      <c r="E247" s="163">
        <v>6.5</v>
      </c>
      <c r="F247" s="60">
        <f t="shared" si="15"/>
        <v>7.75</v>
      </c>
      <c r="G247" s="61">
        <f t="shared" si="16"/>
        <v>23.25</v>
      </c>
      <c r="H247" s="337">
        <v>13</v>
      </c>
      <c r="I247" s="62">
        <f t="shared" si="17"/>
        <v>39</v>
      </c>
      <c r="J247" s="24"/>
      <c r="K247" s="62">
        <f t="shared" si="18"/>
        <v>39</v>
      </c>
      <c r="L247" s="63"/>
      <c r="M247" s="20" t="str">
        <f t="shared" si="19"/>
        <v>Synthèse</v>
      </c>
      <c r="N247" t="e">
        <f>IF(AND(B247=#REF!,C247=#REF!),"oui","non")</f>
        <v>#REF!</v>
      </c>
    </row>
    <row r="248" spans="1:14" ht="18.75">
      <c r="A248" s="17">
        <v>241</v>
      </c>
      <c r="B248" s="123" t="s">
        <v>115</v>
      </c>
      <c r="C248" s="123" t="s">
        <v>515</v>
      </c>
      <c r="D248" s="24">
        <v>7.25</v>
      </c>
      <c r="E248" s="163">
        <v>7</v>
      </c>
      <c r="F248" s="60">
        <f t="shared" si="15"/>
        <v>7.125</v>
      </c>
      <c r="G248" s="61">
        <f t="shared" si="16"/>
        <v>21.375</v>
      </c>
      <c r="H248" s="337">
        <v>9</v>
      </c>
      <c r="I248" s="62">
        <f t="shared" si="17"/>
        <v>27</v>
      </c>
      <c r="J248" s="24"/>
      <c r="K248" s="62">
        <f t="shared" si="18"/>
        <v>27</v>
      </c>
      <c r="L248" s="63"/>
      <c r="M248" s="20" t="str">
        <f t="shared" si="19"/>
        <v>Synthèse</v>
      </c>
      <c r="N248" t="e">
        <f>IF(AND(B248=#REF!,C248=#REF!),"oui","non")</f>
        <v>#REF!</v>
      </c>
    </row>
    <row r="249" spans="1:14" ht="18.75">
      <c r="A249" s="17">
        <v>242</v>
      </c>
      <c r="B249" s="123" t="s">
        <v>780</v>
      </c>
      <c r="C249" s="123" t="s">
        <v>516</v>
      </c>
      <c r="D249" s="44">
        <v>12.25</v>
      </c>
      <c r="E249" s="163">
        <v>13</v>
      </c>
      <c r="F249" s="60">
        <f t="shared" si="15"/>
        <v>12.625</v>
      </c>
      <c r="G249" s="61">
        <f t="shared" si="16"/>
        <v>37.875</v>
      </c>
      <c r="H249" s="163"/>
      <c r="I249" s="62">
        <f t="shared" si="17"/>
        <v>37.875</v>
      </c>
      <c r="J249" s="24"/>
      <c r="K249" s="62">
        <f t="shared" si="18"/>
        <v>37.875</v>
      </c>
      <c r="L249" s="63"/>
      <c r="M249" s="20" t="str">
        <f t="shared" si="19"/>
        <v>Juin</v>
      </c>
      <c r="N249" t="e">
        <f>IF(AND(B249=#REF!,C249=#REF!),"oui","non")</f>
        <v>#REF!</v>
      </c>
    </row>
    <row r="250" spans="1:14" ht="18.75">
      <c r="A250" s="17">
        <v>243</v>
      </c>
      <c r="B250" s="123" t="s">
        <v>517</v>
      </c>
      <c r="C250" s="123" t="s">
        <v>518</v>
      </c>
      <c r="D250" s="24">
        <v>7.25</v>
      </c>
      <c r="E250" s="163">
        <v>5</v>
      </c>
      <c r="F250" s="60">
        <f t="shared" si="15"/>
        <v>6.125</v>
      </c>
      <c r="G250" s="61">
        <f t="shared" si="16"/>
        <v>18.375</v>
      </c>
      <c r="H250" s="337">
        <v>8.5</v>
      </c>
      <c r="I250" s="62">
        <f t="shared" si="17"/>
        <v>25.5</v>
      </c>
      <c r="J250" s="24"/>
      <c r="K250" s="62">
        <f t="shared" si="18"/>
        <v>25.5</v>
      </c>
      <c r="L250" s="63"/>
      <c r="M250" s="20" t="str">
        <f t="shared" si="19"/>
        <v>Synthèse</v>
      </c>
      <c r="N250" t="e">
        <f>IF(AND(B250=#REF!,C250=#REF!),"oui","non")</f>
        <v>#REF!</v>
      </c>
    </row>
    <row r="251" spans="1:14" ht="18.75">
      <c r="A251" s="17">
        <v>244</v>
      </c>
      <c r="B251" s="123" t="s">
        <v>116</v>
      </c>
      <c r="C251" s="123" t="s">
        <v>519</v>
      </c>
      <c r="D251" s="24">
        <v>8.25</v>
      </c>
      <c r="E251" s="163">
        <v>8.5</v>
      </c>
      <c r="F251" s="60">
        <f t="shared" si="15"/>
        <v>8.375</v>
      </c>
      <c r="G251" s="61">
        <f t="shared" si="16"/>
        <v>25.125</v>
      </c>
      <c r="H251" s="337">
        <v>14.5</v>
      </c>
      <c r="I251" s="62">
        <f t="shared" si="17"/>
        <v>43.5</v>
      </c>
      <c r="J251" s="24"/>
      <c r="K251" s="62">
        <f t="shared" si="18"/>
        <v>43.5</v>
      </c>
      <c r="L251" s="63"/>
      <c r="M251" s="20" t="str">
        <f t="shared" si="19"/>
        <v>Synthèse</v>
      </c>
      <c r="N251" t="e">
        <f>IF(AND(B251=#REF!,C251=#REF!),"oui","non")</f>
        <v>#REF!</v>
      </c>
    </row>
    <row r="252" spans="1:14" ht="18.75">
      <c r="A252" s="17">
        <v>245</v>
      </c>
      <c r="B252" s="123" t="s">
        <v>520</v>
      </c>
      <c r="C252" s="123" t="s">
        <v>215</v>
      </c>
      <c r="D252" s="24">
        <v>15.5</v>
      </c>
      <c r="E252" s="163">
        <v>18.5</v>
      </c>
      <c r="F252" s="60">
        <f t="shared" si="15"/>
        <v>17</v>
      </c>
      <c r="G252" s="61">
        <f t="shared" si="16"/>
        <v>51</v>
      </c>
      <c r="H252" s="163"/>
      <c r="I252" s="62">
        <f t="shared" si="17"/>
        <v>51</v>
      </c>
      <c r="J252" s="24"/>
      <c r="K252" s="62">
        <f t="shared" si="18"/>
        <v>51</v>
      </c>
      <c r="L252" s="63"/>
      <c r="M252" s="20" t="str">
        <f t="shared" si="19"/>
        <v>Juin</v>
      </c>
      <c r="N252" t="e">
        <f>IF(AND(B252=#REF!,C252=#REF!),"oui","non")</f>
        <v>#REF!</v>
      </c>
    </row>
    <row r="253" spans="1:14" ht="18.75">
      <c r="A253" s="17">
        <v>246</v>
      </c>
      <c r="B253" s="123" t="s">
        <v>521</v>
      </c>
      <c r="C253" s="123" t="s">
        <v>522</v>
      </c>
      <c r="D253" s="44">
        <v>12</v>
      </c>
      <c r="E253" s="163">
        <v>8</v>
      </c>
      <c r="F253" s="60">
        <f t="shared" si="15"/>
        <v>10</v>
      </c>
      <c r="G253" s="61">
        <f t="shared" si="16"/>
        <v>30</v>
      </c>
      <c r="H253" s="163"/>
      <c r="I253" s="62">
        <f t="shared" si="17"/>
        <v>30</v>
      </c>
      <c r="J253" s="24"/>
      <c r="K253" s="62">
        <f t="shared" si="18"/>
        <v>30</v>
      </c>
      <c r="L253" s="63"/>
      <c r="M253" s="20" t="str">
        <f t="shared" si="19"/>
        <v>Juin</v>
      </c>
      <c r="N253" t="e">
        <f>IF(AND(B253=#REF!,C253=#REF!),"oui","non")</f>
        <v>#REF!</v>
      </c>
    </row>
    <row r="254" spans="1:14" ht="18.75">
      <c r="A254" s="17">
        <v>247</v>
      </c>
      <c r="B254" s="123" t="s">
        <v>523</v>
      </c>
      <c r="C254" s="123" t="s">
        <v>61</v>
      </c>
      <c r="D254" s="44">
        <v>14.25</v>
      </c>
      <c r="E254" s="163">
        <v>12.5</v>
      </c>
      <c r="F254" s="60">
        <f t="shared" si="15"/>
        <v>13.375</v>
      </c>
      <c r="G254" s="61">
        <f t="shared" si="16"/>
        <v>40.125</v>
      </c>
      <c r="H254" s="163"/>
      <c r="I254" s="62">
        <f t="shared" si="17"/>
        <v>40.125</v>
      </c>
      <c r="J254" s="24"/>
      <c r="K254" s="62">
        <f t="shared" si="18"/>
        <v>40.125</v>
      </c>
      <c r="L254" s="63"/>
      <c r="M254" s="20" t="str">
        <f t="shared" si="19"/>
        <v>Juin</v>
      </c>
      <c r="N254" t="e">
        <f>IF(AND(B254=#REF!,C254=#REF!),"oui","non")</f>
        <v>#REF!</v>
      </c>
    </row>
    <row r="255" spans="1:14" ht="18.75">
      <c r="A255" s="17">
        <v>248</v>
      </c>
      <c r="B255" s="123" t="s">
        <v>524</v>
      </c>
      <c r="C255" s="123" t="s">
        <v>425</v>
      </c>
      <c r="D255" s="24">
        <v>7.5</v>
      </c>
      <c r="E255" s="163">
        <v>7</v>
      </c>
      <c r="F255" s="60">
        <f t="shared" si="15"/>
        <v>7.25</v>
      </c>
      <c r="G255" s="61">
        <f t="shared" si="16"/>
        <v>21.75</v>
      </c>
      <c r="H255" s="337">
        <v>14.5</v>
      </c>
      <c r="I255" s="62">
        <f t="shared" si="17"/>
        <v>43.5</v>
      </c>
      <c r="J255" s="24"/>
      <c r="K255" s="62">
        <f t="shared" si="18"/>
        <v>43.5</v>
      </c>
      <c r="L255" s="63"/>
      <c r="M255" s="20" t="str">
        <f t="shared" si="19"/>
        <v>Synthèse</v>
      </c>
      <c r="N255" t="e">
        <f>IF(AND(B255=#REF!,C255=#REF!),"oui","non")</f>
        <v>#REF!</v>
      </c>
    </row>
    <row r="256" spans="1:14" ht="18.75">
      <c r="A256" s="17">
        <v>249</v>
      </c>
      <c r="B256" s="123" t="s">
        <v>525</v>
      </c>
      <c r="C256" s="123" t="s">
        <v>359</v>
      </c>
      <c r="D256" s="24">
        <v>8</v>
      </c>
      <c r="E256" s="163">
        <v>5.5</v>
      </c>
      <c r="F256" s="60">
        <f t="shared" si="15"/>
        <v>6.75</v>
      </c>
      <c r="G256" s="61">
        <f t="shared" si="16"/>
        <v>20.25</v>
      </c>
      <c r="H256" s="337">
        <v>18.5</v>
      </c>
      <c r="I256" s="62">
        <f t="shared" si="17"/>
        <v>55.5</v>
      </c>
      <c r="J256" s="24"/>
      <c r="K256" s="62">
        <f t="shared" si="18"/>
        <v>55.5</v>
      </c>
      <c r="L256" s="63"/>
      <c r="M256" s="20" t="str">
        <f t="shared" si="19"/>
        <v>Synthèse</v>
      </c>
      <c r="N256" t="e">
        <f>IF(AND(B256=#REF!,C256=#REF!),"oui","non")</f>
        <v>#REF!</v>
      </c>
    </row>
    <row r="257" spans="1:14" ht="18.75">
      <c r="A257" s="17">
        <v>250</v>
      </c>
      <c r="B257" s="123" t="s">
        <v>526</v>
      </c>
      <c r="C257" s="123" t="s">
        <v>527</v>
      </c>
      <c r="D257" s="24">
        <v>9</v>
      </c>
      <c r="E257" s="163">
        <v>11</v>
      </c>
      <c r="F257" s="60">
        <f t="shared" si="15"/>
        <v>10</v>
      </c>
      <c r="G257" s="61">
        <f t="shared" si="16"/>
        <v>30</v>
      </c>
      <c r="H257" s="163"/>
      <c r="I257" s="62">
        <f t="shared" si="17"/>
        <v>30</v>
      </c>
      <c r="J257" s="24"/>
      <c r="K257" s="62">
        <f t="shared" si="18"/>
        <v>30</v>
      </c>
      <c r="L257" s="63"/>
      <c r="M257" s="20" t="str">
        <f t="shared" si="19"/>
        <v>Juin</v>
      </c>
      <c r="N257" t="e">
        <f>IF(AND(B257=#REF!,C257=#REF!),"oui","non")</f>
        <v>#REF!</v>
      </c>
    </row>
    <row r="258" spans="1:14" ht="18.75">
      <c r="A258" s="17">
        <v>251</v>
      </c>
      <c r="B258" s="123" t="s">
        <v>528</v>
      </c>
      <c r="C258" s="123" t="s">
        <v>529</v>
      </c>
      <c r="D258" s="24">
        <v>10</v>
      </c>
      <c r="E258" s="163">
        <v>6.5</v>
      </c>
      <c r="F258" s="60">
        <f t="shared" si="15"/>
        <v>8.25</v>
      </c>
      <c r="G258" s="61">
        <f t="shared" si="16"/>
        <v>24.75</v>
      </c>
      <c r="H258" s="337">
        <v>12</v>
      </c>
      <c r="I258" s="62">
        <f t="shared" si="17"/>
        <v>36</v>
      </c>
      <c r="J258" s="24"/>
      <c r="K258" s="62">
        <f t="shared" si="18"/>
        <v>36</v>
      </c>
      <c r="L258" s="63"/>
      <c r="M258" s="20" t="str">
        <f t="shared" si="19"/>
        <v>Synthèse</v>
      </c>
      <c r="N258" t="e">
        <f>IF(AND(B258=#REF!,C258=#REF!),"oui","non")</f>
        <v>#REF!</v>
      </c>
    </row>
    <row r="259" spans="1:14" ht="18.75">
      <c r="A259" s="17">
        <v>252</v>
      </c>
      <c r="B259" s="123" t="s">
        <v>530</v>
      </c>
      <c r="C259" s="123" t="s">
        <v>531</v>
      </c>
      <c r="D259" s="24">
        <v>9</v>
      </c>
      <c r="E259" s="163">
        <v>5.5</v>
      </c>
      <c r="F259" s="60">
        <f t="shared" si="15"/>
        <v>7.25</v>
      </c>
      <c r="G259" s="61">
        <f t="shared" si="16"/>
        <v>21.75</v>
      </c>
      <c r="H259" s="337">
        <v>12.5</v>
      </c>
      <c r="I259" s="62">
        <f t="shared" si="17"/>
        <v>37.5</v>
      </c>
      <c r="J259" s="24"/>
      <c r="K259" s="62">
        <f t="shared" si="18"/>
        <v>37.5</v>
      </c>
      <c r="L259" s="63"/>
      <c r="M259" s="20" t="str">
        <f t="shared" si="19"/>
        <v>Synthèse</v>
      </c>
      <c r="N259" t="e">
        <f>IF(AND(B259=#REF!,C259=#REF!),"oui","non")</f>
        <v>#REF!</v>
      </c>
    </row>
    <row r="260" spans="1:14" ht="18.75">
      <c r="A260" s="17">
        <v>253</v>
      </c>
      <c r="B260" s="123" t="s">
        <v>117</v>
      </c>
      <c r="C260" s="123" t="s">
        <v>492</v>
      </c>
      <c r="D260" s="24">
        <v>6.5</v>
      </c>
      <c r="E260" s="163">
        <v>7</v>
      </c>
      <c r="F260" s="60">
        <f t="shared" si="15"/>
        <v>6.75</v>
      </c>
      <c r="G260" s="61">
        <f t="shared" si="16"/>
        <v>20.25</v>
      </c>
      <c r="H260" s="337">
        <v>9</v>
      </c>
      <c r="I260" s="62">
        <f t="shared" si="17"/>
        <v>27</v>
      </c>
      <c r="J260" s="24"/>
      <c r="K260" s="62">
        <f t="shared" si="18"/>
        <v>27</v>
      </c>
      <c r="L260" s="63"/>
      <c r="M260" s="20" t="str">
        <f t="shared" si="19"/>
        <v>Synthèse</v>
      </c>
      <c r="N260" t="e">
        <f>IF(AND(B260=#REF!,C260=#REF!),"oui","non")</f>
        <v>#REF!</v>
      </c>
    </row>
    <row r="261" spans="1:14" ht="18.75">
      <c r="A261" s="17">
        <v>254</v>
      </c>
      <c r="B261" s="123" t="s">
        <v>532</v>
      </c>
      <c r="C261" s="123" t="s">
        <v>533</v>
      </c>
      <c r="D261" s="24">
        <v>14</v>
      </c>
      <c r="E261" s="163">
        <v>11</v>
      </c>
      <c r="F261" s="60">
        <f t="shared" si="15"/>
        <v>12.5</v>
      </c>
      <c r="G261" s="61">
        <f t="shared" si="16"/>
        <v>37.5</v>
      </c>
      <c r="H261" s="163"/>
      <c r="I261" s="62">
        <f t="shared" si="17"/>
        <v>37.5</v>
      </c>
      <c r="J261" s="24"/>
      <c r="K261" s="62">
        <f t="shared" si="18"/>
        <v>37.5</v>
      </c>
      <c r="L261" s="63"/>
      <c r="M261" s="20" t="str">
        <f t="shared" si="19"/>
        <v>Juin</v>
      </c>
      <c r="N261" t="e">
        <f>IF(AND(B261=#REF!,C261=#REF!),"oui","non")</f>
        <v>#REF!</v>
      </c>
    </row>
    <row r="262" spans="1:14" ht="18.75">
      <c r="A262" s="17">
        <v>255</v>
      </c>
      <c r="B262" s="123" t="s">
        <v>85</v>
      </c>
      <c r="C262" s="123" t="s">
        <v>534</v>
      </c>
      <c r="D262" s="24">
        <v>10.25</v>
      </c>
      <c r="E262" s="163">
        <v>6.5</v>
      </c>
      <c r="F262" s="60">
        <f t="shared" si="15"/>
        <v>8.375</v>
      </c>
      <c r="G262" s="61">
        <f t="shared" si="16"/>
        <v>25.125</v>
      </c>
      <c r="H262" s="337">
        <v>11.5</v>
      </c>
      <c r="I262" s="62">
        <f t="shared" si="17"/>
        <v>34.5</v>
      </c>
      <c r="J262" s="24"/>
      <c r="K262" s="62">
        <f t="shared" si="18"/>
        <v>34.5</v>
      </c>
      <c r="L262" s="63"/>
      <c r="M262" s="20" t="str">
        <f t="shared" si="19"/>
        <v>Synthèse</v>
      </c>
      <c r="N262" t="e">
        <f>IF(AND(B262=#REF!,C262=#REF!),"oui","non")</f>
        <v>#REF!</v>
      </c>
    </row>
    <row r="263" spans="1:14" ht="18.75">
      <c r="A263" s="17">
        <v>256</v>
      </c>
      <c r="B263" s="123" t="s">
        <v>535</v>
      </c>
      <c r="C263" s="123" t="s">
        <v>536</v>
      </c>
      <c r="D263" s="24">
        <v>11.75</v>
      </c>
      <c r="E263" s="163">
        <v>10.5</v>
      </c>
      <c r="F263" s="60">
        <f t="shared" si="15"/>
        <v>11.125</v>
      </c>
      <c r="G263" s="61">
        <f t="shared" si="16"/>
        <v>33.375</v>
      </c>
      <c r="H263" s="163"/>
      <c r="I263" s="62">
        <f t="shared" si="17"/>
        <v>33.375</v>
      </c>
      <c r="J263" s="24"/>
      <c r="K263" s="62">
        <f t="shared" si="18"/>
        <v>33.375</v>
      </c>
      <c r="L263" s="63"/>
      <c r="M263" s="20" t="str">
        <f t="shared" si="19"/>
        <v>Juin</v>
      </c>
      <c r="N263" t="e">
        <f>IF(AND(B263=#REF!,C263=#REF!),"oui","non")</f>
        <v>#REF!</v>
      </c>
    </row>
    <row r="264" spans="1:14" ht="18.75">
      <c r="A264" s="17">
        <v>257</v>
      </c>
      <c r="B264" s="123" t="s">
        <v>537</v>
      </c>
      <c r="C264" s="123" t="s">
        <v>64</v>
      </c>
      <c r="D264" s="24">
        <v>7.75</v>
      </c>
      <c r="E264" s="163">
        <v>7</v>
      </c>
      <c r="F264" s="60">
        <f t="shared" ref="F264:F327" si="20">IF(AND(D264=0,E264=0),L264/3,(D264+E264)/2)</f>
        <v>7.375</v>
      </c>
      <c r="G264" s="61">
        <f t="shared" ref="G264:G327" si="21">F264*3</f>
        <v>22.125</v>
      </c>
      <c r="H264" s="337">
        <v>13</v>
      </c>
      <c r="I264" s="62">
        <f t="shared" ref="I264:I327" si="22">MAX(G264,H264*3)</f>
        <v>39</v>
      </c>
      <c r="J264" s="24"/>
      <c r="K264" s="62">
        <f t="shared" ref="K264:K327" si="23">MAX(I264,J264*3)</f>
        <v>39</v>
      </c>
      <c r="L264" s="63"/>
      <c r="M264" s="20" t="str">
        <f t="shared" ref="M264:M327" si="24">IF(ISBLANK(J264),IF(ISBLANK(H264),"Juin","Synthèse"),"Rattrapage")</f>
        <v>Synthèse</v>
      </c>
      <c r="N264" t="e">
        <f>IF(AND(B264=#REF!,C264=#REF!),"oui","non")</f>
        <v>#REF!</v>
      </c>
    </row>
    <row r="265" spans="1:14" ht="18.75">
      <c r="A265" s="17">
        <v>258</v>
      </c>
      <c r="B265" s="123" t="s">
        <v>538</v>
      </c>
      <c r="C265" s="123" t="s">
        <v>75</v>
      </c>
      <c r="D265" s="24">
        <v>9.75</v>
      </c>
      <c r="E265" s="163">
        <v>11</v>
      </c>
      <c r="F265" s="60">
        <f t="shared" si="20"/>
        <v>10.375</v>
      </c>
      <c r="G265" s="61">
        <f t="shared" si="21"/>
        <v>31.125</v>
      </c>
      <c r="H265" s="163"/>
      <c r="I265" s="62">
        <f t="shared" si="22"/>
        <v>31.125</v>
      </c>
      <c r="J265" s="24"/>
      <c r="K265" s="62">
        <f t="shared" si="23"/>
        <v>31.125</v>
      </c>
      <c r="L265" s="63"/>
      <c r="M265" s="20" t="str">
        <f t="shared" si="24"/>
        <v>Juin</v>
      </c>
      <c r="N265" t="e">
        <f>IF(AND(B265=#REF!,C265=#REF!),"oui","non")</f>
        <v>#REF!</v>
      </c>
    </row>
    <row r="266" spans="1:14" ht="18.75">
      <c r="A266" s="17">
        <v>259</v>
      </c>
      <c r="B266" s="123" t="s">
        <v>539</v>
      </c>
      <c r="C266" s="123" t="s">
        <v>120</v>
      </c>
      <c r="D266" s="24">
        <v>8.25</v>
      </c>
      <c r="E266" s="163">
        <v>7</v>
      </c>
      <c r="F266" s="60">
        <f t="shared" si="20"/>
        <v>7.625</v>
      </c>
      <c r="G266" s="61">
        <f t="shared" si="21"/>
        <v>22.875</v>
      </c>
      <c r="H266" s="337">
        <v>12.5</v>
      </c>
      <c r="I266" s="62">
        <f t="shared" si="22"/>
        <v>37.5</v>
      </c>
      <c r="J266" s="24"/>
      <c r="K266" s="62">
        <f t="shared" si="23"/>
        <v>37.5</v>
      </c>
      <c r="L266" s="63"/>
      <c r="M266" s="20" t="str">
        <f t="shared" si="24"/>
        <v>Synthèse</v>
      </c>
      <c r="N266" t="e">
        <f>IF(AND(B266=#REF!,C266=#REF!),"oui","non")</f>
        <v>#REF!</v>
      </c>
    </row>
    <row r="267" spans="1:14" ht="18.75">
      <c r="A267" s="17">
        <v>260</v>
      </c>
      <c r="B267" s="123" t="s">
        <v>540</v>
      </c>
      <c r="C267" s="123" t="s">
        <v>57</v>
      </c>
      <c r="D267" s="24">
        <v>10.75</v>
      </c>
      <c r="E267" s="163">
        <v>9</v>
      </c>
      <c r="F267" s="60">
        <f t="shared" si="20"/>
        <v>9.875</v>
      </c>
      <c r="G267" s="61">
        <f t="shared" si="21"/>
        <v>29.625</v>
      </c>
      <c r="H267" s="337">
        <v>15.5</v>
      </c>
      <c r="I267" s="62">
        <f t="shared" si="22"/>
        <v>46.5</v>
      </c>
      <c r="J267" s="24"/>
      <c r="K267" s="62">
        <f t="shared" si="23"/>
        <v>46.5</v>
      </c>
      <c r="L267" s="63"/>
      <c r="M267" s="20" t="str">
        <f t="shared" si="24"/>
        <v>Synthèse</v>
      </c>
      <c r="N267" t="e">
        <f>IF(AND(B267=#REF!,C267=#REF!),"oui","non")</f>
        <v>#REF!</v>
      </c>
    </row>
    <row r="268" spans="1:14" ht="18.75">
      <c r="A268" s="17">
        <v>261</v>
      </c>
      <c r="B268" s="123" t="s">
        <v>541</v>
      </c>
      <c r="C268" s="123" t="s">
        <v>781</v>
      </c>
      <c r="D268" s="24">
        <v>5.75</v>
      </c>
      <c r="E268" s="163">
        <v>7.5</v>
      </c>
      <c r="F268" s="60">
        <f t="shared" si="20"/>
        <v>6.625</v>
      </c>
      <c r="G268" s="61">
        <f t="shared" si="21"/>
        <v>19.875</v>
      </c>
      <c r="H268" s="337">
        <v>16.5</v>
      </c>
      <c r="I268" s="62">
        <f t="shared" si="22"/>
        <v>49.5</v>
      </c>
      <c r="J268" s="24"/>
      <c r="K268" s="62">
        <f t="shared" si="23"/>
        <v>49.5</v>
      </c>
      <c r="L268" s="63"/>
      <c r="M268" s="20" t="str">
        <f t="shared" si="24"/>
        <v>Synthèse</v>
      </c>
      <c r="N268" t="e">
        <f>IF(AND(B268=#REF!,C268=#REF!),"oui","non")</f>
        <v>#REF!</v>
      </c>
    </row>
    <row r="269" spans="1:14" ht="18.75">
      <c r="A269" s="17">
        <v>262</v>
      </c>
      <c r="B269" s="123" t="s">
        <v>542</v>
      </c>
      <c r="C269" s="123" t="s">
        <v>71</v>
      </c>
      <c r="D269" s="24">
        <v>10</v>
      </c>
      <c r="E269" s="163">
        <v>12</v>
      </c>
      <c r="F269" s="60">
        <f t="shared" si="20"/>
        <v>11</v>
      </c>
      <c r="G269" s="61">
        <f t="shared" si="21"/>
        <v>33</v>
      </c>
      <c r="H269" s="163"/>
      <c r="I269" s="62">
        <f t="shared" si="22"/>
        <v>33</v>
      </c>
      <c r="J269" s="24"/>
      <c r="K269" s="62">
        <f t="shared" si="23"/>
        <v>33</v>
      </c>
      <c r="L269" s="63"/>
      <c r="M269" s="20" t="str">
        <f t="shared" si="24"/>
        <v>Juin</v>
      </c>
      <c r="N269" t="e">
        <f>IF(AND(B269=#REF!,C269=#REF!),"oui","non")</f>
        <v>#REF!</v>
      </c>
    </row>
    <row r="270" spans="1:14" ht="18.75">
      <c r="A270" s="17">
        <v>263</v>
      </c>
      <c r="B270" s="123" t="s">
        <v>543</v>
      </c>
      <c r="C270" s="123" t="s">
        <v>544</v>
      </c>
      <c r="D270" s="24">
        <v>9.75</v>
      </c>
      <c r="E270" s="163">
        <v>7</v>
      </c>
      <c r="F270" s="60">
        <f t="shared" si="20"/>
        <v>8.375</v>
      </c>
      <c r="G270" s="61">
        <f t="shared" si="21"/>
        <v>25.125</v>
      </c>
      <c r="H270" s="163"/>
      <c r="I270" s="62">
        <f t="shared" si="22"/>
        <v>25.125</v>
      </c>
      <c r="J270" s="24"/>
      <c r="K270" s="62">
        <f t="shared" si="23"/>
        <v>25.125</v>
      </c>
      <c r="L270" s="63"/>
      <c r="M270" s="20" t="str">
        <f t="shared" si="24"/>
        <v>Juin</v>
      </c>
      <c r="N270" t="e">
        <f>IF(AND(B270=#REF!,C270=#REF!),"oui","non")</f>
        <v>#REF!</v>
      </c>
    </row>
    <row r="271" spans="1:14" ht="18.75">
      <c r="A271" s="17">
        <v>264</v>
      </c>
      <c r="B271" s="123" t="s">
        <v>545</v>
      </c>
      <c r="C271" s="123" t="s">
        <v>208</v>
      </c>
      <c r="D271" s="24">
        <v>10</v>
      </c>
      <c r="E271" s="163">
        <v>8</v>
      </c>
      <c r="F271" s="60">
        <f t="shared" si="20"/>
        <v>9</v>
      </c>
      <c r="G271" s="61">
        <f t="shared" si="21"/>
        <v>27</v>
      </c>
      <c r="H271" s="337">
        <v>13</v>
      </c>
      <c r="I271" s="62">
        <f t="shared" si="22"/>
        <v>39</v>
      </c>
      <c r="J271" s="24"/>
      <c r="K271" s="62">
        <f t="shared" si="23"/>
        <v>39</v>
      </c>
      <c r="L271" s="63"/>
      <c r="M271" s="20" t="str">
        <f t="shared" si="24"/>
        <v>Synthèse</v>
      </c>
      <c r="N271" t="e">
        <f>IF(AND(B271=#REF!,C271=#REF!),"oui","non")</f>
        <v>#REF!</v>
      </c>
    </row>
    <row r="272" spans="1:14" ht="18.75">
      <c r="A272" s="17">
        <v>265</v>
      </c>
      <c r="B272" s="123" t="s">
        <v>546</v>
      </c>
      <c r="C272" s="123" t="s">
        <v>470</v>
      </c>
      <c r="D272" s="24">
        <v>9</v>
      </c>
      <c r="E272" s="163">
        <v>13.5</v>
      </c>
      <c r="F272" s="60">
        <f t="shared" si="20"/>
        <v>11.25</v>
      </c>
      <c r="G272" s="61">
        <f t="shared" si="21"/>
        <v>33.75</v>
      </c>
      <c r="H272" s="163"/>
      <c r="I272" s="62">
        <f t="shared" si="22"/>
        <v>33.75</v>
      </c>
      <c r="J272" s="24"/>
      <c r="K272" s="62">
        <f t="shared" si="23"/>
        <v>33.75</v>
      </c>
      <c r="L272" s="63"/>
      <c r="M272" s="20" t="str">
        <f t="shared" si="24"/>
        <v>Juin</v>
      </c>
      <c r="N272" t="e">
        <f>IF(AND(B272=#REF!,C272=#REF!),"oui","non")</f>
        <v>#REF!</v>
      </c>
    </row>
    <row r="273" spans="1:14" ht="18.75">
      <c r="A273" s="17">
        <v>266</v>
      </c>
      <c r="B273" s="123" t="s">
        <v>547</v>
      </c>
      <c r="C273" s="123" t="s">
        <v>65</v>
      </c>
      <c r="D273" s="24">
        <v>14.25</v>
      </c>
      <c r="E273" s="163">
        <v>13.5</v>
      </c>
      <c r="F273" s="60">
        <f t="shared" si="20"/>
        <v>13.875</v>
      </c>
      <c r="G273" s="61">
        <f t="shared" si="21"/>
        <v>41.625</v>
      </c>
      <c r="H273" s="163"/>
      <c r="I273" s="62">
        <f t="shared" si="22"/>
        <v>41.625</v>
      </c>
      <c r="J273" s="24"/>
      <c r="K273" s="62">
        <f t="shared" si="23"/>
        <v>41.625</v>
      </c>
      <c r="L273" s="63"/>
      <c r="M273" s="20" t="str">
        <f t="shared" si="24"/>
        <v>Juin</v>
      </c>
      <c r="N273" t="e">
        <f>IF(AND(B273=#REF!,C273=#REF!),"oui","non")</f>
        <v>#REF!</v>
      </c>
    </row>
    <row r="274" spans="1:14" ht="18.75">
      <c r="A274" s="17">
        <v>267</v>
      </c>
      <c r="B274" s="123" t="s">
        <v>548</v>
      </c>
      <c r="C274" s="123" t="s">
        <v>549</v>
      </c>
      <c r="D274" s="24">
        <v>7.75</v>
      </c>
      <c r="E274" s="163">
        <v>6</v>
      </c>
      <c r="F274" s="60">
        <f t="shared" si="20"/>
        <v>6.875</v>
      </c>
      <c r="G274" s="61">
        <f t="shared" si="21"/>
        <v>20.625</v>
      </c>
      <c r="H274" s="337">
        <v>16</v>
      </c>
      <c r="I274" s="62">
        <f t="shared" si="22"/>
        <v>48</v>
      </c>
      <c r="J274" s="24"/>
      <c r="K274" s="62">
        <f t="shared" si="23"/>
        <v>48</v>
      </c>
      <c r="L274" s="63"/>
      <c r="M274" s="20" t="str">
        <f t="shared" si="24"/>
        <v>Synthèse</v>
      </c>
      <c r="N274" t="e">
        <f>IF(AND(B274=#REF!,C274=#REF!),"oui","non")</f>
        <v>#REF!</v>
      </c>
    </row>
    <row r="275" spans="1:14" ht="18.75">
      <c r="A275" s="17">
        <v>268</v>
      </c>
      <c r="B275" s="123" t="s">
        <v>550</v>
      </c>
      <c r="C275" s="123" t="s">
        <v>78</v>
      </c>
      <c r="D275" s="24">
        <v>12.25</v>
      </c>
      <c r="E275" s="163">
        <v>7.5</v>
      </c>
      <c r="F275" s="60">
        <f t="shared" si="20"/>
        <v>9.875</v>
      </c>
      <c r="G275" s="61">
        <f t="shared" si="21"/>
        <v>29.625</v>
      </c>
      <c r="H275" s="337">
        <v>12</v>
      </c>
      <c r="I275" s="62">
        <f t="shared" si="22"/>
        <v>36</v>
      </c>
      <c r="J275" s="24"/>
      <c r="K275" s="62">
        <f t="shared" si="23"/>
        <v>36</v>
      </c>
      <c r="L275" s="63"/>
      <c r="M275" s="20" t="str">
        <f t="shared" si="24"/>
        <v>Synthèse</v>
      </c>
      <c r="N275" t="e">
        <f>IF(AND(B275=#REF!,C275=#REF!),"oui","non")</f>
        <v>#REF!</v>
      </c>
    </row>
    <row r="276" spans="1:14" ht="18.75">
      <c r="A276" s="17">
        <v>269</v>
      </c>
      <c r="B276" s="123" t="s">
        <v>551</v>
      </c>
      <c r="C276" s="123" t="s">
        <v>438</v>
      </c>
      <c r="D276" s="24">
        <v>10.5</v>
      </c>
      <c r="E276" s="163">
        <v>6.5</v>
      </c>
      <c r="F276" s="60">
        <f t="shared" si="20"/>
        <v>8.5</v>
      </c>
      <c r="G276" s="61">
        <f t="shared" si="21"/>
        <v>25.5</v>
      </c>
      <c r="H276" s="337">
        <v>12.5</v>
      </c>
      <c r="I276" s="62">
        <f t="shared" si="22"/>
        <v>37.5</v>
      </c>
      <c r="J276" s="24"/>
      <c r="K276" s="62">
        <f t="shared" si="23"/>
        <v>37.5</v>
      </c>
      <c r="L276" s="63"/>
      <c r="M276" s="20" t="str">
        <f t="shared" si="24"/>
        <v>Synthèse</v>
      </c>
      <c r="N276" t="e">
        <f>IF(AND(B276=#REF!,C276=#REF!),"oui","non")</f>
        <v>#REF!</v>
      </c>
    </row>
    <row r="277" spans="1:14" ht="18.75">
      <c r="A277" s="17">
        <v>270</v>
      </c>
      <c r="B277" s="123" t="s">
        <v>552</v>
      </c>
      <c r="C277" s="123" t="s">
        <v>68</v>
      </c>
      <c r="D277" s="24">
        <v>9</v>
      </c>
      <c r="E277" s="163">
        <v>8</v>
      </c>
      <c r="F277" s="60">
        <f t="shared" si="20"/>
        <v>8.5</v>
      </c>
      <c r="G277" s="61">
        <f t="shared" si="21"/>
        <v>25.5</v>
      </c>
      <c r="H277" s="163"/>
      <c r="I277" s="62">
        <f t="shared" si="22"/>
        <v>25.5</v>
      </c>
      <c r="J277" s="24"/>
      <c r="K277" s="62">
        <f t="shared" si="23"/>
        <v>25.5</v>
      </c>
      <c r="L277" s="63"/>
      <c r="M277" s="20" t="str">
        <f t="shared" si="24"/>
        <v>Juin</v>
      </c>
      <c r="N277" t="e">
        <f>IF(AND(B277=#REF!,C277=#REF!),"oui","non")</f>
        <v>#REF!</v>
      </c>
    </row>
    <row r="278" spans="1:14" ht="18.75">
      <c r="A278" s="17">
        <v>271</v>
      </c>
      <c r="B278" s="123" t="s">
        <v>553</v>
      </c>
      <c r="C278" s="123" t="s">
        <v>554</v>
      </c>
      <c r="D278" s="24">
        <v>10.75</v>
      </c>
      <c r="E278" s="163">
        <v>5.5</v>
      </c>
      <c r="F278" s="60">
        <f t="shared" si="20"/>
        <v>8.125</v>
      </c>
      <c r="G278" s="61">
        <f t="shared" si="21"/>
        <v>24.375</v>
      </c>
      <c r="H278" s="163"/>
      <c r="I278" s="62">
        <f t="shared" si="22"/>
        <v>24.375</v>
      </c>
      <c r="J278" s="24"/>
      <c r="K278" s="62">
        <f t="shared" si="23"/>
        <v>24.375</v>
      </c>
      <c r="L278" s="63"/>
      <c r="M278" s="20" t="str">
        <f t="shared" si="24"/>
        <v>Juin</v>
      </c>
      <c r="N278" t="e">
        <f>IF(AND(B278=#REF!,C278=#REF!),"oui","non")</f>
        <v>#REF!</v>
      </c>
    </row>
    <row r="279" spans="1:14" ht="18.75">
      <c r="A279" s="17">
        <v>272</v>
      </c>
      <c r="B279" s="123" t="s">
        <v>555</v>
      </c>
      <c r="C279" s="123" t="s">
        <v>556</v>
      </c>
      <c r="D279" s="24">
        <v>11.25</v>
      </c>
      <c r="E279" s="163">
        <v>7.5</v>
      </c>
      <c r="F279" s="60">
        <f t="shared" si="20"/>
        <v>9.375</v>
      </c>
      <c r="G279" s="61">
        <f t="shared" si="21"/>
        <v>28.125</v>
      </c>
      <c r="H279" s="337">
        <v>13.5</v>
      </c>
      <c r="I279" s="62">
        <f t="shared" si="22"/>
        <v>40.5</v>
      </c>
      <c r="J279" s="24"/>
      <c r="K279" s="62">
        <f t="shared" si="23"/>
        <v>40.5</v>
      </c>
      <c r="L279" s="63"/>
      <c r="M279" s="20" t="str">
        <f t="shared" si="24"/>
        <v>Synthèse</v>
      </c>
      <c r="N279" t="e">
        <f>IF(AND(B279=#REF!,C279=#REF!),"oui","non")</f>
        <v>#REF!</v>
      </c>
    </row>
    <row r="280" spans="1:14" ht="18.75">
      <c r="A280" s="17">
        <v>273</v>
      </c>
      <c r="B280" s="123" t="s">
        <v>557</v>
      </c>
      <c r="C280" s="123" t="s">
        <v>558</v>
      </c>
      <c r="D280" s="24">
        <v>14</v>
      </c>
      <c r="E280" s="163">
        <v>11</v>
      </c>
      <c r="F280" s="60">
        <f t="shared" si="20"/>
        <v>12.5</v>
      </c>
      <c r="G280" s="61">
        <f t="shared" si="21"/>
        <v>37.5</v>
      </c>
      <c r="H280" s="163"/>
      <c r="I280" s="62">
        <f t="shared" si="22"/>
        <v>37.5</v>
      </c>
      <c r="J280" s="24"/>
      <c r="K280" s="62">
        <f t="shared" si="23"/>
        <v>37.5</v>
      </c>
      <c r="L280" s="63"/>
      <c r="M280" s="20" t="str">
        <f t="shared" si="24"/>
        <v>Juin</v>
      </c>
      <c r="N280" t="e">
        <f>IF(AND(B280=#REF!,C280=#REF!),"oui","non")</f>
        <v>#REF!</v>
      </c>
    </row>
    <row r="281" spans="1:14" ht="18.75">
      <c r="A281" s="17">
        <v>274</v>
      </c>
      <c r="B281" s="123" t="s">
        <v>559</v>
      </c>
      <c r="C281" s="123" t="s">
        <v>560</v>
      </c>
      <c r="D281" s="24">
        <v>9.5</v>
      </c>
      <c r="E281" s="163">
        <v>8.5</v>
      </c>
      <c r="F281" s="60">
        <f t="shared" si="20"/>
        <v>9</v>
      </c>
      <c r="G281" s="61">
        <f t="shared" si="21"/>
        <v>27</v>
      </c>
      <c r="H281" s="163"/>
      <c r="I281" s="62">
        <f t="shared" si="22"/>
        <v>27</v>
      </c>
      <c r="J281" s="24"/>
      <c r="K281" s="62">
        <f t="shared" si="23"/>
        <v>27</v>
      </c>
      <c r="L281" s="63"/>
      <c r="M281" s="20" t="str">
        <f t="shared" si="24"/>
        <v>Juin</v>
      </c>
      <c r="N281" t="e">
        <f>IF(AND(B281=#REF!,C281=#REF!),"oui","non")</f>
        <v>#REF!</v>
      </c>
    </row>
    <row r="282" spans="1:14" ht="18.75">
      <c r="A282" s="17">
        <v>275</v>
      </c>
      <c r="B282" s="123" t="s">
        <v>561</v>
      </c>
      <c r="C282" s="123" t="s">
        <v>281</v>
      </c>
      <c r="D282" s="24">
        <v>9.75</v>
      </c>
      <c r="E282" s="163">
        <v>4.5</v>
      </c>
      <c r="F282" s="60">
        <f t="shared" si="20"/>
        <v>7.125</v>
      </c>
      <c r="G282" s="61">
        <f t="shared" si="21"/>
        <v>21.375</v>
      </c>
      <c r="H282" s="163"/>
      <c r="I282" s="62">
        <f t="shared" si="22"/>
        <v>21.375</v>
      </c>
      <c r="J282" s="24"/>
      <c r="K282" s="62">
        <f t="shared" si="23"/>
        <v>21.375</v>
      </c>
      <c r="L282" s="63"/>
      <c r="M282" s="20" t="str">
        <f t="shared" si="24"/>
        <v>Juin</v>
      </c>
      <c r="N282" t="e">
        <f>IF(AND(B282=#REF!,C282=#REF!),"oui","non")</f>
        <v>#REF!</v>
      </c>
    </row>
    <row r="283" spans="1:14" ht="18.75">
      <c r="A283" s="17">
        <v>276</v>
      </c>
      <c r="B283" s="123" t="s">
        <v>562</v>
      </c>
      <c r="C283" s="123" t="s">
        <v>204</v>
      </c>
      <c r="D283" s="24">
        <v>10.75</v>
      </c>
      <c r="E283" s="163">
        <v>13</v>
      </c>
      <c r="F283" s="60">
        <f t="shared" si="20"/>
        <v>11.875</v>
      </c>
      <c r="G283" s="61">
        <f t="shared" si="21"/>
        <v>35.625</v>
      </c>
      <c r="H283" s="163"/>
      <c r="I283" s="62">
        <f t="shared" si="22"/>
        <v>35.625</v>
      </c>
      <c r="J283" s="24"/>
      <c r="K283" s="62">
        <f t="shared" si="23"/>
        <v>35.625</v>
      </c>
      <c r="L283" s="63"/>
      <c r="M283" s="20" t="str">
        <f t="shared" si="24"/>
        <v>Juin</v>
      </c>
      <c r="N283" t="e">
        <f>IF(AND(B283=#REF!,C283=#REF!),"oui","non")</f>
        <v>#REF!</v>
      </c>
    </row>
    <row r="284" spans="1:14" ht="18.75">
      <c r="A284" s="17">
        <v>277</v>
      </c>
      <c r="B284" s="123" t="s">
        <v>563</v>
      </c>
      <c r="C284" s="123" t="s">
        <v>564</v>
      </c>
      <c r="D284" s="24">
        <v>13.5</v>
      </c>
      <c r="E284" s="163">
        <v>13</v>
      </c>
      <c r="F284" s="60">
        <f t="shared" si="20"/>
        <v>13.25</v>
      </c>
      <c r="G284" s="61">
        <f t="shared" si="21"/>
        <v>39.75</v>
      </c>
      <c r="H284" s="163"/>
      <c r="I284" s="62">
        <f t="shared" si="22"/>
        <v>39.75</v>
      </c>
      <c r="J284" s="24"/>
      <c r="K284" s="62">
        <f t="shared" si="23"/>
        <v>39.75</v>
      </c>
      <c r="L284" s="63"/>
      <c r="M284" s="20" t="str">
        <f t="shared" si="24"/>
        <v>Juin</v>
      </c>
      <c r="N284" t="e">
        <f>IF(AND(B284=#REF!,C284=#REF!),"oui","non")</f>
        <v>#REF!</v>
      </c>
    </row>
    <row r="285" spans="1:14" ht="18.75">
      <c r="A285" s="17">
        <v>278</v>
      </c>
      <c r="B285" s="123" t="s">
        <v>565</v>
      </c>
      <c r="C285" s="123" t="s">
        <v>262</v>
      </c>
      <c r="D285" s="24">
        <v>14.25</v>
      </c>
      <c r="E285" s="163">
        <v>16.5</v>
      </c>
      <c r="F285" s="60">
        <f t="shared" si="20"/>
        <v>15.375</v>
      </c>
      <c r="G285" s="61">
        <f t="shared" si="21"/>
        <v>46.125</v>
      </c>
      <c r="H285" s="163"/>
      <c r="I285" s="62">
        <f t="shared" si="22"/>
        <v>46.125</v>
      </c>
      <c r="J285" s="24"/>
      <c r="K285" s="62">
        <f t="shared" si="23"/>
        <v>46.125</v>
      </c>
      <c r="L285" s="63"/>
      <c r="M285" s="20" t="str">
        <f t="shared" si="24"/>
        <v>Juin</v>
      </c>
      <c r="N285" t="e">
        <f>IF(AND(B285=#REF!,C285=#REF!),"oui","non")</f>
        <v>#REF!</v>
      </c>
    </row>
    <row r="286" spans="1:14" ht="18.75">
      <c r="A286" s="17">
        <v>279</v>
      </c>
      <c r="B286" s="123" t="s">
        <v>118</v>
      </c>
      <c r="C286" s="123" t="s">
        <v>566</v>
      </c>
      <c r="D286" s="24">
        <v>10.25</v>
      </c>
      <c r="E286" s="163">
        <v>8.5</v>
      </c>
      <c r="F286" s="60">
        <f t="shared" si="20"/>
        <v>9.375</v>
      </c>
      <c r="G286" s="61">
        <f t="shared" si="21"/>
        <v>28.125</v>
      </c>
      <c r="H286" s="163"/>
      <c r="I286" s="62">
        <f t="shared" si="22"/>
        <v>28.125</v>
      </c>
      <c r="J286" s="24"/>
      <c r="K286" s="62">
        <f t="shared" si="23"/>
        <v>28.125</v>
      </c>
      <c r="L286" s="63"/>
      <c r="M286" s="20" t="str">
        <f t="shared" si="24"/>
        <v>Juin</v>
      </c>
      <c r="N286" t="e">
        <f>IF(AND(B286=#REF!,C286=#REF!),"oui","non")</f>
        <v>#REF!</v>
      </c>
    </row>
    <row r="287" spans="1:14" ht="18.75">
      <c r="A287" s="17">
        <v>280</v>
      </c>
      <c r="B287" s="123" t="s">
        <v>119</v>
      </c>
      <c r="C287" s="123" t="s">
        <v>427</v>
      </c>
      <c r="D287" s="24">
        <v>7.75</v>
      </c>
      <c r="E287" s="163">
        <v>10</v>
      </c>
      <c r="F287" s="60">
        <f t="shared" si="20"/>
        <v>8.875</v>
      </c>
      <c r="G287" s="61">
        <f t="shared" si="21"/>
        <v>26.625</v>
      </c>
      <c r="H287" s="337">
        <v>8.5</v>
      </c>
      <c r="I287" s="62">
        <f t="shared" si="22"/>
        <v>26.625</v>
      </c>
      <c r="J287" s="24"/>
      <c r="K287" s="62">
        <f t="shared" si="23"/>
        <v>26.625</v>
      </c>
      <c r="L287" s="63"/>
      <c r="M287" s="20" t="str">
        <f t="shared" si="24"/>
        <v>Synthèse</v>
      </c>
      <c r="N287" t="e">
        <f>IF(AND(B287=#REF!,C287=#REF!),"oui","non")</f>
        <v>#REF!</v>
      </c>
    </row>
    <row r="288" spans="1:14" ht="18.75">
      <c r="A288" s="17">
        <v>281</v>
      </c>
      <c r="B288" s="123" t="s">
        <v>567</v>
      </c>
      <c r="C288" s="123" t="s">
        <v>568</v>
      </c>
      <c r="D288" s="24">
        <v>10</v>
      </c>
      <c r="E288" s="163">
        <v>6</v>
      </c>
      <c r="F288" s="60">
        <f t="shared" si="20"/>
        <v>8</v>
      </c>
      <c r="G288" s="61">
        <f t="shared" si="21"/>
        <v>24</v>
      </c>
      <c r="H288" s="337">
        <v>13.5</v>
      </c>
      <c r="I288" s="62">
        <f t="shared" si="22"/>
        <v>40.5</v>
      </c>
      <c r="J288" s="24"/>
      <c r="K288" s="62">
        <f t="shared" si="23"/>
        <v>40.5</v>
      </c>
      <c r="L288" s="63"/>
      <c r="M288" s="20" t="str">
        <f t="shared" si="24"/>
        <v>Synthèse</v>
      </c>
      <c r="N288" t="e">
        <f>IF(AND(B288=#REF!,C288=#REF!),"oui","non")</f>
        <v>#REF!</v>
      </c>
    </row>
    <row r="289" spans="1:14" ht="18.75">
      <c r="A289" s="17">
        <v>282</v>
      </c>
      <c r="B289" s="123" t="s">
        <v>569</v>
      </c>
      <c r="C289" s="123" t="s">
        <v>570</v>
      </c>
      <c r="D289" s="24">
        <v>11.25</v>
      </c>
      <c r="E289" s="163">
        <v>10.5</v>
      </c>
      <c r="F289" s="60">
        <f t="shared" si="20"/>
        <v>10.875</v>
      </c>
      <c r="G289" s="61">
        <f t="shared" si="21"/>
        <v>32.625</v>
      </c>
      <c r="H289" s="163"/>
      <c r="I289" s="62">
        <f t="shared" si="22"/>
        <v>32.625</v>
      </c>
      <c r="J289" s="24"/>
      <c r="K289" s="62">
        <f t="shared" si="23"/>
        <v>32.625</v>
      </c>
      <c r="L289" s="63"/>
      <c r="M289" s="20" t="str">
        <f t="shared" si="24"/>
        <v>Juin</v>
      </c>
      <c r="N289" t="e">
        <f>IF(AND(B289=#REF!,C289=#REF!),"oui","non")</f>
        <v>#REF!</v>
      </c>
    </row>
    <row r="290" spans="1:14" ht="18.75">
      <c r="A290" s="17">
        <v>283</v>
      </c>
      <c r="B290" s="123" t="s">
        <v>571</v>
      </c>
      <c r="C290" s="123" t="s">
        <v>572</v>
      </c>
      <c r="D290" s="24">
        <v>15</v>
      </c>
      <c r="E290" s="163">
        <v>13.5</v>
      </c>
      <c r="F290" s="60">
        <f t="shared" si="20"/>
        <v>14.25</v>
      </c>
      <c r="G290" s="61">
        <f t="shared" si="21"/>
        <v>42.75</v>
      </c>
      <c r="H290" s="163"/>
      <c r="I290" s="62">
        <f t="shared" si="22"/>
        <v>42.75</v>
      </c>
      <c r="J290" s="24"/>
      <c r="K290" s="62">
        <f t="shared" si="23"/>
        <v>42.75</v>
      </c>
      <c r="L290" s="63"/>
      <c r="M290" s="20" t="str">
        <f t="shared" si="24"/>
        <v>Juin</v>
      </c>
      <c r="N290" t="e">
        <f>IF(AND(B290=#REF!,C290=#REF!),"oui","non")</f>
        <v>#REF!</v>
      </c>
    </row>
    <row r="291" spans="1:14" ht="18.75">
      <c r="A291" s="17">
        <v>284</v>
      </c>
      <c r="B291" s="123" t="s">
        <v>573</v>
      </c>
      <c r="C291" s="123" t="s">
        <v>574</v>
      </c>
      <c r="D291" s="24">
        <v>9</v>
      </c>
      <c r="E291" s="163">
        <v>8</v>
      </c>
      <c r="F291" s="60">
        <f t="shared" si="20"/>
        <v>8.5</v>
      </c>
      <c r="G291" s="61">
        <f t="shared" si="21"/>
        <v>25.5</v>
      </c>
      <c r="H291" s="337">
        <v>13</v>
      </c>
      <c r="I291" s="62">
        <f t="shared" si="22"/>
        <v>39</v>
      </c>
      <c r="J291" s="24"/>
      <c r="K291" s="62">
        <f t="shared" si="23"/>
        <v>39</v>
      </c>
      <c r="L291" s="63"/>
      <c r="M291" s="20" t="str">
        <f t="shared" si="24"/>
        <v>Synthèse</v>
      </c>
      <c r="N291" t="e">
        <f>IF(AND(B291=#REF!,C291=#REF!),"oui","non")</f>
        <v>#REF!</v>
      </c>
    </row>
    <row r="292" spans="1:14" ht="18.75">
      <c r="A292" s="17">
        <v>285</v>
      </c>
      <c r="B292" s="123" t="s">
        <v>575</v>
      </c>
      <c r="C292" s="123" t="s">
        <v>576</v>
      </c>
      <c r="D292" s="24">
        <v>8.75</v>
      </c>
      <c r="E292" s="163">
        <v>8</v>
      </c>
      <c r="F292" s="60">
        <f t="shared" si="20"/>
        <v>8.375</v>
      </c>
      <c r="G292" s="61">
        <f t="shared" si="21"/>
        <v>25.125</v>
      </c>
      <c r="H292" s="337">
        <v>12.5</v>
      </c>
      <c r="I292" s="62">
        <f t="shared" si="22"/>
        <v>37.5</v>
      </c>
      <c r="J292" s="24"/>
      <c r="K292" s="62">
        <f t="shared" si="23"/>
        <v>37.5</v>
      </c>
      <c r="L292" s="63"/>
      <c r="M292" s="20" t="str">
        <f t="shared" si="24"/>
        <v>Synthèse</v>
      </c>
      <c r="N292" t="e">
        <f>IF(AND(B292=#REF!,C292=#REF!),"oui","non")</f>
        <v>#REF!</v>
      </c>
    </row>
    <row r="293" spans="1:14" ht="18.75">
      <c r="A293" s="17">
        <v>286</v>
      </c>
      <c r="B293" s="123" t="s">
        <v>577</v>
      </c>
      <c r="C293" s="123" t="s">
        <v>578</v>
      </c>
      <c r="D293" s="24">
        <v>12.75</v>
      </c>
      <c r="E293" s="163">
        <v>12.4</v>
      </c>
      <c r="F293" s="60">
        <f t="shared" si="20"/>
        <v>12.574999999999999</v>
      </c>
      <c r="G293" s="61">
        <f t="shared" si="21"/>
        <v>37.724999999999994</v>
      </c>
      <c r="H293" s="163"/>
      <c r="I293" s="62">
        <f t="shared" si="22"/>
        <v>37.724999999999994</v>
      </c>
      <c r="J293" s="24"/>
      <c r="K293" s="62">
        <f t="shared" si="23"/>
        <v>37.724999999999994</v>
      </c>
      <c r="L293" s="63"/>
      <c r="M293" s="20" t="str">
        <f t="shared" si="24"/>
        <v>Juin</v>
      </c>
      <c r="N293" t="e">
        <f>IF(AND(B293=#REF!,C293=#REF!),"oui","non")</f>
        <v>#REF!</v>
      </c>
    </row>
    <row r="294" spans="1:14" ht="18.75">
      <c r="A294" s="17">
        <v>287</v>
      </c>
      <c r="B294" s="123" t="s">
        <v>579</v>
      </c>
      <c r="C294" s="123" t="s">
        <v>326</v>
      </c>
      <c r="D294" s="24">
        <v>8.75</v>
      </c>
      <c r="E294" s="163">
        <v>8</v>
      </c>
      <c r="F294" s="60">
        <f t="shared" si="20"/>
        <v>8.375</v>
      </c>
      <c r="G294" s="61">
        <f t="shared" si="21"/>
        <v>25.125</v>
      </c>
      <c r="H294" s="163"/>
      <c r="I294" s="62">
        <f t="shared" si="22"/>
        <v>25.125</v>
      </c>
      <c r="J294" s="24"/>
      <c r="K294" s="62">
        <f t="shared" si="23"/>
        <v>25.125</v>
      </c>
      <c r="L294" s="63"/>
      <c r="M294" s="20" t="str">
        <f t="shared" si="24"/>
        <v>Juin</v>
      </c>
      <c r="N294" t="e">
        <f>IF(AND(B294=#REF!,C294=#REF!),"oui","non")</f>
        <v>#REF!</v>
      </c>
    </row>
    <row r="295" spans="1:14" ht="18.75">
      <c r="A295" s="17">
        <v>288</v>
      </c>
      <c r="B295" s="123" t="s">
        <v>62</v>
      </c>
      <c r="C295" s="123" t="s">
        <v>90</v>
      </c>
      <c r="D295" s="24">
        <v>10</v>
      </c>
      <c r="E295" s="163">
        <v>9.5</v>
      </c>
      <c r="F295" s="60">
        <f t="shared" si="20"/>
        <v>9.75</v>
      </c>
      <c r="G295" s="61">
        <f t="shared" si="21"/>
        <v>29.25</v>
      </c>
      <c r="H295" s="337">
        <v>14.5</v>
      </c>
      <c r="I295" s="62">
        <f t="shared" si="22"/>
        <v>43.5</v>
      </c>
      <c r="J295" s="24"/>
      <c r="K295" s="62">
        <f t="shared" si="23"/>
        <v>43.5</v>
      </c>
      <c r="L295" s="63"/>
      <c r="M295" s="20" t="str">
        <f t="shared" si="24"/>
        <v>Synthèse</v>
      </c>
      <c r="N295" t="e">
        <f>IF(AND(B295=#REF!,C295=#REF!),"oui","non")</f>
        <v>#REF!</v>
      </c>
    </row>
    <row r="296" spans="1:14" ht="18.75">
      <c r="A296" s="17">
        <v>289</v>
      </c>
      <c r="B296" s="123" t="s">
        <v>580</v>
      </c>
      <c r="C296" s="123" t="s">
        <v>379</v>
      </c>
      <c r="D296" s="24">
        <v>8.5</v>
      </c>
      <c r="E296" s="163">
        <v>8</v>
      </c>
      <c r="F296" s="60">
        <f t="shared" si="20"/>
        <v>8.25</v>
      </c>
      <c r="G296" s="61">
        <f t="shared" si="21"/>
        <v>24.75</v>
      </c>
      <c r="H296" s="337">
        <v>10</v>
      </c>
      <c r="I296" s="62">
        <f t="shared" si="22"/>
        <v>30</v>
      </c>
      <c r="J296" s="24"/>
      <c r="K296" s="62">
        <f t="shared" si="23"/>
        <v>30</v>
      </c>
      <c r="L296" s="63"/>
      <c r="M296" s="20" t="str">
        <f t="shared" si="24"/>
        <v>Synthèse</v>
      </c>
      <c r="N296" t="e">
        <f>IF(AND(B296=#REF!,C296=#REF!),"oui","non")</f>
        <v>#REF!</v>
      </c>
    </row>
    <row r="297" spans="1:14" ht="18.75">
      <c r="A297" s="17">
        <v>290</v>
      </c>
      <c r="B297" s="123" t="s">
        <v>581</v>
      </c>
      <c r="C297" s="123" t="s">
        <v>57</v>
      </c>
      <c r="D297" s="24">
        <v>12.25</v>
      </c>
      <c r="E297" s="163">
        <v>9</v>
      </c>
      <c r="F297" s="60">
        <f t="shared" si="20"/>
        <v>10.625</v>
      </c>
      <c r="G297" s="61">
        <f t="shared" si="21"/>
        <v>31.875</v>
      </c>
      <c r="H297" s="163"/>
      <c r="I297" s="62">
        <f t="shared" si="22"/>
        <v>31.875</v>
      </c>
      <c r="J297" s="24"/>
      <c r="K297" s="62">
        <f t="shared" si="23"/>
        <v>31.875</v>
      </c>
      <c r="L297" s="63"/>
      <c r="M297" s="20" t="str">
        <f t="shared" si="24"/>
        <v>Juin</v>
      </c>
      <c r="N297" t="e">
        <f>IF(AND(B297=#REF!,C297=#REF!),"oui","non")</f>
        <v>#REF!</v>
      </c>
    </row>
    <row r="298" spans="1:14" ht="18.75">
      <c r="A298" s="17">
        <v>291</v>
      </c>
      <c r="B298" s="123" t="s">
        <v>582</v>
      </c>
      <c r="C298" s="123" t="s">
        <v>43</v>
      </c>
      <c r="D298" s="24">
        <v>7.5</v>
      </c>
      <c r="E298" s="163">
        <v>7</v>
      </c>
      <c r="F298" s="60">
        <f t="shared" si="20"/>
        <v>7.25</v>
      </c>
      <c r="G298" s="61">
        <f t="shared" si="21"/>
        <v>21.75</v>
      </c>
      <c r="H298" s="337">
        <v>10.5</v>
      </c>
      <c r="I298" s="62">
        <f t="shared" si="22"/>
        <v>31.5</v>
      </c>
      <c r="J298" s="24"/>
      <c r="K298" s="62">
        <f t="shared" si="23"/>
        <v>31.5</v>
      </c>
      <c r="L298" s="63"/>
      <c r="M298" s="20" t="str">
        <f t="shared" si="24"/>
        <v>Synthèse</v>
      </c>
      <c r="N298" t="e">
        <f>IF(AND(B298=#REF!,C298=#REF!),"oui","non")</f>
        <v>#REF!</v>
      </c>
    </row>
    <row r="299" spans="1:14" ht="18.75">
      <c r="A299" s="17">
        <v>292</v>
      </c>
      <c r="B299" s="123" t="s">
        <v>98</v>
      </c>
      <c r="C299" s="123" t="s">
        <v>583</v>
      </c>
      <c r="D299" s="24">
        <v>12.75</v>
      </c>
      <c r="E299" s="163">
        <v>14</v>
      </c>
      <c r="F299" s="60">
        <f t="shared" si="20"/>
        <v>13.375</v>
      </c>
      <c r="G299" s="61">
        <f t="shared" si="21"/>
        <v>40.125</v>
      </c>
      <c r="H299" s="163"/>
      <c r="I299" s="62">
        <f t="shared" si="22"/>
        <v>40.125</v>
      </c>
      <c r="J299" s="24"/>
      <c r="K299" s="62">
        <f t="shared" si="23"/>
        <v>40.125</v>
      </c>
      <c r="L299" s="63"/>
      <c r="M299" s="20" t="str">
        <f t="shared" si="24"/>
        <v>Juin</v>
      </c>
      <c r="N299" t="e">
        <f>IF(AND(B299=#REF!,C299=#REF!),"oui","non")</f>
        <v>#REF!</v>
      </c>
    </row>
    <row r="300" spans="1:14" ht="18.75">
      <c r="A300" s="17">
        <v>293</v>
      </c>
      <c r="B300" s="123" t="s">
        <v>584</v>
      </c>
      <c r="C300" s="123" t="s">
        <v>585</v>
      </c>
      <c r="D300" s="24">
        <v>8.75</v>
      </c>
      <c r="E300" s="163">
        <v>6.5</v>
      </c>
      <c r="F300" s="60">
        <f t="shared" si="20"/>
        <v>7.625</v>
      </c>
      <c r="G300" s="61">
        <f t="shared" si="21"/>
        <v>22.875</v>
      </c>
      <c r="H300" s="337">
        <v>14.5</v>
      </c>
      <c r="I300" s="62">
        <f t="shared" si="22"/>
        <v>43.5</v>
      </c>
      <c r="J300" s="24"/>
      <c r="K300" s="62">
        <f t="shared" si="23"/>
        <v>43.5</v>
      </c>
      <c r="L300" s="63"/>
      <c r="M300" s="20" t="str">
        <f t="shared" si="24"/>
        <v>Synthèse</v>
      </c>
      <c r="N300" t="e">
        <f>IF(AND(B300=#REF!,C300=#REF!),"oui","non")</f>
        <v>#REF!</v>
      </c>
    </row>
    <row r="301" spans="1:14" ht="18.75">
      <c r="A301" s="17">
        <v>294</v>
      </c>
      <c r="B301" s="123" t="s">
        <v>782</v>
      </c>
      <c r="C301" s="123" t="s">
        <v>215</v>
      </c>
      <c r="D301" s="24">
        <v>9.25</v>
      </c>
      <c r="E301" s="163">
        <v>10.5</v>
      </c>
      <c r="F301" s="60">
        <f t="shared" si="20"/>
        <v>9.875</v>
      </c>
      <c r="G301" s="61">
        <f t="shared" si="21"/>
        <v>29.625</v>
      </c>
      <c r="H301" s="337">
        <v>11.5</v>
      </c>
      <c r="I301" s="62">
        <f t="shared" si="22"/>
        <v>34.5</v>
      </c>
      <c r="J301" s="24"/>
      <c r="K301" s="62">
        <f t="shared" si="23"/>
        <v>34.5</v>
      </c>
      <c r="L301" s="63"/>
      <c r="M301" s="20" t="str">
        <f t="shared" si="24"/>
        <v>Synthèse</v>
      </c>
      <c r="N301" t="e">
        <f>IF(AND(B301=#REF!,C301=#REF!),"oui","non")</f>
        <v>#REF!</v>
      </c>
    </row>
    <row r="302" spans="1:14" ht="18.75">
      <c r="A302" s="17">
        <v>295</v>
      </c>
      <c r="B302" s="123" t="s">
        <v>782</v>
      </c>
      <c r="C302" s="123" t="s">
        <v>783</v>
      </c>
      <c r="D302" s="24">
        <v>8.25</v>
      </c>
      <c r="E302" s="152"/>
      <c r="F302" s="60">
        <f t="shared" si="20"/>
        <v>4.125</v>
      </c>
      <c r="G302" s="61">
        <f t="shared" si="21"/>
        <v>12.375</v>
      </c>
      <c r="H302" s="152"/>
      <c r="I302" s="62">
        <f t="shared" si="22"/>
        <v>12.375</v>
      </c>
      <c r="J302" s="24"/>
      <c r="K302" s="62">
        <f t="shared" si="23"/>
        <v>12.375</v>
      </c>
      <c r="L302" s="63"/>
      <c r="M302" s="20" t="str">
        <f t="shared" si="24"/>
        <v>Juin</v>
      </c>
      <c r="N302" t="e">
        <f>IF(AND(B302=#REF!,C302=#REF!),"oui","non")</f>
        <v>#REF!</v>
      </c>
    </row>
    <row r="303" spans="1:14" ht="18.75">
      <c r="A303" s="17">
        <v>296</v>
      </c>
      <c r="B303" s="123" t="s">
        <v>586</v>
      </c>
      <c r="C303" s="123" t="s">
        <v>587</v>
      </c>
      <c r="D303" s="24">
        <v>14.25</v>
      </c>
      <c r="E303" s="163">
        <v>9.5</v>
      </c>
      <c r="F303" s="60">
        <f t="shared" si="20"/>
        <v>11.875</v>
      </c>
      <c r="G303" s="61">
        <f t="shared" si="21"/>
        <v>35.625</v>
      </c>
      <c r="H303" s="163"/>
      <c r="I303" s="62">
        <f t="shared" si="22"/>
        <v>35.625</v>
      </c>
      <c r="J303" s="24"/>
      <c r="K303" s="62">
        <f t="shared" si="23"/>
        <v>35.625</v>
      </c>
      <c r="L303" s="63"/>
      <c r="M303" s="20" t="str">
        <f t="shared" si="24"/>
        <v>Juin</v>
      </c>
      <c r="N303" t="e">
        <f>IF(AND(B303=#REF!,C303=#REF!),"oui","non")</f>
        <v>#REF!</v>
      </c>
    </row>
    <row r="304" spans="1:14" ht="18.75">
      <c r="A304" s="17">
        <v>297</v>
      </c>
      <c r="B304" s="123" t="s">
        <v>588</v>
      </c>
      <c r="C304" s="123" t="s">
        <v>589</v>
      </c>
      <c r="D304" s="24">
        <v>7.25</v>
      </c>
      <c r="E304" s="163">
        <v>8</v>
      </c>
      <c r="F304" s="60">
        <f t="shared" si="20"/>
        <v>7.625</v>
      </c>
      <c r="G304" s="61">
        <f t="shared" si="21"/>
        <v>22.875</v>
      </c>
      <c r="H304" s="337">
        <v>10.5</v>
      </c>
      <c r="I304" s="62">
        <f t="shared" si="22"/>
        <v>31.5</v>
      </c>
      <c r="J304" s="24"/>
      <c r="K304" s="62">
        <f t="shared" si="23"/>
        <v>31.5</v>
      </c>
      <c r="L304" s="63"/>
      <c r="M304" s="20" t="str">
        <f t="shared" si="24"/>
        <v>Synthèse</v>
      </c>
      <c r="N304" t="e">
        <f>IF(AND(B304=#REF!,C304=#REF!),"oui","non")</f>
        <v>#REF!</v>
      </c>
    </row>
    <row r="305" spans="1:14" ht="18.75">
      <c r="A305" s="17">
        <v>298</v>
      </c>
      <c r="B305" s="123" t="s">
        <v>784</v>
      </c>
      <c r="C305" s="123" t="s">
        <v>206</v>
      </c>
      <c r="D305" s="24">
        <v>8</v>
      </c>
      <c r="E305" s="163">
        <v>6.5</v>
      </c>
      <c r="F305" s="60">
        <f t="shared" si="20"/>
        <v>7.25</v>
      </c>
      <c r="G305" s="61">
        <f t="shared" si="21"/>
        <v>21.75</v>
      </c>
      <c r="H305" s="337">
        <v>10</v>
      </c>
      <c r="I305" s="62">
        <f t="shared" si="22"/>
        <v>30</v>
      </c>
      <c r="J305" s="24"/>
      <c r="K305" s="62">
        <f t="shared" si="23"/>
        <v>30</v>
      </c>
      <c r="L305" s="63"/>
      <c r="M305" s="20" t="str">
        <f t="shared" si="24"/>
        <v>Synthèse</v>
      </c>
      <c r="N305" t="e">
        <f>IF(AND(B305=#REF!,C305=#REF!),"oui","non")</f>
        <v>#REF!</v>
      </c>
    </row>
    <row r="306" spans="1:14" ht="18.75">
      <c r="A306" s="17">
        <v>299</v>
      </c>
      <c r="B306" s="123" t="s">
        <v>590</v>
      </c>
      <c r="C306" s="123" t="s">
        <v>591</v>
      </c>
      <c r="D306" s="24">
        <v>8</v>
      </c>
      <c r="E306" s="163">
        <v>8</v>
      </c>
      <c r="F306" s="60">
        <f t="shared" si="20"/>
        <v>8</v>
      </c>
      <c r="G306" s="61">
        <f t="shared" si="21"/>
        <v>24</v>
      </c>
      <c r="H306" s="337">
        <v>11.5</v>
      </c>
      <c r="I306" s="62">
        <f t="shared" si="22"/>
        <v>34.5</v>
      </c>
      <c r="J306" s="24"/>
      <c r="K306" s="62">
        <f t="shared" si="23"/>
        <v>34.5</v>
      </c>
      <c r="L306" s="63"/>
      <c r="M306" s="20" t="str">
        <f t="shared" si="24"/>
        <v>Synthèse</v>
      </c>
      <c r="N306" t="e">
        <f>IF(AND(B306=#REF!,C306=#REF!),"oui","non")</f>
        <v>#REF!</v>
      </c>
    </row>
    <row r="307" spans="1:14" ht="18.75">
      <c r="A307" s="17">
        <v>300</v>
      </c>
      <c r="B307" s="123" t="s">
        <v>592</v>
      </c>
      <c r="C307" s="123" t="s">
        <v>593</v>
      </c>
      <c r="D307" s="44">
        <v>9.5</v>
      </c>
      <c r="E307" s="163">
        <v>8.5</v>
      </c>
      <c r="F307" s="60">
        <f t="shared" si="20"/>
        <v>9</v>
      </c>
      <c r="G307" s="61">
        <f t="shared" si="21"/>
        <v>27</v>
      </c>
      <c r="H307" s="337">
        <v>15</v>
      </c>
      <c r="I307" s="62">
        <f t="shared" si="22"/>
        <v>45</v>
      </c>
      <c r="J307" s="24"/>
      <c r="K307" s="62">
        <f t="shared" si="23"/>
        <v>45</v>
      </c>
      <c r="L307" s="63"/>
      <c r="M307" s="20" t="str">
        <f t="shared" si="24"/>
        <v>Synthèse</v>
      </c>
      <c r="N307" t="e">
        <f>IF(AND(B307=#REF!,C307=#REF!),"oui","non")</f>
        <v>#REF!</v>
      </c>
    </row>
    <row r="308" spans="1:14" ht="18.75">
      <c r="A308" s="17">
        <v>301</v>
      </c>
      <c r="B308" s="123" t="s">
        <v>594</v>
      </c>
      <c r="C308" s="123" t="s">
        <v>417</v>
      </c>
      <c r="D308" s="24">
        <v>9.75</v>
      </c>
      <c r="E308" s="163">
        <v>9</v>
      </c>
      <c r="F308" s="60">
        <f t="shared" si="20"/>
        <v>9.375</v>
      </c>
      <c r="G308" s="61">
        <f t="shared" si="21"/>
        <v>28.125</v>
      </c>
      <c r="H308" s="337">
        <v>15.5</v>
      </c>
      <c r="I308" s="62">
        <f t="shared" si="22"/>
        <v>46.5</v>
      </c>
      <c r="J308" s="24"/>
      <c r="K308" s="62">
        <f t="shared" si="23"/>
        <v>46.5</v>
      </c>
      <c r="L308" s="63"/>
      <c r="M308" s="20" t="str">
        <f t="shared" si="24"/>
        <v>Synthèse</v>
      </c>
      <c r="N308" t="e">
        <f>IF(AND(B308=#REF!,C308=#REF!),"oui","non")</f>
        <v>#REF!</v>
      </c>
    </row>
    <row r="309" spans="1:14" ht="18.75">
      <c r="A309" s="17">
        <v>302</v>
      </c>
      <c r="B309" s="123" t="s">
        <v>595</v>
      </c>
      <c r="C309" s="123" t="s">
        <v>596</v>
      </c>
      <c r="D309" s="24">
        <v>9.75</v>
      </c>
      <c r="E309" s="163">
        <v>10</v>
      </c>
      <c r="F309" s="60">
        <f t="shared" si="20"/>
        <v>9.875</v>
      </c>
      <c r="G309" s="61">
        <f t="shared" si="21"/>
        <v>29.625</v>
      </c>
      <c r="H309" s="337">
        <v>14</v>
      </c>
      <c r="I309" s="62">
        <f t="shared" si="22"/>
        <v>42</v>
      </c>
      <c r="J309" s="24"/>
      <c r="K309" s="62">
        <f t="shared" si="23"/>
        <v>42</v>
      </c>
      <c r="L309" s="63"/>
      <c r="M309" s="20" t="str">
        <f t="shared" si="24"/>
        <v>Synthèse</v>
      </c>
      <c r="N309" t="e">
        <f>IF(AND(B309=#REF!,C309=#REF!),"oui","non")</f>
        <v>#REF!</v>
      </c>
    </row>
    <row r="310" spans="1:14" ht="18.75">
      <c r="A310" s="17">
        <v>303</v>
      </c>
      <c r="B310" s="123" t="s">
        <v>597</v>
      </c>
      <c r="C310" s="123" t="s">
        <v>76</v>
      </c>
      <c r="D310" s="24">
        <v>11</v>
      </c>
      <c r="E310" s="163">
        <v>11</v>
      </c>
      <c r="F310" s="60">
        <f t="shared" si="20"/>
        <v>11</v>
      </c>
      <c r="G310" s="61">
        <f t="shared" si="21"/>
        <v>33</v>
      </c>
      <c r="H310" s="163"/>
      <c r="I310" s="62">
        <f t="shared" si="22"/>
        <v>33</v>
      </c>
      <c r="J310" s="24"/>
      <c r="K310" s="62">
        <f t="shared" si="23"/>
        <v>33</v>
      </c>
      <c r="L310" s="63"/>
      <c r="M310" s="20" t="str">
        <f t="shared" si="24"/>
        <v>Juin</v>
      </c>
      <c r="N310" t="e">
        <f>IF(AND(B310=#REF!,C310=#REF!),"oui","non")</f>
        <v>#REF!</v>
      </c>
    </row>
    <row r="311" spans="1:14" ht="18.75">
      <c r="A311" s="17">
        <v>304</v>
      </c>
      <c r="B311" s="123" t="s">
        <v>597</v>
      </c>
      <c r="C311" s="123" t="s">
        <v>598</v>
      </c>
      <c r="D311" s="24">
        <v>8.5</v>
      </c>
      <c r="E311" s="163">
        <v>7</v>
      </c>
      <c r="F311" s="60">
        <f t="shared" si="20"/>
        <v>7.75</v>
      </c>
      <c r="G311" s="61">
        <f t="shared" si="21"/>
        <v>23.25</v>
      </c>
      <c r="H311" s="337">
        <v>11</v>
      </c>
      <c r="I311" s="62">
        <f t="shared" si="22"/>
        <v>33</v>
      </c>
      <c r="J311" s="24"/>
      <c r="K311" s="62">
        <f t="shared" si="23"/>
        <v>33</v>
      </c>
      <c r="L311" s="63"/>
      <c r="M311" s="20" t="str">
        <f t="shared" si="24"/>
        <v>Synthèse</v>
      </c>
      <c r="N311" t="e">
        <f>IF(AND(B311=#REF!,C311=#REF!),"oui","non")</f>
        <v>#REF!</v>
      </c>
    </row>
    <row r="312" spans="1:14" ht="18.75">
      <c r="A312" s="17">
        <v>305</v>
      </c>
      <c r="B312" s="123" t="s">
        <v>599</v>
      </c>
      <c r="C312" s="123" t="s">
        <v>600</v>
      </c>
      <c r="D312" s="24">
        <v>6.75</v>
      </c>
      <c r="E312" s="163">
        <v>9</v>
      </c>
      <c r="F312" s="60">
        <f t="shared" si="20"/>
        <v>7.875</v>
      </c>
      <c r="G312" s="61">
        <f t="shared" si="21"/>
        <v>23.625</v>
      </c>
      <c r="H312" s="163"/>
      <c r="I312" s="62">
        <f t="shared" si="22"/>
        <v>23.625</v>
      </c>
      <c r="J312" s="24"/>
      <c r="K312" s="62">
        <f t="shared" si="23"/>
        <v>23.625</v>
      </c>
      <c r="L312" s="63"/>
      <c r="M312" s="20" t="str">
        <f t="shared" si="24"/>
        <v>Juin</v>
      </c>
      <c r="N312" t="e">
        <f>IF(AND(B312=#REF!,C312=#REF!),"oui","non")</f>
        <v>#REF!</v>
      </c>
    </row>
    <row r="313" spans="1:14" ht="18.75">
      <c r="A313" s="17">
        <v>306</v>
      </c>
      <c r="B313" s="123" t="s">
        <v>601</v>
      </c>
      <c r="C313" s="123" t="s">
        <v>602</v>
      </c>
      <c r="D313" s="132">
        <v>11.5</v>
      </c>
      <c r="E313" s="163">
        <v>7.5</v>
      </c>
      <c r="F313" s="60">
        <f t="shared" si="20"/>
        <v>9.5</v>
      </c>
      <c r="G313" s="61">
        <f t="shared" si="21"/>
        <v>28.5</v>
      </c>
      <c r="H313" s="337"/>
      <c r="I313" s="62">
        <f t="shared" si="22"/>
        <v>28.5</v>
      </c>
      <c r="J313" s="24"/>
      <c r="K313" s="62">
        <f t="shared" si="23"/>
        <v>28.5</v>
      </c>
      <c r="L313" s="63"/>
      <c r="M313" s="20" t="str">
        <f t="shared" si="24"/>
        <v>Juin</v>
      </c>
      <c r="N313" t="e">
        <f>IF(AND(B313=#REF!,C313=#REF!),"oui","non")</f>
        <v>#REF!</v>
      </c>
    </row>
    <row r="314" spans="1:14" ht="18.75">
      <c r="A314" s="17">
        <v>307</v>
      </c>
      <c r="B314" s="123" t="s">
        <v>603</v>
      </c>
      <c r="C314" s="123" t="s">
        <v>604</v>
      </c>
      <c r="D314" s="24">
        <v>7.25</v>
      </c>
      <c r="E314" s="163">
        <v>7.5</v>
      </c>
      <c r="F314" s="60">
        <f t="shared" si="20"/>
        <v>7.375</v>
      </c>
      <c r="G314" s="61">
        <f t="shared" si="21"/>
        <v>22.125</v>
      </c>
      <c r="H314" s="337">
        <v>8.5</v>
      </c>
      <c r="I314" s="62">
        <f t="shared" si="22"/>
        <v>25.5</v>
      </c>
      <c r="J314" s="24"/>
      <c r="K314" s="62">
        <f t="shared" si="23"/>
        <v>25.5</v>
      </c>
      <c r="L314" s="63"/>
      <c r="M314" s="20" t="str">
        <f t="shared" si="24"/>
        <v>Synthèse</v>
      </c>
      <c r="N314" t="e">
        <f>IF(AND(B314=#REF!,C314=#REF!),"oui","non")</f>
        <v>#REF!</v>
      </c>
    </row>
    <row r="315" spans="1:14" ht="18.75">
      <c r="A315" s="17">
        <v>308</v>
      </c>
      <c r="B315" s="123" t="s">
        <v>605</v>
      </c>
      <c r="C315" s="123" t="s">
        <v>606</v>
      </c>
      <c r="D315" s="24">
        <v>10</v>
      </c>
      <c r="E315" s="163">
        <v>7</v>
      </c>
      <c r="F315" s="60">
        <f t="shared" si="20"/>
        <v>8.5</v>
      </c>
      <c r="G315" s="61">
        <f t="shared" si="21"/>
        <v>25.5</v>
      </c>
      <c r="H315" s="337">
        <v>12</v>
      </c>
      <c r="I315" s="62">
        <f t="shared" si="22"/>
        <v>36</v>
      </c>
      <c r="J315" s="24"/>
      <c r="K315" s="62">
        <f t="shared" si="23"/>
        <v>36</v>
      </c>
      <c r="L315" s="63"/>
      <c r="M315" s="20" t="str">
        <f t="shared" si="24"/>
        <v>Synthèse</v>
      </c>
      <c r="N315" t="e">
        <f>IF(AND(B315=#REF!,C315=#REF!),"oui","non")</f>
        <v>#REF!</v>
      </c>
    </row>
    <row r="316" spans="1:14" ht="18.75">
      <c r="A316" s="17">
        <v>309</v>
      </c>
      <c r="B316" s="123" t="s">
        <v>605</v>
      </c>
      <c r="C316" s="123" t="s">
        <v>39</v>
      </c>
      <c r="D316" s="24">
        <v>12</v>
      </c>
      <c r="E316" s="163">
        <v>8.5</v>
      </c>
      <c r="F316" s="60">
        <f t="shared" si="20"/>
        <v>10.25</v>
      </c>
      <c r="G316" s="61">
        <f t="shared" si="21"/>
        <v>30.75</v>
      </c>
      <c r="H316" s="163"/>
      <c r="I316" s="62">
        <f t="shared" si="22"/>
        <v>30.75</v>
      </c>
      <c r="J316" s="24"/>
      <c r="K316" s="62">
        <f t="shared" si="23"/>
        <v>30.75</v>
      </c>
      <c r="L316" s="63"/>
      <c r="M316" s="20" t="str">
        <f t="shared" si="24"/>
        <v>Juin</v>
      </c>
      <c r="N316" t="e">
        <f>IF(AND(B316=#REF!,C316=#REF!),"oui","non")</f>
        <v>#REF!</v>
      </c>
    </row>
    <row r="317" spans="1:14" ht="18.75">
      <c r="A317" s="17">
        <v>310</v>
      </c>
      <c r="B317" s="123" t="s">
        <v>607</v>
      </c>
      <c r="C317" s="123" t="s">
        <v>397</v>
      </c>
      <c r="D317" s="24">
        <v>8.75</v>
      </c>
      <c r="E317" s="163">
        <v>10</v>
      </c>
      <c r="F317" s="60">
        <f t="shared" si="20"/>
        <v>9.375</v>
      </c>
      <c r="G317" s="61">
        <f t="shared" si="21"/>
        <v>28.125</v>
      </c>
      <c r="H317" s="337">
        <v>8.5</v>
      </c>
      <c r="I317" s="62">
        <f t="shared" si="22"/>
        <v>28.125</v>
      </c>
      <c r="J317" s="24"/>
      <c r="K317" s="62">
        <f t="shared" si="23"/>
        <v>28.125</v>
      </c>
      <c r="L317" s="63"/>
      <c r="M317" s="20" t="str">
        <f t="shared" si="24"/>
        <v>Synthèse</v>
      </c>
      <c r="N317" t="e">
        <f>IF(AND(B317=#REF!,C317=#REF!),"oui","non")</f>
        <v>#REF!</v>
      </c>
    </row>
    <row r="318" spans="1:14" ht="18.75">
      <c r="A318" s="17">
        <v>311</v>
      </c>
      <c r="B318" s="123" t="s">
        <v>608</v>
      </c>
      <c r="C318" s="123" t="s">
        <v>470</v>
      </c>
      <c r="D318" s="24">
        <v>9.5</v>
      </c>
      <c r="E318" s="163">
        <v>6.5</v>
      </c>
      <c r="F318" s="60">
        <f t="shared" si="20"/>
        <v>8</v>
      </c>
      <c r="G318" s="61">
        <f t="shared" si="21"/>
        <v>24</v>
      </c>
      <c r="H318" s="337">
        <v>13.5</v>
      </c>
      <c r="I318" s="62">
        <f t="shared" si="22"/>
        <v>40.5</v>
      </c>
      <c r="J318" s="24"/>
      <c r="K318" s="62">
        <f t="shared" si="23"/>
        <v>40.5</v>
      </c>
      <c r="L318" s="63"/>
      <c r="M318" s="20" t="str">
        <f t="shared" si="24"/>
        <v>Synthèse</v>
      </c>
      <c r="N318" t="e">
        <f>IF(AND(B318=#REF!,C318=#REF!),"oui","non")</f>
        <v>#REF!</v>
      </c>
    </row>
    <row r="319" spans="1:14" ht="18.75">
      <c r="A319" s="17">
        <v>312</v>
      </c>
      <c r="B319" s="123" t="s">
        <v>609</v>
      </c>
      <c r="C319" s="123" t="s">
        <v>610</v>
      </c>
      <c r="D319" s="24">
        <v>9.5</v>
      </c>
      <c r="E319" s="163">
        <v>9</v>
      </c>
      <c r="F319" s="60">
        <f t="shared" si="20"/>
        <v>9.25</v>
      </c>
      <c r="G319" s="61">
        <f t="shared" si="21"/>
        <v>27.75</v>
      </c>
      <c r="H319" s="163"/>
      <c r="I319" s="62">
        <f t="shared" si="22"/>
        <v>27.75</v>
      </c>
      <c r="J319" s="24"/>
      <c r="K319" s="62">
        <f t="shared" si="23"/>
        <v>27.75</v>
      </c>
      <c r="L319" s="63"/>
      <c r="M319" s="20" t="str">
        <f t="shared" si="24"/>
        <v>Juin</v>
      </c>
      <c r="N319" t="e">
        <f>IF(AND(B319=#REF!,C319=#REF!),"oui","non")</f>
        <v>#REF!</v>
      </c>
    </row>
    <row r="320" spans="1:14" ht="18.75">
      <c r="A320" s="17">
        <v>313</v>
      </c>
      <c r="B320" s="123" t="s">
        <v>611</v>
      </c>
      <c r="C320" s="123" t="s">
        <v>612</v>
      </c>
      <c r="D320" s="44">
        <v>8.75</v>
      </c>
      <c r="E320" s="163">
        <v>6.5</v>
      </c>
      <c r="F320" s="60">
        <f t="shared" si="20"/>
        <v>7.625</v>
      </c>
      <c r="G320" s="61">
        <f t="shared" si="21"/>
        <v>22.875</v>
      </c>
      <c r="H320" s="337">
        <v>14.5</v>
      </c>
      <c r="I320" s="62">
        <f t="shared" si="22"/>
        <v>43.5</v>
      </c>
      <c r="J320" s="24"/>
      <c r="K320" s="62">
        <f t="shared" si="23"/>
        <v>43.5</v>
      </c>
      <c r="L320" s="63"/>
      <c r="M320" s="20" t="str">
        <f t="shared" si="24"/>
        <v>Synthèse</v>
      </c>
      <c r="N320" t="e">
        <f>IF(AND(B320=#REF!,C320=#REF!),"oui","non")</f>
        <v>#REF!</v>
      </c>
    </row>
    <row r="321" spans="1:14" ht="18.75">
      <c r="A321" s="17">
        <v>314</v>
      </c>
      <c r="B321" s="123" t="s">
        <v>613</v>
      </c>
      <c r="C321" s="123" t="s">
        <v>614</v>
      </c>
      <c r="D321" s="24">
        <v>10.5</v>
      </c>
      <c r="E321" s="163">
        <v>8.5</v>
      </c>
      <c r="F321" s="60">
        <f t="shared" si="20"/>
        <v>9.5</v>
      </c>
      <c r="G321" s="61">
        <f t="shared" si="21"/>
        <v>28.5</v>
      </c>
      <c r="H321" s="163"/>
      <c r="I321" s="62">
        <f t="shared" si="22"/>
        <v>28.5</v>
      </c>
      <c r="J321" s="24"/>
      <c r="K321" s="62">
        <f t="shared" si="23"/>
        <v>28.5</v>
      </c>
      <c r="L321" s="63"/>
      <c r="M321" s="20" t="str">
        <f t="shared" si="24"/>
        <v>Juin</v>
      </c>
      <c r="N321" t="e">
        <f>IF(AND(B321=#REF!,C321=#REF!),"oui","non")</f>
        <v>#REF!</v>
      </c>
    </row>
    <row r="322" spans="1:14" ht="18.75">
      <c r="A322" s="17">
        <v>315</v>
      </c>
      <c r="B322" s="123" t="s">
        <v>615</v>
      </c>
      <c r="C322" s="123" t="s">
        <v>616</v>
      </c>
      <c r="D322" s="24">
        <v>10.25</v>
      </c>
      <c r="E322" s="163">
        <v>7</v>
      </c>
      <c r="F322" s="60">
        <f t="shared" si="20"/>
        <v>8.625</v>
      </c>
      <c r="G322" s="61">
        <f t="shared" si="21"/>
        <v>25.875</v>
      </c>
      <c r="H322" s="163"/>
      <c r="I322" s="62">
        <f t="shared" si="22"/>
        <v>25.875</v>
      </c>
      <c r="J322" s="24"/>
      <c r="K322" s="62">
        <f t="shared" si="23"/>
        <v>25.875</v>
      </c>
      <c r="L322" s="63"/>
      <c r="M322" s="20" t="str">
        <f t="shared" si="24"/>
        <v>Juin</v>
      </c>
      <c r="N322" t="e">
        <f>IF(AND(B322=#REF!,C322=#REF!),"oui","non")</f>
        <v>#REF!</v>
      </c>
    </row>
    <row r="323" spans="1:14" ht="18.75">
      <c r="A323" s="17">
        <v>316</v>
      </c>
      <c r="B323" s="123" t="s">
        <v>617</v>
      </c>
      <c r="C323" s="123" t="s">
        <v>618</v>
      </c>
      <c r="D323" s="24">
        <v>8</v>
      </c>
      <c r="E323" s="163">
        <v>6.5</v>
      </c>
      <c r="F323" s="60">
        <f t="shared" si="20"/>
        <v>7.25</v>
      </c>
      <c r="G323" s="61">
        <f t="shared" si="21"/>
        <v>21.75</v>
      </c>
      <c r="H323" s="337">
        <v>12</v>
      </c>
      <c r="I323" s="62">
        <f t="shared" si="22"/>
        <v>36</v>
      </c>
      <c r="J323" s="24"/>
      <c r="K323" s="62">
        <f t="shared" si="23"/>
        <v>36</v>
      </c>
      <c r="L323" s="63"/>
      <c r="M323" s="20" t="str">
        <f t="shared" si="24"/>
        <v>Synthèse</v>
      </c>
      <c r="N323" t="e">
        <f>IF(AND(B323=#REF!,C323=#REF!),"oui","non")</f>
        <v>#REF!</v>
      </c>
    </row>
    <row r="324" spans="1:14" ht="18.75">
      <c r="A324" s="17">
        <v>317</v>
      </c>
      <c r="B324" s="123" t="s">
        <v>619</v>
      </c>
      <c r="C324" s="123" t="s">
        <v>620</v>
      </c>
      <c r="D324" s="132">
        <v>15</v>
      </c>
      <c r="E324" s="163">
        <v>9.5</v>
      </c>
      <c r="F324" s="60">
        <f t="shared" si="20"/>
        <v>12.25</v>
      </c>
      <c r="G324" s="61">
        <f t="shared" si="21"/>
        <v>36.75</v>
      </c>
      <c r="H324" s="337"/>
      <c r="I324" s="62">
        <f t="shared" si="22"/>
        <v>36.75</v>
      </c>
      <c r="J324" s="24"/>
      <c r="K324" s="62">
        <f t="shared" si="23"/>
        <v>36.75</v>
      </c>
      <c r="L324" s="63"/>
      <c r="M324" s="20" t="str">
        <f t="shared" si="24"/>
        <v>Juin</v>
      </c>
      <c r="N324" t="e">
        <f>IF(AND(B324=#REF!,C324=#REF!),"oui","non")</f>
        <v>#REF!</v>
      </c>
    </row>
    <row r="325" spans="1:14" ht="18.75">
      <c r="A325" s="17">
        <v>318</v>
      </c>
      <c r="B325" s="123" t="s">
        <v>621</v>
      </c>
      <c r="C325" s="123" t="s">
        <v>622</v>
      </c>
      <c r="D325" s="24">
        <v>6.75</v>
      </c>
      <c r="E325" s="163">
        <v>8.5</v>
      </c>
      <c r="F325" s="60">
        <f t="shared" si="20"/>
        <v>7.625</v>
      </c>
      <c r="G325" s="61">
        <f t="shared" si="21"/>
        <v>22.875</v>
      </c>
      <c r="H325" s="337">
        <v>12</v>
      </c>
      <c r="I325" s="62">
        <f t="shared" si="22"/>
        <v>36</v>
      </c>
      <c r="J325" s="24"/>
      <c r="K325" s="62">
        <f t="shared" si="23"/>
        <v>36</v>
      </c>
      <c r="L325" s="63"/>
      <c r="M325" s="20" t="str">
        <f t="shared" si="24"/>
        <v>Synthèse</v>
      </c>
      <c r="N325" t="e">
        <f>IF(AND(B325=#REF!,C325=#REF!),"oui","non")</f>
        <v>#REF!</v>
      </c>
    </row>
    <row r="326" spans="1:14" ht="18.75">
      <c r="A326" s="17">
        <v>319</v>
      </c>
      <c r="B326" s="123" t="s">
        <v>54</v>
      </c>
      <c r="C326" s="123" t="s">
        <v>623</v>
      </c>
      <c r="D326" s="24">
        <v>12.5</v>
      </c>
      <c r="E326" s="163">
        <v>12</v>
      </c>
      <c r="F326" s="60">
        <f t="shared" si="20"/>
        <v>12.25</v>
      </c>
      <c r="G326" s="61">
        <f t="shared" si="21"/>
        <v>36.75</v>
      </c>
      <c r="H326" s="163"/>
      <c r="I326" s="62">
        <f t="shared" si="22"/>
        <v>36.75</v>
      </c>
      <c r="J326" s="24"/>
      <c r="K326" s="62">
        <f t="shared" si="23"/>
        <v>36.75</v>
      </c>
      <c r="L326" s="63"/>
      <c r="M326" s="20" t="str">
        <f t="shared" si="24"/>
        <v>Juin</v>
      </c>
      <c r="N326" t="e">
        <f>IF(AND(B326=#REF!,C326=#REF!),"oui","non")</f>
        <v>#REF!</v>
      </c>
    </row>
    <row r="327" spans="1:14" ht="18.75">
      <c r="A327" s="17">
        <v>320</v>
      </c>
      <c r="B327" s="123" t="s">
        <v>624</v>
      </c>
      <c r="C327" s="123" t="s">
        <v>625</v>
      </c>
      <c r="D327" s="24">
        <v>8.5</v>
      </c>
      <c r="E327" s="163">
        <v>6.5</v>
      </c>
      <c r="F327" s="60">
        <f t="shared" si="20"/>
        <v>7.5</v>
      </c>
      <c r="G327" s="61">
        <f t="shared" si="21"/>
        <v>22.5</v>
      </c>
      <c r="H327" s="337">
        <v>10</v>
      </c>
      <c r="I327" s="62">
        <f t="shared" si="22"/>
        <v>30</v>
      </c>
      <c r="J327" s="24"/>
      <c r="K327" s="62">
        <f t="shared" si="23"/>
        <v>30</v>
      </c>
      <c r="L327" s="63"/>
      <c r="M327" s="20" t="str">
        <f t="shared" si="24"/>
        <v>Synthèse</v>
      </c>
      <c r="N327" t="e">
        <f>IF(AND(B327=#REF!,C327=#REF!),"oui","non")</f>
        <v>#REF!</v>
      </c>
    </row>
    <row r="328" spans="1:14" ht="18.75">
      <c r="A328" s="17">
        <v>321</v>
      </c>
      <c r="B328" s="123" t="s">
        <v>626</v>
      </c>
      <c r="C328" s="123" t="s">
        <v>196</v>
      </c>
      <c r="D328" s="44">
        <v>14</v>
      </c>
      <c r="E328" s="163">
        <v>7.5</v>
      </c>
      <c r="F328" s="60">
        <f t="shared" ref="F328:F391" si="25">IF(AND(D328=0,E328=0),L328/3,(D328+E328)/2)</f>
        <v>10.75</v>
      </c>
      <c r="G328" s="61">
        <f t="shared" ref="G328:G391" si="26">F328*3</f>
        <v>32.25</v>
      </c>
      <c r="H328" s="163"/>
      <c r="I328" s="62">
        <f t="shared" ref="I328:I391" si="27">MAX(G328,H328*3)</f>
        <v>32.25</v>
      </c>
      <c r="J328" s="24"/>
      <c r="K328" s="62">
        <f t="shared" ref="K328:K391" si="28">MAX(I328,J328*3)</f>
        <v>32.25</v>
      </c>
      <c r="L328" s="63"/>
      <c r="M328" s="20" t="str">
        <f t="shared" ref="M328:M391" si="29">IF(ISBLANK(J328),IF(ISBLANK(H328),"Juin","Synthèse"),"Rattrapage")</f>
        <v>Juin</v>
      </c>
      <c r="N328" t="e">
        <f>IF(AND(B328=#REF!,C328=#REF!),"oui","non")</f>
        <v>#REF!</v>
      </c>
    </row>
    <row r="329" spans="1:14" ht="18.75">
      <c r="A329" s="17">
        <v>322</v>
      </c>
      <c r="B329" s="123" t="s">
        <v>626</v>
      </c>
      <c r="C329" s="123" t="s">
        <v>84</v>
      </c>
      <c r="D329" s="44">
        <v>17.25</v>
      </c>
      <c r="E329" s="163">
        <v>8.5</v>
      </c>
      <c r="F329" s="60">
        <f t="shared" si="25"/>
        <v>12.875</v>
      </c>
      <c r="G329" s="61">
        <f t="shared" si="26"/>
        <v>38.625</v>
      </c>
      <c r="H329" s="163"/>
      <c r="I329" s="62">
        <f t="shared" si="27"/>
        <v>38.625</v>
      </c>
      <c r="J329" s="24"/>
      <c r="K329" s="62">
        <f t="shared" si="28"/>
        <v>38.625</v>
      </c>
      <c r="L329" s="63"/>
      <c r="M329" s="20" t="str">
        <f t="shared" si="29"/>
        <v>Juin</v>
      </c>
      <c r="N329" t="e">
        <f>IF(AND(B329=#REF!,C329=#REF!),"oui","non")</f>
        <v>#REF!</v>
      </c>
    </row>
    <row r="330" spans="1:14" ht="18.75">
      <c r="A330" s="17">
        <v>323</v>
      </c>
      <c r="B330" s="123" t="s">
        <v>627</v>
      </c>
      <c r="C330" s="123" t="s">
        <v>628</v>
      </c>
      <c r="D330" s="24">
        <v>13</v>
      </c>
      <c r="E330" s="163">
        <v>12.5</v>
      </c>
      <c r="F330" s="60">
        <f t="shared" si="25"/>
        <v>12.75</v>
      </c>
      <c r="G330" s="61">
        <f t="shared" si="26"/>
        <v>38.25</v>
      </c>
      <c r="H330" s="163"/>
      <c r="I330" s="62">
        <f t="shared" si="27"/>
        <v>38.25</v>
      </c>
      <c r="J330" s="24"/>
      <c r="K330" s="62">
        <f t="shared" si="28"/>
        <v>38.25</v>
      </c>
      <c r="L330" s="63"/>
      <c r="M330" s="20" t="str">
        <f t="shared" si="29"/>
        <v>Juin</v>
      </c>
      <c r="N330" t="e">
        <f>IF(AND(B330=#REF!,C330=#REF!),"oui","non")</f>
        <v>#REF!</v>
      </c>
    </row>
    <row r="331" spans="1:14" ht="18.75">
      <c r="A331" s="17">
        <v>324</v>
      </c>
      <c r="B331" s="123" t="s">
        <v>629</v>
      </c>
      <c r="C331" s="123" t="s">
        <v>228</v>
      </c>
      <c r="D331" s="24">
        <v>6.25</v>
      </c>
      <c r="E331" s="163">
        <v>6</v>
      </c>
      <c r="F331" s="60">
        <f t="shared" si="25"/>
        <v>6.125</v>
      </c>
      <c r="G331" s="61">
        <f t="shared" si="26"/>
        <v>18.375</v>
      </c>
      <c r="H331" s="337">
        <v>7</v>
      </c>
      <c r="I331" s="62">
        <f t="shared" si="27"/>
        <v>21</v>
      </c>
      <c r="J331" s="24"/>
      <c r="K331" s="62">
        <f t="shared" si="28"/>
        <v>21</v>
      </c>
      <c r="L331" s="63"/>
      <c r="M331" s="20" t="str">
        <f t="shared" si="29"/>
        <v>Synthèse</v>
      </c>
      <c r="N331" t="e">
        <f>IF(AND(B331=#REF!,C331=#REF!),"oui","non")</f>
        <v>#REF!</v>
      </c>
    </row>
    <row r="332" spans="1:14" ht="18.75">
      <c r="A332" s="17">
        <v>325</v>
      </c>
      <c r="B332" s="123" t="s">
        <v>630</v>
      </c>
      <c r="C332" s="123" t="s">
        <v>631</v>
      </c>
      <c r="D332" s="24">
        <v>10.5</v>
      </c>
      <c r="E332" s="163">
        <v>9</v>
      </c>
      <c r="F332" s="60">
        <f t="shared" si="25"/>
        <v>9.75</v>
      </c>
      <c r="G332" s="61">
        <f t="shared" si="26"/>
        <v>29.25</v>
      </c>
      <c r="H332" s="163"/>
      <c r="I332" s="62">
        <f t="shared" si="27"/>
        <v>29.25</v>
      </c>
      <c r="J332" s="24"/>
      <c r="K332" s="62">
        <f t="shared" si="28"/>
        <v>29.25</v>
      </c>
      <c r="L332" s="63"/>
      <c r="M332" s="20" t="str">
        <f t="shared" si="29"/>
        <v>Juin</v>
      </c>
      <c r="N332" t="e">
        <f>IF(AND(B332=#REF!,C332=#REF!),"oui","non")</f>
        <v>#REF!</v>
      </c>
    </row>
    <row r="333" spans="1:14" ht="18.75">
      <c r="A333" s="17">
        <v>326</v>
      </c>
      <c r="B333" s="123" t="s">
        <v>632</v>
      </c>
      <c r="C333" s="123" t="s">
        <v>558</v>
      </c>
      <c r="D333" s="24">
        <v>11.75</v>
      </c>
      <c r="E333" s="163">
        <v>13</v>
      </c>
      <c r="F333" s="60">
        <f t="shared" si="25"/>
        <v>12.375</v>
      </c>
      <c r="G333" s="61">
        <f t="shared" si="26"/>
        <v>37.125</v>
      </c>
      <c r="H333" s="163"/>
      <c r="I333" s="62">
        <f t="shared" si="27"/>
        <v>37.125</v>
      </c>
      <c r="J333" s="24"/>
      <c r="K333" s="62">
        <f t="shared" si="28"/>
        <v>37.125</v>
      </c>
      <c r="L333" s="63"/>
      <c r="M333" s="20" t="str">
        <f t="shared" si="29"/>
        <v>Juin</v>
      </c>
      <c r="N333" t="e">
        <f>IF(AND(B333=#REF!,C333=#REF!),"oui","non")</f>
        <v>#REF!</v>
      </c>
    </row>
    <row r="334" spans="1:14" ht="18.75">
      <c r="A334" s="17">
        <v>327</v>
      </c>
      <c r="B334" s="123" t="s">
        <v>633</v>
      </c>
      <c r="C334" s="123" t="s">
        <v>634</v>
      </c>
      <c r="D334" s="24">
        <v>10.25</v>
      </c>
      <c r="E334" s="163">
        <v>8.5</v>
      </c>
      <c r="F334" s="60">
        <f t="shared" si="25"/>
        <v>9.375</v>
      </c>
      <c r="G334" s="61">
        <f t="shared" si="26"/>
        <v>28.125</v>
      </c>
      <c r="H334" s="337">
        <v>13.5</v>
      </c>
      <c r="I334" s="62">
        <f t="shared" si="27"/>
        <v>40.5</v>
      </c>
      <c r="J334" s="24"/>
      <c r="K334" s="62">
        <f t="shared" si="28"/>
        <v>40.5</v>
      </c>
      <c r="L334" s="63"/>
      <c r="M334" s="20" t="str">
        <f t="shared" si="29"/>
        <v>Synthèse</v>
      </c>
      <c r="N334" t="e">
        <f>IF(AND(B334=#REF!,C334=#REF!),"oui","non")</f>
        <v>#REF!</v>
      </c>
    </row>
    <row r="335" spans="1:14" ht="18.75">
      <c r="A335" s="17">
        <v>328</v>
      </c>
      <c r="B335" s="123" t="s">
        <v>633</v>
      </c>
      <c r="C335" s="123" t="s">
        <v>635</v>
      </c>
      <c r="D335" s="24">
        <v>6.75</v>
      </c>
      <c r="E335" s="163">
        <v>6.5</v>
      </c>
      <c r="F335" s="60">
        <f t="shared" si="25"/>
        <v>6.625</v>
      </c>
      <c r="G335" s="61">
        <f t="shared" si="26"/>
        <v>19.875</v>
      </c>
      <c r="H335" s="337">
        <v>11.5</v>
      </c>
      <c r="I335" s="62">
        <f t="shared" si="27"/>
        <v>34.5</v>
      </c>
      <c r="J335" s="24"/>
      <c r="K335" s="62">
        <f t="shared" si="28"/>
        <v>34.5</v>
      </c>
      <c r="L335" s="63"/>
      <c r="M335" s="20" t="str">
        <f t="shared" si="29"/>
        <v>Synthèse</v>
      </c>
      <c r="N335" t="e">
        <f>IF(AND(B335=#REF!,C335=#REF!),"oui","non")</f>
        <v>#REF!</v>
      </c>
    </row>
    <row r="336" spans="1:14" ht="18.75">
      <c r="A336" s="17">
        <v>329</v>
      </c>
      <c r="B336" s="123" t="s">
        <v>636</v>
      </c>
      <c r="C336" s="123" t="s">
        <v>637</v>
      </c>
      <c r="D336" s="24">
        <v>15.75</v>
      </c>
      <c r="E336" s="163">
        <v>11.5</v>
      </c>
      <c r="F336" s="60">
        <f t="shared" si="25"/>
        <v>13.625</v>
      </c>
      <c r="G336" s="61">
        <f t="shared" si="26"/>
        <v>40.875</v>
      </c>
      <c r="H336" s="163"/>
      <c r="I336" s="62">
        <f t="shared" si="27"/>
        <v>40.875</v>
      </c>
      <c r="J336" s="24"/>
      <c r="K336" s="62">
        <f t="shared" si="28"/>
        <v>40.875</v>
      </c>
      <c r="L336" s="63"/>
      <c r="M336" s="20" t="str">
        <f t="shared" si="29"/>
        <v>Juin</v>
      </c>
      <c r="N336" t="e">
        <f>IF(AND(B336=#REF!,C336=#REF!),"oui","non")</f>
        <v>#REF!</v>
      </c>
    </row>
    <row r="337" spans="1:14" ht="18.75">
      <c r="A337" s="17">
        <v>330</v>
      </c>
      <c r="B337" s="123" t="s">
        <v>638</v>
      </c>
      <c r="C337" s="123" t="s">
        <v>337</v>
      </c>
      <c r="D337" s="24">
        <v>7.5</v>
      </c>
      <c r="E337" s="163">
        <v>7</v>
      </c>
      <c r="F337" s="60">
        <f t="shared" si="25"/>
        <v>7.25</v>
      </c>
      <c r="G337" s="61">
        <f t="shared" si="26"/>
        <v>21.75</v>
      </c>
      <c r="H337" s="337">
        <v>15.5</v>
      </c>
      <c r="I337" s="62">
        <f t="shared" si="27"/>
        <v>46.5</v>
      </c>
      <c r="J337" s="24"/>
      <c r="K337" s="62">
        <f t="shared" si="28"/>
        <v>46.5</v>
      </c>
      <c r="L337" s="63"/>
      <c r="M337" s="20" t="str">
        <f t="shared" si="29"/>
        <v>Synthèse</v>
      </c>
      <c r="N337" t="e">
        <f>IF(AND(B337=#REF!,C337=#REF!),"oui","non")</f>
        <v>#REF!</v>
      </c>
    </row>
    <row r="338" spans="1:14" ht="18.75">
      <c r="A338" s="17">
        <v>331</v>
      </c>
      <c r="B338" s="123" t="s">
        <v>87</v>
      </c>
      <c r="C338" s="123" t="s">
        <v>639</v>
      </c>
      <c r="D338" s="44">
        <v>14.5</v>
      </c>
      <c r="E338" s="163">
        <v>11.5</v>
      </c>
      <c r="F338" s="60">
        <f t="shared" si="25"/>
        <v>13</v>
      </c>
      <c r="G338" s="61">
        <f t="shared" si="26"/>
        <v>39</v>
      </c>
      <c r="H338" s="163"/>
      <c r="I338" s="62">
        <f t="shared" si="27"/>
        <v>39</v>
      </c>
      <c r="J338" s="24"/>
      <c r="K338" s="62">
        <f t="shared" si="28"/>
        <v>39</v>
      </c>
      <c r="L338" s="63"/>
      <c r="M338" s="20" t="str">
        <f t="shared" si="29"/>
        <v>Juin</v>
      </c>
      <c r="N338" t="e">
        <f>IF(AND(B338=#REF!,C338=#REF!),"oui","non")</f>
        <v>#REF!</v>
      </c>
    </row>
    <row r="339" spans="1:14" ht="18.75">
      <c r="A339" s="17">
        <v>332</v>
      </c>
      <c r="B339" s="123" t="s">
        <v>640</v>
      </c>
      <c r="C339" s="123" t="s">
        <v>641</v>
      </c>
      <c r="D339" s="24">
        <v>10.25</v>
      </c>
      <c r="E339" s="163">
        <v>8.5</v>
      </c>
      <c r="F339" s="60">
        <f t="shared" si="25"/>
        <v>9.375</v>
      </c>
      <c r="G339" s="61">
        <f t="shared" si="26"/>
        <v>28.125</v>
      </c>
      <c r="H339" s="337">
        <v>16</v>
      </c>
      <c r="I339" s="62">
        <f t="shared" si="27"/>
        <v>48</v>
      </c>
      <c r="J339" s="24"/>
      <c r="K339" s="62">
        <f t="shared" si="28"/>
        <v>48</v>
      </c>
      <c r="L339" s="63"/>
      <c r="M339" s="20" t="str">
        <f t="shared" si="29"/>
        <v>Synthèse</v>
      </c>
      <c r="N339" t="e">
        <f>IF(AND(B339=#REF!,C339=#REF!),"oui","non")</f>
        <v>#REF!</v>
      </c>
    </row>
    <row r="340" spans="1:14" ht="18.75">
      <c r="A340" s="17">
        <v>333</v>
      </c>
      <c r="B340" s="123" t="s">
        <v>642</v>
      </c>
      <c r="C340" s="123" t="s">
        <v>643</v>
      </c>
      <c r="D340" s="24">
        <v>7</v>
      </c>
      <c r="E340" s="163">
        <v>8.5</v>
      </c>
      <c r="F340" s="60">
        <f t="shared" si="25"/>
        <v>7.75</v>
      </c>
      <c r="G340" s="61">
        <f t="shared" si="26"/>
        <v>23.25</v>
      </c>
      <c r="H340" s="163"/>
      <c r="I340" s="62">
        <f t="shared" si="27"/>
        <v>23.25</v>
      </c>
      <c r="J340" s="24"/>
      <c r="K340" s="62">
        <f t="shared" si="28"/>
        <v>23.25</v>
      </c>
      <c r="L340" s="63"/>
      <c r="M340" s="20" t="str">
        <f t="shared" si="29"/>
        <v>Juin</v>
      </c>
      <c r="N340" t="e">
        <f>IF(AND(B340=#REF!,C340=#REF!),"oui","non")</f>
        <v>#REF!</v>
      </c>
    </row>
    <row r="341" spans="1:14" ht="18.75">
      <c r="A341" s="17">
        <v>334</v>
      </c>
      <c r="B341" s="123" t="s">
        <v>56</v>
      </c>
      <c r="C341" s="123" t="s">
        <v>785</v>
      </c>
      <c r="D341" s="24">
        <v>7.5</v>
      </c>
      <c r="E341" s="163">
        <v>6.5</v>
      </c>
      <c r="F341" s="60">
        <f t="shared" si="25"/>
        <v>7</v>
      </c>
      <c r="G341" s="61">
        <f t="shared" si="26"/>
        <v>21</v>
      </c>
      <c r="H341" s="337">
        <v>10</v>
      </c>
      <c r="I341" s="62">
        <f t="shared" si="27"/>
        <v>30</v>
      </c>
      <c r="J341" s="24"/>
      <c r="K341" s="62">
        <f t="shared" si="28"/>
        <v>30</v>
      </c>
      <c r="L341" s="63">
        <v>36</v>
      </c>
      <c r="M341" s="20" t="str">
        <f t="shared" si="29"/>
        <v>Synthèse</v>
      </c>
      <c r="N341" t="e">
        <f>IF(AND(B341=#REF!,C341=#REF!),"oui","non")</f>
        <v>#REF!</v>
      </c>
    </row>
    <row r="342" spans="1:14" ht="18.75">
      <c r="A342" s="17">
        <v>335</v>
      </c>
      <c r="B342" s="123" t="s">
        <v>644</v>
      </c>
      <c r="C342" s="123" t="s">
        <v>281</v>
      </c>
      <c r="D342" s="24">
        <v>8</v>
      </c>
      <c r="E342" s="163">
        <v>9.5</v>
      </c>
      <c r="F342" s="60">
        <f t="shared" si="25"/>
        <v>8.75</v>
      </c>
      <c r="G342" s="61">
        <f t="shared" si="26"/>
        <v>26.25</v>
      </c>
      <c r="H342" s="337">
        <v>16.5</v>
      </c>
      <c r="I342" s="62">
        <f t="shared" si="27"/>
        <v>49.5</v>
      </c>
      <c r="J342" s="24"/>
      <c r="K342" s="62">
        <f t="shared" si="28"/>
        <v>49.5</v>
      </c>
      <c r="L342" s="63"/>
      <c r="M342" s="20" t="str">
        <f t="shared" si="29"/>
        <v>Synthèse</v>
      </c>
      <c r="N342" t="e">
        <f>IF(AND(B342=#REF!,C342=#REF!),"oui","non")</f>
        <v>#REF!</v>
      </c>
    </row>
    <row r="343" spans="1:14" ht="18.75">
      <c r="A343" s="17">
        <v>336</v>
      </c>
      <c r="B343" s="123" t="s">
        <v>645</v>
      </c>
      <c r="C343" s="123" t="s">
        <v>646</v>
      </c>
      <c r="D343" s="24">
        <v>15.75</v>
      </c>
      <c r="E343" s="163">
        <v>13</v>
      </c>
      <c r="F343" s="60">
        <f t="shared" si="25"/>
        <v>14.375</v>
      </c>
      <c r="G343" s="61">
        <f t="shared" si="26"/>
        <v>43.125</v>
      </c>
      <c r="H343" s="163"/>
      <c r="I343" s="62">
        <f t="shared" si="27"/>
        <v>43.125</v>
      </c>
      <c r="J343" s="24"/>
      <c r="K343" s="62">
        <f t="shared" si="28"/>
        <v>43.125</v>
      </c>
      <c r="L343" s="63"/>
      <c r="M343" s="20" t="str">
        <f t="shared" si="29"/>
        <v>Juin</v>
      </c>
      <c r="N343" t="e">
        <f>IF(AND(B343=#REF!,C343=#REF!),"oui","non")</f>
        <v>#REF!</v>
      </c>
    </row>
    <row r="344" spans="1:14" ht="18.75">
      <c r="A344" s="17">
        <v>337</v>
      </c>
      <c r="B344" s="123" t="s">
        <v>647</v>
      </c>
      <c r="C344" s="123" t="s">
        <v>44</v>
      </c>
      <c r="D344" s="24">
        <v>8.75</v>
      </c>
      <c r="E344" s="163">
        <v>7</v>
      </c>
      <c r="F344" s="60">
        <f t="shared" si="25"/>
        <v>7.875</v>
      </c>
      <c r="G344" s="61">
        <f t="shared" si="26"/>
        <v>23.625</v>
      </c>
      <c r="H344" s="337">
        <v>17</v>
      </c>
      <c r="I344" s="62">
        <f t="shared" si="27"/>
        <v>51</v>
      </c>
      <c r="J344" s="24"/>
      <c r="K344" s="62">
        <f t="shared" si="28"/>
        <v>51</v>
      </c>
      <c r="L344" s="63"/>
      <c r="M344" s="20" t="str">
        <f t="shared" si="29"/>
        <v>Synthèse</v>
      </c>
      <c r="N344" t="e">
        <f>IF(AND(B344=#REF!,C344=#REF!),"oui","non")</f>
        <v>#REF!</v>
      </c>
    </row>
    <row r="345" spans="1:14" ht="18.75">
      <c r="A345" s="17">
        <v>338</v>
      </c>
      <c r="B345" s="123" t="s">
        <v>648</v>
      </c>
      <c r="C345" s="123" t="s">
        <v>649</v>
      </c>
      <c r="D345" s="44">
        <v>10.5</v>
      </c>
      <c r="E345" s="163">
        <v>13</v>
      </c>
      <c r="F345" s="60">
        <f t="shared" si="25"/>
        <v>11.75</v>
      </c>
      <c r="G345" s="61">
        <f t="shared" si="26"/>
        <v>35.25</v>
      </c>
      <c r="H345" s="163"/>
      <c r="I345" s="62">
        <f t="shared" si="27"/>
        <v>35.25</v>
      </c>
      <c r="J345" s="24"/>
      <c r="K345" s="62">
        <f t="shared" si="28"/>
        <v>35.25</v>
      </c>
      <c r="L345" s="63"/>
      <c r="M345" s="20" t="str">
        <f t="shared" si="29"/>
        <v>Juin</v>
      </c>
      <c r="N345" t="e">
        <f>IF(AND(B345=#REF!,C345=#REF!),"oui","non")</f>
        <v>#REF!</v>
      </c>
    </row>
    <row r="346" spans="1:14" ht="18.75">
      <c r="A346" s="17">
        <v>339</v>
      </c>
      <c r="B346" s="123" t="s">
        <v>650</v>
      </c>
      <c r="C346" s="123" t="s">
        <v>651</v>
      </c>
      <c r="D346" s="24">
        <v>6.25</v>
      </c>
      <c r="E346" s="163">
        <v>5.5</v>
      </c>
      <c r="F346" s="60">
        <f t="shared" si="25"/>
        <v>5.875</v>
      </c>
      <c r="G346" s="61">
        <f t="shared" si="26"/>
        <v>17.625</v>
      </c>
      <c r="H346" s="337">
        <v>11.5</v>
      </c>
      <c r="I346" s="62">
        <f t="shared" si="27"/>
        <v>34.5</v>
      </c>
      <c r="J346" s="24"/>
      <c r="K346" s="62">
        <f t="shared" si="28"/>
        <v>34.5</v>
      </c>
      <c r="L346" s="63"/>
      <c r="M346" s="20" t="str">
        <f t="shared" si="29"/>
        <v>Synthèse</v>
      </c>
      <c r="N346" t="e">
        <f>IF(AND(B346=#REF!,C346=#REF!),"oui","non")</f>
        <v>#REF!</v>
      </c>
    </row>
    <row r="347" spans="1:14" ht="18.75">
      <c r="A347" s="17">
        <v>340</v>
      </c>
      <c r="B347" s="123" t="s">
        <v>652</v>
      </c>
      <c r="C347" s="123" t="s">
        <v>653</v>
      </c>
      <c r="D347" s="24">
        <v>12.75</v>
      </c>
      <c r="E347" s="163">
        <v>9.5</v>
      </c>
      <c r="F347" s="60">
        <f t="shared" si="25"/>
        <v>11.125</v>
      </c>
      <c r="G347" s="61">
        <f t="shared" si="26"/>
        <v>33.375</v>
      </c>
      <c r="H347" s="163"/>
      <c r="I347" s="62">
        <f t="shared" si="27"/>
        <v>33.375</v>
      </c>
      <c r="J347" s="24"/>
      <c r="K347" s="62">
        <f t="shared" si="28"/>
        <v>33.375</v>
      </c>
      <c r="L347" s="63"/>
      <c r="M347" s="20" t="str">
        <f t="shared" si="29"/>
        <v>Juin</v>
      </c>
      <c r="N347" t="e">
        <f>IF(AND(B347=#REF!,C347=#REF!),"oui","non")</f>
        <v>#REF!</v>
      </c>
    </row>
    <row r="348" spans="1:14" ht="18.75">
      <c r="A348" s="17">
        <v>341</v>
      </c>
      <c r="B348" s="123" t="s">
        <v>122</v>
      </c>
      <c r="C348" s="123" t="s">
        <v>654</v>
      </c>
      <c r="D348" s="24">
        <v>10</v>
      </c>
      <c r="E348" s="163">
        <v>8.5</v>
      </c>
      <c r="F348" s="60">
        <f t="shared" si="25"/>
        <v>9.25</v>
      </c>
      <c r="G348" s="61">
        <f t="shared" si="26"/>
        <v>27.75</v>
      </c>
      <c r="H348" s="337">
        <v>13</v>
      </c>
      <c r="I348" s="62">
        <f t="shared" si="27"/>
        <v>39</v>
      </c>
      <c r="J348" s="24"/>
      <c r="K348" s="62">
        <f t="shared" si="28"/>
        <v>39</v>
      </c>
      <c r="L348" s="63"/>
      <c r="M348" s="20" t="str">
        <f t="shared" si="29"/>
        <v>Synthèse</v>
      </c>
      <c r="N348" t="e">
        <f>IF(AND(B348=#REF!,C348=#REF!),"oui","non")</f>
        <v>#REF!</v>
      </c>
    </row>
    <row r="349" spans="1:14" ht="18.75">
      <c r="A349" s="17">
        <v>342</v>
      </c>
      <c r="B349" s="123" t="s">
        <v>655</v>
      </c>
      <c r="C349" s="123" t="s">
        <v>656</v>
      </c>
      <c r="D349" s="24">
        <v>10</v>
      </c>
      <c r="E349" s="163">
        <v>9</v>
      </c>
      <c r="F349" s="60">
        <f t="shared" si="25"/>
        <v>9.5</v>
      </c>
      <c r="G349" s="61">
        <f t="shared" si="26"/>
        <v>28.5</v>
      </c>
      <c r="H349" s="337">
        <v>14</v>
      </c>
      <c r="I349" s="62">
        <f t="shared" si="27"/>
        <v>42</v>
      </c>
      <c r="J349" s="24"/>
      <c r="K349" s="62">
        <f t="shared" si="28"/>
        <v>42</v>
      </c>
      <c r="L349" s="63"/>
      <c r="M349" s="20" t="str">
        <f t="shared" si="29"/>
        <v>Synthèse</v>
      </c>
      <c r="N349" t="e">
        <f>IF(AND(B349=#REF!,C349=#REF!),"oui","non")</f>
        <v>#REF!</v>
      </c>
    </row>
    <row r="350" spans="1:14" ht="18.75">
      <c r="A350" s="17">
        <v>343</v>
      </c>
      <c r="B350" s="123" t="s">
        <v>123</v>
      </c>
      <c r="C350" s="123" t="s">
        <v>58</v>
      </c>
      <c r="D350" s="24">
        <v>7.75</v>
      </c>
      <c r="E350" s="163">
        <v>8.5</v>
      </c>
      <c r="F350" s="60">
        <f t="shared" si="25"/>
        <v>8.125</v>
      </c>
      <c r="G350" s="61">
        <f t="shared" si="26"/>
        <v>24.375</v>
      </c>
      <c r="H350" s="337">
        <v>13</v>
      </c>
      <c r="I350" s="62">
        <f t="shared" si="27"/>
        <v>39</v>
      </c>
      <c r="J350" s="24"/>
      <c r="K350" s="62">
        <f t="shared" si="28"/>
        <v>39</v>
      </c>
      <c r="L350" s="63"/>
      <c r="M350" s="20" t="str">
        <f t="shared" si="29"/>
        <v>Synthèse</v>
      </c>
      <c r="N350" t="e">
        <f>IF(AND(B350=#REF!,C350=#REF!),"oui","non")</f>
        <v>#REF!</v>
      </c>
    </row>
    <row r="351" spans="1:14" ht="18.75">
      <c r="A351" s="17">
        <v>344</v>
      </c>
      <c r="B351" s="123" t="s">
        <v>657</v>
      </c>
      <c r="C351" s="123" t="s">
        <v>356</v>
      </c>
      <c r="D351" s="24">
        <v>7.75</v>
      </c>
      <c r="E351" s="163">
        <v>5</v>
      </c>
      <c r="F351" s="60">
        <f t="shared" si="25"/>
        <v>6.375</v>
      </c>
      <c r="G351" s="61">
        <f t="shared" si="26"/>
        <v>19.125</v>
      </c>
      <c r="H351" s="337">
        <v>11.5</v>
      </c>
      <c r="I351" s="62">
        <f t="shared" si="27"/>
        <v>34.5</v>
      </c>
      <c r="J351" s="24"/>
      <c r="K351" s="62">
        <f t="shared" si="28"/>
        <v>34.5</v>
      </c>
      <c r="L351" s="63"/>
      <c r="M351" s="20" t="str">
        <f t="shared" si="29"/>
        <v>Synthèse</v>
      </c>
      <c r="N351" t="e">
        <f>IF(AND(B351=#REF!,C351=#REF!),"oui","non")</f>
        <v>#REF!</v>
      </c>
    </row>
    <row r="352" spans="1:14" ht="18.75">
      <c r="A352" s="17">
        <v>345</v>
      </c>
      <c r="B352" s="123" t="s">
        <v>657</v>
      </c>
      <c r="C352" s="123" t="s">
        <v>658</v>
      </c>
      <c r="D352" s="44">
        <v>9.75</v>
      </c>
      <c r="E352" s="163">
        <v>8.5</v>
      </c>
      <c r="F352" s="60">
        <f t="shared" si="25"/>
        <v>9.125</v>
      </c>
      <c r="G352" s="61">
        <f t="shared" si="26"/>
        <v>27.375</v>
      </c>
      <c r="H352" s="337">
        <v>13.5</v>
      </c>
      <c r="I352" s="62">
        <f t="shared" si="27"/>
        <v>40.5</v>
      </c>
      <c r="J352" s="24"/>
      <c r="K352" s="62">
        <f t="shared" si="28"/>
        <v>40.5</v>
      </c>
      <c r="L352" s="63"/>
      <c r="M352" s="20" t="str">
        <f t="shared" si="29"/>
        <v>Synthèse</v>
      </c>
      <c r="N352" t="e">
        <f>IF(AND(B352=#REF!,C352=#REF!),"oui","non")</f>
        <v>#REF!</v>
      </c>
    </row>
    <row r="353" spans="1:14" ht="18.75">
      <c r="A353" s="17">
        <v>346</v>
      </c>
      <c r="B353" s="123" t="s">
        <v>659</v>
      </c>
      <c r="C353" s="123" t="s">
        <v>660</v>
      </c>
      <c r="D353" s="24">
        <v>12</v>
      </c>
      <c r="E353" s="163">
        <v>11</v>
      </c>
      <c r="F353" s="60">
        <f t="shared" si="25"/>
        <v>11.5</v>
      </c>
      <c r="G353" s="61">
        <f t="shared" si="26"/>
        <v>34.5</v>
      </c>
      <c r="H353" s="163"/>
      <c r="I353" s="62">
        <f t="shared" si="27"/>
        <v>34.5</v>
      </c>
      <c r="J353" s="24"/>
      <c r="K353" s="62">
        <f t="shared" si="28"/>
        <v>34.5</v>
      </c>
      <c r="L353" s="63"/>
      <c r="M353" s="20" t="str">
        <f t="shared" si="29"/>
        <v>Juin</v>
      </c>
      <c r="N353" t="e">
        <f>IF(AND(B353=#REF!,C353=#REF!),"oui","non")</f>
        <v>#REF!</v>
      </c>
    </row>
    <row r="354" spans="1:14" ht="18.75">
      <c r="A354" s="17">
        <v>347</v>
      </c>
      <c r="B354" s="123" t="s">
        <v>661</v>
      </c>
      <c r="C354" s="123" t="s">
        <v>94</v>
      </c>
      <c r="D354" s="44">
        <v>14</v>
      </c>
      <c r="E354" s="163">
        <v>13</v>
      </c>
      <c r="F354" s="60">
        <f t="shared" si="25"/>
        <v>13.5</v>
      </c>
      <c r="G354" s="61">
        <f t="shared" si="26"/>
        <v>40.5</v>
      </c>
      <c r="H354" s="163"/>
      <c r="I354" s="62">
        <f t="shared" si="27"/>
        <v>40.5</v>
      </c>
      <c r="J354" s="24"/>
      <c r="K354" s="62">
        <f t="shared" si="28"/>
        <v>40.5</v>
      </c>
      <c r="L354" s="63"/>
      <c r="M354" s="20" t="str">
        <f t="shared" si="29"/>
        <v>Juin</v>
      </c>
      <c r="N354" t="e">
        <f>IF(AND(B354=#REF!,C354=#REF!),"oui","non")</f>
        <v>#REF!</v>
      </c>
    </row>
    <row r="355" spans="1:14" ht="18.75">
      <c r="A355" s="17">
        <v>348</v>
      </c>
      <c r="B355" s="123" t="s">
        <v>662</v>
      </c>
      <c r="C355" s="123" t="s">
        <v>53</v>
      </c>
      <c r="D355" s="24">
        <v>12.75</v>
      </c>
      <c r="E355" s="163">
        <v>8</v>
      </c>
      <c r="F355" s="60">
        <f t="shared" si="25"/>
        <v>10.375</v>
      </c>
      <c r="G355" s="61">
        <f t="shared" si="26"/>
        <v>31.125</v>
      </c>
      <c r="H355" s="163"/>
      <c r="I355" s="62">
        <f t="shared" si="27"/>
        <v>31.125</v>
      </c>
      <c r="J355" s="24"/>
      <c r="K355" s="62">
        <f t="shared" si="28"/>
        <v>31.125</v>
      </c>
      <c r="L355" s="63"/>
      <c r="M355" s="20" t="str">
        <f t="shared" si="29"/>
        <v>Juin</v>
      </c>
      <c r="N355" t="e">
        <f>IF(AND(B355=#REF!,C355=#REF!),"oui","non")</f>
        <v>#REF!</v>
      </c>
    </row>
    <row r="356" spans="1:14" ht="18.75">
      <c r="A356" s="17">
        <v>349</v>
      </c>
      <c r="B356" s="123" t="s">
        <v>663</v>
      </c>
      <c r="C356" s="123" t="s">
        <v>664</v>
      </c>
      <c r="D356" s="24">
        <v>13.5</v>
      </c>
      <c r="E356" s="163">
        <v>8.5</v>
      </c>
      <c r="F356" s="60">
        <f t="shared" si="25"/>
        <v>11</v>
      </c>
      <c r="G356" s="61">
        <f t="shared" si="26"/>
        <v>33</v>
      </c>
      <c r="H356" s="163"/>
      <c r="I356" s="62">
        <f t="shared" si="27"/>
        <v>33</v>
      </c>
      <c r="J356" s="24"/>
      <c r="K356" s="62">
        <f t="shared" si="28"/>
        <v>33</v>
      </c>
      <c r="L356" s="63"/>
      <c r="M356" s="20" t="str">
        <f t="shared" si="29"/>
        <v>Juin</v>
      </c>
      <c r="N356" t="e">
        <f>IF(AND(B356=#REF!,C356=#REF!),"oui","non")</f>
        <v>#REF!</v>
      </c>
    </row>
    <row r="357" spans="1:14" ht="18.75">
      <c r="A357" s="17">
        <v>350</v>
      </c>
      <c r="B357" s="123" t="s">
        <v>665</v>
      </c>
      <c r="C357" s="123" t="s">
        <v>51</v>
      </c>
      <c r="D357" s="24">
        <v>9.75</v>
      </c>
      <c r="E357" s="163">
        <v>10</v>
      </c>
      <c r="F357" s="60">
        <f t="shared" si="25"/>
        <v>9.875</v>
      </c>
      <c r="G357" s="61">
        <f t="shared" si="26"/>
        <v>29.625</v>
      </c>
      <c r="H357" s="337">
        <v>12.5</v>
      </c>
      <c r="I357" s="62">
        <f t="shared" si="27"/>
        <v>37.5</v>
      </c>
      <c r="J357" s="24"/>
      <c r="K357" s="62">
        <f t="shared" si="28"/>
        <v>37.5</v>
      </c>
      <c r="L357" s="63"/>
      <c r="M357" s="20" t="str">
        <f t="shared" si="29"/>
        <v>Synthèse</v>
      </c>
      <c r="N357" t="e">
        <f>IF(AND(B357=#REF!,C357=#REF!),"oui","non")</f>
        <v>#REF!</v>
      </c>
    </row>
    <row r="358" spans="1:14" ht="18.75">
      <c r="A358" s="17">
        <v>351</v>
      </c>
      <c r="B358" s="123" t="s">
        <v>786</v>
      </c>
      <c r="C358" s="123" t="s">
        <v>787</v>
      </c>
      <c r="D358" s="24">
        <v>8.25</v>
      </c>
      <c r="E358" s="163">
        <v>14</v>
      </c>
      <c r="F358" s="60">
        <f t="shared" si="25"/>
        <v>11.125</v>
      </c>
      <c r="G358" s="61">
        <f t="shared" si="26"/>
        <v>33.375</v>
      </c>
      <c r="H358" s="163"/>
      <c r="I358" s="62">
        <f t="shared" si="27"/>
        <v>33.375</v>
      </c>
      <c r="J358" s="24"/>
      <c r="K358" s="62">
        <f t="shared" si="28"/>
        <v>33.375</v>
      </c>
      <c r="L358" s="63"/>
      <c r="M358" s="20" t="str">
        <f t="shared" si="29"/>
        <v>Juin</v>
      </c>
      <c r="N358" t="e">
        <f>IF(AND(B358=#REF!,C358=#REF!),"oui","non")</f>
        <v>#REF!</v>
      </c>
    </row>
    <row r="359" spans="1:14" ht="18.75">
      <c r="A359" s="17">
        <v>352</v>
      </c>
      <c r="B359" s="123" t="s">
        <v>666</v>
      </c>
      <c r="C359" s="123" t="s">
        <v>667</v>
      </c>
      <c r="D359" s="44">
        <v>19.75</v>
      </c>
      <c r="E359" s="163">
        <v>14.5</v>
      </c>
      <c r="F359" s="60">
        <f t="shared" si="25"/>
        <v>17.125</v>
      </c>
      <c r="G359" s="61">
        <f t="shared" si="26"/>
        <v>51.375</v>
      </c>
      <c r="H359" s="163"/>
      <c r="I359" s="62">
        <f t="shared" si="27"/>
        <v>51.375</v>
      </c>
      <c r="J359" s="24"/>
      <c r="K359" s="62">
        <f t="shared" si="28"/>
        <v>51.375</v>
      </c>
      <c r="L359" s="63"/>
      <c r="M359" s="20" t="str">
        <f t="shared" si="29"/>
        <v>Juin</v>
      </c>
      <c r="N359" t="e">
        <f>IF(AND(B359=#REF!,C359=#REF!),"oui","non")</f>
        <v>#REF!</v>
      </c>
    </row>
    <row r="360" spans="1:14" ht="18.75">
      <c r="A360" s="17">
        <v>353</v>
      </c>
      <c r="B360" s="123" t="s">
        <v>668</v>
      </c>
      <c r="C360" s="123" t="s">
        <v>52</v>
      </c>
      <c r="D360" s="24">
        <v>16.75</v>
      </c>
      <c r="E360" s="163">
        <v>12</v>
      </c>
      <c r="F360" s="60">
        <f t="shared" si="25"/>
        <v>14.375</v>
      </c>
      <c r="G360" s="61">
        <f t="shared" si="26"/>
        <v>43.125</v>
      </c>
      <c r="H360" s="163"/>
      <c r="I360" s="62">
        <f t="shared" si="27"/>
        <v>43.125</v>
      </c>
      <c r="J360" s="24"/>
      <c r="K360" s="62">
        <f t="shared" si="28"/>
        <v>43.125</v>
      </c>
      <c r="L360" s="63"/>
      <c r="M360" s="20" t="str">
        <f t="shared" si="29"/>
        <v>Juin</v>
      </c>
      <c r="N360" t="e">
        <f>IF(AND(B360=#REF!,C360=#REF!),"oui","non")</f>
        <v>#REF!</v>
      </c>
    </row>
    <row r="361" spans="1:14" ht="18.75">
      <c r="A361" s="17">
        <v>354</v>
      </c>
      <c r="B361" s="123" t="s">
        <v>124</v>
      </c>
      <c r="C361" s="123" t="s">
        <v>669</v>
      </c>
      <c r="D361" s="24">
        <v>8.25</v>
      </c>
      <c r="E361" s="163">
        <v>8</v>
      </c>
      <c r="F361" s="60">
        <f t="shared" si="25"/>
        <v>8.125</v>
      </c>
      <c r="G361" s="61">
        <f t="shared" si="26"/>
        <v>24.375</v>
      </c>
      <c r="H361" s="337">
        <v>12.5</v>
      </c>
      <c r="I361" s="62">
        <f t="shared" si="27"/>
        <v>37.5</v>
      </c>
      <c r="J361" s="24"/>
      <c r="K361" s="62">
        <f t="shared" si="28"/>
        <v>37.5</v>
      </c>
      <c r="L361" s="63"/>
      <c r="M361" s="20" t="str">
        <f t="shared" si="29"/>
        <v>Synthèse</v>
      </c>
      <c r="N361" t="e">
        <f>IF(AND(B361=#REF!,C361=#REF!),"oui","non")</f>
        <v>#REF!</v>
      </c>
    </row>
    <row r="362" spans="1:14" ht="18.75">
      <c r="A362" s="17">
        <v>355</v>
      </c>
      <c r="B362" s="123" t="s">
        <v>670</v>
      </c>
      <c r="C362" s="123" t="s">
        <v>671</v>
      </c>
      <c r="D362" s="44">
        <v>14.75</v>
      </c>
      <c r="E362" s="163">
        <v>5</v>
      </c>
      <c r="F362" s="60">
        <f t="shared" si="25"/>
        <v>9.875</v>
      </c>
      <c r="G362" s="61">
        <f t="shared" si="26"/>
        <v>29.625</v>
      </c>
      <c r="H362" s="163"/>
      <c r="I362" s="62">
        <f t="shared" si="27"/>
        <v>29.625</v>
      </c>
      <c r="J362" s="24"/>
      <c r="K362" s="62">
        <f t="shared" si="28"/>
        <v>29.625</v>
      </c>
      <c r="L362" s="63"/>
      <c r="M362" s="20" t="str">
        <f t="shared" si="29"/>
        <v>Juin</v>
      </c>
      <c r="N362" t="e">
        <f>IF(AND(B362=#REF!,C362=#REF!),"oui","non")</f>
        <v>#REF!</v>
      </c>
    </row>
    <row r="363" spans="1:14" ht="18.75">
      <c r="A363" s="17">
        <v>356</v>
      </c>
      <c r="B363" s="123" t="s">
        <v>672</v>
      </c>
      <c r="C363" s="123" t="s">
        <v>673</v>
      </c>
      <c r="D363" s="24">
        <v>8.25</v>
      </c>
      <c r="E363" s="163">
        <v>12</v>
      </c>
      <c r="F363" s="60">
        <f t="shared" si="25"/>
        <v>10.125</v>
      </c>
      <c r="G363" s="61">
        <f t="shared" si="26"/>
        <v>30.375</v>
      </c>
      <c r="H363" s="163"/>
      <c r="I363" s="62">
        <f t="shared" si="27"/>
        <v>30.375</v>
      </c>
      <c r="J363" s="24"/>
      <c r="K363" s="62">
        <f t="shared" si="28"/>
        <v>30.375</v>
      </c>
      <c r="L363" s="63"/>
      <c r="M363" s="20" t="str">
        <f t="shared" si="29"/>
        <v>Juin</v>
      </c>
      <c r="N363" t="e">
        <f>IF(AND(B363=#REF!,C363=#REF!),"oui","non")</f>
        <v>#REF!</v>
      </c>
    </row>
    <row r="364" spans="1:14" ht="18.75">
      <c r="A364" s="17">
        <v>357</v>
      </c>
      <c r="B364" s="123" t="s">
        <v>674</v>
      </c>
      <c r="C364" s="123" t="s">
        <v>675</v>
      </c>
      <c r="D364" s="24">
        <v>10.75</v>
      </c>
      <c r="E364" s="163">
        <v>9.5</v>
      </c>
      <c r="F364" s="60">
        <f t="shared" si="25"/>
        <v>10.125</v>
      </c>
      <c r="G364" s="61">
        <f t="shared" si="26"/>
        <v>30.375</v>
      </c>
      <c r="H364" s="163"/>
      <c r="I364" s="62">
        <f t="shared" si="27"/>
        <v>30.375</v>
      </c>
      <c r="J364" s="24"/>
      <c r="K364" s="62">
        <f t="shared" si="28"/>
        <v>30.375</v>
      </c>
      <c r="L364" s="63"/>
      <c r="M364" s="20" t="str">
        <f t="shared" si="29"/>
        <v>Juin</v>
      </c>
      <c r="N364" t="e">
        <f>IF(AND(B364=#REF!,C364=#REF!),"oui","non")</f>
        <v>#REF!</v>
      </c>
    </row>
    <row r="365" spans="1:14" ht="18.75">
      <c r="A365" s="17">
        <v>358</v>
      </c>
      <c r="B365" s="123" t="s">
        <v>676</v>
      </c>
      <c r="C365" s="123" t="s">
        <v>677</v>
      </c>
      <c r="D365" s="24">
        <v>9.25</v>
      </c>
      <c r="E365" s="163">
        <v>8.5</v>
      </c>
      <c r="F365" s="60">
        <f t="shared" si="25"/>
        <v>8.875</v>
      </c>
      <c r="G365" s="61">
        <f t="shared" si="26"/>
        <v>26.625</v>
      </c>
      <c r="H365" s="163"/>
      <c r="I365" s="62">
        <f t="shared" si="27"/>
        <v>26.625</v>
      </c>
      <c r="J365" s="24"/>
      <c r="K365" s="62">
        <f t="shared" si="28"/>
        <v>26.625</v>
      </c>
      <c r="L365" s="63"/>
      <c r="M365" s="20" t="str">
        <f t="shared" si="29"/>
        <v>Juin</v>
      </c>
      <c r="N365" t="e">
        <f>IF(AND(B365=#REF!,C365=#REF!),"oui","non")</f>
        <v>#REF!</v>
      </c>
    </row>
    <row r="366" spans="1:14" ht="18.75">
      <c r="A366" s="17">
        <v>359</v>
      </c>
      <c r="B366" s="123" t="s">
        <v>678</v>
      </c>
      <c r="C366" s="123" t="s">
        <v>679</v>
      </c>
      <c r="D366" s="24">
        <v>10.75</v>
      </c>
      <c r="E366" s="163">
        <v>7.5</v>
      </c>
      <c r="F366" s="60">
        <f t="shared" si="25"/>
        <v>9.125</v>
      </c>
      <c r="G366" s="61">
        <f t="shared" si="26"/>
        <v>27.375</v>
      </c>
      <c r="H366" s="337">
        <v>17.5</v>
      </c>
      <c r="I366" s="62">
        <f t="shared" si="27"/>
        <v>52.5</v>
      </c>
      <c r="J366" s="24"/>
      <c r="K366" s="62">
        <f t="shared" si="28"/>
        <v>52.5</v>
      </c>
      <c r="L366" s="63"/>
      <c r="M366" s="20" t="str">
        <f t="shared" si="29"/>
        <v>Synthèse</v>
      </c>
      <c r="N366" t="e">
        <f>IF(AND(B366=#REF!,C366=#REF!),"oui","non")</f>
        <v>#REF!</v>
      </c>
    </row>
    <row r="367" spans="1:14" ht="18.75">
      <c r="A367" s="17">
        <v>360</v>
      </c>
      <c r="B367" s="123" t="s">
        <v>680</v>
      </c>
      <c r="C367" s="123" t="s">
        <v>681</v>
      </c>
      <c r="D367" s="24">
        <v>8.5</v>
      </c>
      <c r="E367" s="163">
        <v>6.5</v>
      </c>
      <c r="F367" s="60">
        <f t="shared" si="25"/>
        <v>7.5</v>
      </c>
      <c r="G367" s="61">
        <f t="shared" si="26"/>
        <v>22.5</v>
      </c>
      <c r="H367" s="337">
        <v>12</v>
      </c>
      <c r="I367" s="62">
        <f t="shared" si="27"/>
        <v>36</v>
      </c>
      <c r="J367" s="24"/>
      <c r="K367" s="62">
        <f t="shared" si="28"/>
        <v>36</v>
      </c>
      <c r="L367" s="63"/>
      <c r="M367" s="20" t="str">
        <f t="shared" si="29"/>
        <v>Synthèse</v>
      </c>
      <c r="N367" t="e">
        <f>IF(AND(B367=#REF!,C367=#REF!),"oui","non")</f>
        <v>#REF!</v>
      </c>
    </row>
    <row r="368" spans="1:14" ht="18.75">
      <c r="A368" s="17">
        <v>361</v>
      </c>
      <c r="B368" s="123" t="s">
        <v>682</v>
      </c>
      <c r="C368" s="123" t="s">
        <v>438</v>
      </c>
      <c r="D368" s="24">
        <v>7.75</v>
      </c>
      <c r="E368" s="163">
        <v>13</v>
      </c>
      <c r="F368" s="60">
        <f t="shared" si="25"/>
        <v>10.375</v>
      </c>
      <c r="G368" s="61">
        <f t="shared" si="26"/>
        <v>31.125</v>
      </c>
      <c r="H368" s="163"/>
      <c r="I368" s="62">
        <f t="shared" si="27"/>
        <v>31.125</v>
      </c>
      <c r="J368" s="24"/>
      <c r="K368" s="62">
        <f t="shared" si="28"/>
        <v>31.125</v>
      </c>
      <c r="L368" s="63"/>
      <c r="M368" s="20" t="str">
        <f t="shared" si="29"/>
        <v>Juin</v>
      </c>
      <c r="N368" t="e">
        <f>IF(AND(B368=#REF!,C368=#REF!),"oui","non")</f>
        <v>#REF!</v>
      </c>
    </row>
    <row r="369" spans="1:14" ht="18.75">
      <c r="A369" s="17">
        <v>362</v>
      </c>
      <c r="B369" s="123" t="s">
        <v>683</v>
      </c>
      <c r="C369" s="123" t="s">
        <v>684</v>
      </c>
      <c r="D369" s="24">
        <v>8.25</v>
      </c>
      <c r="E369" s="163">
        <v>9</v>
      </c>
      <c r="F369" s="60">
        <f t="shared" si="25"/>
        <v>8.625</v>
      </c>
      <c r="G369" s="61">
        <f t="shared" si="26"/>
        <v>25.875</v>
      </c>
      <c r="H369" s="337">
        <v>12</v>
      </c>
      <c r="I369" s="62">
        <f t="shared" si="27"/>
        <v>36</v>
      </c>
      <c r="J369" s="24"/>
      <c r="K369" s="62">
        <f t="shared" si="28"/>
        <v>36</v>
      </c>
      <c r="L369" s="63"/>
      <c r="M369" s="20" t="str">
        <f t="shared" si="29"/>
        <v>Synthèse</v>
      </c>
      <c r="N369" t="e">
        <f>IF(AND(B369=#REF!,C369=#REF!),"oui","non")</f>
        <v>#REF!</v>
      </c>
    </row>
    <row r="370" spans="1:14" ht="18.75">
      <c r="A370" s="17">
        <v>363</v>
      </c>
      <c r="B370" s="123" t="s">
        <v>685</v>
      </c>
      <c r="C370" s="123" t="s">
        <v>106</v>
      </c>
      <c r="D370" s="44">
        <v>11.5</v>
      </c>
      <c r="E370" s="163">
        <v>10</v>
      </c>
      <c r="F370" s="60">
        <f t="shared" si="25"/>
        <v>10.75</v>
      </c>
      <c r="G370" s="61">
        <f t="shared" si="26"/>
        <v>32.25</v>
      </c>
      <c r="H370" s="163"/>
      <c r="I370" s="62">
        <f t="shared" si="27"/>
        <v>32.25</v>
      </c>
      <c r="J370" s="24"/>
      <c r="K370" s="62">
        <f t="shared" si="28"/>
        <v>32.25</v>
      </c>
      <c r="L370" s="63"/>
      <c r="M370" s="20" t="str">
        <f t="shared" si="29"/>
        <v>Juin</v>
      </c>
      <c r="N370" t="e">
        <f>IF(AND(B370=#REF!,C370=#REF!),"oui","non")</f>
        <v>#REF!</v>
      </c>
    </row>
    <row r="371" spans="1:14" ht="18.75">
      <c r="A371" s="17">
        <v>364</v>
      </c>
      <c r="B371" s="123" t="s">
        <v>686</v>
      </c>
      <c r="C371" s="123" t="s">
        <v>687</v>
      </c>
      <c r="D371" s="24">
        <v>13.25</v>
      </c>
      <c r="E371" s="163">
        <v>12.5</v>
      </c>
      <c r="F371" s="60">
        <f t="shared" si="25"/>
        <v>12.875</v>
      </c>
      <c r="G371" s="61">
        <f t="shared" si="26"/>
        <v>38.625</v>
      </c>
      <c r="H371" s="163"/>
      <c r="I371" s="62">
        <f t="shared" si="27"/>
        <v>38.625</v>
      </c>
      <c r="J371" s="24"/>
      <c r="K371" s="62">
        <f t="shared" si="28"/>
        <v>38.625</v>
      </c>
      <c r="L371" s="63"/>
      <c r="M371" s="20" t="str">
        <f t="shared" si="29"/>
        <v>Juin</v>
      </c>
      <c r="N371" t="e">
        <f>IF(AND(B371=#REF!,C371=#REF!),"oui","non")</f>
        <v>#REF!</v>
      </c>
    </row>
    <row r="372" spans="1:14" ht="18.75">
      <c r="A372" s="17">
        <v>365</v>
      </c>
      <c r="B372" s="123" t="s">
        <v>688</v>
      </c>
      <c r="C372" s="123" t="s">
        <v>689</v>
      </c>
      <c r="D372" s="24">
        <v>12.75</v>
      </c>
      <c r="E372" s="163">
        <v>12.5</v>
      </c>
      <c r="F372" s="60">
        <f t="shared" si="25"/>
        <v>12.625</v>
      </c>
      <c r="G372" s="61">
        <f t="shared" si="26"/>
        <v>37.875</v>
      </c>
      <c r="H372" s="163"/>
      <c r="I372" s="62">
        <f t="shared" si="27"/>
        <v>37.875</v>
      </c>
      <c r="J372" s="24"/>
      <c r="K372" s="62">
        <f t="shared" si="28"/>
        <v>37.875</v>
      </c>
      <c r="L372" s="63"/>
      <c r="M372" s="20" t="str">
        <f t="shared" si="29"/>
        <v>Juin</v>
      </c>
      <c r="N372" t="e">
        <f>IF(AND(B372=#REF!,C372=#REF!),"oui","non")</f>
        <v>#REF!</v>
      </c>
    </row>
    <row r="373" spans="1:14" ht="18.75">
      <c r="A373" s="17">
        <v>366</v>
      </c>
      <c r="B373" s="123" t="s">
        <v>690</v>
      </c>
      <c r="C373" s="123" t="s">
        <v>691</v>
      </c>
      <c r="D373" s="24">
        <v>9.75</v>
      </c>
      <c r="E373" s="163">
        <v>9.5</v>
      </c>
      <c r="F373" s="60">
        <f t="shared" si="25"/>
        <v>9.625</v>
      </c>
      <c r="G373" s="61">
        <f t="shared" si="26"/>
        <v>28.875</v>
      </c>
      <c r="H373" s="337">
        <v>13</v>
      </c>
      <c r="I373" s="62">
        <f t="shared" si="27"/>
        <v>39</v>
      </c>
      <c r="J373" s="24"/>
      <c r="K373" s="62">
        <f t="shared" si="28"/>
        <v>39</v>
      </c>
      <c r="L373" s="63"/>
      <c r="M373" s="20" t="str">
        <f t="shared" si="29"/>
        <v>Synthèse</v>
      </c>
      <c r="N373" t="e">
        <f>IF(AND(B373=#REF!,C373=#REF!),"oui","non")</f>
        <v>#REF!</v>
      </c>
    </row>
    <row r="374" spans="1:14" ht="18.75">
      <c r="A374" s="17">
        <v>367</v>
      </c>
      <c r="B374" s="123" t="s">
        <v>692</v>
      </c>
      <c r="C374" s="123" t="s">
        <v>693</v>
      </c>
      <c r="D374" s="24">
        <v>9.25</v>
      </c>
      <c r="E374" s="163">
        <v>16</v>
      </c>
      <c r="F374" s="60">
        <f t="shared" si="25"/>
        <v>12.625</v>
      </c>
      <c r="G374" s="61">
        <f t="shared" si="26"/>
        <v>37.875</v>
      </c>
      <c r="H374" s="163"/>
      <c r="I374" s="62">
        <f t="shared" si="27"/>
        <v>37.875</v>
      </c>
      <c r="J374" s="24"/>
      <c r="K374" s="62">
        <f t="shared" si="28"/>
        <v>37.875</v>
      </c>
      <c r="L374" s="63"/>
      <c r="M374" s="20" t="str">
        <f t="shared" si="29"/>
        <v>Juin</v>
      </c>
      <c r="N374" t="e">
        <f>IF(AND(B374=#REF!,C374=#REF!),"oui","non")</f>
        <v>#REF!</v>
      </c>
    </row>
    <row r="375" spans="1:14" ht="18.75">
      <c r="A375" s="17">
        <v>368</v>
      </c>
      <c r="B375" s="123" t="s">
        <v>692</v>
      </c>
      <c r="C375" s="123" t="s">
        <v>41</v>
      </c>
      <c r="D375" s="24">
        <v>13.75</v>
      </c>
      <c r="E375" s="163">
        <v>8</v>
      </c>
      <c r="F375" s="60">
        <f t="shared" si="25"/>
        <v>10.875</v>
      </c>
      <c r="G375" s="61">
        <f t="shared" si="26"/>
        <v>32.625</v>
      </c>
      <c r="H375" s="163"/>
      <c r="I375" s="62">
        <f t="shared" si="27"/>
        <v>32.625</v>
      </c>
      <c r="J375" s="24"/>
      <c r="K375" s="62">
        <f t="shared" si="28"/>
        <v>32.625</v>
      </c>
      <c r="L375" s="63"/>
      <c r="M375" s="20" t="str">
        <f t="shared" si="29"/>
        <v>Juin</v>
      </c>
      <c r="N375" t="e">
        <f>IF(AND(B375=#REF!,C375=#REF!),"oui","non")</f>
        <v>#REF!</v>
      </c>
    </row>
    <row r="376" spans="1:14" ht="18.75">
      <c r="A376" s="17">
        <v>369</v>
      </c>
      <c r="B376" s="123" t="s">
        <v>694</v>
      </c>
      <c r="C376" s="123" t="s">
        <v>695</v>
      </c>
      <c r="D376" s="24">
        <v>9.25</v>
      </c>
      <c r="E376" s="163">
        <v>10.5</v>
      </c>
      <c r="F376" s="60">
        <f t="shared" si="25"/>
        <v>9.875</v>
      </c>
      <c r="G376" s="61">
        <f t="shared" si="26"/>
        <v>29.625</v>
      </c>
      <c r="H376" s="163"/>
      <c r="I376" s="62">
        <f t="shared" si="27"/>
        <v>29.625</v>
      </c>
      <c r="J376" s="24"/>
      <c r="K376" s="62">
        <f t="shared" si="28"/>
        <v>29.625</v>
      </c>
      <c r="L376" s="63"/>
      <c r="M376" s="20" t="str">
        <f t="shared" si="29"/>
        <v>Juin</v>
      </c>
      <c r="N376" t="e">
        <f>IF(AND(B376=#REF!,C376=#REF!),"oui","non")</f>
        <v>#REF!</v>
      </c>
    </row>
    <row r="377" spans="1:14" ht="18.75">
      <c r="A377" s="17">
        <v>370</v>
      </c>
      <c r="B377" s="123" t="s">
        <v>696</v>
      </c>
      <c r="C377" s="123" t="s">
        <v>208</v>
      </c>
      <c r="D377" s="24">
        <v>9.25</v>
      </c>
      <c r="E377" s="163">
        <v>4</v>
      </c>
      <c r="F377" s="60">
        <f t="shared" si="25"/>
        <v>6.625</v>
      </c>
      <c r="G377" s="61">
        <f t="shared" si="26"/>
        <v>19.875</v>
      </c>
      <c r="H377" s="337">
        <v>10.5</v>
      </c>
      <c r="I377" s="62">
        <f t="shared" si="27"/>
        <v>31.5</v>
      </c>
      <c r="J377" s="24"/>
      <c r="K377" s="62">
        <f t="shared" si="28"/>
        <v>31.5</v>
      </c>
      <c r="L377" s="63"/>
      <c r="M377" s="20" t="str">
        <f t="shared" si="29"/>
        <v>Synthèse</v>
      </c>
      <c r="N377" t="e">
        <f>IF(AND(B377=#REF!,C377=#REF!),"oui","non")</f>
        <v>#REF!</v>
      </c>
    </row>
    <row r="378" spans="1:14" ht="18.75">
      <c r="A378" s="17">
        <v>371</v>
      </c>
      <c r="B378" s="123" t="s">
        <v>697</v>
      </c>
      <c r="C378" s="123" t="s">
        <v>698</v>
      </c>
      <c r="D378" s="24">
        <v>15.25</v>
      </c>
      <c r="E378" s="163">
        <v>14</v>
      </c>
      <c r="F378" s="60">
        <f t="shared" si="25"/>
        <v>14.625</v>
      </c>
      <c r="G378" s="61">
        <f t="shared" si="26"/>
        <v>43.875</v>
      </c>
      <c r="H378" s="163"/>
      <c r="I378" s="62">
        <f t="shared" si="27"/>
        <v>43.875</v>
      </c>
      <c r="J378" s="24"/>
      <c r="K378" s="62">
        <f t="shared" si="28"/>
        <v>43.875</v>
      </c>
      <c r="L378" s="63"/>
      <c r="M378" s="20" t="str">
        <f t="shared" si="29"/>
        <v>Juin</v>
      </c>
      <c r="N378" t="e">
        <f>IF(AND(B378=#REF!,C378=#REF!),"oui","non")</f>
        <v>#REF!</v>
      </c>
    </row>
    <row r="379" spans="1:14" ht="18.75">
      <c r="A379" s="17">
        <v>372</v>
      </c>
      <c r="B379" s="123" t="s">
        <v>699</v>
      </c>
      <c r="C379" s="123" t="s">
        <v>700</v>
      </c>
      <c r="D379" s="24">
        <v>8.75</v>
      </c>
      <c r="E379" s="163">
        <v>7</v>
      </c>
      <c r="F379" s="60">
        <f t="shared" si="25"/>
        <v>7.875</v>
      </c>
      <c r="G379" s="61">
        <f t="shared" si="26"/>
        <v>23.625</v>
      </c>
      <c r="H379" s="337">
        <v>11</v>
      </c>
      <c r="I379" s="62">
        <f t="shared" si="27"/>
        <v>33</v>
      </c>
      <c r="J379" s="24"/>
      <c r="K379" s="62">
        <f t="shared" si="28"/>
        <v>33</v>
      </c>
      <c r="L379" s="63"/>
      <c r="M379" s="20" t="str">
        <f t="shared" si="29"/>
        <v>Synthèse</v>
      </c>
      <c r="N379" t="e">
        <f>IF(AND(B379=#REF!,C379=#REF!),"oui","non")</f>
        <v>#REF!</v>
      </c>
    </row>
    <row r="380" spans="1:14" ht="18.75">
      <c r="A380" s="17">
        <v>373</v>
      </c>
      <c r="B380" s="123" t="s">
        <v>701</v>
      </c>
      <c r="C380" s="123" t="s">
        <v>702</v>
      </c>
      <c r="D380" s="24">
        <v>12.75</v>
      </c>
      <c r="E380" s="163">
        <v>10.5</v>
      </c>
      <c r="F380" s="60">
        <f t="shared" si="25"/>
        <v>11.625</v>
      </c>
      <c r="G380" s="61">
        <f t="shared" si="26"/>
        <v>34.875</v>
      </c>
      <c r="H380" s="163"/>
      <c r="I380" s="62">
        <f t="shared" si="27"/>
        <v>34.875</v>
      </c>
      <c r="J380" s="24"/>
      <c r="K380" s="62">
        <f t="shared" si="28"/>
        <v>34.875</v>
      </c>
      <c r="L380" s="63"/>
      <c r="M380" s="20" t="str">
        <f t="shared" si="29"/>
        <v>Juin</v>
      </c>
      <c r="N380" t="e">
        <f>IF(AND(B380=#REF!,C380=#REF!),"oui","non")</f>
        <v>#REF!</v>
      </c>
    </row>
    <row r="381" spans="1:14" ht="18.75">
      <c r="A381" s="17">
        <v>374</v>
      </c>
      <c r="B381" s="123" t="s">
        <v>703</v>
      </c>
      <c r="C381" s="123" t="s">
        <v>704</v>
      </c>
      <c r="D381" s="24">
        <v>10</v>
      </c>
      <c r="E381" s="163">
        <v>10.5</v>
      </c>
      <c r="F381" s="60">
        <f t="shared" si="25"/>
        <v>10.25</v>
      </c>
      <c r="G381" s="61">
        <f t="shared" si="26"/>
        <v>30.75</v>
      </c>
      <c r="H381" s="163"/>
      <c r="I381" s="62">
        <f t="shared" si="27"/>
        <v>30.75</v>
      </c>
      <c r="J381" s="24"/>
      <c r="K381" s="62">
        <f t="shared" si="28"/>
        <v>30.75</v>
      </c>
      <c r="L381" s="63"/>
      <c r="M381" s="20" t="str">
        <f t="shared" si="29"/>
        <v>Juin</v>
      </c>
      <c r="N381" t="e">
        <f>IF(AND(B381=#REF!,C381=#REF!),"oui","non")</f>
        <v>#REF!</v>
      </c>
    </row>
    <row r="382" spans="1:14" ht="18.75">
      <c r="A382" s="17">
        <v>375</v>
      </c>
      <c r="B382" s="123" t="s">
        <v>705</v>
      </c>
      <c r="C382" s="123" t="s">
        <v>788</v>
      </c>
      <c r="D382" s="24">
        <v>8.5</v>
      </c>
      <c r="E382" s="163">
        <v>11.5</v>
      </c>
      <c r="F382" s="60">
        <f t="shared" si="25"/>
        <v>10</v>
      </c>
      <c r="G382" s="61">
        <f t="shared" si="26"/>
        <v>30</v>
      </c>
      <c r="H382" s="163"/>
      <c r="I382" s="62">
        <f t="shared" si="27"/>
        <v>30</v>
      </c>
      <c r="J382" s="24"/>
      <c r="K382" s="62">
        <f t="shared" si="28"/>
        <v>30</v>
      </c>
      <c r="L382" s="63"/>
      <c r="M382" s="20" t="str">
        <f t="shared" si="29"/>
        <v>Juin</v>
      </c>
      <c r="N382" t="e">
        <f>IF(AND(B382=#REF!,C382=#REF!),"oui","non")</f>
        <v>#REF!</v>
      </c>
    </row>
    <row r="383" spans="1:14" ht="18.75">
      <c r="A383" s="17">
        <v>376</v>
      </c>
      <c r="B383" s="123" t="s">
        <v>707</v>
      </c>
      <c r="C383" s="123" t="s">
        <v>204</v>
      </c>
      <c r="D383" s="24">
        <v>11.5</v>
      </c>
      <c r="E383" s="163">
        <v>11</v>
      </c>
      <c r="F383" s="60">
        <f t="shared" si="25"/>
        <v>11.25</v>
      </c>
      <c r="G383" s="61">
        <f t="shared" si="26"/>
        <v>33.75</v>
      </c>
      <c r="H383" s="163"/>
      <c r="I383" s="62">
        <f t="shared" si="27"/>
        <v>33.75</v>
      </c>
      <c r="J383" s="24"/>
      <c r="K383" s="62">
        <f t="shared" si="28"/>
        <v>33.75</v>
      </c>
      <c r="L383" s="63"/>
      <c r="M383" s="20" t="str">
        <f t="shared" si="29"/>
        <v>Juin</v>
      </c>
      <c r="N383" t="e">
        <f>IF(AND(B383=#REF!,C383=#REF!),"oui","non")</f>
        <v>#REF!</v>
      </c>
    </row>
    <row r="384" spans="1:14" ht="18.75">
      <c r="A384" s="17">
        <v>377</v>
      </c>
      <c r="B384" s="123" t="s">
        <v>709</v>
      </c>
      <c r="C384" s="123" t="s">
        <v>710</v>
      </c>
      <c r="D384" s="24">
        <v>8.5</v>
      </c>
      <c r="E384" s="163">
        <v>7</v>
      </c>
      <c r="F384" s="60">
        <f t="shared" si="25"/>
        <v>7.75</v>
      </c>
      <c r="G384" s="61">
        <f t="shared" si="26"/>
        <v>23.25</v>
      </c>
      <c r="H384" s="337">
        <v>15.5</v>
      </c>
      <c r="I384" s="62">
        <f t="shared" si="27"/>
        <v>46.5</v>
      </c>
      <c r="J384" s="24"/>
      <c r="K384" s="62">
        <f t="shared" si="28"/>
        <v>46.5</v>
      </c>
      <c r="L384" s="63"/>
      <c r="M384" s="20" t="str">
        <f t="shared" si="29"/>
        <v>Synthèse</v>
      </c>
      <c r="N384" t="e">
        <f>IF(AND(B384=#REF!,C384=#REF!),"oui","non")</f>
        <v>#REF!</v>
      </c>
    </row>
    <row r="385" spans="1:14" ht="18.75">
      <c r="A385" s="17">
        <v>378</v>
      </c>
      <c r="B385" s="123" t="s">
        <v>711</v>
      </c>
      <c r="C385" s="123" t="s">
        <v>234</v>
      </c>
      <c r="D385" s="24">
        <v>11.25</v>
      </c>
      <c r="E385" s="163">
        <v>12</v>
      </c>
      <c r="F385" s="60">
        <f t="shared" si="25"/>
        <v>11.625</v>
      </c>
      <c r="G385" s="61">
        <f t="shared" si="26"/>
        <v>34.875</v>
      </c>
      <c r="H385" s="163"/>
      <c r="I385" s="62">
        <f t="shared" si="27"/>
        <v>34.875</v>
      </c>
      <c r="J385" s="24"/>
      <c r="K385" s="62">
        <f t="shared" si="28"/>
        <v>34.875</v>
      </c>
      <c r="L385" s="63"/>
      <c r="M385" s="20" t="str">
        <f t="shared" si="29"/>
        <v>Juin</v>
      </c>
      <c r="N385" t="e">
        <f>IF(AND(B385=#REF!,C385=#REF!),"oui","non")</f>
        <v>#REF!</v>
      </c>
    </row>
    <row r="386" spans="1:14" ht="18.75">
      <c r="A386" s="17">
        <v>379</v>
      </c>
      <c r="B386" s="123" t="s">
        <v>712</v>
      </c>
      <c r="C386" s="123" t="s">
        <v>658</v>
      </c>
      <c r="D386" s="24">
        <v>9</v>
      </c>
      <c r="E386" s="163">
        <v>7</v>
      </c>
      <c r="F386" s="60">
        <f t="shared" si="25"/>
        <v>8</v>
      </c>
      <c r="G386" s="61">
        <f t="shared" si="26"/>
        <v>24</v>
      </c>
      <c r="H386" s="337">
        <v>13</v>
      </c>
      <c r="I386" s="62">
        <f t="shared" si="27"/>
        <v>39</v>
      </c>
      <c r="J386" s="24"/>
      <c r="K386" s="62">
        <f t="shared" si="28"/>
        <v>39</v>
      </c>
      <c r="L386" s="63"/>
      <c r="M386" s="20" t="str">
        <f t="shared" si="29"/>
        <v>Synthèse</v>
      </c>
      <c r="N386" t="e">
        <f>IF(AND(B386=#REF!,C386=#REF!),"oui","non")</f>
        <v>#REF!</v>
      </c>
    </row>
    <row r="387" spans="1:14" ht="18.75">
      <c r="A387" s="17">
        <v>380</v>
      </c>
      <c r="B387" s="123" t="s">
        <v>125</v>
      </c>
      <c r="C387" s="123" t="s">
        <v>713</v>
      </c>
      <c r="D387" s="24">
        <v>8.25</v>
      </c>
      <c r="E387" s="163">
        <v>7.5</v>
      </c>
      <c r="F387" s="60">
        <f t="shared" si="25"/>
        <v>7.875</v>
      </c>
      <c r="G387" s="61">
        <f t="shared" si="26"/>
        <v>23.625</v>
      </c>
      <c r="H387" s="337">
        <v>14</v>
      </c>
      <c r="I387" s="62">
        <f t="shared" si="27"/>
        <v>42</v>
      </c>
      <c r="J387" s="24"/>
      <c r="K387" s="62">
        <f t="shared" si="28"/>
        <v>42</v>
      </c>
      <c r="L387" s="63"/>
      <c r="M387" s="20" t="str">
        <f t="shared" si="29"/>
        <v>Synthèse</v>
      </c>
      <c r="N387" t="e">
        <f>IF(AND(B387=#REF!,C387=#REF!),"oui","non")</f>
        <v>#REF!</v>
      </c>
    </row>
    <row r="388" spans="1:14" ht="18.75">
      <c r="A388" s="17">
        <v>381</v>
      </c>
      <c r="B388" s="123" t="s">
        <v>714</v>
      </c>
      <c r="C388" s="123" t="s">
        <v>715</v>
      </c>
      <c r="D388" s="24">
        <v>9.25</v>
      </c>
      <c r="E388" s="163">
        <v>10</v>
      </c>
      <c r="F388" s="60">
        <f t="shared" si="25"/>
        <v>9.625</v>
      </c>
      <c r="G388" s="61">
        <f t="shared" si="26"/>
        <v>28.875</v>
      </c>
      <c r="H388" s="337">
        <v>15.5</v>
      </c>
      <c r="I388" s="62">
        <f t="shared" si="27"/>
        <v>46.5</v>
      </c>
      <c r="J388" s="24"/>
      <c r="K388" s="62">
        <f t="shared" si="28"/>
        <v>46.5</v>
      </c>
      <c r="L388" s="63"/>
      <c r="M388" s="20" t="str">
        <f t="shared" si="29"/>
        <v>Synthèse</v>
      </c>
      <c r="N388" t="e">
        <f>IF(AND(B388=#REF!,C388=#REF!),"oui","non")</f>
        <v>#REF!</v>
      </c>
    </row>
    <row r="389" spans="1:14" ht="18.75">
      <c r="A389" s="17">
        <v>382</v>
      </c>
      <c r="B389" s="123" t="s">
        <v>716</v>
      </c>
      <c r="C389" s="123" t="s">
        <v>717</v>
      </c>
      <c r="D389" s="24">
        <v>11.5</v>
      </c>
      <c r="E389" s="163">
        <v>8.5</v>
      </c>
      <c r="F389" s="60">
        <f t="shared" si="25"/>
        <v>10</v>
      </c>
      <c r="G389" s="61">
        <f t="shared" si="26"/>
        <v>30</v>
      </c>
      <c r="H389" s="163"/>
      <c r="I389" s="62">
        <f t="shared" si="27"/>
        <v>30</v>
      </c>
      <c r="J389" s="24"/>
      <c r="K389" s="62">
        <f t="shared" si="28"/>
        <v>30</v>
      </c>
      <c r="L389" s="63"/>
      <c r="M389" s="20" t="str">
        <f t="shared" si="29"/>
        <v>Juin</v>
      </c>
      <c r="N389" t="e">
        <f>IF(AND(B389=#REF!,C389=#REF!),"oui","non")</f>
        <v>#REF!</v>
      </c>
    </row>
    <row r="390" spans="1:14" ht="18.75">
      <c r="A390" s="17">
        <v>383</v>
      </c>
      <c r="B390" s="123" t="s">
        <v>126</v>
      </c>
      <c r="C390" s="123" t="s">
        <v>718</v>
      </c>
      <c r="D390" s="24">
        <v>11.5</v>
      </c>
      <c r="E390" s="163">
        <v>9.5</v>
      </c>
      <c r="F390" s="60">
        <f t="shared" si="25"/>
        <v>10.5</v>
      </c>
      <c r="G390" s="61">
        <f t="shared" si="26"/>
        <v>31.5</v>
      </c>
      <c r="H390" s="163"/>
      <c r="I390" s="62">
        <f t="shared" si="27"/>
        <v>31.5</v>
      </c>
      <c r="J390" s="24"/>
      <c r="K390" s="62">
        <f t="shared" si="28"/>
        <v>31.5</v>
      </c>
      <c r="L390" s="63"/>
      <c r="M390" s="20" t="str">
        <f t="shared" si="29"/>
        <v>Juin</v>
      </c>
      <c r="N390" t="e">
        <f>IF(AND(B390=#REF!,C390=#REF!),"oui","non")</f>
        <v>#REF!</v>
      </c>
    </row>
    <row r="391" spans="1:14" ht="18.75">
      <c r="A391" s="17">
        <v>384</v>
      </c>
      <c r="B391" s="123" t="s">
        <v>719</v>
      </c>
      <c r="C391" s="123" t="s">
        <v>515</v>
      </c>
      <c r="D391" s="24">
        <v>8</v>
      </c>
      <c r="E391" s="163">
        <v>7.5</v>
      </c>
      <c r="F391" s="60">
        <f t="shared" si="25"/>
        <v>7.75</v>
      </c>
      <c r="G391" s="61">
        <f t="shared" si="26"/>
        <v>23.25</v>
      </c>
      <c r="H391" s="337">
        <v>9</v>
      </c>
      <c r="I391" s="62">
        <f t="shared" si="27"/>
        <v>27</v>
      </c>
      <c r="J391" s="24"/>
      <c r="K391" s="62">
        <f t="shared" si="28"/>
        <v>27</v>
      </c>
      <c r="L391" s="63"/>
      <c r="M391" s="20" t="str">
        <f t="shared" si="29"/>
        <v>Synthèse</v>
      </c>
      <c r="N391" t="e">
        <f>IF(AND(B391=#REF!,C391=#REF!),"oui","non")</f>
        <v>#REF!</v>
      </c>
    </row>
    <row r="392" spans="1:14" ht="18.75">
      <c r="A392" s="17">
        <v>385</v>
      </c>
      <c r="B392" s="123" t="s">
        <v>720</v>
      </c>
      <c r="C392" s="123" t="s">
        <v>721</v>
      </c>
      <c r="D392" s="24">
        <v>10.75</v>
      </c>
      <c r="E392" s="163">
        <v>11.5</v>
      </c>
      <c r="F392" s="60">
        <f t="shared" ref="F392:F421" si="30">IF(AND(D392=0,E392=0),L392/3,(D392+E392)/2)</f>
        <v>11.125</v>
      </c>
      <c r="G392" s="61">
        <f t="shared" ref="G392:G421" si="31">F392*3</f>
        <v>33.375</v>
      </c>
      <c r="H392" s="163"/>
      <c r="I392" s="62">
        <f t="shared" ref="I392:I421" si="32">MAX(G392,H392*3)</f>
        <v>33.375</v>
      </c>
      <c r="J392" s="24"/>
      <c r="K392" s="62">
        <f t="shared" ref="K392:K421" si="33">MAX(I392,J392*3)</f>
        <v>33.375</v>
      </c>
      <c r="L392" s="63"/>
      <c r="M392" s="20" t="str">
        <f t="shared" ref="M392:M421" si="34">IF(ISBLANK(J392),IF(ISBLANK(H392),"Juin","Synthèse"),"Rattrapage")</f>
        <v>Juin</v>
      </c>
      <c r="N392" t="e">
        <f>IF(AND(B392=#REF!,C392=#REF!),"oui","non")</f>
        <v>#REF!</v>
      </c>
    </row>
    <row r="393" spans="1:14" ht="18.75">
      <c r="A393" s="17">
        <v>386</v>
      </c>
      <c r="B393" s="123" t="s">
        <v>722</v>
      </c>
      <c r="C393" s="123" t="s">
        <v>723</v>
      </c>
      <c r="D393" s="24">
        <v>7.25</v>
      </c>
      <c r="E393" s="163">
        <v>8.5</v>
      </c>
      <c r="F393" s="60">
        <f t="shared" si="30"/>
        <v>7.875</v>
      </c>
      <c r="G393" s="61">
        <f t="shared" si="31"/>
        <v>23.625</v>
      </c>
      <c r="H393" s="337">
        <v>12</v>
      </c>
      <c r="I393" s="62">
        <f t="shared" si="32"/>
        <v>36</v>
      </c>
      <c r="J393" s="24"/>
      <c r="K393" s="62">
        <f t="shared" si="33"/>
        <v>36</v>
      </c>
      <c r="L393" s="63"/>
      <c r="M393" s="20" t="str">
        <f t="shared" si="34"/>
        <v>Synthèse</v>
      </c>
      <c r="N393" t="e">
        <f>IF(AND(B393=#REF!,C393=#REF!),"oui","non")</f>
        <v>#REF!</v>
      </c>
    </row>
    <row r="394" spans="1:14" ht="18.75">
      <c r="A394" s="17">
        <v>387</v>
      </c>
      <c r="B394" s="123" t="s">
        <v>724</v>
      </c>
      <c r="C394" s="123" t="s">
        <v>789</v>
      </c>
      <c r="D394" s="24">
        <v>5.75</v>
      </c>
      <c r="E394" s="163">
        <v>5.5</v>
      </c>
      <c r="F394" s="60">
        <f t="shared" si="30"/>
        <v>5.625</v>
      </c>
      <c r="G394" s="61">
        <f t="shared" si="31"/>
        <v>16.875</v>
      </c>
      <c r="H394" s="337">
        <v>9.5</v>
      </c>
      <c r="I394" s="62">
        <f t="shared" si="32"/>
        <v>28.5</v>
      </c>
      <c r="J394" s="24"/>
      <c r="K394" s="62">
        <f t="shared" si="33"/>
        <v>28.5</v>
      </c>
      <c r="L394" s="63"/>
      <c r="M394" s="20" t="str">
        <f t="shared" si="34"/>
        <v>Synthèse</v>
      </c>
      <c r="N394" t="e">
        <f>IF(AND(B394=#REF!,C394=#REF!),"oui","non")</f>
        <v>#REF!</v>
      </c>
    </row>
    <row r="395" spans="1:14" ht="18.75">
      <c r="A395" s="17">
        <v>388</v>
      </c>
      <c r="B395" s="123" t="s">
        <v>725</v>
      </c>
      <c r="C395" s="123" t="s">
        <v>790</v>
      </c>
      <c r="D395" s="24">
        <v>12.5</v>
      </c>
      <c r="E395" s="163">
        <v>10.5</v>
      </c>
      <c r="F395" s="60">
        <f t="shared" si="30"/>
        <v>11.5</v>
      </c>
      <c r="G395" s="61">
        <f t="shared" si="31"/>
        <v>34.5</v>
      </c>
      <c r="H395" s="163"/>
      <c r="I395" s="62">
        <f t="shared" si="32"/>
        <v>34.5</v>
      </c>
      <c r="J395" s="24"/>
      <c r="K395" s="62">
        <f t="shared" si="33"/>
        <v>34.5</v>
      </c>
      <c r="L395" s="63"/>
      <c r="M395" s="20" t="str">
        <f t="shared" si="34"/>
        <v>Juin</v>
      </c>
      <c r="N395" t="e">
        <f>IF(AND(B395=#REF!,C395=#REF!),"oui","non")</f>
        <v>#REF!</v>
      </c>
    </row>
    <row r="396" spans="1:14" ht="18.75">
      <c r="A396" s="17">
        <v>389</v>
      </c>
      <c r="B396" s="123" t="s">
        <v>726</v>
      </c>
      <c r="C396" s="123" t="s">
        <v>91</v>
      </c>
      <c r="D396" s="24">
        <v>6.5</v>
      </c>
      <c r="E396" s="163">
        <v>5</v>
      </c>
      <c r="F396" s="60">
        <f t="shared" si="30"/>
        <v>5.75</v>
      </c>
      <c r="G396" s="61">
        <f t="shared" si="31"/>
        <v>17.25</v>
      </c>
      <c r="H396" s="337">
        <v>17</v>
      </c>
      <c r="I396" s="62">
        <f t="shared" si="32"/>
        <v>51</v>
      </c>
      <c r="J396" s="24"/>
      <c r="K396" s="62">
        <f t="shared" si="33"/>
        <v>51</v>
      </c>
      <c r="L396" s="63"/>
      <c r="M396" s="20" t="str">
        <f t="shared" si="34"/>
        <v>Synthèse</v>
      </c>
      <c r="N396" t="e">
        <f>IF(AND(B396=#REF!,C396=#REF!),"oui","non")</f>
        <v>#REF!</v>
      </c>
    </row>
    <row r="397" spans="1:14" ht="18.75">
      <c r="A397" s="17">
        <v>390</v>
      </c>
      <c r="B397" s="123" t="s">
        <v>727</v>
      </c>
      <c r="C397" s="123" t="s">
        <v>477</v>
      </c>
      <c r="D397" s="24">
        <v>8.5</v>
      </c>
      <c r="E397" s="163">
        <v>7</v>
      </c>
      <c r="F397" s="60">
        <f t="shared" si="30"/>
        <v>7.75</v>
      </c>
      <c r="G397" s="61">
        <f t="shared" si="31"/>
        <v>23.25</v>
      </c>
      <c r="H397" s="337">
        <v>14.5</v>
      </c>
      <c r="I397" s="62">
        <f t="shared" si="32"/>
        <v>43.5</v>
      </c>
      <c r="J397" s="24"/>
      <c r="K397" s="62">
        <f t="shared" si="33"/>
        <v>43.5</v>
      </c>
      <c r="L397" s="63"/>
      <c r="M397" s="20" t="str">
        <f t="shared" si="34"/>
        <v>Synthèse</v>
      </c>
      <c r="N397" t="e">
        <f>IF(AND(B397=#REF!,C397=#REF!),"oui","non")</f>
        <v>#REF!</v>
      </c>
    </row>
    <row r="398" spans="1:14" ht="18.75">
      <c r="A398" s="17">
        <v>391</v>
      </c>
      <c r="B398" s="123" t="s">
        <v>93</v>
      </c>
      <c r="C398" s="123" t="s">
        <v>728</v>
      </c>
      <c r="D398" s="24">
        <v>6.5</v>
      </c>
      <c r="E398" s="163">
        <v>8.5</v>
      </c>
      <c r="F398" s="60">
        <f t="shared" si="30"/>
        <v>7.5</v>
      </c>
      <c r="G398" s="61">
        <f t="shared" si="31"/>
        <v>22.5</v>
      </c>
      <c r="H398" s="337">
        <v>14.5</v>
      </c>
      <c r="I398" s="62">
        <f t="shared" si="32"/>
        <v>43.5</v>
      </c>
      <c r="J398" s="24"/>
      <c r="K398" s="62">
        <f t="shared" si="33"/>
        <v>43.5</v>
      </c>
      <c r="L398" s="63"/>
      <c r="M398" s="20" t="str">
        <f t="shared" si="34"/>
        <v>Synthèse</v>
      </c>
      <c r="N398" t="e">
        <f>IF(AND(B398=#REF!,C398=#REF!),"oui","non")</f>
        <v>#REF!</v>
      </c>
    </row>
    <row r="399" spans="1:14" ht="18.75">
      <c r="A399" s="17">
        <v>392</v>
      </c>
      <c r="B399" s="123" t="s">
        <v>729</v>
      </c>
      <c r="C399" s="123" t="s">
        <v>730</v>
      </c>
      <c r="D399" s="24">
        <v>7.25</v>
      </c>
      <c r="E399" s="163">
        <v>5</v>
      </c>
      <c r="F399" s="60">
        <f t="shared" si="30"/>
        <v>6.125</v>
      </c>
      <c r="G399" s="61">
        <f t="shared" si="31"/>
        <v>18.375</v>
      </c>
      <c r="H399" s="337">
        <v>13.5</v>
      </c>
      <c r="I399" s="62">
        <f t="shared" si="32"/>
        <v>40.5</v>
      </c>
      <c r="J399" s="24"/>
      <c r="K399" s="62">
        <f t="shared" si="33"/>
        <v>40.5</v>
      </c>
      <c r="L399" s="63"/>
      <c r="M399" s="20" t="str">
        <f t="shared" si="34"/>
        <v>Synthèse</v>
      </c>
      <c r="N399" t="e">
        <f>IF(AND(B399=#REF!,C399=#REF!),"oui","non")</f>
        <v>#REF!</v>
      </c>
    </row>
    <row r="400" spans="1:14" ht="18.75">
      <c r="A400" s="17">
        <v>393</v>
      </c>
      <c r="B400" s="123" t="s">
        <v>791</v>
      </c>
      <c r="C400" s="123" t="s">
        <v>234</v>
      </c>
      <c r="D400" s="132"/>
      <c r="E400" s="164"/>
      <c r="F400" s="60">
        <f t="shared" si="30"/>
        <v>0</v>
      </c>
      <c r="G400" s="61">
        <f t="shared" si="31"/>
        <v>0</v>
      </c>
      <c r="H400" s="164"/>
      <c r="I400" s="62">
        <f t="shared" si="32"/>
        <v>0</v>
      </c>
      <c r="J400" s="24"/>
      <c r="K400" s="62">
        <f t="shared" si="33"/>
        <v>0</v>
      </c>
      <c r="L400" s="63"/>
      <c r="M400" s="20" t="str">
        <f t="shared" si="34"/>
        <v>Juin</v>
      </c>
      <c r="N400" t="e">
        <f>IF(AND(B400=#REF!,C400=#REF!),"oui","non")</f>
        <v>#REF!</v>
      </c>
    </row>
    <row r="401" spans="1:14" ht="18.75">
      <c r="A401" s="17">
        <v>394</v>
      </c>
      <c r="B401" s="123" t="s">
        <v>731</v>
      </c>
      <c r="C401" s="123" t="s">
        <v>649</v>
      </c>
      <c r="D401" s="24">
        <v>14.5</v>
      </c>
      <c r="E401" s="163">
        <v>12</v>
      </c>
      <c r="F401" s="60">
        <f t="shared" si="30"/>
        <v>13.25</v>
      </c>
      <c r="G401" s="61">
        <f t="shared" si="31"/>
        <v>39.75</v>
      </c>
      <c r="H401" s="163"/>
      <c r="I401" s="62">
        <f t="shared" si="32"/>
        <v>39.75</v>
      </c>
      <c r="J401" s="24"/>
      <c r="K401" s="62">
        <f t="shared" si="33"/>
        <v>39.75</v>
      </c>
      <c r="L401" s="63"/>
      <c r="M401" s="20" t="str">
        <f t="shared" si="34"/>
        <v>Juin</v>
      </c>
      <c r="N401" t="e">
        <f>IF(AND(B401=#REF!,C401=#REF!),"oui","non")</f>
        <v>#REF!</v>
      </c>
    </row>
    <row r="402" spans="1:14" ht="18.75">
      <c r="A402" s="17">
        <v>395</v>
      </c>
      <c r="B402" s="123" t="s">
        <v>732</v>
      </c>
      <c r="C402" s="123" t="s">
        <v>255</v>
      </c>
      <c r="D402" s="24">
        <v>15.75</v>
      </c>
      <c r="E402" s="163">
        <v>11</v>
      </c>
      <c r="F402" s="60">
        <f t="shared" si="30"/>
        <v>13.375</v>
      </c>
      <c r="G402" s="61">
        <f t="shared" si="31"/>
        <v>40.125</v>
      </c>
      <c r="H402" s="163"/>
      <c r="I402" s="62">
        <f t="shared" si="32"/>
        <v>40.125</v>
      </c>
      <c r="J402" s="24"/>
      <c r="K402" s="62">
        <f t="shared" si="33"/>
        <v>40.125</v>
      </c>
      <c r="L402" s="63"/>
      <c r="M402" s="20" t="str">
        <f t="shared" si="34"/>
        <v>Juin</v>
      </c>
      <c r="N402" t="e">
        <f>IF(AND(B402=#REF!,C402=#REF!),"oui","non")</f>
        <v>#REF!</v>
      </c>
    </row>
    <row r="403" spans="1:14" ht="18.75">
      <c r="A403" s="17">
        <v>396</v>
      </c>
      <c r="B403" s="123" t="s">
        <v>733</v>
      </c>
      <c r="C403" s="123" t="s">
        <v>734</v>
      </c>
      <c r="D403" s="24">
        <v>10</v>
      </c>
      <c r="E403" s="163">
        <v>9.5</v>
      </c>
      <c r="F403" s="60">
        <f t="shared" si="30"/>
        <v>9.75</v>
      </c>
      <c r="G403" s="61">
        <f t="shared" si="31"/>
        <v>29.25</v>
      </c>
      <c r="H403" s="337">
        <v>13.5</v>
      </c>
      <c r="I403" s="62">
        <f t="shared" si="32"/>
        <v>40.5</v>
      </c>
      <c r="J403" s="24"/>
      <c r="K403" s="62">
        <f t="shared" si="33"/>
        <v>40.5</v>
      </c>
      <c r="L403" s="63"/>
      <c r="M403" s="20" t="str">
        <f t="shared" si="34"/>
        <v>Synthèse</v>
      </c>
      <c r="N403" t="e">
        <f>IF(AND(B403=#REF!,C403=#REF!),"oui","non")</f>
        <v>#REF!</v>
      </c>
    </row>
    <row r="404" spans="1:14" ht="18.75">
      <c r="A404" s="17">
        <v>397</v>
      </c>
      <c r="B404" s="123" t="s">
        <v>733</v>
      </c>
      <c r="C404" s="123" t="s">
        <v>69</v>
      </c>
      <c r="D404" s="24">
        <v>8.75</v>
      </c>
      <c r="E404" s="163">
        <v>7</v>
      </c>
      <c r="F404" s="60">
        <f t="shared" si="30"/>
        <v>7.875</v>
      </c>
      <c r="G404" s="61">
        <f t="shared" si="31"/>
        <v>23.625</v>
      </c>
      <c r="H404" s="337">
        <v>10.5</v>
      </c>
      <c r="I404" s="62">
        <f t="shared" si="32"/>
        <v>31.5</v>
      </c>
      <c r="J404" s="24"/>
      <c r="K404" s="62">
        <f t="shared" si="33"/>
        <v>31.5</v>
      </c>
      <c r="L404" s="63"/>
      <c r="M404" s="20" t="str">
        <f t="shared" si="34"/>
        <v>Synthèse</v>
      </c>
      <c r="N404" t="e">
        <f>IF(AND(B404=#REF!,C404=#REF!),"oui","non")</f>
        <v>#REF!</v>
      </c>
    </row>
    <row r="405" spans="1:14" ht="18.75">
      <c r="A405" s="17">
        <v>398</v>
      </c>
      <c r="B405" s="123" t="s">
        <v>735</v>
      </c>
      <c r="C405" s="123" t="s">
        <v>94</v>
      </c>
      <c r="D405" s="24">
        <v>9</v>
      </c>
      <c r="E405" s="163">
        <v>8</v>
      </c>
      <c r="F405" s="60">
        <f t="shared" si="30"/>
        <v>8.5</v>
      </c>
      <c r="G405" s="61">
        <f t="shared" si="31"/>
        <v>25.5</v>
      </c>
      <c r="H405" s="337">
        <v>13</v>
      </c>
      <c r="I405" s="62">
        <f t="shared" si="32"/>
        <v>39</v>
      </c>
      <c r="J405" s="24"/>
      <c r="K405" s="62">
        <f t="shared" si="33"/>
        <v>39</v>
      </c>
      <c r="L405" s="63"/>
      <c r="M405" s="20" t="str">
        <f t="shared" si="34"/>
        <v>Synthèse</v>
      </c>
      <c r="N405" t="e">
        <f>IF(AND(B405=#REF!,C405=#REF!),"oui","non")</f>
        <v>#REF!</v>
      </c>
    </row>
    <row r="406" spans="1:14" ht="18.75">
      <c r="A406" s="17">
        <v>399</v>
      </c>
      <c r="B406" s="123" t="s">
        <v>127</v>
      </c>
      <c r="C406" s="123" t="s">
        <v>736</v>
      </c>
      <c r="D406" s="24">
        <v>9.75</v>
      </c>
      <c r="E406" s="163">
        <v>10.5</v>
      </c>
      <c r="F406" s="60">
        <f t="shared" si="30"/>
        <v>10.125</v>
      </c>
      <c r="G406" s="61">
        <f t="shared" si="31"/>
        <v>30.375</v>
      </c>
      <c r="H406" s="163"/>
      <c r="I406" s="62">
        <f t="shared" si="32"/>
        <v>30.375</v>
      </c>
      <c r="J406" s="24"/>
      <c r="K406" s="62">
        <f t="shared" si="33"/>
        <v>30.375</v>
      </c>
      <c r="L406" s="63"/>
      <c r="M406" s="20" t="str">
        <f t="shared" si="34"/>
        <v>Juin</v>
      </c>
      <c r="N406" t="e">
        <f>IF(AND(B406=#REF!,C406=#REF!),"oui","non")</f>
        <v>#REF!</v>
      </c>
    </row>
    <row r="407" spans="1:14" ht="18.75">
      <c r="A407" s="17">
        <v>400</v>
      </c>
      <c r="B407" s="123" t="s">
        <v>737</v>
      </c>
      <c r="C407" s="123" t="s">
        <v>738</v>
      </c>
      <c r="D407" s="24">
        <v>10</v>
      </c>
      <c r="E407" s="163">
        <v>11.5</v>
      </c>
      <c r="F407" s="60">
        <f t="shared" si="30"/>
        <v>10.75</v>
      </c>
      <c r="G407" s="61">
        <f t="shared" si="31"/>
        <v>32.25</v>
      </c>
      <c r="H407" s="163"/>
      <c r="I407" s="62">
        <f t="shared" si="32"/>
        <v>32.25</v>
      </c>
      <c r="J407" s="24"/>
      <c r="K407" s="62">
        <f t="shared" si="33"/>
        <v>32.25</v>
      </c>
      <c r="L407" s="63"/>
      <c r="M407" s="20" t="str">
        <f t="shared" si="34"/>
        <v>Juin</v>
      </c>
      <c r="N407" t="e">
        <f>IF(AND(B407=#REF!,C407=#REF!),"oui","non")</f>
        <v>#REF!</v>
      </c>
    </row>
    <row r="408" spans="1:14" ht="18.75">
      <c r="A408" s="17">
        <v>401</v>
      </c>
      <c r="B408" s="123" t="s">
        <v>739</v>
      </c>
      <c r="C408" s="123" t="s">
        <v>89</v>
      </c>
      <c r="D408" s="24">
        <v>12.75</v>
      </c>
      <c r="E408" s="163">
        <v>14</v>
      </c>
      <c r="F408" s="60">
        <f t="shared" si="30"/>
        <v>13.375</v>
      </c>
      <c r="G408" s="61">
        <f t="shared" si="31"/>
        <v>40.125</v>
      </c>
      <c r="H408" s="163"/>
      <c r="I408" s="62">
        <f t="shared" si="32"/>
        <v>40.125</v>
      </c>
      <c r="J408" s="24"/>
      <c r="K408" s="62">
        <f t="shared" si="33"/>
        <v>40.125</v>
      </c>
      <c r="L408" s="63"/>
      <c r="M408" s="20" t="str">
        <f t="shared" si="34"/>
        <v>Juin</v>
      </c>
      <c r="N408" t="e">
        <f>IF(AND(B408=#REF!,C408=#REF!),"oui","non")</f>
        <v>#REF!</v>
      </c>
    </row>
    <row r="409" spans="1:14" ht="18.75">
      <c r="A409" s="17">
        <v>402</v>
      </c>
      <c r="B409" s="123" t="s">
        <v>740</v>
      </c>
      <c r="C409" s="123" t="s">
        <v>492</v>
      </c>
      <c r="D409" s="24">
        <v>6.25</v>
      </c>
      <c r="E409" s="152">
        <v>13</v>
      </c>
      <c r="F409" s="60">
        <f t="shared" si="30"/>
        <v>9.625</v>
      </c>
      <c r="G409" s="61">
        <f t="shared" si="31"/>
        <v>28.875</v>
      </c>
      <c r="H409" s="337"/>
      <c r="I409" s="62">
        <f t="shared" si="32"/>
        <v>28.875</v>
      </c>
      <c r="J409" s="24"/>
      <c r="K409" s="62">
        <f t="shared" si="33"/>
        <v>28.875</v>
      </c>
      <c r="L409" s="63"/>
      <c r="M409" s="20" t="str">
        <f t="shared" si="34"/>
        <v>Juin</v>
      </c>
      <c r="N409" t="e">
        <f>IF(AND(B409=#REF!,C409=#REF!),"oui","non")</f>
        <v>#REF!</v>
      </c>
    </row>
    <row r="410" spans="1:14" ht="18.75">
      <c r="A410" s="17">
        <v>403</v>
      </c>
      <c r="B410" s="123" t="s">
        <v>741</v>
      </c>
      <c r="C410" s="123" t="s">
        <v>742</v>
      </c>
      <c r="D410" s="24">
        <v>6.75</v>
      </c>
      <c r="E410" s="163">
        <v>6</v>
      </c>
      <c r="F410" s="60">
        <f t="shared" si="30"/>
        <v>6.375</v>
      </c>
      <c r="G410" s="61">
        <f t="shared" si="31"/>
        <v>19.125</v>
      </c>
      <c r="H410" s="337">
        <v>15.5</v>
      </c>
      <c r="I410" s="62">
        <f t="shared" si="32"/>
        <v>46.5</v>
      </c>
      <c r="J410" s="24"/>
      <c r="K410" s="62">
        <f t="shared" si="33"/>
        <v>46.5</v>
      </c>
      <c r="L410" s="63"/>
      <c r="M410" s="20" t="str">
        <f t="shared" si="34"/>
        <v>Synthèse</v>
      </c>
      <c r="N410" t="e">
        <f>IF(AND(B410=#REF!,C410=#REF!),"oui","non")</f>
        <v>#REF!</v>
      </c>
    </row>
    <row r="411" spans="1:14" ht="18.75">
      <c r="A411" s="17">
        <v>404</v>
      </c>
      <c r="B411" s="123" t="s">
        <v>743</v>
      </c>
      <c r="C411" s="123" t="s">
        <v>744</v>
      </c>
      <c r="D411" s="24">
        <v>9.75</v>
      </c>
      <c r="E411" s="163">
        <v>13.5</v>
      </c>
      <c r="F411" s="60">
        <f t="shared" si="30"/>
        <v>11.625</v>
      </c>
      <c r="G411" s="61">
        <f t="shared" si="31"/>
        <v>34.875</v>
      </c>
      <c r="H411" s="163"/>
      <c r="I411" s="62">
        <f t="shared" si="32"/>
        <v>34.875</v>
      </c>
      <c r="J411" s="24"/>
      <c r="K411" s="62">
        <f t="shared" si="33"/>
        <v>34.875</v>
      </c>
      <c r="L411" s="63"/>
      <c r="M411" s="20" t="str">
        <f t="shared" si="34"/>
        <v>Juin</v>
      </c>
      <c r="N411" t="e">
        <f>IF(AND(B411=#REF!,C411=#REF!),"oui","non")</f>
        <v>#REF!</v>
      </c>
    </row>
    <row r="412" spans="1:14" ht="18.75">
      <c r="A412" s="17">
        <v>405</v>
      </c>
      <c r="B412" s="123" t="s">
        <v>743</v>
      </c>
      <c r="C412" s="123" t="s">
        <v>745</v>
      </c>
      <c r="D412" s="24">
        <v>7.5</v>
      </c>
      <c r="E412" s="163">
        <v>7.5</v>
      </c>
      <c r="F412" s="60">
        <f t="shared" si="30"/>
        <v>7.5</v>
      </c>
      <c r="G412" s="61">
        <f t="shared" si="31"/>
        <v>22.5</v>
      </c>
      <c r="H412" s="337">
        <v>9.5</v>
      </c>
      <c r="I412" s="62">
        <f t="shared" si="32"/>
        <v>28.5</v>
      </c>
      <c r="J412" s="24"/>
      <c r="K412" s="62">
        <f t="shared" si="33"/>
        <v>28.5</v>
      </c>
      <c r="L412" s="63"/>
      <c r="M412" s="20" t="str">
        <f t="shared" si="34"/>
        <v>Synthèse</v>
      </c>
      <c r="N412" t="e">
        <f>IF(AND(B412=#REF!,C412=#REF!),"oui","non")</f>
        <v>#REF!</v>
      </c>
    </row>
    <row r="413" spans="1:14" ht="18.75">
      <c r="A413" s="17">
        <v>406</v>
      </c>
      <c r="B413" s="123" t="s">
        <v>746</v>
      </c>
      <c r="C413" s="123" t="s">
        <v>747</v>
      </c>
      <c r="D413" s="44">
        <v>16</v>
      </c>
      <c r="E413" s="163">
        <v>17</v>
      </c>
      <c r="F413" s="60">
        <f t="shared" si="30"/>
        <v>16.5</v>
      </c>
      <c r="G413" s="61">
        <f t="shared" si="31"/>
        <v>49.5</v>
      </c>
      <c r="H413" s="163"/>
      <c r="I413" s="62">
        <f t="shared" si="32"/>
        <v>49.5</v>
      </c>
      <c r="J413" s="24"/>
      <c r="K413" s="62">
        <f t="shared" si="33"/>
        <v>49.5</v>
      </c>
      <c r="L413" s="63"/>
      <c r="M413" s="20" t="str">
        <f t="shared" si="34"/>
        <v>Juin</v>
      </c>
      <c r="N413" t="e">
        <f>IF(AND(B413=#REF!,C413=#REF!),"oui","non")</f>
        <v>#REF!</v>
      </c>
    </row>
    <row r="414" spans="1:14" ht="18.75">
      <c r="A414" s="17">
        <v>407</v>
      </c>
      <c r="B414" s="123" t="s">
        <v>748</v>
      </c>
      <c r="C414" s="123" t="s">
        <v>82</v>
      </c>
      <c r="D414" s="24">
        <v>11.25</v>
      </c>
      <c r="E414" s="152">
        <v>18.5</v>
      </c>
      <c r="F414" s="60">
        <f t="shared" si="30"/>
        <v>14.875</v>
      </c>
      <c r="G414" s="61">
        <f t="shared" si="31"/>
        <v>44.625</v>
      </c>
      <c r="H414" s="337"/>
      <c r="I414" s="62">
        <f t="shared" si="32"/>
        <v>44.625</v>
      </c>
      <c r="J414" s="24"/>
      <c r="K414" s="62">
        <f t="shared" si="33"/>
        <v>44.625</v>
      </c>
      <c r="L414" s="63"/>
      <c r="M414" s="20" t="str">
        <f t="shared" si="34"/>
        <v>Juin</v>
      </c>
      <c r="N414" t="e">
        <f>IF(AND(B414=#REF!,C414=#REF!),"oui","non")</f>
        <v>#REF!</v>
      </c>
    </row>
    <row r="415" spans="1:14" ht="18.75">
      <c r="A415" s="17">
        <v>408</v>
      </c>
      <c r="B415" s="123" t="s">
        <v>749</v>
      </c>
      <c r="C415" s="123" t="s">
        <v>254</v>
      </c>
      <c r="D415" s="24">
        <v>7.5</v>
      </c>
      <c r="E415" s="163">
        <v>8.5</v>
      </c>
      <c r="F415" s="60">
        <f t="shared" si="30"/>
        <v>8</v>
      </c>
      <c r="G415" s="61">
        <f t="shared" si="31"/>
        <v>24</v>
      </c>
      <c r="H415" s="337">
        <v>11</v>
      </c>
      <c r="I415" s="62">
        <f t="shared" si="32"/>
        <v>33</v>
      </c>
      <c r="J415" s="24"/>
      <c r="K415" s="62">
        <f t="shared" si="33"/>
        <v>33</v>
      </c>
      <c r="L415" s="63"/>
      <c r="M415" s="20" t="str">
        <f t="shared" si="34"/>
        <v>Synthèse</v>
      </c>
      <c r="N415" t="e">
        <f>IF(AND(B415=#REF!,C415=#REF!),"oui","non")</f>
        <v>#REF!</v>
      </c>
    </row>
    <row r="416" spans="1:14" ht="18.75">
      <c r="A416" s="17">
        <v>409</v>
      </c>
      <c r="B416" s="123" t="s">
        <v>59</v>
      </c>
      <c r="C416" s="123" t="s">
        <v>750</v>
      </c>
      <c r="D416" s="24">
        <v>11.25</v>
      </c>
      <c r="E416" s="163">
        <v>11</v>
      </c>
      <c r="F416" s="60">
        <f t="shared" si="30"/>
        <v>11.125</v>
      </c>
      <c r="G416" s="61">
        <f t="shared" si="31"/>
        <v>33.375</v>
      </c>
      <c r="H416" s="163"/>
      <c r="I416" s="62">
        <f t="shared" si="32"/>
        <v>33.375</v>
      </c>
      <c r="J416" s="24"/>
      <c r="K416" s="62">
        <f t="shared" si="33"/>
        <v>33.375</v>
      </c>
      <c r="L416" s="63"/>
      <c r="M416" s="20" t="str">
        <f t="shared" si="34"/>
        <v>Juin</v>
      </c>
      <c r="N416" t="e">
        <f>IF(AND(B416=#REF!,C416=#REF!),"oui","non")</f>
        <v>#REF!</v>
      </c>
    </row>
    <row r="417" spans="1:14" ht="18.75">
      <c r="A417" s="17">
        <v>410</v>
      </c>
      <c r="B417" s="123" t="s">
        <v>59</v>
      </c>
      <c r="C417" s="123" t="s">
        <v>792</v>
      </c>
      <c r="D417" s="24">
        <v>10.5</v>
      </c>
      <c r="E417" s="163">
        <v>9.5</v>
      </c>
      <c r="F417" s="60">
        <f t="shared" si="30"/>
        <v>10</v>
      </c>
      <c r="G417" s="61">
        <f t="shared" si="31"/>
        <v>30</v>
      </c>
      <c r="H417" s="163"/>
      <c r="I417" s="62">
        <f t="shared" si="32"/>
        <v>30</v>
      </c>
      <c r="J417" s="24"/>
      <c r="K417" s="62">
        <f t="shared" si="33"/>
        <v>30</v>
      </c>
      <c r="L417" s="63"/>
      <c r="M417" s="20" t="str">
        <f t="shared" si="34"/>
        <v>Juin</v>
      </c>
      <c r="N417" t="e">
        <f>IF(AND(B417=#REF!,C417=#REF!),"oui","non")</f>
        <v>#REF!</v>
      </c>
    </row>
    <row r="418" spans="1:14" ht="18.75">
      <c r="A418" s="17">
        <v>411</v>
      </c>
      <c r="B418" s="123" t="s">
        <v>751</v>
      </c>
      <c r="C418" s="123" t="s">
        <v>397</v>
      </c>
      <c r="D418" s="24">
        <v>8</v>
      </c>
      <c r="E418" s="163">
        <v>11</v>
      </c>
      <c r="F418" s="60">
        <f t="shared" si="30"/>
        <v>9.5</v>
      </c>
      <c r="G418" s="61">
        <f t="shared" si="31"/>
        <v>28.5</v>
      </c>
      <c r="H418" s="337">
        <v>10</v>
      </c>
      <c r="I418" s="62">
        <f t="shared" si="32"/>
        <v>30</v>
      </c>
      <c r="J418" s="24"/>
      <c r="K418" s="62">
        <f t="shared" si="33"/>
        <v>30</v>
      </c>
      <c r="L418" s="63"/>
      <c r="M418" s="20" t="str">
        <f t="shared" si="34"/>
        <v>Synthèse</v>
      </c>
      <c r="N418" t="e">
        <f>IF(AND(B418=#REF!,C418=#REF!),"oui","non")</f>
        <v>#REF!</v>
      </c>
    </row>
    <row r="419" spans="1:14" ht="18.75">
      <c r="A419" s="17">
        <v>412</v>
      </c>
      <c r="B419" s="123" t="s">
        <v>752</v>
      </c>
      <c r="C419" s="123" t="s">
        <v>753</v>
      </c>
      <c r="D419" s="24">
        <v>13</v>
      </c>
      <c r="E419" s="163">
        <v>12.5</v>
      </c>
      <c r="F419" s="60">
        <f t="shared" si="30"/>
        <v>12.75</v>
      </c>
      <c r="G419" s="61">
        <f t="shared" si="31"/>
        <v>38.25</v>
      </c>
      <c r="H419" s="163"/>
      <c r="I419" s="62">
        <f t="shared" si="32"/>
        <v>38.25</v>
      </c>
      <c r="J419" s="24"/>
      <c r="K419" s="62">
        <f t="shared" si="33"/>
        <v>38.25</v>
      </c>
      <c r="L419" s="63"/>
      <c r="M419" s="20" t="str">
        <f t="shared" si="34"/>
        <v>Juin</v>
      </c>
      <c r="N419" t="e">
        <f>IF(AND(B419=#REF!,C419=#REF!),"oui","non")</f>
        <v>#REF!</v>
      </c>
    </row>
    <row r="420" spans="1:14" ht="18.75">
      <c r="A420" s="17">
        <v>413</v>
      </c>
      <c r="B420" s="123" t="s">
        <v>754</v>
      </c>
      <c r="C420" s="123" t="s">
        <v>477</v>
      </c>
      <c r="D420" s="24">
        <v>11.25</v>
      </c>
      <c r="E420" s="163">
        <v>13</v>
      </c>
      <c r="F420" s="60">
        <f t="shared" si="30"/>
        <v>12.125</v>
      </c>
      <c r="G420" s="61">
        <f t="shared" si="31"/>
        <v>36.375</v>
      </c>
      <c r="H420" s="163"/>
      <c r="I420" s="62">
        <f t="shared" si="32"/>
        <v>36.375</v>
      </c>
      <c r="J420" s="24"/>
      <c r="K420" s="62">
        <f t="shared" si="33"/>
        <v>36.375</v>
      </c>
      <c r="L420" s="63"/>
      <c r="M420" s="20" t="str">
        <f t="shared" si="34"/>
        <v>Juin</v>
      </c>
      <c r="N420" t="e">
        <f>IF(AND(B420=#REF!,C420=#REF!),"oui","non")</f>
        <v>#REF!</v>
      </c>
    </row>
    <row r="421" spans="1:14" ht="18.75">
      <c r="A421" s="17">
        <v>414</v>
      </c>
      <c r="B421" s="123" t="s">
        <v>755</v>
      </c>
      <c r="C421" s="123" t="s">
        <v>756</v>
      </c>
      <c r="D421" s="24">
        <v>8.75</v>
      </c>
      <c r="E421" s="163">
        <v>9.5</v>
      </c>
      <c r="F421" s="60">
        <f t="shared" si="30"/>
        <v>9.125</v>
      </c>
      <c r="G421" s="61">
        <f t="shared" si="31"/>
        <v>27.375</v>
      </c>
      <c r="H421" s="337">
        <v>10.5</v>
      </c>
      <c r="I421" s="62">
        <f t="shared" si="32"/>
        <v>31.5</v>
      </c>
      <c r="J421" s="24"/>
      <c r="K421" s="62">
        <f t="shared" si="33"/>
        <v>31.5</v>
      </c>
      <c r="L421" s="63"/>
      <c r="M421" s="20" t="str">
        <f t="shared" si="34"/>
        <v>Synthèse</v>
      </c>
      <c r="N421" t="e">
        <f>IF(AND(B421=#REF!,C421=#REF!),"oui","non")</f>
        <v>#REF!</v>
      </c>
    </row>
  </sheetData>
  <autoFilter ref="A7:N7"/>
  <sortState ref="B9:M469">
    <sortCondition ref="B9:B469"/>
    <sortCondition ref="C9:C469"/>
  </sortState>
  <conditionalFormatting sqref="M7:M421">
    <cfRule type="cellIs" dxfId="66" priority="28" operator="equal">
      <formula>"Rattrapage"</formula>
    </cfRule>
    <cfRule type="cellIs" dxfId="65" priority="29" operator="equal">
      <formula>"Synthèse"</formula>
    </cfRule>
    <cfRule type="cellIs" dxfId="64" priority="30" operator="equal">
      <formula>"Juin"</formula>
    </cfRule>
  </conditionalFormatting>
  <conditionalFormatting sqref="B8:C421">
    <cfRule type="cellIs" dxfId="63" priority="8" operator="equal">
      <formula>"NON"</formula>
    </cfRule>
  </conditionalFormatting>
  <conditionalFormatting sqref="N8:N421">
    <cfRule type="cellIs" dxfId="62" priority="6" operator="equal">
      <formula>"non"</formula>
    </cfRule>
  </conditionalFormatting>
  <dataValidations count="1">
    <dataValidation type="decimal" allowBlank="1" showInputMessage="1" showErrorMessage="1" sqref="L8:L421">
      <formula1>30</formula1>
      <formula2>60</formula2>
    </dataValidation>
  </dataValidations>
  <pageMargins left="0.70866141732283472" right="0.70866141732283472" top="0.34" bottom="0.31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1"/>
  <sheetViews>
    <sheetView view="pageBreakPreview" zoomScale="60" zoomScaleNormal="80" workbookViewId="0">
      <pane xSplit="8" ySplit="13" topLeftCell="I174" activePane="bottomRight" state="frozen"/>
      <selection pane="topRight" activeCell="I1" sqref="I1"/>
      <selection pane="bottomLeft" activeCell="A14" sqref="A14"/>
      <selection pane="bottomRight" activeCell="H178" sqref="H178"/>
    </sheetView>
  </sheetViews>
  <sheetFormatPr baseColWidth="10" defaultRowHeight="15"/>
  <cols>
    <col min="1" max="1" width="6.42578125" style="21" bestFit="1" customWidth="1"/>
    <col min="2" max="2" width="24" style="21" customWidth="1"/>
    <col min="3" max="3" width="33.5703125" style="21" customWidth="1"/>
    <col min="4" max="7" width="11.5703125" style="21"/>
    <col min="8" max="8" width="11.5703125" style="4"/>
    <col min="9" max="11" width="11.5703125" style="21"/>
    <col min="15" max="15" width="17.7109375" customWidth="1"/>
    <col min="16" max="16" width="18.5703125" customWidth="1"/>
  </cols>
  <sheetData>
    <row r="1" spans="1:18" ht="21">
      <c r="A1"/>
      <c r="B1"/>
      <c r="C1"/>
      <c r="D1" s="1"/>
      <c r="E1" s="23" t="s">
        <v>1</v>
      </c>
      <c r="F1" s="3"/>
      <c r="G1"/>
      <c r="H1"/>
      <c r="I1"/>
      <c r="J1"/>
      <c r="K1"/>
    </row>
    <row r="2" spans="1:18" ht="21">
      <c r="A2"/>
      <c r="B2"/>
      <c r="C2"/>
      <c r="D2" s="1"/>
      <c r="E2" s="23" t="s">
        <v>151</v>
      </c>
      <c r="F2" s="3"/>
      <c r="G2"/>
      <c r="H2"/>
      <c r="I2"/>
      <c r="J2"/>
      <c r="K2"/>
    </row>
    <row r="3" spans="1:18" ht="21">
      <c r="A3"/>
      <c r="B3"/>
      <c r="C3"/>
      <c r="D3" s="1"/>
      <c r="E3" s="23" t="s">
        <v>2</v>
      </c>
      <c r="F3" s="3"/>
      <c r="H3"/>
      <c r="I3"/>
      <c r="J3"/>
      <c r="K3"/>
    </row>
    <row r="4" spans="1:18" ht="21">
      <c r="A4"/>
      <c r="B4"/>
      <c r="C4"/>
      <c r="D4" s="1"/>
      <c r="E4" s="23" t="s">
        <v>17</v>
      </c>
      <c r="F4" s="3"/>
      <c r="H4"/>
      <c r="I4"/>
      <c r="J4"/>
      <c r="K4"/>
    </row>
    <row r="5" spans="1:18" ht="23.25">
      <c r="A5"/>
      <c r="B5"/>
      <c r="C5"/>
      <c r="D5" s="1"/>
      <c r="E5" s="23"/>
      <c r="F5" s="5"/>
      <c r="H5"/>
      <c r="I5"/>
      <c r="J5"/>
      <c r="K5"/>
    </row>
    <row r="6" spans="1:18" ht="24" thickBot="1">
      <c r="A6"/>
      <c r="B6" s="1" t="s">
        <v>128</v>
      </c>
      <c r="C6"/>
      <c r="D6" s="1"/>
      <c r="E6" s="23"/>
      <c r="F6" s="5"/>
      <c r="G6"/>
      <c r="H6"/>
      <c r="I6"/>
      <c r="J6"/>
      <c r="K6"/>
    </row>
    <row r="7" spans="1:18" s="306" customFormat="1" ht="24" customHeight="1" thickBot="1">
      <c r="A7" s="301" t="s">
        <v>5</v>
      </c>
      <c r="B7" s="302" t="s">
        <v>6</v>
      </c>
      <c r="C7" s="302" t="s">
        <v>7</v>
      </c>
      <c r="D7" s="303" t="s">
        <v>8</v>
      </c>
      <c r="E7" s="303" t="s">
        <v>9</v>
      </c>
      <c r="F7" s="304" t="s">
        <v>10</v>
      </c>
      <c r="G7" s="304" t="s">
        <v>11</v>
      </c>
      <c r="H7" s="305" t="s">
        <v>142</v>
      </c>
      <c r="I7" s="12" t="s">
        <v>12</v>
      </c>
      <c r="J7" s="13" t="s">
        <v>143</v>
      </c>
      <c r="K7" s="12" t="s">
        <v>12</v>
      </c>
      <c r="L7" s="14" t="s">
        <v>144</v>
      </c>
      <c r="M7" s="15" t="s">
        <v>13</v>
      </c>
      <c r="O7" s="239" t="s">
        <v>757</v>
      </c>
      <c r="P7" s="239" t="s">
        <v>758</v>
      </c>
      <c r="Q7" s="291" t="s">
        <v>793</v>
      </c>
      <c r="R7" s="240" t="s">
        <v>794</v>
      </c>
    </row>
    <row r="8" spans="1:18" s="43" customFormat="1" ht="24" customHeight="1">
      <c r="A8" s="79">
        <v>1</v>
      </c>
      <c r="B8" s="122" t="s">
        <v>60</v>
      </c>
      <c r="C8" s="122" t="s">
        <v>152</v>
      </c>
      <c r="D8" s="298">
        <v>3.25</v>
      </c>
      <c r="E8" s="300">
        <v>1.5</v>
      </c>
      <c r="F8" s="80">
        <f>IF(AND(D8=0,E8=0),L8/3,(D8+E8)/2)</f>
        <v>2.375</v>
      </c>
      <c r="G8" s="81">
        <f>F8*3</f>
        <v>7.125</v>
      </c>
      <c r="H8" s="292">
        <v>5</v>
      </c>
      <c r="I8" s="82">
        <f>MAX(G8,H8*3)</f>
        <v>15</v>
      </c>
      <c r="J8" s="91"/>
      <c r="K8" s="82">
        <f>MAX(I8,J8*3)</f>
        <v>15</v>
      </c>
      <c r="L8" s="83"/>
      <c r="M8" s="84" t="str">
        <f>IF(ISBLANK(J8),IF(ISBLANK(H8),"Juin","Synthèse"),"Rattrapage")</f>
        <v>Synthèse</v>
      </c>
      <c r="N8" s="43" t="str">
        <f>IF(AND(B8=O8,C8=P8),"oui","non")</f>
        <v>oui</v>
      </c>
      <c r="O8" s="135" t="s">
        <v>60</v>
      </c>
      <c r="P8" s="135" t="s">
        <v>152</v>
      </c>
      <c r="Q8" s="135" t="s">
        <v>1700</v>
      </c>
      <c r="R8" s="292">
        <v>5</v>
      </c>
    </row>
    <row r="9" spans="1:18" s="43" customFormat="1" ht="24" customHeight="1">
      <c r="A9" s="79">
        <v>2</v>
      </c>
      <c r="B9" s="123" t="s">
        <v>153</v>
      </c>
      <c r="C9" s="123" t="s">
        <v>152</v>
      </c>
      <c r="D9" s="298">
        <v>6</v>
      </c>
      <c r="E9" s="299">
        <v>2</v>
      </c>
      <c r="F9" s="80">
        <f t="shared" ref="F9:F71" si="0">IF(AND(D9=0,E9=0),L9/3,(D9+E9)/2)</f>
        <v>4</v>
      </c>
      <c r="G9" s="81">
        <f t="shared" ref="G9:G71" si="1">F9*3</f>
        <v>12</v>
      </c>
      <c r="H9" s="292">
        <v>3.5</v>
      </c>
      <c r="I9" s="82">
        <f t="shared" ref="I9:I71" si="2">MAX(G9,H9*3)</f>
        <v>12</v>
      </c>
      <c r="J9" s="91"/>
      <c r="K9" s="82">
        <f t="shared" ref="K9:K71" si="3">MAX(I9,J9*3)</f>
        <v>12</v>
      </c>
      <c r="L9" s="83"/>
      <c r="M9" s="84" t="str">
        <f t="shared" ref="M9:M71" si="4">IF(ISBLANK(J9),IF(ISBLANK(H9),"Juin","Synthèse"),"Rattrapage")</f>
        <v>Synthèse</v>
      </c>
      <c r="N9" s="43" t="str">
        <f t="shared" ref="N9:N72" si="5">IF(AND(B9=O9,C9=P9),"oui","non")</f>
        <v>oui</v>
      </c>
      <c r="O9" s="136" t="s">
        <v>153</v>
      </c>
      <c r="P9" s="136" t="s">
        <v>152</v>
      </c>
      <c r="Q9" s="135" t="s">
        <v>1701</v>
      </c>
      <c r="R9" s="292">
        <v>3.5</v>
      </c>
    </row>
    <row r="10" spans="1:18" s="43" customFormat="1" ht="24" customHeight="1">
      <c r="A10" s="79">
        <v>3</v>
      </c>
      <c r="B10" s="123" t="s">
        <v>154</v>
      </c>
      <c r="C10" s="123" t="s">
        <v>55</v>
      </c>
      <c r="D10" s="298">
        <v>2.75</v>
      </c>
      <c r="E10" s="299">
        <v>1</v>
      </c>
      <c r="F10" s="80">
        <f t="shared" si="0"/>
        <v>1.875</v>
      </c>
      <c r="G10" s="81">
        <f t="shared" si="1"/>
        <v>5.625</v>
      </c>
      <c r="H10" s="292">
        <v>15.5</v>
      </c>
      <c r="I10" s="82">
        <f t="shared" si="2"/>
        <v>46.5</v>
      </c>
      <c r="J10" s="91"/>
      <c r="K10" s="82">
        <f t="shared" si="3"/>
        <v>46.5</v>
      </c>
      <c r="L10" s="83"/>
      <c r="M10" s="84" t="str">
        <f t="shared" si="4"/>
        <v>Synthèse</v>
      </c>
      <c r="N10" s="43" t="str">
        <f t="shared" si="5"/>
        <v>oui</v>
      </c>
      <c r="O10" s="136" t="s">
        <v>154</v>
      </c>
      <c r="P10" s="136" t="s">
        <v>55</v>
      </c>
      <c r="Q10" s="135" t="s">
        <v>1702</v>
      </c>
      <c r="R10" s="292">
        <v>15.5</v>
      </c>
    </row>
    <row r="11" spans="1:18" s="43" customFormat="1" ht="24" customHeight="1">
      <c r="A11" s="79">
        <v>4</v>
      </c>
      <c r="B11" s="123" t="s">
        <v>155</v>
      </c>
      <c r="C11" s="123" t="s">
        <v>45</v>
      </c>
      <c r="D11" s="74">
        <v>7.25</v>
      </c>
      <c r="E11" s="299">
        <v>10</v>
      </c>
      <c r="F11" s="80">
        <f t="shared" si="0"/>
        <v>8.625</v>
      </c>
      <c r="G11" s="81">
        <f t="shared" si="1"/>
        <v>25.875</v>
      </c>
      <c r="H11" s="135"/>
      <c r="I11" s="82">
        <f t="shared" si="2"/>
        <v>25.875</v>
      </c>
      <c r="J11" s="91"/>
      <c r="K11" s="82">
        <f t="shared" si="3"/>
        <v>25.875</v>
      </c>
      <c r="L11" s="83"/>
      <c r="M11" s="84" t="str">
        <f t="shared" si="4"/>
        <v>Juin</v>
      </c>
      <c r="N11" s="43" t="str">
        <f t="shared" si="5"/>
        <v>oui</v>
      </c>
      <c r="O11" s="136" t="s">
        <v>155</v>
      </c>
      <c r="P11" s="136" t="s">
        <v>45</v>
      </c>
      <c r="Q11" s="135"/>
      <c r="R11" s="135"/>
    </row>
    <row r="12" spans="1:18" s="43" customFormat="1" ht="24" customHeight="1">
      <c r="A12" s="79">
        <v>5</v>
      </c>
      <c r="B12" s="123" t="s">
        <v>156</v>
      </c>
      <c r="C12" s="123" t="s">
        <v>759</v>
      </c>
      <c r="D12" s="298">
        <v>2</v>
      </c>
      <c r="E12" s="299">
        <v>3.5</v>
      </c>
      <c r="F12" s="80">
        <f t="shared" si="0"/>
        <v>2.75</v>
      </c>
      <c r="G12" s="81">
        <f t="shared" si="1"/>
        <v>8.25</v>
      </c>
      <c r="H12" s="292">
        <v>3</v>
      </c>
      <c r="I12" s="82">
        <f t="shared" si="2"/>
        <v>9</v>
      </c>
      <c r="J12" s="91"/>
      <c r="K12" s="82">
        <f t="shared" si="3"/>
        <v>9</v>
      </c>
      <c r="L12" s="83"/>
      <c r="M12" s="84" t="str">
        <f t="shared" si="4"/>
        <v>Synthèse</v>
      </c>
      <c r="N12" s="43" t="str">
        <f t="shared" si="5"/>
        <v>oui</v>
      </c>
      <c r="O12" s="136" t="s">
        <v>156</v>
      </c>
      <c r="P12" s="136" t="s">
        <v>759</v>
      </c>
      <c r="Q12" s="135" t="s">
        <v>1703</v>
      </c>
      <c r="R12" s="292">
        <v>3</v>
      </c>
    </row>
    <row r="13" spans="1:18" s="43" customFormat="1" ht="24" customHeight="1">
      <c r="A13" s="79">
        <v>6</v>
      </c>
      <c r="B13" s="123" t="s">
        <v>157</v>
      </c>
      <c r="C13" s="123" t="s">
        <v>158</v>
      </c>
      <c r="D13" s="298">
        <v>6.5</v>
      </c>
      <c r="E13" s="299">
        <v>5</v>
      </c>
      <c r="F13" s="80">
        <f t="shared" si="0"/>
        <v>5.75</v>
      </c>
      <c r="G13" s="81">
        <f t="shared" si="1"/>
        <v>17.25</v>
      </c>
      <c r="H13" s="135"/>
      <c r="I13" s="82">
        <f t="shared" si="2"/>
        <v>17.25</v>
      </c>
      <c r="J13" s="91"/>
      <c r="K13" s="82">
        <f t="shared" si="3"/>
        <v>17.25</v>
      </c>
      <c r="L13" s="83"/>
      <c r="M13" s="84" t="str">
        <f t="shared" si="4"/>
        <v>Juin</v>
      </c>
      <c r="N13" s="43" t="str">
        <f t="shared" si="5"/>
        <v>oui</v>
      </c>
      <c r="O13" s="136" t="s">
        <v>157</v>
      </c>
      <c r="P13" s="136" t="s">
        <v>158</v>
      </c>
      <c r="Q13" s="135"/>
      <c r="R13" s="135"/>
    </row>
    <row r="14" spans="1:18" s="43" customFormat="1" ht="24" customHeight="1">
      <c r="A14" s="79">
        <v>7</v>
      </c>
      <c r="B14" s="123" t="s">
        <v>159</v>
      </c>
      <c r="C14" s="123" t="s">
        <v>160</v>
      </c>
      <c r="D14" s="74">
        <v>3</v>
      </c>
      <c r="E14" s="299">
        <v>1</v>
      </c>
      <c r="F14" s="80">
        <f t="shared" si="0"/>
        <v>2</v>
      </c>
      <c r="G14" s="81">
        <f t="shared" si="1"/>
        <v>6</v>
      </c>
      <c r="H14" s="292">
        <v>5</v>
      </c>
      <c r="I14" s="82">
        <f t="shared" si="2"/>
        <v>15</v>
      </c>
      <c r="J14" s="91"/>
      <c r="K14" s="82">
        <f t="shared" si="3"/>
        <v>15</v>
      </c>
      <c r="L14" s="83"/>
      <c r="M14" s="84" t="str">
        <f t="shared" si="4"/>
        <v>Synthèse</v>
      </c>
      <c r="N14" s="43" t="str">
        <f t="shared" si="5"/>
        <v>oui</v>
      </c>
      <c r="O14" s="136" t="s">
        <v>159</v>
      </c>
      <c r="P14" s="136" t="s">
        <v>160</v>
      </c>
      <c r="Q14" s="135" t="s">
        <v>1704</v>
      </c>
      <c r="R14" s="292">
        <v>5</v>
      </c>
    </row>
    <row r="15" spans="1:18" s="43" customFormat="1" ht="24" customHeight="1">
      <c r="A15" s="79">
        <v>8</v>
      </c>
      <c r="B15" s="123" t="s">
        <v>161</v>
      </c>
      <c r="C15" s="123" t="s">
        <v>162</v>
      </c>
      <c r="D15" s="298">
        <v>7.25</v>
      </c>
      <c r="E15" s="299">
        <v>6.5</v>
      </c>
      <c r="F15" s="80">
        <f t="shared" si="0"/>
        <v>6.875</v>
      </c>
      <c r="G15" s="81">
        <f t="shared" si="1"/>
        <v>20.625</v>
      </c>
      <c r="H15" s="135"/>
      <c r="I15" s="82">
        <f t="shared" si="2"/>
        <v>20.625</v>
      </c>
      <c r="J15" s="91"/>
      <c r="K15" s="82">
        <f t="shared" si="3"/>
        <v>20.625</v>
      </c>
      <c r="L15" s="83"/>
      <c r="M15" s="84" t="str">
        <f t="shared" si="4"/>
        <v>Juin</v>
      </c>
      <c r="N15" s="43" t="str">
        <f t="shared" si="5"/>
        <v>oui</v>
      </c>
      <c r="O15" s="136" t="s">
        <v>161</v>
      </c>
      <c r="P15" s="136" t="s">
        <v>162</v>
      </c>
      <c r="Q15" s="135"/>
      <c r="R15" s="135"/>
    </row>
    <row r="16" spans="1:18" s="43" customFormat="1" ht="24" customHeight="1">
      <c r="A16" s="79">
        <v>9</v>
      </c>
      <c r="B16" s="123" t="s">
        <v>163</v>
      </c>
      <c r="C16" s="123" t="s">
        <v>44</v>
      </c>
      <c r="D16" s="298">
        <v>2</v>
      </c>
      <c r="E16" s="299">
        <v>1</v>
      </c>
      <c r="F16" s="80">
        <f t="shared" si="0"/>
        <v>1.5</v>
      </c>
      <c r="G16" s="81">
        <f t="shared" si="1"/>
        <v>4.5</v>
      </c>
      <c r="H16" s="292">
        <v>4.5</v>
      </c>
      <c r="I16" s="82">
        <f t="shared" si="2"/>
        <v>13.5</v>
      </c>
      <c r="J16" s="91"/>
      <c r="K16" s="82">
        <f t="shared" si="3"/>
        <v>13.5</v>
      </c>
      <c r="L16" s="83"/>
      <c r="M16" s="84" t="str">
        <f t="shared" si="4"/>
        <v>Synthèse</v>
      </c>
      <c r="N16" s="43" t="str">
        <f t="shared" si="5"/>
        <v>oui</v>
      </c>
      <c r="O16" s="136" t="s">
        <v>163</v>
      </c>
      <c r="P16" s="136" t="s">
        <v>44</v>
      </c>
      <c r="Q16" s="135" t="s">
        <v>1705</v>
      </c>
      <c r="R16" s="292">
        <v>4.5</v>
      </c>
    </row>
    <row r="17" spans="1:18" s="43" customFormat="1" ht="24" customHeight="1">
      <c r="A17" s="79">
        <v>10</v>
      </c>
      <c r="B17" s="123" t="s">
        <v>164</v>
      </c>
      <c r="C17" s="123" t="s">
        <v>165</v>
      </c>
      <c r="D17" s="298">
        <v>2.75</v>
      </c>
      <c r="E17" s="299">
        <v>1</v>
      </c>
      <c r="F17" s="80">
        <f t="shared" si="0"/>
        <v>1.875</v>
      </c>
      <c r="G17" s="81">
        <f t="shared" si="1"/>
        <v>5.625</v>
      </c>
      <c r="H17" s="292">
        <v>11</v>
      </c>
      <c r="I17" s="82">
        <f t="shared" si="2"/>
        <v>33</v>
      </c>
      <c r="J17" s="91"/>
      <c r="K17" s="82">
        <f t="shared" si="3"/>
        <v>33</v>
      </c>
      <c r="L17" s="83"/>
      <c r="M17" s="84" t="str">
        <f t="shared" si="4"/>
        <v>Synthèse</v>
      </c>
      <c r="N17" s="43" t="str">
        <f t="shared" si="5"/>
        <v>oui</v>
      </c>
      <c r="O17" s="136" t="s">
        <v>164</v>
      </c>
      <c r="P17" s="136" t="s">
        <v>165</v>
      </c>
      <c r="Q17" s="135" t="s">
        <v>1706</v>
      </c>
      <c r="R17" s="292">
        <v>11</v>
      </c>
    </row>
    <row r="18" spans="1:18" s="43" customFormat="1" ht="24" customHeight="1">
      <c r="A18" s="79">
        <v>11</v>
      </c>
      <c r="B18" s="123" t="s">
        <v>166</v>
      </c>
      <c r="C18" s="123" t="s">
        <v>167</v>
      </c>
      <c r="D18" s="298">
        <v>8</v>
      </c>
      <c r="E18" s="299">
        <v>1.5</v>
      </c>
      <c r="F18" s="80">
        <f t="shared" si="0"/>
        <v>4.75</v>
      </c>
      <c r="G18" s="81">
        <f t="shared" si="1"/>
        <v>14.25</v>
      </c>
      <c r="H18" s="292">
        <v>10</v>
      </c>
      <c r="I18" s="82">
        <f t="shared" si="2"/>
        <v>30</v>
      </c>
      <c r="J18" s="91"/>
      <c r="K18" s="82">
        <f t="shared" si="3"/>
        <v>30</v>
      </c>
      <c r="L18" s="83"/>
      <c r="M18" s="84" t="str">
        <f t="shared" si="4"/>
        <v>Synthèse</v>
      </c>
      <c r="N18" s="43" t="str">
        <f t="shared" si="5"/>
        <v>oui</v>
      </c>
      <c r="O18" s="136" t="s">
        <v>166</v>
      </c>
      <c r="P18" s="136" t="s">
        <v>167</v>
      </c>
      <c r="Q18" s="135" t="s">
        <v>1707</v>
      </c>
      <c r="R18" s="292">
        <v>10</v>
      </c>
    </row>
    <row r="19" spans="1:18" s="43" customFormat="1" ht="24" customHeight="1">
      <c r="A19" s="79">
        <v>12</v>
      </c>
      <c r="B19" s="123" t="s">
        <v>168</v>
      </c>
      <c r="C19" s="123" t="s">
        <v>169</v>
      </c>
      <c r="D19" s="298">
        <v>9.25</v>
      </c>
      <c r="E19" s="299">
        <v>6</v>
      </c>
      <c r="F19" s="80">
        <f t="shared" si="0"/>
        <v>7.625</v>
      </c>
      <c r="G19" s="81">
        <f t="shared" si="1"/>
        <v>22.875</v>
      </c>
      <c r="H19" s="135"/>
      <c r="I19" s="82">
        <f t="shared" si="2"/>
        <v>22.875</v>
      </c>
      <c r="J19" s="91"/>
      <c r="K19" s="82">
        <f t="shared" si="3"/>
        <v>22.875</v>
      </c>
      <c r="L19" s="83"/>
      <c r="M19" s="84" t="str">
        <f t="shared" si="4"/>
        <v>Juin</v>
      </c>
      <c r="N19" s="43" t="str">
        <f t="shared" si="5"/>
        <v>oui</v>
      </c>
      <c r="O19" s="136" t="s">
        <v>168</v>
      </c>
      <c r="P19" s="136" t="s">
        <v>169</v>
      </c>
      <c r="Q19" s="135"/>
      <c r="R19" s="135"/>
    </row>
    <row r="20" spans="1:18" s="43" customFormat="1" ht="24" customHeight="1">
      <c r="A20" s="79">
        <v>13</v>
      </c>
      <c r="B20" s="123" t="s">
        <v>170</v>
      </c>
      <c r="C20" s="123" t="s">
        <v>68</v>
      </c>
      <c r="D20" s="298">
        <v>12.5</v>
      </c>
      <c r="E20" s="299">
        <v>15</v>
      </c>
      <c r="F20" s="80">
        <f t="shared" si="0"/>
        <v>13.75</v>
      </c>
      <c r="G20" s="81">
        <f t="shared" si="1"/>
        <v>41.25</v>
      </c>
      <c r="H20" s="135"/>
      <c r="I20" s="82">
        <f t="shared" si="2"/>
        <v>41.25</v>
      </c>
      <c r="J20" s="91"/>
      <c r="K20" s="82">
        <f t="shared" si="3"/>
        <v>41.25</v>
      </c>
      <c r="L20" s="83"/>
      <c r="M20" s="84" t="str">
        <f t="shared" si="4"/>
        <v>Juin</v>
      </c>
      <c r="N20" s="43" t="str">
        <f t="shared" si="5"/>
        <v>oui</v>
      </c>
      <c r="O20" s="136" t="s">
        <v>170</v>
      </c>
      <c r="P20" s="136" t="s">
        <v>68</v>
      </c>
      <c r="Q20" s="135"/>
      <c r="R20" s="135"/>
    </row>
    <row r="21" spans="1:18" s="43" customFormat="1" ht="24" customHeight="1">
      <c r="A21" s="79">
        <v>14</v>
      </c>
      <c r="B21" s="123" t="s">
        <v>171</v>
      </c>
      <c r="C21" s="123" t="s">
        <v>172</v>
      </c>
      <c r="D21" s="298">
        <v>3</v>
      </c>
      <c r="E21" s="299">
        <v>5</v>
      </c>
      <c r="F21" s="80">
        <f t="shared" si="0"/>
        <v>4</v>
      </c>
      <c r="G21" s="81">
        <f t="shared" si="1"/>
        <v>12</v>
      </c>
      <c r="H21" s="292">
        <v>5.5</v>
      </c>
      <c r="I21" s="82">
        <f t="shared" si="2"/>
        <v>16.5</v>
      </c>
      <c r="J21" s="91"/>
      <c r="K21" s="82">
        <f t="shared" si="3"/>
        <v>16.5</v>
      </c>
      <c r="L21" s="83"/>
      <c r="M21" s="84" t="str">
        <f t="shared" si="4"/>
        <v>Synthèse</v>
      </c>
      <c r="N21" s="43" t="str">
        <f t="shared" si="5"/>
        <v>oui</v>
      </c>
      <c r="O21" s="136" t="s">
        <v>171</v>
      </c>
      <c r="P21" s="136" t="s">
        <v>172</v>
      </c>
      <c r="Q21" s="135" t="s">
        <v>1708</v>
      </c>
      <c r="R21" s="292">
        <v>5.5</v>
      </c>
    </row>
    <row r="22" spans="1:18" s="43" customFormat="1" ht="24" customHeight="1">
      <c r="A22" s="79">
        <v>15</v>
      </c>
      <c r="B22" s="123" t="s">
        <v>173</v>
      </c>
      <c r="C22" s="123" t="s">
        <v>174</v>
      </c>
      <c r="D22" s="298">
        <v>0.5</v>
      </c>
      <c r="E22" s="299">
        <v>2.5</v>
      </c>
      <c r="F22" s="80">
        <f t="shared" si="0"/>
        <v>1.5</v>
      </c>
      <c r="G22" s="81">
        <f t="shared" si="1"/>
        <v>4.5</v>
      </c>
      <c r="H22" s="292">
        <v>6</v>
      </c>
      <c r="I22" s="82">
        <f t="shared" si="2"/>
        <v>18</v>
      </c>
      <c r="J22" s="91"/>
      <c r="K22" s="82">
        <f t="shared" si="3"/>
        <v>18</v>
      </c>
      <c r="L22" s="83"/>
      <c r="M22" s="84" t="str">
        <f t="shared" si="4"/>
        <v>Synthèse</v>
      </c>
      <c r="N22" s="43" t="str">
        <f t="shared" si="5"/>
        <v>oui</v>
      </c>
      <c r="O22" s="136" t="s">
        <v>173</v>
      </c>
      <c r="P22" s="136" t="s">
        <v>174</v>
      </c>
      <c r="Q22" s="135" t="s">
        <v>1709</v>
      </c>
      <c r="R22" s="292">
        <v>6</v>
      </c>
    </row>
    <row r="23" spans="1:18" s="43" customFormat="1" ht="24" customHeight="1">
      <c r="A23" s="79">
        <v>16</v>
      </c>
      <c r="B23" s="123" t="s">
        <v>175</v>
      </c>
      <c r="C23" s="123" t="s">
        <v>176</v>
      </c>
      <c r="D23" s="298">
        <v>1.5</v>
      </c>
      <c r="E23" s="299">
        <v>6.5</v>
      </c>
      <c r="F23" s="80">
        <f t="shared" si="0"/>
        <v>4</v>
      </c>
      <c r="G23" s="81">
        <f t="shared" si="1"/>
        <v>12</v>
      </c>
      <c r="H23" s="292">
        <v>2.5</v>
      </c>
      <c r="I23" s="82">
        <f t="shared" si="2"/>
        <v>12</v>
      </c>
      <c r="J23" s="91"/>
      <c r="K23" s="82">
        <f t="shared" si="3"/>
        <v>12</v>
      </c>
      <c r="L23" s="83"/>
      <c r="M23" s="84" t="str">
        <f t="shared" si="4"/>
        <v>Synthèse</v>
      </c>
      <c r="N23" s="43" t="str">
        <f t="shared" si="5"/>
        <v>oui</v>
      </c>
      <c r="O23" s="136" t="s">
        <v>175</v>
      </c>
      <c r="P23" s="136" t="s">
        <v>176</v>
      </c>
      <c r="Q23" s="135" t="s">
        <v>1710</v>
      </c>
      <c r="R23" s="292">
        <v>2.5</v>
      </c>
    </row>
    <row r="24" spans="1:18" s="43" customFormat="1" ht="24" customHeight="1">
      <c r="A24" s="79">
        <v>17</v>
      </c>
      <c r="B24" s="123" t="s">
        <v>177</v>
      </c>
      <c r="C24" s="123" t="s">
        <v>178</v>
      </c>
      <c r="D24" s="298">
        <v>3.25</v>
      </c>
      <c r="E24" s="299">
        <v>1</v>
      </c>
      <c r="F24" s="80">
        <f t="shared" si="0"/>
        <v>2.125</v>
      </c>
      <c r="G24" s="81">
        <f t="shared" si="1"/>
        <v>6.375</v>
      </c>
      <c r="H24" s="292">
        <v>3</v>
      </c>
      <c r="I24" s="82">
        <f t="shared" si="2"/>
        <v>9</v>
      </c>
      <c r="J24" s="91"/>
      <c r="K24" s="82">
        <f t="shared" si="3"/>
        <v>9</v>
      </c>
      <c r="L24" s="83"/>
      <c r="M24" s="84" t="str">
        <f t="shared" si="4"/>
        <v>Synthèse</v>
      </c>
      <c r="N24" s="43" t="str">
        <f t="shared" si="5"/>
        <v>oui</v>
      </c>
      <c r="O24" s="136" t="s">
        <v>177</v>
      </c>
      <c r="P24" s="136" t="s">
        <v>178</v>
      </c>
      <c r="Q24" s="135" t="s">
        <v>1711</v>
      </c>
      <c r="R24" s="292">
        <v>3</v>
      </c>
    </row>
    <row r="25" spans="1:18" s="43" customFormat="1" ht="24" customHeight="1">
      <c r="A25" s="79">
        <v>18</v>
      </c>
      <c r="B25" s="123" t="s">
        <v>45</v>
      </c>
      <c r="C25" s="123" t="s">
        <v>50</v>
      </c>
      <c r="D25" s="298">
        <v>2.75</v>
      </c>
      <c r="E25" s="299">
        <v>3.5</v>
      </c>
      <c r="F25" s="80">
        <f t="shared" si="0"/>
        <v>3.125</v>
      </c>
      <c r="G25" s="81">
        <f t="shared" si="1"/>
        <v>9.375</v>
      </c>
      <c r="H25" s="292">
        <v>10.5</v>
      </c>
      <c r="I25" s="82">
        <f t="shared" si="2"/>
        <v>31.5</v>
      </c>
      <c r="J25" s="91"/>
      <c r="K25" s="82">
        <f t="shared" si="3"/>
        <v>31.5</v>
      </c>
      <c r="L25" s="83"/>
      <c r="M25" s="84" t="str">
        <f t="shared" si="4"/>
        <v>Synthèse</v>
      </c>
      <c r="N25" s="43" t="str">
        <f t="shared" si="5"/>
        <v>oui</v>
      </c>
      <c r="O25" s="136" t="s">
        <v>45</v>
      </c>
      <c r="P25" s="136" t="s">
        <v>50</v>
      </c>
      <c r="Q25" s="135" t="s">
        <v>1712</v>
      </c>
      <c r="R25" s="292">
        <v>10.5</v>
      </c>
    </row>
    <row r="26" spans="1:18" s="43" customFormat="1" ht="24" customHeight="1">
      <c r="A26" s="79">
        <v>19</v>
      </c>
      <c r="B26" s="123" t="s">
        <v>179</v>
      </c>
      <c r="C26" s="123" t="s">
        <v>180</v>
      </c>
      <c r="D26" s="298">
        <v>5.5</v>
      </c>
      <c r="E26" s="299">
        <v>7.5</v>
      </c>
      <c r="F26" s="80">
        <f t="shared" si="0"/>
        <v>6.5</v>
      </c>
      <c r="G26" s="81">
        <f t="shared" si="1"/>
        <v>19.5</v>
      </c>
      <c r="H26" s="135"/>
      <c r="I26" s="82">
        <f t="shared" si="2"/>
        <v>19.5</v>
      </c>
      <c r="J26" s="91"/>
      <c r="K26" s="82">
        <f t="shared" si="3"/>
        <v>19.5</v>
      </c>
      <c r="L26" s="83"/>
      <c r="M26" s="84" t="str">
        <f t="shared" si="4"/>
        <v>Juin</v>
      </c>
      <c r="N26" s="43" t="str">
        <f t="shared" si="5"/>
        <v>oui</v>
      </c>
      <c r="O26" s="136" t="s">
        <v>179</v>
      </c>
      <c r="P26" s="136" t="s">
        <v>180</v>
      </c>
      <c r="Q26" s="135"/>
      <c r="R26" s="135"/>
    </row>
    <row r="27" spans="1:18" s="43" customFormat="1" ht="24" customHeight="1">
      <c r="A27" s="79">
        <v>20</v>
      </c>
      <c r="B27" s="123" t="s">
        <v>181</v>
      </c>
      <c r="C27" s="123" t="s">
        <v>182</v>
      </c>
      <c r="D27" s="298">
        <v>3</v>
      </c>
      <c r="E27" s="299">
        <v>1.5</v>
      </c>
      <c r="F27" s="80">
        <f t="shared" si="0"/>
        <v>2.25</v>
      </c>
      <c r="G27" s="81">
        <f t="shared" si="1"/>
        <v>6.75</v>
      </c>
      <c r="H27" s="292">
        <v>9</v>
      </c>
      <c r="I27" s="82">
        <f t="shared" si="2"/>
        <v>27</v>
      </c>
      <c r="J27" s="91"/>
      <c r="K27" s="82">
        <f t="shared" si="3"/>
        <v>27</v>
      </c>
      <c r="L27" s="83"/>
      <c r="M27" s="84" t="str">
        <f t="shared" si="4"/>
        <v>Synthèse</v>
      </c>
      <c r="N27" s="43" t="str">
        <f t="shared" si="5"/>
        <v>oui</v>
      </c>
      <c r="O27" s="136" t="s">
        <v>181</v>
      </c>
      <c r="P27" s="136" t="s">
        <v>182</v>
      </c>
      <c r="Q27" s="135" t="s">
        <v>1713</v>
      </c>
      <c r="R27" s="292">
        <v>9</v>
      </c>
    </row>
    <row r="28" spans="1:18" s="43" customFormat="1" ht="24" customHeight="1">
      <c r="A28" s="79">
        <v>21</v>
      </c>
      <c r="B28" s="123" t="s">
        <v>183</v>
      </c>
      <c r="C28" s="123" t="s">
        <v>184</v>
      </c>
      <c r="D28" s="298">
        <v>3</v>
      </c>
      <c r="E28" s="299">
        <v>6.5</v>
      </c>
      <c r="F28" s="80">
        <f t="shared" si="0"/>
        <v>4.75</v>
      </c>
      <c r="G28" s="81">
        <f t="shared" si="1"/>
        <v>14.25</v>
      </c>
      <c r="H28" s="292">
        <v>16.5</v>
      </c>
      <c r="I28" s="82">
        <f t="shared" si="2"/>
        <v>49.5</v>
      </c>
      <c r="J28" s="91"/>
      <c r="K28" s="82">
        <f t="shared" si="3"/>
        <v>49.5</v>
      </c>
      <c r="L28" s="83"/>
      <c r="M28" s="84" t="str">
        <f t="shared" si="4"/>
        <v>Synthèse</v>
      </c>
      <c r="N28" s="43" t="str">
        <f t="shared" si="5"/>
        <v>oui</v>
      </c>
      <c r="O28" s="136" t="s">
        <v>183</v>
      </c>
      <c r="P28" s="136" t="s">
        <v>184</v>
      </c>
      <c r="Q28" s="135" t="s">
        <v>1714</v>
      </c>
      <c r="R28" s="292">
        <v>16.5</v>
      </c>
    </row>
    <row r="29" spans="1:18" s="43" customFormat="1" ht="24" customHeight="1">
      <c r="A29" s="79">
        <v>22</v>
      </c>
      <c r="B29" s="123" t="s">
        <v>185</v>
      </c>
      <c r="C29" s="123" t="s">
        <v>78</v>
      </c>
      <c r="D29" s="298">
        <v>8.5</v>
      </c>
      <c r="E29" s="299">
        <v>5</v>
      </c>
      <c r="F29" s="80">
        <f t="shared" si="0"/>
        <v>6.75</v>
      </c>
      <c r="G29" s="81">
        <f t="shared" si="1"/>
        <v>20.25</v>
      </c>
      <c r="H29" s="135"/>
      <c r="I29" s="82">
        <f t="shared" si="2"/>
        <v>20.25</v>
      </c>
      <c r="J29" s="91"/>
      <c r="K29" s="82">
        <f t="shared" si="3"/>
        <v>20.25</v>
      </c>
      <c r="L29" s="83"/>
      <c r="M29" s="84" t="str">
        <f t="shared" si="4"/>
        <v>Juin</v>
      </c>
      <c r="N29" s="43" t="str">
        <f t="shared" si="5"/>
        <v>oui</v>
      </c>
      <c r="O29" s="136" t="s">
        <v>185</v>
      </c>
      <c r="P29" s="136" t="s">
        <v>78</v>
      </c>
      <c r="Q29" s="135"/>
      <c r="R29" s="135"/>
    </row>
    <row r="30" spans="1:18" s="43" customFormat="1" ht="24" customHeight="1">
      <c r="A30" s="79">
        <v>23</v>
      </c>
      <c r="B30" s="123" t="s">
        <v>186</v>
      </c>
      <c r="C30" s="123" t="s">
        <v>187</v>
      </c>
      <c r="D30" s="298">
        <v>1.5</v>
      </c>
      <c r="E30" s="299">
        <v>3</v>
      </c>
      <c r="F30" s="80">
        <f t="shared" si="0"/>
        <v>2.25</v>
      </c>
      <c r="G30" s="81">
        <f t="shared" si="1"/>
        <v>6.75</v>
      </c>
      <c r="H30" s="292">
        <v>2</v>
      </c>
      <c r="I30" s="82">
        <f t="shared" si="2"/>
        <v>6.75</v>
      </c>
      <c r="J30" s="91"/>
      <c r="K30" s="82">
        <f t="shared" si="3"/>
        <v>6.75</v>
      </c>
      <c r="L30" s="83"/>
      <c r="M30" s="84" t="str">
        <f t="shared" si="4"/>
        <v>Synthèse</v>
      </c>
      <c r="N30" s="43" t="str">
        <f t="shared" si="5"/>
        <v>oui</v>
      </c>
      <c r="O30" s="136" t="s">
        <v>186</v>
      </c>
      <c r="P30" s="136" t="s">
        <v>187</v>
      </c>
      <c r="Q30" s="135" t="s">
        <v>1715</v>
      </c>
      <c r="R30" s="292">
        <v>2</v>
      </c>
    </row>
    <row r="31" spans="1:18" s="43" customFormat="1" ht="24" customHeight="1">
      <c r="A31" s="79">
        <v>24</v>
      </c>
      <c r="B31" s="123" t="s">
        <v>188</v>
      </c>
      <c r="C31" s="123" t="s">
        <v>189</v>
      </c>
      <c r="D31" s="74">
        <v>5</v>
      </c>
      <c r="E31" s="299">
        <v>2</v>
      </c>
      <c r="F31" s="80">
        <f t="shared" si="0"/>
        <v>3.5</v>
      </c>
      <c r="G31" s="81">
        <f t="shared" si="1"/>
        <v>10.5</v>
      </c>
      <c r="H31" s="292">
        <v>9</v>
      </c>
      <c r="I31" s="82">
        <f t="shared" si="2"/>
        <v>27</v>
      </c>
      <c r="J31" s="91"/>
      <c r="K31" s="82">
        <f t="shared" si="3"/>
        <v>27</v>
      </c>
      <c r="L31" s="83"/>
      <c r="M31" s="84" t="str">
        <f t="shared" si="4"/>
        <v>Synthèse</v>
      </c>
      <c r="N31" s="43" t="str">
        <f t="shared" si="5"/>
        <v>oui</v>
      </c>
      <c r="O31" s="136" t="s">
        <v>188</v>
      </c>
      <c r="P31" s="136" t="s">
        <v>189</v>
      </c>
      <c r="Q31" s="135" t="s">
        <v>1716</v>
      </c>
      <c r="R31" s="292">
        <v>9</v>
      </c>
    </row>
    <row r="32" spans="1:18" s="43" customFormat="1" ht="24" customHeight="1">
      <c r="A32" s="79">
        <v>25</v>
      </c>
      <c r="B32" s="123" t="s">
        <v>190</v>
      </c>
      <c r="C32" s="123" t="s">
        <v>191</v>
      </c>
      <c r="D32" s="74">
        <v>4</v>
      </c>
      <c r="E32" s="299">
        <v>0.5</v>
      </c>
      <c r="F32" s="80">
        <f t="shared" si="0"/>
        <v>2.25</v>
      </c>
      <c r="G32" s="81">
        <f t="shared" si="1"/>
        <v>6.75</v>
      </c>
      <c r="H32" s="292">
        <v>5</v>
      </c>
      <c r="I32" s="82">
        <f t="shared" si="2"/>
        <v>15</v>
      </c>
      <c r="J32" s="91"/>
      <c r="K32" s="82">
        <f t="shared" si="3"/>
        <v>15</v>
      </c>
      <c r="L32" s="83"/>
      <c r="M32" s="84" t="str">
        <f t="shared" si="4"/>
        <v>Synthèse</v>
      </c>
      <c r="N32" s="43" t="str">
        <f t="shared" si="5"/>
        <v>oui</v>
      </c>
      <c r="O32" s="136" t="s">
        <v>190</v>
      </c>
      <c r="P32" s="136" t="s">
        <v>191</v>
      </c>
      <c r="Q32" s="135" t="s">
        <v>1717</v>
      </c>
      <c r="R32" s="292">
        <v>4.5</v>
      </c>
    </row>
    <row r="33" spans="1:18" s="43" customFormat="1" ht="24" customHeight="1">
      <c r="A33" s="79">
        <v>26</v>
      </c>
      <c r="B33" s="123" t="s">
        <v>192</v>
      </c>
      <c r="C33" s="123" t="s">
        <v>193</v>
      </c>
      <c r="D33" s="298">
        <v>5.5</v>
      </c>
      <c r="E33" s="299">
        <v>1.5</v>
      </c>
      <c r="F33" s="80">
        <f t="shared" si="0"/>
        <v>3.5</v>
      </c>
      <c r="G33" s="81">
        <f t="shared" si="1"/>
        <v>10.5</v>
      </c>
      <c r="H33" s="292">
        <v>6.5</v>
      </c>
      <c r="I33" s="82">
        <f t="shared" si="2"/>
        <v>19.5</v>
      </c>
      <c r="J33" s="91"/>
      <c r="K33" s="82">
        <f t="shared" si="3"/>
        <v>19.5</v>
      </c>
      <c r="L33" s="83"/>
      <c r="M33" s="84" t="str">
        <f t="shared" si="4"/>
        <v>Synthèse</v>
      </c>
      <c r="N33" s="43" t="str">
        <f t="shared" si="5"/>
        <v>oui</v>
      </c>
      <c r="O33" s="136" t="s">
        <v>192</v>
      </c>
      <c r="P33" s="136" t="s">
        <v>193</v>
      </c>
      <c r="Q33" s="135" t="s">
        <v>1718</v>
      </c>
      <c r="R33" s="292">
        <v>6.5</v>
      </c>
    </row>
    <row r="34" spans="1:18" s="43" customFormat="1" ht="24" customHeight="1">
      <c r="A34" s="79">
        <v>27</v>
      </c>
      <c r="B34" s="123" t="s">
        <v>102</v>
      </c>
      <c r="C34" s="123" t="s">
        <v>194</v>
      </c>
      <c r="D34" s="298">
        <v>0.75</v>
      </c>
      <c r="E34" s="299">
        <v>2</v>
      </c>
      <c r="F34" s="80">
        <f t="shared" si="0"/>
        <v>1.375</v>
      </c>
      <c r="G34" s="81">
        <f t="shared" si="1"/>
        <v>4.125</v>
      </c>
      <c r="H34" s="292">
        <v>3.5</v>
      </c>
      <c r="I34" s="82">
        <f t="shared" si="2"/>
        <v>10.5</v>
      </c>
      <c r="J34" s="91"/>
      <c r="K34" s="82">
        <f t="shared" si="3"/>
        <v>10.5</v>
      </c>
      <c r="L34" s="83"/>
      <c r="M34" s="84" t="str">
        <f t="shared" si="4"/>
        <v>Synthèse</v>
      </c>
      <c r="N34" s="43" t="str">
        <f t="shared" si="5"/>
        <v>oui</v>
      </c>
      <c r="O34" s="136" t="s">
        <v>102</v>
      </c>
      <c r="P34" s="136" t="s">
        <v>194</v>
      </c>
      <c r="Q34" s="135" t="s">
        <v>1719</v>
      </c>
      <c r="R34" s="292">
        <v>3.5</v>
      </c>
    </row>
    <row r="35" spans="1:18" s="43" customFormat="1" ht="24" customHeight="1">
      <c r="A35" s="79">
        <v>28</v>
      </c>
      <c r="B35" s="123" t="s">
        <v>195</v>
      </c>
      <c r="C35" s="123" t="s">
        <v>196</v>
      </c>
      <c r="D35" s="298">
        <v>3.75</v>
      </c>
      <c r="E35" s="299">
        <v>2.5</v>
      </c>
      <c r="F35" s="80">
        <f t="shared" si="0"/>
        <v>3.125</v>
      </c>
      <c r="G35" s="81">
        <f t="shared" si="1"/>
        <v>9.375</v>
      </c>
      <c r="H35" s="292">
        <v>3</v>
      </c>
      <c r="I35" s="82">
        <f t="shared" si="2"/>
        <v>9.375</v>
      </c>
      <c r="J35" s="91"/>
      <c r="K35" s="82">
        <f t="shared" si="3"/>
        <v>9.375</v>
      </c>
      <c r="L35" s="83"/>
      <c r="M35" s="84" t="str">
        <f t="shared" si="4"/>
        <v>Synthèse</v>
      </c>
      <c r="N35" s="43" t="str">
        <f t="shared" si="5"/>
        <v>oui</v>
      </c>
      <c r="O35" s="136" t="s">
        <v>195</v>
      </c>
      <c r="P35" s="136" t="s">
        <v>196</v>
      </c>
      <c r="Q35" s="135" t="s">
        <v>1720</v>
      </c>
      <c r="R35" s="292">
        <v>3</v>
      </c>
    </row>
    <row r="36" spans="1:18" s="43" customFormat="1" ht="24" customHeight="1">
      <c r="A36" s="79">
        <v>29</v>
      </c>
      <c r="B36" s="123" t="s">
        <v>197</v>
      </c>
      <c r="C36" s="123" t="s">
        <v>760</v>
      </c>
      <c r="D36" s="298">
        <v>2</v>
      </c>
      <c r="E36" s="299">
        <v>4</v>
      </c>
      <c r="F36" s="80">
        <f t="shared" si="0"/>
        <v>3</v>
      </c>
      <c r="G36" s="81">
        <f t="shared" si="1"/>
        <v>9</v>
      </c>
      <c r="H36" s="292">
        <v>5</v>
      </c>
      <c r="I36" s="82">
        <f t="shared" si="2"/>
        <v>15</v>
      </c>
      <c r="J36" s="91"/>
      <c r="K36" s="82">
        <f t="shared" si="3"/>
        <v>15</v>
      </c>
      <c r="L36" s="83"/>
      <c r="M36" s="84" t="str">
        <f t="shared" si="4"/>
        <v>Synthèse</v>
      </c>
      <c r="N36" s="43" t="str">
        <f t="shared" si="5"/>
        <v>oui</v>
      </c>
      <c r="O36" s="136" t="s">
        <v>197</v>
      </c>
      <c r="P36" s="136" t="s">
        <v>760</v>
      </c>
      <c r="Q36" s="135" t="s">
        <v>1721</v>
      </c>
      <c r="R36" s="292">
        <v>5</v>
      </c>
    </row>
    <row r="37" spans="1:18" s="43" customFormat="1" ht="24" customHeight="1">
      <c r="A37" s="79">
        <v>30</v>
      </c>
      <c r="B37" s="123" t="s">
        <v>199</v>
      </c>
      <c r="C37" s="123" t="s">
        <v>761</v>
      </c>
      <c r="D37" s="298">
        <v>0.75</v>
      </c>
      <c r="E37" s="299">
        <v>1.5</v>
      </c>
      <c r="F37" s="80">
        <f t="shared" si="0"/>
        <v>1.125</v>
      </c>
      <c r="G37" s="81">
        <f t="shared" si="1"/>
        <v>3.375</v>
      </c>
      <c r="H37" s="292">
        <v>4</v>
      </c>
      <c r="I37" s="82">
        <f t="shared" si="2"/>
        <v>12</v>
      </c>
      <c r="J37" s="91"/>
      <c r="K37" s="82">
        <f t="shared" si="3"/>
        <v>12</v>
      </c>
      <c r="L37" s="83"/>
      <c r="M37" s="84" t="str">
        <f t="shared" si="4"/>
        <v>Synthèse</v>
      </c>
      <c r="N37" s="43" t="str">
        <f t="shared" si="5"/>
        <v>oui</v>
      </c>
      <c r="O37" s="136" t="s">
        <v>199</v>
      </c>
      <c r="P37" s="136" t="s">
        <v>761</v>
      </c>
      <c r="Q37" s="135" t="s">
        <v>1722</v>
      </c>
      <c r="R37" s="292">
        <v>4</v>
      </c>
    </row>
    <row r="38" spans="1:18" s="43" customFormat="1" ht="24" customHeight="1">
      <c r="A38" s="79">
        <v>31</v>
      </c>
      <c r="B38" s="123" t="s">
        <v>201</v>
      </c>
      <c r="C38" s="123" t="s">
        <v>202</v>
      </c>
      <c r="D38" s="74">
        <v>8</v>
      </c>
      <c r="E38" s="299">
        <v>8</v>
      </c>
      <c r="F38" s="80">
        <f t="shared" si="0"/>
        <v>8</v>
      </c>
      <c r="G38" s="81">
        <f t="shared" si="1"/>
        <v>24</v>
      </c>
      <c r="H38" s="135"/>
      <c r="I38" s="82">
        <f t="shared" si="2"/>
        <v>24</v>
      </c>
      <c r="J38" s="91"/>
      <c r="K38" s="82">
        <f t="shared" si="3"/>
        <v>24</v>
      </c>
      <c r="L38" s="83"/>
      <c r="M38" s="84" t="str">
        <f t="shared" si="4"/>
        <v>Juin</v>
      </c>
      <c r="N38" s="43" t="str">
        <f t="shared" si="5"/>
        <v>oui</v>
      </c>
      <c r="O38" s="136" t="s">
        <v>201</v>
      </c>
      <c r="P38" s="136" t="s">
        <v>202</v>
      </c>
      <c r="Q38" s="135"/>
      <c r="R38" s="135"/>
    </row>
    <row r="39" spans="1:18" s="43" customFormat="1" ht="24" customHeight="1">
      <c r="A39" s="79">
        <v>32</v>
      </c>
      <c r="B39" s="123" t="s">
        <v>203</v>
      </c>
      <c r="C39" s="123" t="s">
        <v>204</v>
      </c>
      <c r="D39" s="298">
        <v>7.5</v>
      </c>
      <c r="E39" s="299">
        <v>4</v>
      </c>
      <c r="F39" s="80">
        <f t="shared" si="0"/>
        <v>5.75</v>
      </c>
      <c r="G39" s="81">
        <f t="shared" si="1"/>
        <v>17.25</v>
      </c>
      <c r="H39" s="292">
        <v>5</v>
      </c>
      <c r="I39" s="82">
        <f t="shared" si="2"/>
        <v>17.25</v>
      </c>
      <c r="J39" s="91"/>
      <c r="K39" s="82">
        <f t="shared" si="3"/>
        <v>17.25</v>
      </c>
      <c r="L39" s="83"/>
      <c r="M39" s="84" t="str">
        <f t="shared" si="4"/>
        <v>Synthèse</v>
      </c>
      <c r="N39" s="43" t="str">
        <f t="shared" si="5"/>
        <v>oui</v>
      </c>
      <c r="O39" s="136" t="s">
        <v>203</v>
      </c>
      <c r="P39" s="136" t="s">
        <v>204</v>
      </c>
      <c r="Q39" s="135" t="s">
        <v>1723</v>
      </c>
      <c r="R39" s="292">
        <v>5</v>
      </c>
    </row>
    <row r="40" spans="1:18" s="43" customFormat="1" ht="24" customHeight="1">
      <c r="A40" s="79">
        <v>33</v>
      </c>
      <c r="B40" s="123" t="s">
        <v>205</v>
      </c>
      <c r="C40" s="123" t="s">
        <v>206</v>
      </c>
      <c r="D40" s="298">
        <v>2.5</v>
      </c>
      <c r="E40" s="299">
        <v>2.5</v>
      </c>
      <c r="F40" s="80">
        <f t="shared" si="0"/>
        <v>2.5</v>
      </c>
      <c r="G40" s="81">
        <f t="shared" si="1"/>
        <v>7.5</v>
      </c>
      <c r="H40" s="292">
        <v>3.5</v>
      </c>
      <c r="I40" s="82">
        <f t="shared" si="2"/>
        <v>10.5</v>
      </c>
      <c r="J40" s="91"/>
      <c r="K40" s="82">
        <f t="shared" si="3"/>
        <v>10.5</v>
      </c>
      <c r="L40" s="83"/>
      <c r="M40" s="84" t="str">
        <f t="shared" si="4"/>
        <v>Synthèse</v>
      </c>
      <c r="N40" s="43" t="str">
        <f t="shared" si="5"/>
        <v>oui</v>
      </c>
      <c r="O40" s="136" t="s">
        <v>205</v>
      </c>
      <c r="P40" s="136" t="s">
        <v>206</v>
      </c>
      <c r="Q40" s="135" t="s">
        <v>1724</v>
      </c>
      <c r="R40" s="292">
        <v>3.5</v>
      </c>
    </row>
    <row r="41" spans="1:18" s="43" customFormat="1" ht="24" customHeight="1">
      <c r="A41" s="79">
        <v>34</v>
      </c>
      <c r="B41" s="123" t="s">
        <v>207</v>
      </c>
      <c r="C41" s="123" t="s">
        <v>208</v>
      </c>
      <c r="D41" s="298">
        <v>5</v>
      </c>
      <c r="E41" s="299">
        <v>0.5</v>
      </c>
      <c r="F41" s="80">
        <f t="shared" si="0"/>
        <v>2.75</v>
      </c>
      <c r="G41" s="81">
        <f t="shared" si="1"/>
        <v>8.25</v>
      </c>
      <c r="H41" s="292">
        <v>5.5</v>
      </c>
      <c r="I41" s="82">
        <f t="shared" si="2"/>
        <v>16.5</v>
      </c>
      <c r="J41" s="91"/>
      <c r="K41" s="82">
        <f t="shared" si="3"/>
        <v>16.5</v>
      </c>
      <c r="L41" s="83"/>
      <c r="M41" s="84" t="str">
        <f t="shared" si="4"/>
        <v>Synthèse</v>
      </c>
      <c r="N41" s="43" t="str">
        <f t="shared" si="5"/>
        <v>oui</v>
      </c>
      <c r="O41" s="136" t="s">
        <v>207</v>
      </c>
      <c r="P41" s="136" t="s">
        <v>208</v>
      </c>
      <c r="Q41" s="135" t="s">
        <v>1725</v>
      </c>
      <c r="R41" s="292">
        <v>5.5</v>
      </c>
    </row>
    <row r="42" spans="1:18" s="43" customFormat="1" ht="24" customHeight="1">
      <c r="A42" s="79">
        <v>35</v>
      </c>
      <c r="B42" s="123" t="s">
        <v>209</v>
      </c>
      <c r="C42" s="123" t="s">
        <v>210</v>
      </c>
      <c r="D42" s="298">
        <v>0.5</v>
      </c>
      <c r="E42" s="299">
        <v>2</v>
      </c>
      <c r="F42" s="80">
        <f t="shared" si="0"/>
        <v>1.25</v>
      </c>
      <c r="G42" s="81">
        <f t="shared" si="1"/>
        <v>3.75</v>
      </c>
      <c r="H42" s="292">
        <v>2.5</v>
      </c>
      <c r="I42" s="82">
        <f t="shared" si="2"/>
        <v>7.5</v>
      </c>
      <c r="J42" s="91"/>
      <c r="K42" s="82">
        <f t="shared" si="3"/>
        <v>7.5</v>
      </c>
      <c r="L42" s="83"/>
      <c r="M42" s="84" t="str">
        <f t="shared" si="4"/>
        <v>Synthèse</v>
      </c>
      <c r="N42" s="43" t="str">
        <f t="shared" si="5"/>
        <v>oui</v>
      </c>
      <c r="O42" s="136" t="s">
        <v>209</v>
      </c>
      <c r="P42" s="136" t="s">
        <v>210</v>
      </c>
      <c r="Q42" s="135" t="s">
        <v>1726</v>
      </c>
      <c r="R42" s="292">
        <v>2.5</v>
      </c>
    </row>
    <row r="43" spans="1:18" s="43" customFormat="1" ht="24" customHeight="1">
      <c r="A43" s="79">
        <v>36</v>
      </c>
      <c r="B43" s="123" t="s">
        <v>762</v>
      </c>
      <c r="C43" s="123" t="s">
        <v>763</v>
      </c>
      <c r="D43" s="74">
        <v>6</v>
      </c>
      <c r="E43" s="299">
        <v>3.5</v>
      </c>
      <c r="F43" s="80">
        <f t="shared" si="0"/>
        <v>4.75</v>
      </c>
      <c r="G43" s="81">
        <f t="shared" si="1"/>
        <v>14.25</v>
      </c>
      <c r="H43" s="292">
        <v>6</v>
      </c>
      <c r="I43" s="82">
        <f t="shared" si="2"/>
        <v>18</v>
      </c>
      <c r="J43" s="91"/>
      <c r="K43" s="82">
        <f t="shared" si="3"/>
        <v>18</v>
      </c>
      <c r="L43" s="83"/>
      <c r="M43" s="84" t="str">
        <f t="shared" si="4"/>
        <v>Synthèse</v>
      </c>
      <c r="N43" s="43" t="str">
        <f t="shared" si="5"/>
        <v>oui</v>
      </c>
      <c r="O43" s="136" t="s">
        <v>762</v>
      </c>
      <c r="P43" s="136" t="s">
        <v>763</v>
      </c>
      <c r="Q43" s="135" t="s">
        <v>1727</v>
      </c>
      <c r="R43" s="292">
        <v>6</v>
      </c>
    </row>
    <row r="44" spans="1:18" s="43" customFormat="1" ht="24" customHeight="1">
      <c r="A44" s="79">
        <v>37</v>
      </c>
      <c r="B44" s="123" t="s">
        <v>211</v>
      </c>
      <c r="C44" s="123" t="s">
        <v>212</v>
      </c>
      <c r="D44" s="298">
        <v>2.25</v>
      </c>
      <c r="E44" s="299">
        <v>3.5</v>
      </c>
      <c r="F44" s="80">
        <f t="shared" si="0"/>
        <v>2.875</v>
      </c>
      <c r="G44" s="81">
        <f t="shared" si="1"/>
        <v>8.625</v>
      </c>
      <c r="H44" s="292">
        <v>4</v>
      </c>
      <c r="I44" s="82">
        <f t="shared" si="2"/>
        <v>12</v>
      </c>
      <c r="J44" s="91"/>
      <c r="K44" s="82">
        <f t="shared" si="3"/>
        <v>12</v>
      </c>
      <c r="L44" s="83"/>
      <c r="M44" s="84" t="str">
        <f t="shared" si="4"/>
        <v>Synthèse</v>
      </c>
      <c r="N44" s="43" t="str">
        <f t="shared" si="5"/>
        <v>oui</v>
      </c>
      <c r="O44" s="136" t="s">
        <v>211</v>
      </c>
      <c r="P44" s="136" t="s">
        <v>212</v>
      </c>
      <c r="Q44" s="135" t="s">
        <v>1728</v>
      </c>
      <c r="R44" s="292">
        <v>4</v>
      </c>
    </row>
    <row r="45" spans="1:18" s="43" customFormat="1" ht="24" customHeight="1">
      <c r="A45" s="79">
        <v>38</v>
      </c>
      <c r="B45" s="123" t="s">
        <v>213</v>
      </c>
      <c r="C45" s="123" t="s">
        <v>58</v>
      </c>
      <c r="D45" s="298">
        <v>5</v>
      </c>
      <c r="E45" s="299">
        <v>5.5</v>
      </c>
      <c r="F45" s="80">
        <f t="shared" si="0"/>
        <v>5.25</v>
      </c>
      <c r="G45" s="81">
        <f t="shared" si="1"/>
        <v>15.75</v>
      </c>
      <c r="H45" s="135"/>
      <c r="I45" s="82">
        <f t="shared" si="2"/>
        <v>15.75</v>
      </c>
      <c r="J45" s="91"/>
      <c r="K45" s="82">
        <f t="shared" si="3"/>
        <v>15.75</v>
      </c>
      <c r="L45" s="83"/>
      <c r="M45" s="84" t="str">
        <f t="shared" si="4"/>
        <v>Juin</v>
      </c>
      <c r="N45" s="43" t="str">
        <f t="shared" si="5"/>
        <v>oui</v>
      </c>
      <c r="O45" s="136" t="s">
        <v>213</v>
      </c>
      <c r="P45" s="136" t="s">
        <v>58</v>
      </c>
      <c r="Q45" s="135"/>
      <c r="R45" s="135"/>
    </row>
    <row r="46" spans="1:18" s="43" customFormat="1" ht="24" customHeight="1">
      <c r="A46" s="79">
        <v>39</v>
      </c>
      <c r="B46" s="123" t="s">
        <v>214</v>
      </c>
      <c r="C46" s="123" t="s">
        <v>215</v>
      </c>
      <c r="D46" s="298">
        <v>2.5</v>
      </c>
      <c r="E46" s="299">
        <v>4.5</v>
      </c>
      <c r="F46" s="80">
        <f t="shared" si="0"/>
        <v>3.5</v>
      </c>
      <c r="G46" s="81">
        <f t="shared" si="1"/>
        <v>10.5</v>
      </c>
      <c r="H46" s="292">
        <v>7.5</v>
      </c>
      <c r="I46" s="82">
        <f t="shared" si="2"/>
        <v>22.5</v>
      </c>
      <c r="J46" s="91"/>
      <c r="K46" s="82">
        <f t="shared" si="3"/>
        <v>22.5</v>
      </c>
      <c r="L46" s="83"/>
      <c r="M46" s="84" t="str">
        <f t="shared" si="4"/>
        <v>Synthèse</v>
      </c>
      <c r="N46" s="43" t="str">
        <f t="shared" si="5"/>
        <v>oui</v>
      </c>
      <c r="O46" s="136" t="s">
        <v>214</v>
      </c>
      <c r="P46" s="136" t="s">
        <v>215</v>
      </c>
      <c r="Q46" s="135" t="s">
        <v>1729</v>
      </c>
      <c r="R46" s="292">
        <v>7.5</v>
      </c>
    </row>
    <row r="47" spans="1:18" s="43" customFormat="1" ht="24" customHeight="1">
      <c r="A47" s="79">
        <v>40</v>
      </c>
      <c r="B47" s="123" t="s">
        <v>216</v>
      </c>
      <c r="C47" s="123" t="s">
        <v>217</v>
      </c>
      <c r="D47" s="298">
        <v>4.25</v>
      </c>
      <c r="E47" s="299">
        <v>6</v>
      </c>
      <c r="F47" s="80">
        <f t="shared" si="0"/>
        <v>5.125</v>
      </c>
      <c r="G47" s="81">
        <f t="shared" si="1"/>
        <v>15.375</v>
      </c>
      <c r="H47" s="292">
        <v>9</v>
      </c>
      <c r="I47" s="82">
        <f t="shared" si="2"/>
        <v>27</v>
      </c>
      <c r="J47" s="91"/>
      <c r="K47" s="82">
        <f t="shared" si="3"/>
        <v>27</v>
      </c>
      <c r="L47" s="83"/>
      <c r="M47" s="84" t="str">
        <f t="shared" si="4"/>
        <v>Synthèse</v>
      </c>
      <c r="N47" s="43" t="str">
        <f t="shared" si="5"/>
        <v>oui</v>
      </c>
      <c r="O47" s="136" t="s">
        <v>216</v>
      </c>
      <c r="P47" s="136" t="s">
        <v>217</v>
      </c>
      <c r="Q47" s="135" t="s">
        <v>1730</v>
      </c>
      <c r="R47" s="292">
        <v>9</v>
      </c>
    </row>
    <row r="48" spans="1:18" s="43" customFormat="1" ht="24" customHeight="1">
      <c r="A48" s="79">
        <v>41</v>
      </c>
      <c r="B48" s="123" t="s">
        <v>218</v>
      </c>
      <c r="C48" s="123" t="s">
        <v>219</v>
      </c>
      <c r="D48" s="298">
        <v>5.5</v>
      </c>
      <c r="E48" s="299">
        <v>5</v>
      </c>
      <c r="F48" s="80">
        <f t="shared" si="0"/>
        <v>5.25</v>
      </c>
      <c r="G48" s="81">
        <f t="shared" si="1"/>
        <v>15.75</v>
      </c>
      <c r="H48" s="135"/>
      <c r="I48" s="82">
        <f t="shared" si="2"/>
        <v>15.75</v>
      </c>
      <c r="J48" s="91"/>
      <c r="K48" s="82">
        <f t="shared" si="3"/>
        <v>15.75</v>
      </c>
      <c r="L48" s="83"/>
      <c r="M48" s="84" t="str">
        <f t="shared" si="4"/>
        <v>Juin</v>
      </c>
      <c r="N48" s="43" t="str">
        <f t="shared" si="5"/>
        <v>oui</v>
      </c>
      <c r="O48" s="136" t="s">
        <v>218</v>
      </c>
      <c r="P48" s="136" t="s">
        <v>219</v>
      </c>
      <c r="Q48" s="135"/>
      <c r="R48" s="135"/>
    </row>
    <row r="49" spans="1:18" s="43" customFormat="1" ht="24" customHeight="1">
      <c r="A49" s="79">
        <v>42</v>
      </c>
      <c r="B49" s="123" t="s">
        <v>220</v>
      </c>
      <c r="C49" s="123" t="s">
        <v>44</v>
      </c>
      <c r="D49" s="298">
        <v>4.5</v>
      </c>
      <c r="E49" s="299">
        <v>4.5</v>
      </c>
      <c r="F49" s="80">
        <f t="shared" si="0"/>
        <v>4.5</v>
      </c>
      <c r="G49" s="81">
        <f t="shared" si="1"/>
        <v>13.5</v>
      </c>
      <c r="H49" s="292">
        <v>10.5</v>
      </c>
      <c r="I49" s="82">
        <f t="shared" si="2"/>
        <v>31.5</v>
      </c>
      <c r="J49" s="91"/>
      <c r="K49" s="82">
        <f t="shared" si="3"/>
        <v>31.5</v>
      </c>
      <c r="L49" s="83"/>
      <c r="M49" s="84" t="str">
        <f t="shared" si="4"/>
        <v>Synthèse</v>
      </c>
      <c r="N49" s="43" t="str">
        <f t="shared" si="5"/>
        <v>oui</v>
      </c>
      <c r="O49" s="136" t="s">
        <v>220</v>
      </c>
      <c r="P49" s="136" t="s">
        <v>44</v>
      </c>
      <c r="Q49" s="135" t="s">
        <v>1731</v>
      </c>
      <c r="R49" s="292">
        <v>10.5</v>
      </c>
    </row>
    <row r="50" spans="1:18" s="43" customFormat="1" ht="24" customHeight="1">
      <c r="A50" s="79">
        <v>43</v>
      </c>
      <c r="B50" s="123" t="s">
        <v>221</v>
      </c>
      <c r="C50" s="123" t="s">
        <v>222</v>
      </c>
      <c r="D50" s="298">
        <v>1</v>
      </c>
      <c r="E50" s="299">
        <v>1.5</v>
      </c>
      <c r="F50" s="80">
        <f t="shared" si="0"/>
        <v>1.25</v>
      </c>
      <c r="G50" s="81">
        <f t="shared" si="1"/>
        <v>3.75</v>
      </c>
      <c r="H50" s="292">
        <v>3</v>
      </c>
      <c r="I50" s="82">
        <f t="shared" si="2"/>
        <v>9</v>
      </c>
      <c r="J50" s="91"/>
      <c r="K50" s="82">
        <f t="shared" si="3"/>
        <v>9</v>
      </c>
      <c r="L50" s="83"/>
      <c r="M50" s="84" t="str">
        <f t="shared" si="4"/>
        <v>Synthèse</v>
      </c>
      <c r="N50" s="43" t="str">
        <f t="shared" si="5"/>
        <v>oui</v>
      </c>
      <c r="O50" s="136" t="s">
        <v>221</v>
      </c>
      <c r="P50" s="136" t="s">
        <v>222</v>
      </c>
      <c r="Q50" s="135" t="s">
        <v>1732</v>
      </c>
      <c r="R50" s="292">
        <v>3</v>
      </c>
    </row>
    <row r="51" spans="1:18" s="43" customFormat="1" ht="24" customHeight="1">
      <c r="A51" s="79">
        <v>44</v>
      </c>
      <c r="B51" s="123" t="s">
        <v>223</v>
      </c>
      <c r="C51" s="123" t="s">
        <v>764</v>
      </c>
      <c r="D51" s="298">
        <v>0.5</v>
      </c>
      <c r="E51" s="299">
        <v>2</v>
      </c>
      <c r="F51" s="80">
        <f t="shared" si="0"/>
        <v>1.25</v>
      </c>
      <c r="G51" s="81">
        <f t="shared" si="1"/>
        <v>3.75</v>
      </c>
      <c r="H51" s="292">
        <v>2</v>
      </c>
      <c r="I51" s="82">
        <f t="shared" si="2"/>
        <v>6</v>
      </c>
      <c r="J51" s="91"/>
      <c r="K51" s="82">
        <f t="shared" si="3"/>
        <v>6</v>
      </c>
      <c r="L51" s="83"/>
      <c r="M51" s="84" t="str">
        <f t="shared" si="4"/>
        <v>Synthèse</v>
      </c>
      <c r="N51" s="43" t="str">
        <f t="shared" si="5"/>
        <v>oui</v>
      </c>
      <c r="O51" s="136" t="s">
        <v>223</v>
      </c>
      <c r="P51" s="136" t="s">
        <v>764</v>
      </c>
      <c r="Q51" s="135" t="s">
        <v>1733</v>
      </c>
      <c r="R51" s="292">
        <v>2</v>
      </c>
    </row>
    <row r="52" spans="1:18" s="43" customFormat="1" ht="24" customHeight="1">
      <c r="A52" s="79">
        <v>45</v>
      </c>
      <c r="B52" s="123" t="s">
        <v>225</v>
      </c>
      <c r="C52" s="123" t="s">
        <v>226</v>
      </c>
      <c r="D52" s="298">
        <v>5.5</v>
      </c>
      <c r="E52" s="299">
        <v>3</v>
      </c>
      <c r="F52" s="80">
        <f t="shared" si="0"/>
        <v>4.25</v>
      </c>
      <c r="G52" s="81">
        <f t="shared" si="1"/>
        <v>12.75</v>
      </c>
      <c r="H52" s="292">
        <v>5</v>
      </c>
      <c r="I52" s="82">
        <f t="shared" si="2"/>
        <v>15</v>
      </c>
      <c r="J52" s="91"/>
      <c r="K52" s="82">
        <f t="shared" si="3"/>
        <v>15</v>
      </c>
      <c r="L52" s="83"/>
      <c r="M52" s="84" t="str">
        <f t="shared" si="4"/>
        <v>Synthèse</v>
      </c>
      <c r="N52" s="43" t="str">
        <f t="shared" si="5"/>
        <v>oui</v>
      </c>
      <c r="O52" s="136" t="s">
        <v>225</v>
      </c>
      <c r="P52" s="136" t="s">
        <v>226</v>
      </c>
      <c r="Q52" s="135" t="s">
        <v>1734</v>
      </c>
      <c r="R52" s="292">
        <v>3.5</v>
      </c>
    </row>
    <row r="53" spans="1:18" s="43" customFormat="1" ht="24" customHeight="1">
      <c r="A53" s="79">
        <v>46</v>
      </c>
      <c r="B53" s="123" t="s">
        <v>227</v>
      </c>
      <c r="C53" s="123" t="s">
        <v>228</v>
      </c>
      <c r="D53" s="298">
        <v>7.5</v>
      </c>
      <c r="E53" s="299">
        <v>5</v>
      </c>
      <c r="F53" s="80">
        <f t="shared" si="0"/>
        <v>6.25</v>
      </c>
      <c r="G53" s="81">
        <f t="shared" si="1"/>
        <v>18.75</v>
      </c>
      <c r="H53" s="135"/>
      <c r="I53" s="82">
        <f t="shared" si="2"/>
        <v>18.75</v>
      </c>
      <c r="J53" s="91"/>
      <c r="K53" s="82">
        <f t="shared" si="3"/>
        <v>18.75</v>
      </c>
      <c r="L53" s="83"/>
      <c r="M53" s="84" t="str">
        <f t="shared" si="4"/>
        <v>Juin</v>
      </c>
      <c r="N53" s="43" t="str">
        <f t="shared" si="5"/>
        <v>oui</v>
      </c>
      <c r="O53" s="136" t="s">
        <v>227</v>
      </c>
      <c r="P53" s="136" t="s">
        <v>228</v>
      </c>
      <c r="Q53" s="135"/>
      <c r="R53" s="135"/>
    </row>
    <row r="54" spans="1:18" s="43" customFormat="1" ht="24" customHeight="1">
      <c r="A54" s="79">
        <v>47</v>
      </c>
      <c r="B54" s="123" t="s">
        <v>46</v>
      </c>
      <c r="C54" s="123" t="s">
        <v>229</v>
      </c>
      <c r="D54" s="298">
        <v>1</v>
      </c>
      <c r="E54" s="299">
        <v>1</v>
      </c>
      <c r="F54" s="80">
        <f t="shared" si="0"/>
        <v>1</v>
      </c>
      <c r="G54" s="81">
        <f t="shared" si="1"/>
        <v>3</v>
      </c>
      <c r="H54" s="292">
        <v>2</v>
      </c>
      <c r="I54" s="82">
        <f t="shared" si="2"/>
        <v>6</v>
      </c>
      <c r="J54" s="91"/>
      <c r="K54" s="82">
        <f t="shared" si="3"/>
        <v>6</v>
      </c>
      <c r="L54" s="83"/>
      <c r="M54" s="84" t="str">
        <f t="shared" si="4"/>
        <v>Synthèse</v>
      </c>
      <c r="N54" s="43" t="str">
        <f t="shared" si="5"/>
        <v>oui</v>
      </c>
      <c r="O54" s="136" t="s">
        <v>46</v>
      </c>
      <c r="P54" s="136" t="s">
        <v>229</v>
      </c>
      <c r="Q54" s="135" t="s">
        <v>1735</v>
      </c>
      <c r="R54" s="292">
        <v>2</v>
      </c>
    </row>
    <row r="55" spans="1:18" s="43" customFormat="1" ht="24" customHeight="1">
      <c r="A55" s="79">
        <v>48</v>
      </c>
      <c r="B55" s="123" t="s">
        <v>230</v>
      </c>
      <c r="C55" s="123" t="s">
        <v>226</v>
      </c>
      <c r="D55" s="298">
        <v>5.5</v>
      </c>
      <c r="E55" s="299">
        <v>10</v>
      </c>
      <c r="F55" s="80">
        <f t="shared" si="0"/>
        <v>7.75</v>
      </c>
      <c r="G55" s="81">
        <f t="shared" si="1"/>
        <v>23.25</v>
      </c>
      <c r="H55" s="292">
        <v>15.5</v>
      </c>
      <c r="I55" s="82">
        <f t="shared" si="2"/>
        <v>46.5</v>
      </c>
      <c r="J55" s="91"/>
      <c r="K55" s="82">
        <f t="shared" si="3"/>
        <v>46.5</v>
      </c>
      <c r="L55" s="83"/>
      <c r="M55" s="84" t="str">
        <f t="shared" si="4"/>
        <v>Synthèse</v>
      </c>
      <c r="N55" s="43" t="str">
        <f t="shared" si="5"/>
        <v>oui</v>
      </c>
      <c r="O55" s="136" t="s">
        <v>230</v>
      </c>
      <c r="P55" s="136" t="s">
        <v>226</v>
      </c>
      <c r="Q55" s="135" t="s">
        <v>1736</v>
      </c>
      <c r="R55" s="292">
        <v>15.5</v>
      </c>
    </row>
    <row r="56" spans="1:18" s="43" customFormat="1" ht="24" customHeight="1">
      <c r="A56" s="79">
        <v>49</v>
      </c>
      <c r="B56" s="123" t="s">
        <v>231</v>
      </c>
      <c r="C56" s="123" t="s">
        <v>212</v>
      </c>
      <c r="D56" s="298">
        <v>5</v>
      </c>
      <c r="E56" s="299">
        <v>5</v>
      </c>
      <c r="F56" s="80">
        <f t="shared" si="0"/>
        <v>5</v>
      </c>
      <c r="G56" s="81">
        <f t="shared" si="1"/>
        <v>15</v>
      </c>
      <c r="H56" s="292">
        <v>6.5</v>
      </c>
      <c r="I56" s="82">
        <f t="shared" si="2"/>
        <v>19.5</v>
      </c>
      <c r="J56" s="91"/>
      <c r="K56" s="82">
        <f t="shared" si="3"/>
        <v>19.5</v>
      </c>
      <c r="L56" s="83"/>
      <c r="M56" s="84" t="str">
        <f t="shared" si="4"/>
        <v>Synthèse</v>
      </c>
      <c r="N56" s="43" t="str">
        <f t="shared" si="5"/>
        <v>oui</v>
      </c>
      <c r="O56" s="136" t="s">
        <v>231</v>
      </c>
      <c r="P56" s="136" t="s">
        <v>212</v>
      </c>
      <c r="Q56" s="135" t="s">
        <v>1737</v>
      </c>
      <c r="R56" s="292">
        <v>6.5</v>
      </c>
    </row>
    <row r="57" spans="1:18" s="43" customFormat="1" ht="24" customHeight="1">
      <c r="A57" s="79">
        <v>50</v>
      </c>
      <c r="B57" s="123" t="s">
        <v>232</v>
      </c>
      <c r="C57" s="123" t="s">
        <v>233</v>
      </c>
      <c r="D57" s="298">
        <v>2.5</v>
      </c>
      <c r="E57" s="299">
        <v>3.5</v>
      </c>
      <c r="F57" s="80">
        <f t="shared" si="0"/>
        <v>3</v>
      </c>
      <c r="G57" s="81">
        <f t="shared" si="1"/>
        <v>9</v>
      </c>
      <c r="H57" s="292">
        <v>2</v>
      </c>
      <c r="I57" s="82">
        <f t="shared" si="2"/>
        <v>9</v>
      </c>
      <c r="J57" s="91"/>
      <c r="K57" s="82">
        <f t="shared" si="3"/>
        <v>9</v>
      </c>
      <c r="L57" s="83"/>
      <c r="M57" s="84" t="str">
        <f t="shared" si="4"/>
        <v>Synthèse</v>
      </c>
      <c r="N57" s="43" t="str">
        <f t="shared" si="5"/>
        <v>oui</v>
      </c>
      <c r="O57" s="136" t="s">
        <v>232</v>
      </c>
      <c r="P57" s="136" t="s">
        <v>233</v>
      </c>
      <c r="Q57" s="135" t="s">
        <v>1738</v>
      </c>
      <c r="R57" s="292">
        <v>2</v>
      </c>
    </row>
    <row r="58" spans="1:18" s="43" customFormat="1" ht="24" customHeight="1">
      <c r="A58" s="79">
        <v>51</v>
      </c>
      <c r="B58" s="123" t="s">
        <v>66</v>
      </c>
      <c r="C58" s="123" t="s">
        <v>234</v>
      </c>
      <c r="D58" s="298">
        <v>3.25</v>
      </c>
      <c r="E58" s="299">
        <v>6.5</v>
      </c>
      <c r="F58" s="80">
        <f t="shared" si="0"/>
        <v>4.875</v>
      </c>
      <c r="G58" s="81">
        <f t="shared" si="1"/>
        <v>14.625</v>
      </c>
      <c r="H58" s="292">
        <v>8.5</v>
      </c>
      <c r="I58" s="82">
        <f t="shared" si="2"/>
        <v>25.5</v>
      </c>
      <c r="J58" s="91"/>
      <c r="K58" s="82">
        <f t="shared" si="3"/>
        <v>25.5</v>
      </c>
      <c r="L58" s="83"/>
      <c r="M58" s="84" t="str">
        <f t="shared" si="4"/>
        <v>Synthèse</v>
      </c>
      <c r="N58" s="43" t="str">
        <f t="shared" si="5"/>
        <v>oui</v>
      </c>
      <c r="O58" s="136" t="s">
        <v>66</v>
      </c>
      <c r="P58" s="136" t="s">
        <v>234</v>
      </c>
      <c r="Q58" s="135" t="s">
        <v>1739</v>
      </c>
      <c r="R58" s="292">
        <v>8.5</v>
      </c>
    </row>
    <row r="59" spans="1:18" s="43" customFormat="1" ht="24" customHeight="1">
      <c r="A59" s="79">
        <v>52</v>
      </c>
      <c r="B59" s="123" t="s">
        <v>235</v>
      </c>
      <c r="C59" s="123" t="s">
        <v>236</v>
      </c>
      <c r="D59" s="298">
        <v>5</v>
      </c>
      <c r="E59" s="299">
        <v>5</v>
      </c>
      <c r="F59" s="80">
        <f t="shared" si="0"/>
        <v>5</v>
      </c>
      <c r="G59" s="81">
        <f t="shared" si="1"/>
        <v>15</v>
      </c>
      <c r="H59" s="135"/>
      <c r="I59" s="82">
        <f t="shared" si="2"/>
        <v>15</v>
      </c>
      <c r="J59" s="91"/>
      <c r="K59" s="82">
        <f t="shared" si="3"/>
        <v>15</v>
      </c>
      <c r="L59" s="83"/>
      <c r="M59" s="84" t="str">
        <f t="shared" si="4"/>
        <v>Juin</v>
      </c>
      <c r="N59" s="43" t="str">
        <f t="shared" si="5"/>
        <v>oui</v>
      </c>
      <c r="O59" s="136" t="s">
        <v>235</v>
      </c>
      <c r="P59" s="136" t="s">
        <v>236</v>
      </c>
      <c r="Q59" s="135"/>
      <c r="R59" s="135"/>
    </row>
    <row r="60" spans="1:18" s="43" customFormat="1" ht="24" customHeight="1">
      <c r="A60" s="79">
        <v>53</v>
      </c>
      <c r="B60" s="123" t="s">
        <v>237</v>
      </c>
      <c r="C60" s="123" t="s">
        <v>45</v>
      </c>
      <c r="D60" s="298">
        <v>10</v>
      </c>
      <c r="E60" s="299">
        <v>4</v>
      </c>
      <c r="F60" s="80">
        <f t="shared" si="0"/>
        <v>7</v>
      </c>
      <c r="G60" s="81">
        <f t="shared" si="1"/>
        <v>21</v>
      </c>
      <c r="H60" s="135"/>
      <c r="I60" s="82">
        <f t="shared" si="2"/>
        <v>21</v>
      </c>
      <c r="J60" s="91"/>
      <c r="K60" s="82">
        <f t="shared" si="3"/>
        <v>21</v>
      </c>
      <c r="L60" s="83"/>
      <c r="M60" s="84" t="str">
        <f t="shared" si="4"/>
        <v>Juin</v>
      </c>
      <c r="N60" s="43" t="str">
        <f t="shared" si="5"/>
        <v>oui</v>
      </c>
      <c r="O60" s="136" t="s">
        <v>237</v>
      </c>
      <c r="P60" s="136" t="s">
        <v>45</v>
      </c>
      <c r="Q60" s="135"/>
      <c r="R60" s="135"/>
    </row>
    <row r="61" spans="1:18" s="43" customFormat="1" ht="24" customHeight="1">
      <c r="A61" s="79">
        <v>54</v>
      </c>
      <c r="B61" s="123" t="s">
        <v>765</v>
      </c>
      <c r="C61" s="123" t="s">
        <v>766</v>
      </c>
      <c r="D61" s="298">
        <v>7</v>
      </c>
      <c r="E61" s="299">
        <v>4.5</v>
      </c>
      <c r="F61" s="80">
        <f t="shared" si="0"/>
        <v>5.75</v>
      </c>
      <c r="G61" s="81">
        <f t="shared" si="1"/>
        <v>17.25</v>
      </c>
      <c r="H61" s="292">
        <v>6.5</v>
      </c>
      <c r="I61" s="82">
        <f t="shared" si="2"/>
        <v>19.5</v>
      </c>
      <c r="J61" s="91"/>
      <c r="K61" s="82">
        <f t="shared" si="3"/>
        <v>19.5</v>
      </c>
      <c r="L61" s="83"/>
      <c r="M61" s="84" t="str">
        <f t="shared" si="4"/>
        <v>Synthèse</v>
      </c>
      <c r="N61" s="43" t="str">
        <f t="shared" si="5"/>
        <v>oui</v>
      </c>
      <c r="O61" s="136" t="s">
        <v>765</v>
      </c>
      <c r="P61" s="136" t="s">
        <v>766</v>
      </c>
      <c r="Q61" s="135" t="s">
        <v>1740</v>
      </c>
      <c r="R61" s="292">
        <v>6.5</v>
      </c>
    </row>
    <row r="62" spans="1:18" s="43" customFormat="1" ht="24" customHeight="1">
      <c r="A62" s="79">
        <v>55</v>
      </c>
      <c r="B62" s="123" t="s">
        <v>238</v>
      </c>
      <c r="C62" s="123" t="s">
        <v>84</v>
      </c>
      <c r="D62" s="298">
        <v>6</v>
      </c>
      <c r="E62" s="299">
        <v>7.5</v>
      </c>
      <c r="F62" s="80">
        <f t="shared" si="0"/>
        <v>6.75</v>
      </c>
      <c r="G62" s="81">
        <f t="shared" si="1"/>
        <v>20.25</v>
      </c>
      <c r="H62" s="135"/>
      <c r="I62" s="82">
        <f t="shared" si="2"/>
        <v>20.25</v>
      </c>
      <c r="J62" s="91"/>
      <c r="K62" s="82">
        <f t="shared" si="3"/>
        <v>20.25</v>
      </c>
      <c r="L62" s="83"/>
      <c r="M62" s="84" t="str">
        <f t="shared" si="4"/>
        <v>Juin</v>
      </c>
      <c r="N62" s="43" t="str">
        <f t="shared" si="5"/>
        <v>oui</v>
      </c>
      <c r="O62" s="136" t="s">
        <v>238</v>
      </c>
      <c r="P62" s="136" t="s">
        <v>84</v>
      </c>
      <c r="Q62" s="135"/>
      <c r="R62" s="135"/>
    </row>
    <row r="63" spans="1:18" s="43" customFormat="1" ht="24" customHeight="1">
      <c r="A63" s="79">
        <v>56</v>
      </c>
      <c r="B63" s="123" t="s">
        <v>239</v>
      </c>
      <c r="C63" s="123" t="s">
        <v>83</v>
      </c>
      <c r="D63" s="298">
        <v>1</v>
      </c>
      <c r="E63" s="299">
        <v>7.5</v>
      </c>
      <c r="F63" s="80">
        <f t="shared" si="0"/>
        <v>4.25</v>
      </c>
      <c r="G63" s="81">
        <f t="shared" si="1"/>
        <v>12.75</v>
      </c>
      <c r="H63" s="292">
        <v>10</v>
      </c>
      <c r="I63" s="82">
        <f t="shared" si="2"/>
        <v>30</v>
      </c>
      <c r="J63" s="91"/>
      <c r="K63" s="82">
        <f t="shared" si="3"/>
        <v>30</v>
      </c>
      <c r="L63" s="83"/>
      <c r="M63" s="84" t="str">
        <f t="shared" si="4"/>
        <v>Synthèse</v>
      </c>
      <c r="N63" s="43" t="str">
        <f t="shared" si="5"/>
        <v>oui</v>
      </c>
      <c r="O63" s="136" t="s">
        <v>239</v>
      </c>
      <c r="P63" s="136" t="s">
        <v>83</v>
      </c>
      <c r="Q63" s="135" t="s">
        <v>1741</v>
      </c>
      <c r="R63" s="292">
        <v>10</v>
      </c>
    </row>
    <row r="64" spans="1:18" s="43" customFormat="1" ht="24" customHeight="1">
      <c r="A64" s="79">
        <v>57</v>
      </c>
      <c r="B64" s="123" t="s">
        <v>240</v>
      </c>
      <c r="C64" s="123" t="s">
        <v>241</v>
      </c>
      <c r="D64" s="298">
        <v>1</v>
      </c>
      <c r="E64" s="299">
        <v>1.5</v>
      </c>
      <c r="F64" s="80">
        <f t="shared" si="0"/>
        <v>1.25</v>
      </c>
      <c r="G64" s="81">
        <f t="shared" si="1"/>
        <v>3.75</v>
      </c>
      <c r="H64" s="292">
        <v>0.5</v>
      </c>
      <c r="I64" s="82">
        <f t="shared" si="2"/>
        <v>3.75</v>
      </c>
      <c r="J64" s="91"/>
      <c r="K64" s="82">
        <f t="shared" si="3"/>
        <v>3.75</v>
      </c>
      <c r="L64" s="83"/>
      <c r="M64" s="84" t="str">
        <f t="shared" si="4"/>
        <v>Synthèse</v>
      </c>
      <c r="N64" s="43" t="str">
        <f t="shared" si="5"/>
        <v>oui</v>
      </c>
      <c r="O64" s="136" t="s">
        <v>240</v>
      </c>
      <c r="P64" s="136" t="s">
        <v>241</v>
      </c>
      <c r="Q64" s="135" t="s">
        <v>1742</v>
      </c>
      <c r="R64" s="292">
        <v>0.5</v>
      </c>
    </row>
    <row r="65" spans="1:18" s="43" customFormat="1" ht="24" customHeight="1">
      <c r="A65" s="79">
        <v>58</v>
      </c>
      <c r="B65" s="123" t="s">
        <v>103</v>
      </c>
      <c r="C65" s="123" t="s">
        <v>242</v>
      </c>
      <c r="D65" s="298">
        <v>4</v>
      </c>
      <c r="E65" s="299">
        <v>6</v>
      </c>
      <c r="F65" s="80">
        <f t="shared" si="0"/>
        <v>5</v>
      </c>
      <c r="G65" s="81">
        <f t="shared" si="1"/>
        <v>15</v>
      </c>
      <c r="H65" s="135"/>
      <c r="I65" s="82">
        <f t="shared" si="2"/>
        <v>15</v>
      </c>
      <c r="J65" s="91"/>
      <c r="K65" s="82">
        <f t="shared" si="3"/>
        <v>15</v>
      </c>
      <c r="L65" s="83"/>
      <c r="M65" s="84" t="str">
        <f t="shared" si="4"/>
        <v>Juin</v>
      </c>
      <c r="N65" s="43" t="str">
        <f t="shared" si="5"/>
        <v>oui</v>
      </c>
      <c r="O65" s="136" t="s">
        <v>103</v>
      </c>
      <c r="P65" s="136" t="s">
        <v>242</v>
      </c>
      <c r="Q65" s="135"/>
      <c r="R65" s="135"/>
    </row>
    <row r="66" spans="1:18" s="43" customFormat="1" ht="24" customHeight="1">
      <c r="A66" s="79">
        <v>59</v>
      </c>
      <c r="B66" s="123" t="s">
        <v>243</v>
      </c>
      <c r="C66" s="123" t="s">
        <v>244</v>
      </c>
      <c r="D66" s="298">
        <v>3.5</v>
      </c>
      <c r="E66" s="299">
        <v>7</v>
      </c>
      <c r="F66" s="80">
        <f t="shared" si="0"/>
        <v>5.25</v>
      </c>
      <c r="G66" s="81">
        <f t="shared" si="1"/>
        <v>15.75</v>
      </c>
      <c r="H66" s="292">
        <v>9</v>
      </c>
      <c r="I66" s="82">
        <f t="shared" si="2"/>
        <v>27</v>
      </c>
      <c r="J66" s="91"/>
      <c r="K66" s="82">
        <f t="shared" si="3"/>
        <v>27</v>
      </c>
      <c r="L66" s="83"/>
      <c r="M66" s="84" t="str">
        <f t="shared" si="4"/>
        <v>Synthèse</v>
      </c>
      <c r="N66" s="43" t="str">
        <f t="shared" si="5"/>
        <v>oui</v>
      </c>
      <c r="O66" s="136" t="s">
        <v>243</v>
      </c>
      <c r="P66" s="136" t="s">
        <v>244</v>
      </c>
      <c r="Q66" s="135" t="s">
        <v>1743</v>
      </c>
      <c r="R66" s="292">
        <v>9</v>
      </c>
    </row>
    <row r="67" spans="1:18" s="43" customFormat="1" ht="24" customHeight="1">
      <c r="A67" s="79">
        <v>60</v>
      </c>
      <c r="B67" s="123" t="s">
        <v>245</v>
      </c>
      <c r="C67" s="123" t="s">
        <v>246</v>
      </c>
      <c r="D67" s="298">
        <v>3.5</v>
      </c>
      <c r="E67" s="299">
        <v>2</v>
      </c>
      <c r="F67" s="80">
        <f t="shared" si="0"/>
        <v>2.75</v>
      </c>
      <c r="G67" s="81">
        <f t="shared" si="1"/>
        <v>8.25</v>
      </c>
      <c r="H67" s="292">
        <v>10</v>
      </c>
      <c r="I67" s="82">
        <f t="shared" si="2"/>
        <v>30</v>
      </c>
      <c r="J67" s="91"/>
      <c r="K67" s="82">
        <f t="shared" si="3"/>
        <v>30</v>
      </c>
      <c r="L67" s="83"/>
      <c r="M67" s="84" t="str">
        <f t="shared" si="4"/>
        <v>Synthèse</v>
      </c>
      <c r="N67" s="43" t="str">
        <f t="shared" si="5"/>
        <v>oui</v>
      </c>
      <c r="O67" s="136" t="s">
        <v>245</v>
      </c>
      <c r="P67" s="136" t="s">
        <v>246</v>
      </c>
      <c r="Q67" s="135" t="s">
        <v>1744</v>
      </c>
      <c r="R67" s="292">
        <v>10</v>
      </c>
    </row>
    <row r="68" spans="1:18" s="43" customFormat="1" ht="24" customHeight="1">
      <c r="A68" s="79">
        <v>61</v>
      </c>
      <c r="B68" s="123" t="s">
        <v>247</v>
      </c>
      <c r="C68" s="123" t="s">
        <v>172</v>
      </c>
      <c r="D68" s="298">
        <v>5</v>
      </c>
      <c r="E68" s="299">
        <v>4</v>
      </c>
      <c r="F68" s="80">
        <f t="shared" si="0"/>
        <v>4.5</v>
      </c>
      <c r="G68" s="81">
        <f t="shared" si="1"/>
        <v>13.5</v>
      </c>
      <c r="H68" s="135"/>
      <c r="I68" s="82">
        <f t="shared" si="2"/>
        <v>13.5</v>
      </c>
      <c r="J68" s="91"/>
      <c r="K68" s="82">
        <f t="shared" si="3"/>
        <v>13.5</v>
      </c>
      <c r="L68" s="83"/>
      <c r="M68" s="84" t="str">
        <f t="shared" si="4"/>
        <v>Juin</v>
      </c>
      <c r="N68" s="43" t="str">
        <f t="shared" si="5"/>
        <v>oui</v>
      </c>
      <c r="O68" s="136" t="s">
        <v>247</v>
      </c>
      <c r="P68" s="136" t="s">
        <v>172</v>
      </c>
      <c r="Q68" s="135"/>
      <c r="R68" s="135"/>
    </row>
    <row r="69" spans="1:18" s="43" customFormat="1" ht="24" customHeight="1">
      <c r="A69" s="79">
        <v>62</v>
      </c>
      <c r="B69" s="123" t="s">
        <v>248</v>
      </c>
      <c r="C69" s="123" t="s">
        <v>249</v>
      </c>
      <c r="D69" s="298">
        <v>1.75</v>
      </c>
      <c r="E69" s="299">
        <v>2.5</v>
      </c>
      <c r="F69" s="80">
        <f t="shared" si="0"/>
        <v>2.125</v>
      </c>
      <c r="G69" s="81">
        <f t="shared" si="1"/>
        <v>6.375</v>
      </c>
      <c r="H69" s="292">
        <v>4.5</v>
      </c>
      <c r="I69" s="82">
        <f t="shared" si="2"/>
        <v>13.5</v>
      </c>
      <c r="J69" s="91"/>
      <c r="K69" s="82">
        <f t="shared" si="3"/>
        <v>13.5</v>
      </c>
      <c r="L69" s="83"/>
      <c r="M69" s="84" t="str">
        <f t="shared" si="4"/>
        <v>Synthèse</v>
      </c>
      <c r="N69" s="43" t="str">
        <f t="shared" si="5"/>
        <v>oui</v>
      </c>
      <c r="O69" s="136" t="s">
        <v>248</v>
      </c>
      <c r="P69" s="136" t="s">
        <v>249</v>
      </c>
      <c r="Q69" s="135" t="s">
        <v>1745</v>
      </c>
      <c r="R69" s="292">
        <v>4.5</v>
      </c>
    </row>
    <row r="70" spans="1:18" s="43" customFormat="1" ht="24" customHeight="1">
      <c r="A70" s="79">
        <v>63</v>
      </c>
      <c r="B70" s="123" t="s">
        <v>250</v>
      </c>
      <c r="C70" s="123" t="s">
        <v>251</v>
      </c>
      <c r="D70" s="298">
        <v>8.5</v>
      </c>
      <c r="E70" s="299">
        <v>5.5</v>
      </c>
      <c r="F70" s="80">
        <f t="shared" si="0"/>
        <v>7</v>
      </c>
      <c r="G70" s="81">
        <f t="shared" si="1"/>
        <v>21</v>
      </c>
      <c r="H70" s="135"/>
      <c r="I70" s="82">
        <f t="shared" si="2"/>
        <v>21</v>
      </c>
      <c r="J70" s="91"/>
      <c r="K70" s="82">
        <f t="shared" si="3"/>
        <v>21</v>
      </c>
      <c r="L70" s="83"/>
      <c r="M70" s="84" t="str">
        <f t="shared" si="4"/>
        <v>Juin</v>
      </c>
      <c r="N70" s="43" t="str">
        <f t="shared" si="5"/>
        <v>oui</v>
      </c>
      <c r="O70" s="136" t="s">
        <v>250</v>
      </c>
      <c r="P70" s="136" t="s">
        <v>251</v>
      </c>
      <c r="Q70" s="135"/>
      <c r="R70" s="135"/>
    </row>
    <row r="71" spans="1:18" s="43" customFormat="1" ht="24" customHeight="1">
      <c r="A71" s="79">
        <v>64</v>
      </c>
      <c r="B71" s="123" t="s">
        <v>252</v>
      </c>
      <c r="C71" s="123" t="s">
        <v>63</v>
      </c>
      <c r="D71" s="298">
        <v>3.5</v>
      </c>
      <c r="E71" s="299">
        <v>8</v>
      </c>
      <c r="F71" s="80">
        <f t="shared" si="0"/>
        <v>5.75</v>
      </c>
      <c r="G71" s="81">
        <f t="shared" si="1"/>
        <v>17.25</v>
      </c>
      <c r="H71" s="135"/>
      <c r="I71" s="82">
        <f t="shared" si="2"/>
        <v>17.25</v>
      </c>
      <c r="J71" s="91"/>
      <c r="K71" s="82">
        <f t="shared" si="3"/>
        <v>17.25</v>
      </c>
      <c r="L71" s="83"/>
      <c r="M71" s="84" t="str">
        <f t="shared" si="4"/>
        <v>Juin</v>
      </c>
      <c r="N71" s="43" t="str">
        <f t="shared" si="5"/>
        <v>oui</v>
      </c>
      <c r="O71" s="136" t="s">
        <v>252</v>
      </c>
      <c r="P71" s="136" t="s">
        <v>63</v>
      </c>
      <c r="Q71" s="135"/>
      <c r="R71" s="135"/>
    </row>
    <row r="72" spans="1:18" s="43" customFormat="1" ht="24" customHeight="1">
      <c r="A72" s="79">
        <v>65</v>
      </c>
      <c r="B72" s="123" t="s">
        <v>253</v>
      </c>
      <c r="C72" s="123" t="s">
        <v>254</v>
      </c>
      <c r="D72" s="298">
        <v>5</v>
      </c>
      <c r="E72" s="299">
        <v>4</v>
      </c>
      <c r="F72" s="80">
        <f t="shared" ref="F72:F135" si="6">IF(AND(D72=0,E72=0),L72/3,(D72+E72)/2)</f>
        <v>4.5</v>
      </c>
      <c r="G72" s="81">
        <f t="shared" ref="G72:G135" si="7">F72*3</f>
        <v>13.5</v>
      </c>
      <c r="H72" s="292">
        <v>7</v>
      </c>
      <c r="I72" s="82">
        <f t="shared" ref="I72:I135" si="8">MAX(G72,H72*3)</f>
        <v>21</v>
      </c>
      <c r="J72" s="91"/>
      <c r="K72" s="82">
        <f t="shared" ref="K72:K135" si="9">MAX(I72,J72*3)</f>
        <v>21</v>
      </c>
      <c r="L72" s="83"/>
      <c r="M72" s="84" t="str">
        <f t="shared" ref="M72:M135" si="10">IF(ISBLANK(J72),IF(ISBLANK(H72),"Juin","Synthèse"),"Rattrapage")</f>
        <v>Synthèse</v>
      </c>
      <c r="N72" s="43" t="str">
        <f t="shared" si="5"/>
        <v>oui</v>
      </c>
      <c r="O72" s="136" t="s">
        <v>253</v>
      </c>
      <c r="P72" s="136" t="s">
        <v>254</v>
      </c>
      <c r="Q72" s="135" t="s">
        <v>1746</v>
      </c>
      <c r="R72" s="292">
        <v>7</v>
      </c>
    </row>
    <row r="73" spans="1:18" s="43" customFormat="1" ht="24" customHeight="1">
      <c r="A73" s="79">
        <v>66</v>
      </c>
      <c r="B73" s="123" t="s">
        <v>253</v>
      </c>
      <c r="C73" s="123" t="s">
        <v>255</v>
      </c>
      <c r="D73" s="74">
        <v>8.5</v>
      </c>
      <c r="E73" s="299">
        <v>10</v>
      </c>
      <c r="F73" s="80">
        <f t="shared" si="6"/>
        <v>9.25</v>
      </c>
      <c r="G73" s="81">
        <f t="shared" si="7"/>
        <v>27.75</v>
      </c>
      <c r="H73" s="135"/>
      <c r="I73" s="82">
        <f t="shared" si="8"/>
        <v>27.75</v>
      </c>
      <c r="J73" s="91"/>
      <c r="K73" s="82">
        <f t="shared" si="9"/>
        <v>27.75</v>
      </c>
      <c r="L73" s="83"/>
      <c r="M73" s="84" t="str">
        <f t="shared" si="10"/>
        <v>Juin</v>
      </c>
      <c r="N73" s="43" t="str">
        <f t="shared" ref="N73:N136" si="11">IF(AND(B73=O73,C73=P73),"oui","non")</f>
        <v>oui</v>
      </c>
      <c r="O73" s="136" t="s">
        <v>253</v>
      </c>
      <c r="P73" s="136" t="s">
        <v>255</v>
      </c>
      <c r="Q73" s="135"/>
      <c r="R73" s="135"/>
    </row>
    <row r="74" spans="1:18" s="43" customFormat="1" ht="24" customHeight="1">
      <c r="A74" s="79">
        <v>67</v>
      </c>
      <c r="B74" s="123" t="s">
        <v>253</v>
      </c>
      <c r="C74" s="123" t="s">
        <v>256</v>
      </c>
      <c r="D74" s="298">
        <v>5</v>
      </c>
      <c r="E74" s="299">
        <v>7</v>
      </c>
      <c r="F74" s="80">
        <f t="shared" si="6"/>
        <v>6</v>
      </c>
      <c r="G74" s="81">
        <f t="shared" si="7"/>
        <v>18</v>
      </c>
      <c r="H74" s="135"/>
      <c r="I74" s="82">
        <f t="shared" si="8"/>
        <v>18</v>
      </c>
      <c r="J74" s="91"/>
      <c r="K74" s="82">
        <f t="shared" si="9"/>
        <v>18</v>
      </c>
      <c r="L74" s="83"/>
      <c r="M74" s="84" t="str">
        <f t="shared" si="10"/>
        <v>Juin</v>
      </c>
      <c r="N74" s="43" t="str">
        <f t="shared" si="11"/>
        <v>oui</v>
      </c>
      <c r="O74" s="136" t="s">
        <v>253</v>
      </c>
      <c r="P74" s="136" t="s">
        <v>256</v>
      </c>
      <c r="Q74" s="135"/>
      <c r="R74" s="135"/>
    </row>
    <row r="75" spans="1:18" s="43" customFormat="1" ht="24" customHeight="1">
      <c r="A75" s="79">
        <v>68</v>
      </c>
      <c r="B75" s="123" t="s">
        <v>767</v>
      </c>
      <c r="C75" s="123" t="s">
        <v>113</v>
      </c>
      <c r="D75" s="298">
        <v>1</v>
      </c>
      <c r="E75" s="299">
        <v>1.5</v>
      </c>
      <c r="F75" s="80">
        <f t="shared" si="6"/>
        <v>1.25</v>
      </c>
      <c r="G75" s="81">
        <f t="shared" si="7"/>
        <v>3.75</v>
      </c>
      <c r="H75" s="292">
        <v>1</v>
      </c>
      <c r="I75" s="82">
        <f t="shared" si="8"/>
        <v>3.75</v>
      </c>
      <c r="J75" s="91"/>
      <c r="K75" s="82">
        <f t="shared" si="9"/>
        <v>3.75</v>
      </c>
      <c r="L75" s="83"/>
      <c r="M75" s="84" t="str">
        <f t="shared" si="10"/>
        <v>Synthèse</v>
      </c>
      <c r="N75" s="43" t="str">
        <f t="shared" si="11"/>
        <v>oui</v>
      </c>
      <c r="O75" s="136" t="s">
        <v>767</v>
      </c>
      <c r="P75" s="136" t="s">
        <v>113</v>
      </c>
      <c r="Q75" s="135" t="s">
        <v>1747</v>
      </c>
      <c r="R75" s="292">
        <v>1</v>
      </c>
    </row>
    <row r="76" spans="1:18" s="43" customFormat="1" ht="24" customHeight="1">
      <c r="A76" s="79">
        <v>69</v>
      </c>
      <c r="B76" s="123" t="s">
        <v>257</v>
      </c>
      <c r="C76" s="123" t="s">
        <v>79</v>
      </c>
      <c r="D76" s="298">
        <v>12.75</v>
      </c>
      <c r="E76" s="299">
        <v>10</v>
      </c>
      <c r="F76" s="80">
        <f t="shared" si="6"/>
        <v>11.375</v>
      </c>
      <c r="G76" s="81">
        <f t="shared" si="7"/>
        <v>34.125</v>
      </c>
      <c r="H76" s="135"/>
      <c r="I76" s="82">
        <f t="shared" si="8"/>
        <v>34.125</v>
      </c>
      <c r="J76" s="91"/>
      <c r="K76" s="82">
        <f t="shared" si="9"/>
        <v>34.125</v>
      </c>
      <c r="L76" s="83"/>
      <c r="M76" s="84" t="str">
        <f t="shared" si="10"/>
        <v>Juin</v>
      </c>
      <c r="N76" s="43" t="str">
        <f t="shared" si="11"/>
        <v>oui</v>
      </c>
      <c r="O76" s="136" t="s">
        <v>257</v>
      </c>
      <c r="P76" s="136" t="s">
        <v>79</v>
      </c>
      <c r="Q76" s="135"/>
      <c r="R76" s="135"/>
    </row>
    <row r="77" spans="1:18" s="43" customFormat="1" ht="24" customHeight="1">
      <c r="A77" s="79">
        <v>70</v>
      </c>
      <c r="B77" s="123" t="s">
        <v>104</v>
      </c>
      <c r="C77" s="123" t="s">
        <v>768</v>
      </c>
      <c r="D77" s="298">
        <v>8.5</v>
      </c>
      <c r="E77" s="299">
        <v>4.5</v>
      </c>
      <c r="F77" s="80">
        <f t="shared" si="6"/>
        <v>6.5</v>
      </c>
      <c r="G77" s="81">
        <f t="shared" si="7"/>
        <v>19.5</v>
      </c>
      <c r="H77" s="135"/>
      <c r="I77" s="82">
        <f t="shared" si="8"/>
        <v>19.5</v>
      </c>
      <c r="J77" s="91"/>
      <c r="K77" s="82">
        <f t="shared" si="9"/>
        <v>19.5</v>
      </c>
      <c r="L77" s="83"/>
      <c r="M77" s="84" t="str">
        <f t="shared" si="10"/>
        <v>Juin</v>
      </c>
      <c r="N77" s="43" t="str">
        <f t="shared" si="11"/>
        <v>oui</v>
      </c>
      <c r="O77" s="136" t="s">
        <v>104</v>
      </c>
      <c r="P77" s="136" t="s">
        <v>768</v>
      </c>
      <c r="Q77" s="135"/>
      <c r="R77" s="135"/>
    </row>
    <row r="78" spans="1:18" s="43" customFormat="1" ht="24" customHeight="1">
      <c r="A78" s="79">
        <v>71</v>
      </c>
      <c r="B78" s="123" t="s">
        <v>104</v>
      </c>
      <c r="C78" s="123" t="s">
        <v>258</v>
      </c>
      <c r="D78" s="74">
        <v>9</v>
      </c>
      <c r="E78" s="299">
        <v>5</v>
      </c>
      <c r="F78" s="80">
        <f t="shared" si="6"/>
        <v>7</v>
      </c>
      <c r="G78" s="81">
        <f t="shared" si="7"/>
        <v>21</v>
      </c>
      <c r="H78" s="135"/>
      <c r="I78" s="82">
        <f t="shared" si="8"/>
        <v>21</v>
      </c>
      <c r="J78" s="91"/>
      <c r="K78" s="82">
        <f t="shared" si="9"/>
        <v>21</v>
      </c>
      <c r="L78" s="83"/>
      <c r="M78" s="84" t="str">
        <f t="shared" si="10"/>
        <v>Juin</v>
      </c>
      <c r="N78" s="43" t="str">
        <f t="shared" si="11"/>
        <v>oui</v>
      </c>
      <c r="O78" s="136" t="s">
        <v>104</v>
      </c>
      <c r="P78" s="136" t="s">
        <v>258</v>
      </c>
      <c r="Q78" s="135"/>
      <c r="R78" s="135"/>
    </row>
    <row r="79" spans="1:18" s="43" customFormat="1" ht="24" customHeight="1">
      <c r="A79" s="79">
        <v>72</v>
      </c>
      <c r="B79" s="123" t="s">
        <v>259</v>
      </c>
      <c r="C79" s="123" t="s">
        <v>260</v>
      </c>
      <c r="D79" s="298">
        <v>6</v>
      </c>
      <c r="E79" s="299">
        <v>1.5</v>
      </c>
      <c r="F79" s="80">
        <f t="shared" si="6"/>
        <v>3.75</v>
      </c>
      <c r="G79" s="81">
        <f t="shared" si="7"/>
        <v>11.25</v>
      </c>
      <c r="H79" s="292">
        <v>6.5</v>
      </c>
      <c r="I79" s="82">
        <f t="shared" si="8"/>
        <v>19.5</v>
      </c>
      <c r="J79" s="91"/>
      <c r="K79" s="82">
        <f t="shared" si="9"/>
        <v>19.5</v>
      </c>
      <c r="L79" s="83"/>
      <c r="M79" s="84" t="str">
        <f t="shared" si="10"/>
        <v>Synthèse</v>
      </c>
      <c r="N79" s="43" t="str">
        <f t="shared" si="11"/>
        <v>oui</v>
      </c>
      <c r="O79" s="136" t="s">
        <v>259</v>
      </c>
      <c r="P79" s="136" t="s">
        <v>260</v>
      </c>
      <c r="Q79" s="135" t="s">
        <v>1748</v>
      </c>
      <c r="R79" s="292">
        <v>6.5</v>
      </c>
    </row>
    <row r="80" spans="1:18" s="43" customFormat="1" ht="24" customHeight="1">
      <c r="A80" s="79">
        <v>73</v>
      </c>
      <c r="B80" s="123" t="s">
        <v>261</v>
      </c>
      <c r="C80" s="123" t="s">
        <v>262</v>
      </c>
      <c r="D80" s="298">
        <v>8.75</v>
      </c>
      <c r="E80" s="299">
        <v>3.5</v>
      </c>
      <c r="F80" s="80">
        <f t="shared" si="6"/>
        <v>6.125</v>
      </c>
      <c r="G80" s="81">
        <f t="shared" si="7"/>
        <v>18.375</v>
      </c>
      <c r="H80" s="135"/>
      <c r="I80" s="82">
        <f t="shared" si="8"/>
        <v>18.375</v>
      </c>
      <c r="J80" s="91"/>
      <c r="K80" s="82">
        <f t="shared" si="9"/>
        <v>18.375</v>
      </c>
      <c r="L80" s="83"/>
      <c r="M80" s="84" t="str">
        <f t="shared" si="10"/>
        <v>Juin</v>
      </c>
      <c r="N80" s="43" t="str">
        <f t="shared" si="11"/>
        <v>oui</v>
      </c>
      <c r="O80" s="136" t="s">
        <v>261</v>
      </c>
      <c r="P80" s="136" t="s">
        <v>262</v>
      </c>
      <c r="Q80" s="135"/>
      <c r="R80" s="135"/>
    </row>
    <row r="81" spans="1:18" s="43" customFormat="1" ht="24" customHeight="1">
      <c r="A81" s="79">
        <v>74</v>
      </c>
      <c r="B81" s="123" t="s">
        <v>261</v>
      </c>
      <c r="C81" s="123" t="s">
        <v>263</v>
      </c>
      <c r="D81" s="298">
        <v>6</v>
      </c>
      <c r="E81" s="299">
        <v>4</v>
      </c>
      <c r="F81" s="80">
        <f t="shared" si="6"/>
        <v>5</v>
      </c>
      <c r="G81" s="81">
        <f t="shared" si="7"/>
        <v>15</v>
      </c>
      <c r="H81" s="135"/>
      <c r="I81" s="82">
        <f t="shared" si="8"/>
        <v>15</v>
      </c>
      <c r="J81" s="91"/>
      <c r="K81" s="82">
        <f t="shared" si="9"/>
        <v>15</v>
      </c>
      <c r="L81" s="83"/>
      <c r="M81" s="84" t="str">
        <f t="shared" si="10"/>
        <v>Juin</v>
      </c>
      <c r="N81" s="43" t="str">
        <f t="shared" si="11"/>
        <v>oui</v>
      </c>
      <c r="O81" s="136" t="s">
        <v>261</v>
      </c>
      <c r="P81" s="136" t="s">
        <v>263</v>
      </c>
      <c r="Q81" s="135"/>
      <c r="R81" s="135"/>
    </row>
    <row r="82" spans="1:18" s="43" customFormat="1" ht="24" customHeight="1">
      <c r="A82" s="79">
        <v>75</v>
      </c>
      <c r="B82" s="123" t="s">
        <v>264</v>
      </c>
      <c r="C82" s="123" t="s">
        <v>265</v>
      </c>
      <c r="D82" s="74">
        <v>5</v>
      </c>
      <c r="E82" s="299">
        <v>2.5</v>
      </c>
      <c r="F82" s="80">
        <f t="shared" si="6"/>
        <v>3.75</v>
      </c>
      <c r="G82" s="81">
        <f t="shared" si="7"/>
        <v>11.25</v>
      </c>
      <c r="H82" s="292">
        <v>11.5</v>
      </c>
      <c r="I82" s="82">
        <f t="shared" si="8"/>
        <v>34.5</v>
      </c>
      <c r="J82" s="91"/>
      <c r="K82" s="82">
        <f t="shared" si="9"/>
        <v>34.5</v>
      </c>
      <c r="L82" s="83"/>
      <c r="M82" s="84" t="str">
        <f t="shared" si="10"/>
        <v>Synthèse</v>
      </c>
      <c r="N82" s="43" t="str">
        <f t="shared" si="11"/>
        <v>oui</v>
      </c>
      <c r="O82" s="136" t="s">
        <v>264</v>
      </c>
      <c r="P82" s="136" t="s">
        <v>265</v>
      </c>
      <c r="Q82" s="135" t="s">
        <v>1749</v>
      </c>
      <c r="R82" s="292">
        <v>11.5</v>
      </c>
    </row>
    <row r="83" spans="1:18" s="43" customFormat="1" ht="24" customHeight="1">
      <c r="A83" s="79">
        <v>76</v>
      </c>
      <c r="B83" s="123" t="s">
        <v>769</v>
      </c>
      <c r="C83" s="123" t="s">
        <v>770</v>
      </c>
      <c r="D83" s="298">
        <v>0.75</v>
      </c>
      <c r="E83" s="299">
        <v>4</v>
      </c>
      <c r="F83" s="80">
        <f t="shared" si="6"/>
        <v>2.375</v>
      </c>
      <c r="G83" s="81">
        <f t="shared" si="7"/>
        <v>7.125</v>
      </c>
      <c r="H83" s="292">
        <v>7.5</v>
      </c>
      <c r="I83" s="82">
        <f t="shared" si="8"/>
        <v>22.5</v>
      </c>
      <c r="J83" s="91"/>
      <c r="K83" s="82">
        <f t="shared" si="9"/>
        <v>22.5</v>
      </c>
      <c r="L83" s="83"/>
      <c r="M83" s="84" t="str">
        <f t="shared" si="10"/>
        <v>Synthèse</v>
      </c>
      <c r="N83" s="43" t="str">
        <f t="shared" si="11"/>
        <v>oui</v>
      </c>
      <c r="O83" s="136" t="s">
        <v>769</v>
      </c>
      <c r="P83" s="136" t="s">
        <v>770</v>
      </c>
      <c r="Q83" s="135" t="s">
        <v>1750</v>
      </c>
      <c r="R83" s="292">
        <v>7.5</v>
      </c>
    </row>
    <row r="84" spans="1:18" s="43" customFormat="1" ht="24" customHeight="1">
      <c r="A84" s="79">
        <v>77</v>
      </c>
      <c r="B84" s="123" t="s">
        <v>266</v>
      </c>
      <c r="C84" s="123" t="s">
        <v>204</v>
      </c>
      <c r="D84" s="298">
        <v>1.5</v>
      </c>
      <c r="E84" s="299">
        <v>2.5</v>
      </c>
      <c r="F84" s="80">
        <f t="shared" si="6"/>
        <v>2</v>
      </c>
      <c r="G84" s="81">
        <f t="shared" si="7"/>
        <v>6</v>
      </c>
      <c r="H84" s="292">
        <v>5.5</v>
      </c>
      <c r="I84" s="82">
        <f t="shared" si="8"/>
        <v>16.5</v>
      </c>
      <c r="J84" s="91"/>
      <c r="K84" s="82">
        <f t="shared" si="9"/>
        <v>16.5</v>
      </c>
      <c r="L84" s="83"/>
      <c r="M84" s="84" t="str">
        <f t="shared" si="10"/>
        <v>Synthèse</v>
      </c>
      <c r="N84" s="43" t="str">
        <f t="shared" si="11"/>
        <v>oui</v>
      </c>
      <c r="O84" s="136" t="s">
        <v>266</v>
      </c>
      <c r="P84" s="136" t="s">
        <v>204</v>
      </c>
      <c r="Q84" s="135" t="s">
        <v>1751</v>
      </c>
      <c r="R84" s="292">
        <v>5.5</v>
      </c>
    </row>
    <row r="85" spans="1:18" s="43" customFormat="1" ht="24" customHeight="1">
      <c r="A85" s="79">
        <v>78</v>
      </c>
      <c r="B85" s="123" t="s">
        <v>70</v>
      </c>
      <c r="C85" s="123" t="s">
        <v>267</v>
      </c>
      <c r="D85" s="298">
        <v>8</v>
      </c>
      <c r="E85" s="299">
        <v>3.5</v>
      </c>
      <c r="F85" s="80">
        <f t="shared" si="6"/>
        <v>5.75</v>
      </c>
      <c r="G85" s="81">
        <f t="shared" si="7"/>
        <v>17.25</v>
      </c>
      <c r="H85" s="135"/>
      <c r="I85" s="82">
        <f t="shared" si="8"/>
        <v>17.25</v>
      </c>
      <c r="J85" s="91"/>
      <c r="K85" s="82">
        <f t="shared" si="9"/>
        <v>17.25</v>
      </c>
      <c r="L85" s="83"/>
      <c r="M85" s="84" t="str">
        <f t="shared" si="10"/>
        <v>Juin</v>
      </c>
      <c r="N85" s="43" t="str">
        <f t="shared" si="11"/>
        <v>oui</v>
      </c>
      <c r="O85" s="136" t="s">
        <v>70</v>
      </c>
      <c r="P85" s="136" t="s">
        <v>267</v>
      </c>
      <c r="Q85" s="135"/>
      <c r="R85" s="135"/>
    </row>
    <row r="86" spans="1:18" s="43" customFormat="1" ht="24" customHeight="1">
      <c r="A86" s="79">
        <v>79</v>
      </c>
      <c r="B86" s="123" t="s">
        <v>268</v>
      </c>
      <c r="C86" s="123" t="s">
        <v>269</v>
      </c>
      <c r="D86" s="74">
        <v>8.75</v>
      </c>
      <c r="E86" s="299">
        <v>10</v>
      </c>
      <c r="F86" s="80">
        <f t="shared" si="6"/>
        <v>9.375</v>
      </c>
      <c r="G86" s="81">
        <f t="shared" si="7"/>
        <v>28.125</v>
      </c>
      <c r="H86" s="135"/>
      <c r="I86" s="82">
        <f t="shared" si="8"/>
        <v>28.125</v>
      </c>
      <c r="J86" s="91"/>
      <c r="K86" s="82">
        <f t="shared" si="9"/>
        <v>28.125</v>
      </c>
      <c r="L86" s="83"/>
      <c r="M86" s="84" t="str">
        <f t="shared" si="10"/>
        <v>Juin</v>
      </c>
      <c r="N86" s="43" t="str">
        <f t="shared" si="11"/>
        <v>oui</v>
      </c>
      <c r="O86" s="136" t="s">
        <v>268</v>
      </c>
      <c r="P86" s="136" t="s">
        <v>269</v>
      </c>
      <c r="Q86" s="135"/>
      <c r="R86" s="135"/>
    </row>
    <row r="87" spans="1:18" s="43" customFormat="1" ht="24" customHeight="1">
      <c r="A87" s="79">
        <v>80</v>
      </c>
      <c r="B87" s="123" t="s">
        <v>270</v>
      </c>
      <c r="C87" s="123" t="s">
        <v>75</v>
      </c>
      <c r="D87" s="298">
        <v>4</v>
      </c>
      <c r="E87" s="299">
        <v>3.5</v>
      </c>
      <c r="F87" s="80">
        <f t="shared" si="6"/>
        <v>3.75</v>
      </c>
      <c r="G87" s="81">
        <f t="shared" si="7"/>
        <v>11.25</v>
      </c>
      <c r="H87" s="292">
        <v>10.5</v>
      </c>
      <c r="I87" s="82">
        <f t="shared" si="8"/>
        <v>31.5</v>
      </c>
      <c r="J87" s="91"/>
      <c r="K87" s="82">
        <f t="shared" si="9"/>
        <v>31.5</v>
      </c>
      <c r="L87" s="83"/>
      <c r="M87" s="84" t="str">
        <f t="shared" si="10"/>
        <v>Synthèse</v>
      </c>
      <c r="N87" s="43" t="str">
        <f t="shared" si="11"/>
        <v>oui</v>
      </c>
      <c r="O87" s="136" t="s">
        <v>270</v>
      </c>
      <c r="P87" s="136" t="s">
        <v>75</v>
      </c>
      <c r="Q87" s="135" t="s">
        <v>1752</v>
      </c>
      <c r="R87" s="292">
        <v>10.5</v>
      </c>
    </row>
    <row r="88" spans="1:18" s="43" customFormat="1" ht="24" customHeight="1">
      <c r="A88" s="79">
        <v>81</v>
      </c>
      <c r="B88" s="123" t="s">
        <v>271</v>
      </c>
      <c r="C88" s="123" t="s">
        <v>272</v>
      </c>
      <c r="D88" s="298">
        <v>6</v>
      </c>
      <c r="E88" s="299">
        <v>2.5</v>
      </c>
      <c r="F88" s="80">
        <f t="shared" si="6"/>
        <v>4.25</v>
      </c>
      <c r="G88" s="81">
        <f t="shared" si="7"/>
        <v>12.75</v>
      </c>
      <c r="H88" s="292">
        <v>9.5</v>
      </c>
      <c r="I88" s="82">
        <f t="shared" si="8"/>
        <v>28.5</v>
      </c>
      <c r="J88" s="91"/>
      <c r="K88" s="82">
        <f t="shared" si="9"/>
        <v>28.5</v>
      </c>
      <c r="L88" s="83"/>
      <c r="M88" s="84" t="str">
        <f t="shared" si="10"/>
        <v>Synthèse</v>
      </c>
      <c r="N88" s="43" t="str">
        <f t="shared" si="11"/>
        <v>oui</v>
      </c>
      <c r="O88" s="136" t="s">
        <v>271</v>
      </c>
      <c r="P88" s="136" t="s">
        <v>272</v>
      </c>
      <c r="Q88" s="135" t="s">
        <v>1753</v>
      </c>
      <c r="R88" s="292">
        <v>9.5</v>
      </c>
    </row>
    <row r="89" spans="1:18" s="43" customFormat="1" ht="24" customHeight="1">
      <c r="A89" s="79">
        <v>82</v>
      </c>
      <c r="B89" s="123" t="s">
        <v>273</v>
      </c>
      <c r="C89" s="123" t="s">
        <v>77</v>
      </c>
      <c r="D89" s="298">
        <v>3.5</v>
      </c>
      <c r="E89" s="299">
        <v>3.5</v>
      </c>
      <c r="F89" s="80">
        <f t="shared" si="6"/>
        <v>3.5</v>
      </c>
      <c r="G89" s="81">
        <f t="shared" si="7"/>
        <v>10.5</v>
      </c>
      <c r="H89" s="292">
        <v>5</v>
      </c>
      <c r="I89" s="82">
        <f t="shared" si="8"/>
        <v>15</v>
      </c>
      <c r="J89" s="91"/>
      <c r="K89" s="82">
        <f t="shared" si="9"/>
        <v>15</v>
      </c>
      <c r="L89" s="83"/>
      <c r="M89" s="84" t="str">
        <f t="shared" si="10"/>
        <v>Synthèse</v>
      </c>
      <c r="N89" s="43" t="str">
        <f t="shared" si="11"/>
        <v>oui</v>
      </c>
      <c r="O89" s="136" t="s">
        <v>273</v>
      </c>
      <c r="P89" s="136" t="s">
        <v>77</v>
      </c>
      <c r="Q89" s="135" t="s">
        <v>1754</v>
      </c>
      <c r="R89" s="292">
        <v>5</v>
      </c>
    </row>
    <row r="90" spans="1:18" s="43" customFormat="1" ht="24" customHeight="1">
      <c r="A90" s="79">
        <v>83</v>
      </c>
      <c r="B90" s="123" t="s">
        <v>274</v>
      </c>
      <c r="C90" s="123" t="s">
        <v>275</v>
      </c>
      <c r="D90" s="298">
        <v>0.5</v>
      </c>
      <c r="E90" s="299">
        <v>2.5</v>
      </c>
      <c r="F90" s="80">
        <f t="shared" si="6"/>
        <v>1.5</v>
      </c>
      <c r="G90" s="81">
        <f t="shared" si="7"/>
        <v>4.5</v>
      </c>
      <c r="H90" s="292">
        <v>12.5</v>
      </c>
      <c r="I90" s="82">
        <f t="shared" si="8"/>
        <v>37.5</v>
      </c>
      <c r="J90" s="91"/>
      <c r="K90" s="82">
        <f t="shared" si="9"/>
        <v>37.5</v>
      </c>
      <c r="L90" s="83"/>
      <c r="M90" s="84" t="str">
        <f t="shared" si="10"/>
        <v>Synthèse</v>
      </c>
      <c r="N90" s="43" t="str">
        <f t="shared" si="11"/>
        <v>oui</v>
      </c>
      <c r="O90" s="136" t="s">
        <v>274</v>
      </c>
      <c r="P90" s="136" t="s">
        <v>275</v>
      </c>
      <c r="Q90" s="135" t="s">
        <v>1755</v>
      </c>
      <c r="R90" s="292">
        <v>12.5</v>
      </c>
    </row>
    <row r="91" spans="1:18" s="43" customFormat="1" ht="24" customHeight="1">
      <c r="A91" s="79">
        <v>84</v>
      </c>
      <c r="B91" s="123" t="s">
        <v>96</v>
      </c>
      <c r="C91" s="123" t="s">
        <v>276</v>
      </c>
      <c r="D91" s="298">
        <v>7.5</v>
      </c>
      <c r="E91" s="299">
        <v>4</v>
      </c>
      <c r="F91" s="80">
        <f t="shared" si="6"/>
        <v>5.75</v>
      </c>
      <c r="G91" s="81">
        <f t="shared" si="7"/>
        <v>17.25</v>
      </c>
      <c r="H91" s="327"/>
      <c r="I91" s="82">
        <f t="shared" si="8"/>
        <v>17.25</v>
      </c>
      <c r="J91" s="91"/>
      <c r="K91" s="82">
        <f t="shared" si="9"/>
        <v>17.25</v>
      </c>
      <c r="L91" s="83"/>
      <c r="M91" s="84" t="str">
        <f t="shared" si="10"/>
        <v>Juin</v>
      </c>
      <c r="N91" s="43" t="str">
        <f t="shared" si="11"/>
        <v>oui</v>
      </c>
      <c r="O91" s="136" t="s">
        <v>96</v>
      </c>
      <c r="P91" s="136" t="s">
        <v>276</v>
      </c>
      <c r="Q91" s="135"/>
      <c r="R91" s="327"/>
    </row>
    <row r="92" spans="1:18" s="43" customFormat="1" ht="24" customHeight="1">
      <c r="A92" s="79">
        <v>85</v>
      </c>
      <c r="B92" s="123" t="s">
        <v>96</v>
      </c>
      <c r="C92" s="123" t="s">
        <v>771</v>
      </c>
      <c r="D92" s="307"/>
      <c r="E92" s="307"/>
      <c r="F92" s="80">
        <f t="shared" si="6"/>
        <v>0</v>
      </c>
      <c r="G92" s="81">
        <f t="shared" si="7"/>
        <v>0</v>
      </c>
      <c r="H92" s="330"/>
      <c r="I92" s="82">
        <f t="shared" si="8"/>
        <v>0</v>
      </c>
      <c r="J92" s="91"/>
      <c r="K92" s="82">
        <f t="shared" si="9"/>
        <v>0</v>
      </c>
      <c r="L92" s="83"/>
      <c r="M92" s="84" t="str">
        <f t="shared" si="10"/>
        <v>Juin</v>
      </c>
      <c r="N92" s="43" t="str">
        <f t="shared" si="11"/>
        <v>oui</v>
      </c>
      <c r="O92" s="136" t="s">
        <v>96</v>
      </c>
      <c r="P92" s="136" t="s">
        <v>771</v>
      </c>
      <c r="Q92" s="135"/>
      <c r="R92" s="330"/>
    </row>
    <row r="93" spans="1:18" s="43" customFormat="1" ht="24" customHeight="1">
      <c r="A93" s="79">
        <v>86</v>
      </c>
      <c r="B93" s="123" t="s">
        <v>96</v>
      </c>
      <c r="C93" s="123" t="s">
        <v>204</v>
      </c>
      <c r="D93" s="298">
        <v>4</v>
      </c>
      <c r="E93" s="299">
        <v>3</v>
      </c>
      <c r="F93" s="80">
        <f t="shared" si="6"/>
        <v>3.5</v>
      </c>
      <c r="G93" s="81">
        <f t="shared" si="7"/>
        <v>10.5</v>
      </c>
      <c r="H93" s="292">
        <v>7.5</v>
      </c>
      <c r="I93" s="82">
        <f t="shared" si="8"/>
        <v>22.5</v>
      </c>
      <c r="J93" s="91"/>
      <c r="K93" s="82">
        <f t="shared" si="9"/>
        <v>22.5</v>
      </c>
      <c r="L93" s="83"/>
      <c r="M93" s="84" t="str">
        <f t="shared" si="10"/>
        <v>Synthèse</v>
      </c>
      <c r="N93" s="43" t="str">
        <f t="shared" si="11"/>
        <v>oui</v>
      </c>
      <c r="O93" s="136" t="s">
        <v>96</v>
      </c>
      <c r="P93" s="136" t="s">
        <v>204</v>
      </c>
      <c r="Q93" s="135" t="s">
        <v>1756</v>
      </c>
      <c r="R93" s="292">
        <v>7.5</v>
      </c>
    </row>
    <row r="94" spans="1:18" s="43" customFormat="1" ht="24" customHeight="1">
      <c r="A94" s="79">
        <v>87</v>
      </c>
      <c r="B94" s="123" t="s">
        <v>277</v>
      </c>
      <c r="C94" s="123" t="s">
        <v>278</v>
      </c>
      <c r="D94" s="298">
        <v>1.5</v>
      </c>
      <c r="E94" s="299">
        <v>3.5</v>
      </c>
      <c r="F94" s="80">
        <f t="shared" si="6"/>
        <v>2.5</v>
      </c>
      <c r="G94" s="81">
        <f t="shared" si="7"/>
        <v>7.5</v>
      </c>
      <c r="H94" s="292">
        <v>5</v>
      </c>
      <c r="I94" s="82">
        <f t="shared" si="8"/>
        <v>15</v>
      </c>
      <c r="J94" s="91"/>
      <c r="K94" s="82">
        <f t="shared" si="9"/>
        <v>15</v>
      </c>
      <c r="L94" s="83"/>
      <c r="M94" s="84" t="str">
        <f t="shared" si="10"/>
        <v>Synthèse</v>
      </c>
      <c r="N94" s="43" t="str">
        <f t="shared" si="11"/>
        <v>oui</v>
      </c>
      <c r="O94" s="136" t="s">
        <v>277</v>
      </c>
      <c r="P94" s="136" t="s">
        <v>278</v>
      </c>
      <c r="Q94" s="135" t="s">
        <v>1757</v>
      </c>
      <c r="R94" s="292">
        <v>3.5</v>
      </c>
    </row>
    <row r="95" spans="1:18" s="43" customFormat="1" ht="24" customHeight="1">
      <c r="A95" s="79">
        <v>88</v>
      </c>
      <c r="B95" s="123" t="s">
        <v>279</v>
      </c>
      <c r="C95" s="123" t="s">
        <v>65</v>
      </c>
      <c r="D95" s="298">
        <v>5.5</v>
      </c>
      <c r="E95" s="299">
        <v>7.5</v>
      </c>
      <c r="F95" s="80">
        <f t="shared" si="6"/>
        <v>6.5</v>
      </c>
      <c r="G95" s="81">
        <f t="shared" si="7"/>
        <v>19.5</v>
      </c>
      <c r="H95" s="327"/>
      <c r="I95" s="82">
        <f t="shared" si="8"/>
        <v>19.5</v>
      </c>
      <c r="J95" s="91"/>
      <c r="K95" s="82">
        <f t="shared" si="9"/>
        <v>19.5</v>
      </c>
      <c r="L95" s="83"/>
      <c r="M95" s="84" t="str">
        <f t="shared" si="10"/>
        <v>Juin</v>
      </c>
      <c r="N95" s="43" t="str">
        <f t="shared" si="11"/>
        <v>oui</v>
      </c>
      <c r="O95" s="136" t="s">
        <v>279</v>
      </c>
      <c r="P95" s="136" t="s">
        <v>65</v>
      </c>
      <c r="Q95" s="135"/>
      <c r="R95" s="327"/>
    </row>
    <row r="96" spans="1:18" s="43" customFormat="1" ht="24" customHeight="1">
      <c r="A96" s="79">
        <v>89</v>
      </c>
      <c r="B96" s="123" t="s">
        <v>280</v>
      </c>
      <c r="C96" s="123" t="s">
        <v>281</v>
      </c>
      <c r="D96" s="298">
        <v>8.5</v>
      </c>
      <c r="E96" s="299">
        <v>5.5</v>
      </c>
      <c r="F96" s="80">
        <f t="shared" si="6"/>
        <v>7</v>
      </c>
      <c r="G96" s="81">
        <f t="shared" si="7"/>
        <v>21</v>
      </c>
      <c r="H96" s="327"/>
      <c r="I96" s="82">
        <f t="shared" si="8"/>
        <v>21</v>
      </c>
      <c r="J96" s="91"/>
      <c r="K96" s="82">
        <f t="shared" si="9"/>
        <v>21</v>
      </c>
      <c r="L96" s="83"/>
      <c r="M96" s="84" t="str">
        <f t="shared" si="10"/>
        <v>Juin</v>
      </c>
      <c r="N96" s="43" t="str">
        <f t="shared" si="11"/>
        <v>oui</v>
      </c>
      <c r="O96" s="136" t="s">
        <v>280</v>
      </c>
      <c r="P96" s="136" t="s">
        <v>281</v>
      </c>
      <c r="Q96" s="135"/>
      <c r="R96" s="327"/>
    </row>
    <row r="97" spans="1:18" s="43" customFormat="1" ht="24" customHeight="1">
      <c r="A97" s="79">
        <v>90</v>
      </c>
      <c r="B97" s="123" t="s">
        <v>282</v>
      </c>
      <c r="C97" s="123" t="s">
        <v>283</v>
      </c>
      <c r="D97" s="298">
        <v>8.25</v>
      </c>
      <c r="E97" s="299">
        <v>6</v>
      </c>
      <c r="F97" s="80">
        <f t="shared" si="6"/>
        <v>7.125</v>
      </c>
      <c r="G97" s="81">
        <f t="shared" si="7"/>
        <v>21.375</v>
      </c>
      <c r="H97" s="327"/>
      <c r="I97" s="82">
        <f t="shared" si="8"/>
        <v>21.375</v>
      </c>
      <c r="J97" s="91"/>
      <c r="K97" s="82">
        <f t="shared" si="9"/>
        <v>21.375</v>
      </c>
      <c r="L97" s="83"/>
      <c r="M97" s="84" t="str">
        <f t="shared" si="10"/>
        <v>Juin</v>
      </c>
      <c r="N97" s="43" t="str">
        <f t="shared" si="11"/>
        <v>oui</v>
      </c>
      <c r="O97" s="136" t="s">
        <v>282</v>
      </c>
      <c r="P97" s="136" t="s">
        <v>283</v>
      </c>
      <c r="Q97" s="135"/>
      <c r="R97" s="327"/>
    </row>
    <row r="98" spans="1:18" s="43" customFormat="1" ht="24" customHeight="1">
      <c r="A98" s="79">
        <v>91</v>
      </c>
      <c r="B98" s="123" t="s">
        <v>284</v>
      </c>
      <c r="C98" s="123" t="s">
        <v>772</v>
      </c>
      <c r="D98" s="298">
        <v>1</v>
      </c>
      <c r="E98" s="299">
        <v>2</v>
      </c>
      <c r="F98" s="80">
        <f t="shared" si="6"/>
        <v>1.5</v>
      </c>
      <c r="G98" s="81">
        <f t="shared" si="7"/>
        <v>4.5</v>
      </c>
      <c r="H98" s="292">
        <v>9.5</v>
      </c>
      <c r="I98" s="82">
        <f t="shared" si="8"/>
        <v>28.5</v>
      </c>
      <c r="J98" s="91"/>
      <c r="K98" s="82">
        <f t="shared" si="9"/>
        <v>28.5</v>
      </c>
      <c r="L98" s="83"/>
      <c r="M98" s="84" t="str">
        <f t="shared" si="10"/>
        <v>Synthèse</v>
      </c>
      <c r="N98" s="43" t="str">
        <f t="shared" si="11"/>
        <v>oui</v>
      </c>
      <c r="O98" s="136" t="s">
        <v>284</v>
      </c>
      <c r="P98" s="136" t="s">
        <v>772</v>
      </c>
      <c r="Q98" s="135" t="s">
        <v>1758</v>
      </c>
      <c r="R98" s="292">
        <v>9.5</v>
      </c>
    </row>
    <row r="99" spans="1:18" s="43" customFormat="1" ht="24" customHeight="1">
      <c r="A99" s="79">
        <v>92</v>
      </c>
      <c r="B99" s="123" t="s">
        <v>285</v>
      </c>
      <c r="C99" s="123" t="s">
        <v>50</v>
      </c>
      <c r="D99" s="74">
        <v>12</v>
      </c>
      <c r="E99" s="299">
        <v>14</v>
      </c>
      <c r="F99" s="80">
        <f t="shared" si="6"/>
        <v>13</v>
      </c>
      <c r="G99" s="81">
        <f t="shared" si="7"/>
        <v>39</v>
      </c>
      <c r="H99" s="327"/>
      <c r="I99" s="82">
        <f t="shared" si="8"/>
        <v>39</v>
      </c>
      <c r="J99" s="91"/>
      <c r="K99" s="82">
        <f t="shared" si="9"/>
        <v>39</v>
      </c>
      <c r="L99" s="83"/>
      <c r="M99" s="84" t="str">
        <f t="shared" si="10"/>
        <v>Juin</v>
      </c>
      <c r="N99" s="43" t="str">
        <f t="shared" si="11"/>
        <v>oui</v>
      </c>
      <c r="O99" s="136" t="s">
        <v>285</v>
      </c>
      <c r="P99" s="136" t="s">
        <v>50</v>
      </c>
      <c r="Q99" s="135"/>
      <c r="R99" s="327"/>
    </row>
    <row r="100" spans="1:18" s="43" customFormat="1" ht="24" customHeight="1">
      <c r="A100" s="79">
        <v>93</v>
      </c>
      <c r="B100" s="123" t="s">
        <v>105</v>
      </c>
      <c r="C100" s="123" t="s">
        <v>52</v>
      </c>
      <c r="D100" s="298">
        <v>3.5</v>
      </c>
      <c r="E100" s="299">
        <v>3.5</v>
      </c>
      <c r="F100" s="80">
        <f t="shared" si="6"/>
        <v>3.5</v>
      </c>
      <c r="G100" s="81">
        <f t="shared" si="7"/>
        <v>10.5</v>
      </c>
      <c r="H100" s="292">
        <v>9</v>
      </c>
      <c r="I100" s="82">
        <f t="shared" si="8"/>
        <v>27</v>
      </c>
      <c r="J100" s="91"/>
      <c r="K100" s="82">
        <f t="shared" si="9"/>
        <v>27</v>
      </c>
      <c r="L100" s="83"/>
      <c r="M100" s="84" t="str">
        <f t="shared" si="10"/>
        <v>Synthèse</v>
      </c>
      <c r="N100" s="43" t="str">
        <f t="shared" si="11"/>
        <v>oui</v>
      </c>
      <c r="O100" s="136" t="s">
        <v>105</v>
      </c>
      <c r="P100" s="136" t="s">
        <v>52</v>
      </c>
      <c r="Q100" s="135" t="s">
        <v>1759</v>
      </c>
      <c r="R100" s="292">
        <v>9</v>
      </c>
    </row>
    <row r="101" spans="1:18" s="43" customFormat="1" ht="24" customHeight="1">
      <c r="A101" s="79">
        <v>94</v>
      </c>
      <c r="B101" s="123" t="s">
        <v>286</v>
      </c>
      <c r="C101" s="123" t="s">
        <v>287</v>
      </c>
      <c r="D101" s="298">
        <v>2.75</v>
      </c>
      <c r="E101" s="299">
        <v>5.5</v>
      </c>
      <c r="F101" s="80">
        <f t="shared" si="6"/>
        <v>4.125</v>
      </c>
      <c r="G101" s="81">
        <f t="shared" si="7"/>
        <v>12.375</v>
      </c>
      <c r="H101" s="292">
        <v>5</v>
      </c>
      <c r="I101" s="82">
        <f t="shared" si="8"/>
        <v>15</v>
      </c>
      <c r="J101" s="91"/>
      <c r="K101" s="82">
        <f t="shared" si="9"/>
        <v>15</v>
      </c>
      <c r="L101" s="83"/>
      <c r="M101" s="84" t="str">
        <f t="shared" si="10"/>
        <v>Synthèse</v>
      </c>
      <c r="N101" s="43" t="str">
        <f t="shared" si="11"/>
        <v>oui</v>
      </c>
      <c r="O101" s="136" t="s">
        <v>286</v>
      </c>
      <c r="P101" s="136" t="s">
        <v>287</v>
      </c>
      <c r="Q101" s="135" t="s">
        <v>1760</v>
      </c>
      <c r="R101" s="292">
        <v>2.5</v>
      </c>
    </row>
    <row r="102" spans="1:18" s="43" customFormat="1" ht="24" customHeight="1">
      <c r="A102" s="79">
        <v>95</v>
      </c>
      <c r="B102" s="123" t="s">
        <v>288</v>
      </c>
      <c r="C102" s="123" t="s">
        <v>289</v>
      </c>
      <c r="D102" s="74">
        <v>4</v>
      </c>
      <c r="E102" s="299">
        <v>3</v>
      </c>
      <c r="F102" s="80">
        <f t="shared" si="6"/>
        <v>3.5</v>
      </c>
      <c r="G102" s="81">
        <f t="shared" si="7"/>
        <v>10.5</v>
      </c>
      <c r="H102" s="292">
        <v>7.5</v>
      </c>
      <c r="I102" s="82">
        <f t="shared" si="8"/>
        <v>22.5</v>
      </c>
      <c r="J102" s="91"/>
      <c r="K102" s="82">
        <f t="shared" si="9"/>
        <v>22.5</v>
      </c>
      <c r="L102" s="83"/>
      <c r="M102" s="84" t="str">
        <f t="shared" si="10"/>
        <v>Synthèse</v>
      </c>
      <c r="N102" s="43" t="str">
        <f t="shared" si="11"/>
        <v>oui</v>
      </c>
      <c r="O102" s="136" t="s">
        <v>288</v>
      </c>
      <c r="P102" s="136" t="s">
        <v>289</v>
      </c>
      <c r="Q102" s="135" t="s">
        <v>1761</v>
      </c>
      <c r="R102" s="292">
        <v>7.5</v>
      </c>
    </row>
    <row r="103" spans="1:18" s="43" customFormat="1" ht="24" customHeight="1">
      <c r="A103" s="79">
        <v>96</v>
      </c>
      <c r="B103" s="123" t="s">
        <v>290</v>
      </c>
      <c r="C103" s="123" t="s">
        <v>291</v>
      </c>
      <c r="D103" s="298">
        <v>6.5</v>
      </c>
      <c r="E103" s="299">
        <v>8</v>
      </c>
      <c r="F103" s="80">
        <f t="shared" si="6"/>
        <v>7.25</v>
      </c>
      <c r="G103" s="81">
        <f t="shared" si="7"/>
        <v>21.75</v>
      </c>
      <c r="H103" s="327"/>
      <c r="I103" s="82">
        <f t="shared" si="8"/>
        <v>21.75</v>
      </c>
      <c r="J103" s="91"/>
      <c r="K103" s="82">
        <f t="shared" si="9"/>
        <v>21.75</v>
      </c>
      <c r="L103" s="83"/>
      <c r="M103" s="84" t="str">
        <f t="shared" si="10"/>
        <v>Juin</v>
      </c>
      <c r="N103" s="43" t="str">
        <f t="shared" si="11"/>
        <v>oui</v>
      </c>
      <c r="O103" s="136" t="s">
        <v>290</v>
      </c>
      <c r="P103" s="136" t="s">
        <v>291</v>
      </c>
      <c r="Q103" s="135"/>
      <c r="R103" s="327"/>
    </row>
    <row r="104" spans="1:18" s="43" customFormat="1" ht="24" customHeight="1">
      <c r="A104" s="79">
        <v>97</v>
      </c>
      <c r="B104" s="123" t="s">
        <v>292</v>
      </c>
      <c r="C104" s="123" t="s">
        <v>64</v>
      </c>
      <c r="D104" s="298">
        <v>5</v>
      </c>
      <c r="E104" s="299">
        <v>4.5</v>
      </c>
      <c r="F104" s="80">
        <f t="shared" si="6"/>
        <v>4.75</v>
      </c>
      <c r="G104" s="81">
        <f t="shared" si="7"/>
        <v>14.25</v>
      </c>
      <c r="H104" s="292">
        <v>12</v>
      </c>
      <c r="I104" s="82">
        <f t="shared" si="8"/>
        <v>36</v>
      </c>
      <c r="J104" s="91"/>
      <c r="K104" s="82">
        <f t="shared" si="9"/>
        <v>36</v>
      </c>
      <c r="L104" s="83"/>
      <c r="M104" s="84" t="str">
        <f t="shared" si="10"/>
        <v>Synthèse</v>
      </c>
      <c r="N104" s="43" t="str">
        <f t="shared" si="11"/>
        <v>oui</v>
      </c>
      <c r="O104" s="136" t="s">
        <v>292</v>
      </c>
      <c r="P104" s="136" t="s">
        <v>64</v>
      </c>
      <c r="Q104" s="135" t="s">
        <v>1762</v>
      </c>
      <c r="R104" s="292">
        <v>12</v>
      </c>
    </row>
    <row r="105" spans="1:18" s="43" customFormat="1" ht="24" customHeight="1">
      <c r="A105" s="79">
        <v>98</v>
      </c>
      <c r="B105" s="123" t="s">
        <v>293</v>
      </c>
      <c r="C105" s="123" t="s">
        <v>294</v>
      </c>
      <c r="D105" s="298">
        <v>2.75</v>
      </c>
      <c r="E105" s="299">
        <v>1</v>
      </c>
      <c r="F105" s="80">
        <f t="shared" si="6"/>
        <v>1.875</v>
      </c>
      <c r="G105" s="81">
        <f t="shared" si="7"/>
        <v>5.625</v>
      </c>
      <c r="H105" s="292">
        <v>4</v>
      </c>
      <c r="I105" s="82">
        <f t="shared" si="8"/>
        <v>12</v>
      </c>
      <c r="J105" s="91"/>
      <c r="K105" s="82">
        <f t="shared" si="9"/>
        <v>12</v>
      </c>
      <c r="L105" s="83"/>
      <c r="M105" s="84" t="str">
        <f t="shared" si="10"/>
        <v>Synthèse</v>
      </c>
      <c r="N105" s="43" t="str">
        <f t="shared" si="11"/>
        <v>oui</v>
      </c>
      <c r="O105" s="136" t="s">
        <v>293</v>
      </c>
      <c r="P105" s="136" t="s">
        <v>294</v>
      </c>
      <c r="Q105" s="135" t="s">
        <v>1763</v>
      </c>
      <c r="R105" s="292">
        <v>4</v>
      </c>
    </row>
    <row r="106" spans="1:18" s="43" customFormat="1" ht="24" customHeight="1">
      <c r="A106" s="79">
        <v>99</v>
      </c>
      <c r="B106" s="123" t="s">
        <v>295</v>
      </c>
      <c r="C106" s="123" t="s">
        <v>296</v>
      </c>
      <c r="D106" s="74">
        <v>7.75</v>
      </c>
      <c r="E106" s="299">
        <v>10</v>
      </c>
      <c r="F106" s="80">
        <f t="shared" si="6"/>
        <v>8.875</v>
      </c>
      <c r="G106" s="81">
        <f t="shared" si="7"/>
        <v>26.625</v>
      </c>
      <c r="H106" s="327"/>
      <c r="I106" s="82">
        <f t="shared" si="8"/>
        <v>26.625</v>
      </c>
      <c r="J106" s="91"/>
      <c r="K106" s="82">
        <f t="shared" si="9"/>
        <v>26.625</v>
      </c>
      <c r="L106" s="83"/>
      <c r="M106" s="84" t="str">
        <f t="shared" si="10"/>
        <v>Juin</v>
      </c>
      <c r="N106" s="43" t="str">
        <f t="shared" si="11"/>
        <v>oui</v>
      </c>
      <c r="O106" s="136" t="s">
        <v>295</v>
      </c>
      <c r="P106" s="136" t="s">
        <v>296</v>
      </c>
      <c r="Q106" s="135"/>
      <c r="R106" s="327"/>
    </row>
    <row r="107" spans="1:18" s="43" customFormat="1" ht="24" customHeight="1">
      <c r="A107" s="79">
        <v>100</v>
      </c>
      <c r="B107" s="123" t="s">
        <v>297</v>
      </c>
      <c r="C107" s="123" t="s">
        <v>298</v>
      </c>
      <c r="D107" s="298">
        <v>2.25</v>
      </c>
      <c r="E107" s="299">
        <v>2</v>
      </c>
      <c r="F107" s="80">
        <f t="shared" si="6"/>
        <v>2.125</v>
      </c>
      <c r="G107" s="81">
        <f t="shared" si="7"/>
        <v>6.375</v>
      </c>
      <c r="H107" s="292">
        <v>5.5</v>
      </c>
      <c r="I107" s="82">
        <f t="shared" si="8"/>
        <v>16.5</v>
      </c>
      <c r="J107" s="91"/>
      <c r="K107" s="82">
        <f t="shared" si="9"/>
        <v>16.5</v>
      </c>
      <c r="L107" s="83"/>
      <c r="M107" s="84" t="str">
        <f t="shared" si="10"/>
        <v>Synthèse</v>
      </c>
      <c r="N107" s="43" t="str">
        <f t="shared" si="11"/>
        <v>oui</v>
      </c>
      <c r="O107" s="136" t="s">
        <v>297</v>
      </c>
      <c r="P107" s="136" t="s">
        <v>298</v>
      </c>
      <c r="Q107" s="135" t="s">
        <v>1764</v>
      </c>
      <c r="R107" s="292">
        <v>5.5</v>
      </c>
    </row>
    <row r="108" spans="1:18" s="43" customFormat="1" ht="24" customHeight="1">
      <c r="A108" s="79">
        <v>101</v>
      </c>
      <c r="B108" s="124" t="s">
        <v>299</v>
      </c>
      <c r="C108" s="124" t="s">
        <v>300</v>
      </c>
      <c r="D108" s="307"/>
      <c r="E108" s="307"/>
      <c r="F108" s="80">
        <f t="shared" si="6"/>
        <v>0</v>
      </c>
      <c r="G108" s="81">
        <f t="shared" si="7"/>
        <v>0</v>
      </c>
      <c r="H108" s="330"/>
      <c r="I108" s="82">
        <f t="shared" si="8"/>
        <v>0</v>
      </c>
      <c r="J108" s="91"/>
      <c r="K108" s="82">
        <f t="shared" si="9"/>
        <v>0</v>
      </c>
      <c r="L108" s="83"/>
      <c r="M108" s="84" t="str">
        <f t="shared" si="10"/>
        <v>Juin</v>
      </c>
      <c r="N108" s="43" t="str">
        <f t="shared" si="11"/>
        <v>oui</v>
      </c>
      <c r="O108" s="136" t="s">
        <v>299</v>
      </c>
      <c r="P108" s="136" t="s">
        <v>300</v>
      </c>
      <c r="Q108" s="135"/>
      <c r="R108" s="330"/>
    </row>
    <row r="109" spans="1:18" s="43" customFormat="1" ht="24" customHeight="1">
      <c r="A109" s="79">
        <v>102</v>
      </c>
      <c r="B109" s="123" t="s">
        <v>301</v>
      </c>
      <c r="C109" s="123" t="s">
        <v>302</v>
      </c>
      <c r="D109" s="298">
        <v>4.25</v>
      </c>
      <c r="E109" s="299">
        <v>5</v>
      </c>
      <c r="F109" s="80">
        <f t="shared" si="6"/>
        <v>4.625</v>
      </c>
      <c r="G109" s="81">
        <f t="shared" si="7"/>
        <v>13.875</v>
      </c>
      <c r="H109" s="292">
        <v>15</v>
      </c>
      <c r="I109" s="82">
        <f t="shared" si="8"/>
        <v>45</v>
      </c>
      <c r="J109" s="91"/>
      <c r="K109" s="82">
        <f t="shared" si="9"/>
        <v>45</v>
      </c>
      <c r="L109" s="83"/>
      <c r="M109" s="84" t="str">
        <f t="shared" si="10"/>
        <v>Synthèse</v>
      </c>
      <c r="N109" s="43" t="str">
        <f t="shared" si="11"/>
        <v>oui</v>
      </c>
      <c r="O109" s="136" t="s">
        <v>301</v>
      </c>
      <c r="P109" s="136" t="s">
        <v>302</v>
      </c>
      <c r="Q109" s="135" t="s">
        <v>1765</v>
      </c>
      <c r="R109" s="292">
        <v>15</v>
      </c>
    </row>
    <row r="110" spans="1:18" s="43" customFormat="1" ht="24" customHeight="1">
      <c r="A110" s="79">
        <v>103</v>
      </c>
      <c r="B110" s="123" t="s">
        <v>303</v>
      </c>
      <c r="C110" s="123" t="s">
        <v>304</v>
      </c>
      <c r="D110" s="298">
        <v>10.5</v>
      </c>
      <c r="E110" s="299">
        <v>5.5</v>
      </c>
      <c r="F110" s="80">
        <f t="shared" si="6"/>
        <v>8</v>
      </c>
      <c r="G110" s="81">
        <f t="shared" si="7"/>
        <v>24</v>
      </c>
      <c r="H110" s="292">
        <v>2.5</v>
      </c>
      <c r="I110" s="82">
        <f t="shared" si="8"/>
        <v>24</v>
      </c>
      <c r="J110" s="91"/>
      <c r="K110" s="82">
        <f t="shared" si="9"/>
        <v>24</v>
      </c>
      <c r="L110" s="83"/>
      <c r="M110" s="84" t="str">
        <f t="shared" si="10"/>
        <v>Synthèse</v>
      </c>
      <c r="N110" s="43" t="str">
        <f t="shared" si="11"/>
        <v>oui</v>
      </c>
      <c r="O110" s="136" t="s">
        <v>303</v>
      </c>
      <c r="P110" s="136" t="s">
        <v>304</v>
      </c>
      <c r="Q110" s="135" t="s">
        <v>1766</v>
      </c>
      <c r="R110" s="292">
        <v>2.5</v>
      </c>
    </row>
    <row r="111" spans="1:18" s="43" customFormat="1" ht="24" customHeight="1">
      <c r="A111" s="79">
        <v>104</v>
      </c>
      <c r="B111" s="123" t="s">
        <v>305</v>
      </c>
      <c r="C111" s="123" t="s">
        <v>306</v>
      </c>
      <c r="D111" s="298">
        <v>3</v>
      </c>
      <c r="E111" s="299">
        <v>1.5</v>
      </c>
      <c r="F111" s="80">
        <f t="shared" si="6"/>
        <v>2.25</v>
      </c>
      <c r="G111" s="81">
        <f t="shared" si="7"/>
        <v>6.75</v>
      </c>
      <c r="H111" s="292">
        <v>6</v>
      </c>
      <c r="I111" s="82">
        <f t="shared" si="8"/>
        <v>18</v>
      </c>
      <c r="J111" s="91"/>
      <c r="K111" s="82">
        <f t="shared" si="9"/>
        <v>18</v>
      </c>
      <c r="L111" s="83"/>
      <c r="M111" s="84" t="str">
        <f t="shared" si="10"/>
        <v>Synthèse</v>
      </c>
      <c r="N111" s="43" t="str">
        <f t="shared" si="11"/>
        <v>oui</v>
      </c>
      <c r="O111" s="136" t="s">
        <v>305</v>
      </c>
      <c r="P111" s="136" t="s">
        <v>306</v>
      </c>
      <c r="Q111" s="135" t="s">
        <v>1767</v>
      </c>
      <c r="R111" s="292">
        <v>6</v>
      </c>
    </row>
    <row r="112" spans="1:18" s="43" customFormat="1" ht="24" customHeight="1">
      <c r="A112" s="79">
        <v>105</v>
      </c>
      <c r="B112" s="123" t="s">
        <v>307</v>
      </c>
      <c r="C112" s="123" t="s">
        <v>206</v>
      </c>
      <c r="D112" s="298">
        <v>0.25</v>
      </c>
      <c r="E112" s="299">
        <v>0.5</v>
      </c>
      <c r="F112" s="80">
        <f t="shared" si="6"/>
        <v>0.375</v>
      </c>
      <c r="G112" s="81">
        <f t="shared" si="7"/>
        <v>1.125</v>
      </c>
      <c r="H112" s="292">
        <v>2</v>
      </c>
      <c r="I112" s="82">
        <f t="shared" si="8"/>
        <v>6</v>
      </c>
      <c r="J112" s="91"/>
      <c r="K112" s="82">
        <f t="shared" si="9"/>
        <v>6</v>
      </c>
      <c r="L112" s="83"/>
      <c r="M112" s="84" t="str">
        <f t="shared" si="10"/>
        <v>Synthèse</v>
      </c>
      <c r="N112" s="43" t="str">
        <f t="shared" si="11"/>
        <v>oui</v>
      </c>
      <c r="O112" s="136" t="s">
        <v>307</v>
      </c>
      <c r="P112" s="136" t="s">
        <v>206</v>
      </c>
      <c r="Q112" s="135" t="s">
        <v>1768</v>
      </c>
      <c r="R112" s="292">
        <v>2</v>
      </c>
    </row>
    <row r="113" spans="1:18" s="43" customFormat="1" ht="24" customHeight="1">
      <c r="A113" s="79">
        <v>106</v>
      </c>
      <c r="B113" s="123" t="s">
        <v>308</v>
      </c>
      <c r="C113" s="123" t="s">
        <v>309</v>
      </c>
      <c r="D113" s="298">
        <v>10</v>
      </c>
      <c r="E113" s="299">
        <v>7.5</v>
      </c>
      <c r="F113" s="80">
        <f t="shared" si="6"/>
        <v>8.75</v>
      </c>
      <c r="G113" s="81">
        <f t="shared" si="7"/>
        <v>26.25</v>
      </c>
      <c r="H113" s="327"/>
      <c r="I113" s="82">
        <f t="shared" si="8"/>
        <v>26.25</v>
      </c>
      <c r="J113" s="91"/>
      <c r="K113" s="82">
        <f t="shared" si="9"/>
        <v>26.25</v>
      </c>
      <c r="L113" s="83"/>
      <c r="M113" s="84" t="str">
        <f t="shared" si="10"/>
        <v>Juin</v>
      </c>
      <c r="N113" s="43" t="str">
        <f t="shared" si="11"/>
        <v>oui</v>
      </c>
      <c r="O113" s="136" t="s">
        <v>308</v>
      </c>
      <c r="P113" s="136" t="s">
        <v>309</v>
      </c>
      <c r="Q113" s="135"/>
      <c r="R113" s="327"/>
    </row>
    <row r="114" spans="1:18" s="43" customFormat="1" ht="24" customHeight="1">
      <c r="A114" s="79">
        <v>107</v>
      </c>
      <c r="B114" s="123" t="s">
        <v>310</v>
      </c>
      <c r="C114" s="123" t="s">
        <v>311</v>
      </c>
      <c r="D114" s="298">
        <v>5.75</v>
      </c>
      <c r="E114" s="299">
        <v>4.5</v>
      </c>
      <c r="F114" s="80">
        <f t="shared" si="6"/>
        <v>5.125</v>
      </c>
      <c r="G114" s="81">
        <f t="shared" si="7"/>
        <v>15.375</v>
      </c>
      <c r="H114" s="327"/>
      <c r="I114" s="82">
        <f t="shared" si="8"/>
        <v>15.375</v>
      </c>
      <c r="J114" s="91"/>
      <c r="K114" s="82">
        <f t="shared" si="9"/>
        <v>15.375</v>
      </c>
      <c r="L114" s="83"/>
      <c r="M114" s="84" t="str">
        <f t="shared" si="10"/>
        <v>Juin</v>
      </c>
      <c r="N114" s="43" t="str">
        <f t="shared" si="11"/>
        <v>oui</v>
      </c>
      <c r="O114" s="136" t="s">
        <v>310</v>
      </c>
      <c r="P114" s="136" t="s">
        <v>311</v>
      </c>
      <c r="Q114" s="135"/>
      <c r="R114" s="327"/>
    </row>
    <row r="115" spans="1:18" s="43" customFormat="1" ht="24" customHeight="1">
      <c r="A115" s="79">
        <v>108</v>
      </c>
      <c r="B115" s="123" t="s">
        <v>312</v>
      </c>
      <c r="C115" s="123" t="s">
        <v>313</v>
      </c>
      <c r="D115" s="298">
        <v>1.25</v>
      </c>
      <c r="E115" s="299">
        <v>4</v>
      </c>
      <c r="F115" s="80">
        <f t="shared" si="6"/>
        <v>2.625</v>
      </c>
      <c r="G115" s="81">
        <f t="shared" si="7"/>
        <v>7.875</v>
      </c>
      <c r="H115" s="292">
        <v>3</v>
      </c>
      <c r="I115" s="82">
        <f t="shared" si="8"/>
        <v>9</v>
      </c>
      <c r="J115" s="91"/>
      <c r="K115" s="82">
        <f t="shared" si="9"/>
        <v>9</v>
      </c>
      <c r="L115" s="83"/>
      <c r="M115" s="84" t="str">
        <f t="shared" si="10"/>
        <v>Synthèse</v>
      </c>
      <c r="N115" s="43" t="str">
        <f t="shared" si="11"/>
        <v>oui</v>
      </c>
      <c r="O115" s="136" t="s">
        <v>312</v>
      </c>
      <c r="P115" s="136" t="s">
        <v>313</v>
      </c>
      <c r="Q115" s="135" t="s">
        <v>1769</v>
      </c>
      <c r="R115" s="292">
        <v>3</v>
      </c>
    </row>
    <row r="116" spans="1:18" s="43" customFormat="1" ht="24" customHeight="1">
      <c r="A116" s="79">
        <v>109</v>
      </c>
      <c r="B116" s="123" t="s">
        <v>314</v>
      </c>
      <c r="C116" s="123" t="s">
        <v>315</v>
      </c>
      <c r="D116" s="298">
        <v>1.5</v>
      </c>
      <c r="E116" s="299">
        <v>2.5</v>
      </c>
      <c r="F116" s="80">
        <f t="shared" si="6"/>
        <v>2</v>
      </c>
      <c r="G116" s="81">
        <f t="shared" si="7"/>
        <v>6</v>
      </c>
      <c r="H116" s="292">
        <v>3</v>
      </c>
      <c r="I116" s="82">
        <f t="shared" si="8"/>
        <v>9</v>
      </c>
      <c r="J116" s="91"/>
      <c r="K116" s="82">
        <f t="shared" si="9"/>
        <v>9</v>
      </c>
      <c r="L116" s="83"/>
      <c r="M116" s="84" t="str">
        <f t="shared" si="10"/>
        <v>Synthèse</v>
      </c>
      <c r="N116" s="43" t="str">
        <f t="shared" si="11"/>
        <v>oui</v>
      </c>
      <c r="O116" s="136" t="s">
        <v>314</v>
      </c>
      <c r="P116" s="136" t="s">
        <v>315</v>
      </c>
      <c r="Q116" s="135" t="s">
        <v>1770</v>
      </c>
      <c r="R116" s="292">
        <v>3</v>
      </c>
    </row>
    <row r="117" spans="1:18" s="43" customFormat="1" ht="24" customHeight="1">
      <c r="A117" s="79">
        <v>110</v>
      </c>
      <c r="B117" s="123" t="s">
        <v>316</v>
      </c>
      <c r="C117" s="123" t="s">
        <v>317</v>
      </c>
      <c r="D117" s="74">
        <v>13</v>
      </c>
      <c r="E117" s="299">
        <v>2.5</v>
      </c>
      <c r="F117" s="80">
        <f t="shared" si="6"/>
        <v>7.75</v>
      </c>
      <c r="G117" s="81">
        <f t="shared" si="7"/>
        <v>23.25</v>
      </c>
      <c r="H117" s="327"/>
      <c r="I117" s="82">
        <f t="shared" si="8"/>
        <v>23.25</v>
      </c>
      <c r="J117" s="91"/>
      <c r="K117" s="82">
        <f t="shared" si="9"/>
        <v>23.25</v>
      </c>
      <c r="L117" s="83"/>
      <c r="M117" s="84" t="str">
        <f t="shared" si="10"/>
        <v>Juin</v>
      </c>
      <c r="N117" s="43" t="str">
        <f t="shared" si="11"/>
        <v>oui</v>
      </c>
      <c r="O117" s="136" t="s">
        <v>316</v>
      </c>
      <c r="P117" s="136" t="s">
        <v>317</v>
      </c>
      <c r="Q117" s="135"/>
      <c r="R117" s="327"/>
    </row>
    <row r="118" spans="1:18" s="43" customFormat="1" ht="24" customHeight="1">
      <c r="A118" s="79">
        <v>111</v>
      </c>
      <c r="B118" s="123" t="s">
        <v>318</v>
      </c>
      <c r="C118" s="123" t="s">
        <v>43</v>
      </c>
      <c r="D118" s="298">
        <v>3</v>
      </c>
      <c r="E118" s="299">
        <v>7</v>
      </c>
      <c r="F118" s="80">
        <f t="shared" si="6"/>
        <v>5</v>
      </c>
      <c r="G118" s="81">
        <f t="shared" si="7"/>
        <v>15</v>
      </c>
      <c r="H118" s="327"/>
      <c r="I118" s="82">
        <f t="shared" si="8"/>
        <v>15</v>
      </c>
      <c r="J118" s="91"/>
      <c r="K118" s="82">
        <f t="shared" si="9"/>
        <v>15</v>
      </c>
      <c r="L118" s="83"/>
      <c r="M118" s="84" t="str">
        <f t="shared" si="10"/>
        <v>Juin</v>
      </c>
      <c r="N118" s="43" t="str">
        <f t="shared" si="11"/>
        <v>oui</v>
      </c>
      <c r="O118" s="136" t="s">
        <v>318</v>
      </c>
      <c r="P118" s="136" t="s">
        <v>43</v>
      </c>
      <c r="Q118" s="135"/>
      <c r="R118" s="327"/>
    </row>
    <row r="119" spans="1:18" s="43" customFormat="1" ht="24" customHeight="1">
      <c r="A119" s="79">
        <v>112</v>
      </c>
      <c r="B119" s="123" t="s">
        <v>319</v>
      </c>
      <c r="C119" s="123" t="s">
        <v>320</v>
      </c>
      <c r="D119" s="298">
        <v>3.5</v>
      </c>
      <c r="E119" s="299">
        <v>2.5</v>
      </c>
      <c r="F119" s="80">
        <f t="shared" si="6"/>
        <v>3</v>
      </c>
      <c r="G119" s="81">
        <f t="shared" si="7"/>
        <v>9</v>
      </c>
      <c r="H119" s="292">
        <v>5</v>
      </c>
      <c r="I119" s="82">
        <f t="shared" si="8"/>
        <v>15</v>
      </c>
      <c r="J119" s="91"/>
      <c r="K119" s="82">
        <f t="shared" si="9"/>
        <v>15</v>
      </c>
      <c r="L119" s="83"/>
      <c r="M119" s="84" t="str">
        <f t="shared" si="10"/>
        <v>Synthèse</v>
      </c>
      <c r="N119" s="43" t="str">
        <f t="shared" si="11"/>
        <v>oui</v>
      </c>
      <c r="O119" s="136" t="s">
        <v>319</v>
      </c>
      <c r="P119" s="136" t="s">
        <v>320</v>
      </c>
      <c r="Q119" s="135" t="s">
        <v>1771</v>
      </c>
      <c r="R119" s="292">
        <v>2</v>
      </c>
    </row>
    <row r="120" spans="1:18" s="43" customFormat="1" ht="24" customHeight="1">
      <c r="A120" s="79">
        <v>113</v>
      </c>
      <c r="B120" s="123" t="s">
        <v>321</v>
      </c>
      <c r="C120" s="123" t="s">
        <v>322</v>
      </c>
      <c r="D120" s="307"/>
      <c r="E120" s="307"/>
      <c r="F120" s="80">
        <f t="shared" si="6"/>
        <v>0</v>
      </c>
      <c r="G120" s="81">
        <f t="shared" si="7"/>
        <v>0</v>
      </c>
      <c r="H120" s="330"/>
      <c r="I120" s="82">
        <f t="shared" si="8"/>
        <v>0</v>
      </c>
      <c r="J120" s="91"/>
      <c r="K120" s="82">
        <f t="shared" si="9"/>
        <v>0</v>
      </c>
      <c r="L120" s="83"/>
      <c r="M120" s="84" t="str">
        <f t="shared" si="10"/>
        <v>Juin</v>
      </c>
      <c r="N120" s="43" t="str">
        <f t="shared" si="11"/>
        <v>oui</v>
      </c>
      <c r="O120" s="136" t="s">
        <v>321</v>
      </c>
      <c r="P120" s="136" t="s">
        <v>322</v>
      </c>
      <c r="Q120" s="135"/>
      <c r="R120" s="330"/>
    </row>
    <row r="121" spans="1:18" s="43" customFormat="1" ht="24" customHeight="1">
      <c r="A121" s="79">
        <v>114</v>
      </c>
      <c r="B121" s="123" t="s">
        <v>323</v>
      </c>
      <c r="C121" s="123" t="s">
        <v>324</v>
      </c>
      <c r="D121" s="298">
        <v>0.5</v>
      </c>
      <c r="E121" s="299">
        <v>2</v>
      </c>
      <c r="F121" s="80">
        <f t="shared" si="6"/>
        <v>1.25</v>
      </c>
      <c r="G121" s="81">
        <f t="shared" si="7"/>
        <v>3.75</v>
      </c>
      <c r="H121" s="292">
        <v>6</v>
      </c>
      <c r="I121" s="82">
        <f t="shared" si="8"/>
        <v>18</v>
      </c>
      <c r="J121" s="91"/>
      <c r="K121" s="82">
        <f t="shared" si="9"/>
        <v>18</v>
      </c>
      <c r="L121" s="83"/>
      <c r="M121" s="84" t="str">
        <f t="shared" si="10"/>
        <v>Synthèse</v>
      </c>
      <c r="N121" s="43" t="str">
        <f t="shared" si="11"/>
        <v>oui</v>
      </c>
      <c r="O121" s="136" t="s">
        <v>323</v>
      </c>
      <c r="P121" s="136" t="s">
        <v>324</v>
      </c>
      <c r="Q121" s="135" t="s">
        <v>1772</v>
      </c>
      <c r="R121" s="292">
        <v>6</v>
      </c>
    </row>
    <row r="122" spans="1:18" s="43" customFormat="1" ht="24" customHeight="1">
      <c r="A122" s="79">
        <v>115</v>
      </c>
      <c r="B122" s="123" t="s">
        <v>325</v>
      </c>
      <c r="C122" s="123" t="s">
        <v>326</v>
      </c>
      <c r="D122" s="74">
        <v>9.25</v>
      </c>
      <c r="E122" s="299">
        <v>5.5</v>
      </c>
      <c r="F122" s="80">
        <f t="shared" si="6"/>
        <v>7.375</v>
      </c>
      <c r="G122" s="81">
        <f t="shared" si="7"/>
        <v>22.125</v>
      </c>
      <c r="H122" s="327"/>
      <c r="I122" s="82">
        <f t="shared" si="8"/>
        <v>22.125</v>
      </c>
      <c r="J122" s="91"/>
      <c r="K122" s="82">
        <f t="shared" si="9"/>
        <v>22.125</v>
      </c>
      <c r="L122" s="83"/>
      <c r="M122" s="84" t="str">
        <f t="shared" si="10"/>
        <v>Juin</v>
      </c>
      <c r="N122" s="43" t="str">
        <f t="shared" si="11"/>
        <v>oui</v>
      </c>
      <c r="O122" s="136" t="s">
        <v>325</v>
      </c>
      <c r="P122" s="136" t="s">
        <v>326</v>
      </c>
      <c r="Q122" s="135"/>
      <c r="R122" s="327"/>
    </row>
    <row r="123" spans="1:18" s="43" customFormat="1" ht="24" customHeight="1">
      <c r="A123" s="79">
        <v>116</v>
      </c>
      <c r="B123" s="123" t="s">
        <v>327</v>
      </c>
      <c r="C123" s="123" t="s">
        <v>328</v>
      </c>
      <c r="D123" s="298">
        <v>2.25</v>
      </c>
      <c r="E123" s="299">
        <v>2.5</v>
      </c>
      <c r="F123" s="80">
        <f t="shared" si="6"/>
        <v>2.375</v>
      </c>
      <c r="G123" s="81">
        <f t="shared" si="7"/>
        <v>7.125</v>
      </c>
      <c r="H123" s="292">
        <v>5</v>
      </c>
      <c r="I123" s="82">
        <f t="shared" si="8"/>
        <v>15</v>
      </c>
      <c r="J123" s="91"/>
      <c r="K123" s="82">
        <f t="shared" si="9"/>
        <v>15</v>
      </c>
      <c r="L123" s="83"/>
      <c r="M123" s="84" t="str">
        <f t="shared" si="10"/>
        <v>Synthèse</v>
      </c>
      <c r="N123" s="43" t="str">
        <f t="shared" si="11"/>
        <v>oui</v>
      </c>
      <c r="O123" s="136" t="s">
        <v>327</v>
      </c>
      <c r="P123" s="136" t="s">
        <v>328</v>
      </c>
      <c r="Q123" s="135" t="s">
        <v>1773</v>
      </c>
      <c r="R123" s="292">
        <v>2.5</v>
      </c>
    </row>
    <row r="124" spans="1:18" s="43" customFormat="1" ht="24" customHeight="1">
      <c r="A124" s="79">
        <v>117</v>
      </c>
      <c r="B124" s="123" t="s">
        <v>329</v>
      </c>
      <c r="C124" s="123" t="s">
        <v>330</v>
      </c>
      <c r="D124" s="298">
        <v>1.25</v>
      </c>
      <c r="E124" s="299">
        <v>2.5</v>
      </c>
      <c r="F124" s="80">
        <f t="shared" si="6"/>
        <v>1.875</v>
      </c>
      <c r="G124" s="81">
        <f t="shared" si="7"/>
        <v>5.625</v>
      </c>
      <c r="H124" s="292">
        <v>4.5</v>
      </c>
      <c r="I124" s="82">
        <f t="shared" si="8"/>
        <v>13.5</v>
      </c>
      <c r="J124" s="91"/>
      <c r="K124" s="82">
        <f t="shared" si="9"/>
        <v>13.5</v>
      </c>
      <c r="L124" s="83"/>
      <c r="M124" s="84" t="str">
        <f t="shared" si="10"/>
        <v>Synthèse</v>
      </c>
      <c r="N124" s="43" t="str">
        <f t="shared" si="11"/>
        <v>oui</v>
      </c>
      <c r="O124" s="136" t="s">
        <v>329</v>
      </c>
      <c r="P124" s="136" t="s">
        <v>330</v>
      </c>
      <c r="Q124" s="135" t="s">
        <v>1774</v>
      </c>
      <c r="R124" s="292">
        <v>4.5</v>
      </c>
    </row>
    <row r="125" spans="1:18" s="43" customFormat="1" ht="24" customHeight="1">
      <c r="A125" s="79">
        <v>118</v>
      </c>
      <c r="B125" s="123" t="s">
        <v>331</v>
      </c>
      <c r="C125" s="123" t="s">
        <v>332</v>
      </c>
      <c r="D125" s="74">
        <v>7</v>
      </c>
      <c r="E125" s="299">
        <v>10</v>
      </c>
      <c r="F125" s="80">
        <f t="shared" si="6"/>
        <v>8.5</v>
      </c>
      <c r="G125" s="81">
        <f t="shared" si="7"/>
        <v>25.5</v>
      </c>
      <c r="H125" s="327"/>
      <c r="I125" s="82">
        <f t="shared" si="8"/>
        <v>25.5</v>
      </c>
      <c r="J125" s="91"/>
      <c r="K125" s="82">
        <f t="shared" si="9"/>
        <v>25.5</v>
      </c>
      <c r="L125" s="83"/>
      <c r="M125" s="84" t="str">
        <f t="shared" si="10"/>
        <v>Juin</v>
      </c>
      <c r="N125" s="43" t="str">
        <f t="shared" si="11"/>
        <v>oui</v>
      </c>
      <c r="O125" s="136" t="s">
        <v>331</v>
      </c>
      <c r="P125" s="136" t="s">
        <v>332</v>
      </c>
      <c r="Q125" s="135"/>
      <c r="R125" s="327"/>
    </row>
    <row r="126" spans="1:18" s="43" customFormat="1" ht="24" customHeight="1">
      <c r="A126" s="79">
        <v>119</v>
      </c>
      <c r="B126" s="123" t="s">
        <v>74</v>
      </c>
      <c r="C126" s="123" t="s">
        <v>333</v>
      </c>
      <c r="D126" s="298">
        <v>1.5</v>
      </c>
      <c r="E126" s="299">
        <v>4.5</v>
      </c>
      <c r="F126" s="80">
        <f t="shared" si="6"/>
        <v>3</v>
      </c>
      <c r="G126" s="81">
        <f t="shared" si="7"/>
        <v>9</v>
      </c>
      <c r="H126" s="292">
        <v>4.5</v>
      </c>
      <c r="I126" s="82">
        <f t="shared" si="8"/>
        <v>13.5</v>
      </c>
      <c r="J126" s="91"/>
      <c r="K126" s="82">
        <f t="shared" si="9"/>
        <v>13.5</v>
      </c>
      <c r="L126" s="83"/>
      <c r="M126" s="84" t="str">
        <f t="shared" si="10"/>
        <v>Synthèse</v>
      </c>
      <c r="N126" s="43" t="str">
        <f t="shared" si="11"/>
        <v>oui</v>
      </c>
      <c r="O126" s="136" t="s">
        <v>74</v>
      </c>
      <c r="P126" s="136" t="s">
        <v>333</v>
      </c>
      <c r="Q126" s="135" t="s">
        <v>1775</v>
      </c>
      <c r="R126" s="292">
        <v>4.5</v>
      </c>
    </row>
    <row r="127" spans="1:18" s="43" customFormat="1" ht="24" customHeight="1">
      <c r="A127" s="79">
        <v>120</v>
      </c>
      <c r="B127" s="123" t="s">
        <v>334</v>
      </c>
      <c r="C127" s="123" t="s">
        <v>73</v>
      </c>
      <c r="D127" s="298">
        <v>6.75</v>
      </c>
      <c r="E127" s="299">
        <v>3.5</v>
      </c>
      <c r="F127" s="80">
        <f t="shared" si="6"/>
        <v>5.125</v>
      </c>
      <c r="G127" s="81">
        <f t="shared" si="7"/>
        <v>15.375</v>
      </c>
      <c r="H127" s="292">
        <v>4</v>
      </c>
      <c r="I127" s="82">
        <f t="shared" si="8"/>
        <v>15.375</v>
      </c>
      <c r="J127" s="91"/>
      <c r="K127" s="82">
        <f t="shared" si="9"/>
        <v>15.375</v>
      </c>
      <c r="L127" s="83"/>
      <c r="M127" s="84" t="str">
        <f t="shared" si="10"/>
        <v>Synthèse</v>
      </c>
      <c r="N127" s="43" t="str">
        <f t="shared" si="11"/>
        <v>oui</v>
      </c>
      <c r="O127" s="136" t="s">
        <v>334</v>
      </c>
      <c r="P127" s="136" t="s">
        <v>73</v>
      </c>
      <c r="Q127" s="135" t="s">
        <v>1776</v>
      </c>
      <c r="R127" s="292">
        <v>4</v>
      </c>
    </row>
    <row r="128" spans="1:18" s="43" customFormat="1" ht="24" customHeight="1">
      <c r="A128" s="79">
        <v>121</v>
      </c>
      <c r="B128" s="123" t="s">
        <v>335</v>
      </c>
      <c r="C128" s="123" t="s">
        <v>45</v>
      </c>
      <c r="D128" s="74">
        <v>11.5</v>
      </c>
      <c r="E128" s="299">
        <v>6.5</v>
      </c>
      <c r="F128" s="80">
        <f t="shared" si="6"/>
        <v>9</v>
      </c>
      <c r="G128" s="81">
        <f t="shared" si="7"/>
        <v>27</v>
      </c>
      <c r="H128" s="327"/>
      <c r="I128" s="82">
        <f t="shared" si="8"/>
        <v>27</v>
      </c>
      <c r="J128" s="91"/>
      <c r="K128" s="82">
        <f t="shared" si="9"/>
        <v>27</v>
      </c>
      <c r="L128" s="83"/>
      <c r="M128" s="84" t="str">
        <f t="shared" si="10"/>
        <v>Juin</v>
      </c>
      <c r="N128" s="43" t="str">
        <f t="shared" si="11"/>
        <v>oui</v>
      </c>
      <c r="O128" s="136" t="s">
        <v>335</v>
      </c>
      <c r="P128" s="136" t="s">
        <v>45</v>
      </c>
      <c r="Q128" s="135"/>
      <c r="R128" s="327"/>
    </row>
    <row r="129" spans="1:18" s="43" customFormat="1" ht="24" customHeight="1">
      <c r="A129" s="79">
        <v>122</v>
      </c>
      <c r="B129" s="123" t="s">
        <v>336</v>
      </c>
      <c r="C129" s="123" t="s">
        <v>337</v>
      </c>
      <c r="D129" s="298">
        <v>5.5</v>
      </c>
      <c r="E129" s="299">
        <v>6.5</v>
      </c>
      <c r="F129" s="80">
        <f t="shared" si="6"/>
        <v>6</v>
      </c>
      <c r="G129" s="81">
        <f t="shared" si="7"/>
        <v>18</v>
      </c>
      <c r="H129" s="327"/>
      <c r="I129" s="82">
        <f t="shared" si="8"/>
        <v>18</v>
      </c>
      <c r="J129" s="91"/>
      <c r="K129" s="82">
        <f t="shared" si="9"/>
        <v>18</v>
      </c>
      <c r="L129" s="83"/>
      <c r="M129" s="84" t="str">
        <f t="shared" si="10"/>
        <v>Juin</v>
      </c>
      <c r="N129" s="43" t="str">
        <f t="shared" si="11"/>
        <v>oui</v>
      </c>
      <c r="O129" s="136" t="s">
        <v>336</v>
      </c>
      <c r="P129" s="136" t="s">
        <v>337</v>
      </c>
      <c r="Q129" s="135"/>
      <c r="R129" s="327"/>
    </row>
    <row r="130" spans="1:18" s="43" customFormat="1" ht="24" customHeight="1">
      <c r="A130" s="79">
        <v>123</v>
      </c>
      <c r="B130" s="123" t="s">
        <v>338</v>
      </c>
      <c r="C130" s="123" t="s">
        <v>339</v>
      </c>
      <c r="D130" s="298">
        <v>1.25</v>
      </c>
      <c r="E130" s="299">
        <v>2</v>
      </c>
      <c r="F130" s="80">
        <f t="shared" si="6"/>
        <v>1.625</v>
      </c>
      <c r="G130" s="81">
        <f t="shared" si="7"/>
        <v>4.875</v>
      </c>
      <c r="H130" s="292">
        <v>3.5</v>
      </c>
      <c r="I130" s="82">
        <f t="shared" si="8"/>
        <v>10.5</v>
      </c>
      <c r="J130" s="91"/>
      <c r="K130" s="82">
        <f t="shared" si="9"/>
        <v>10.5</v>
      </c>
      <c r="L130" s="83"/>
      <c r="M130" s="84" t="str">
        <f t="shared" si="10"/>
        <v>Synthèse</v>
      </c>
      <c r="N130" s="43" t="str">
        <f t="shared" si="11"/>
        <v>oui</v>
      </c>
      <c r="O130" s="136" t="s">
        <v>338</v>
      </c>
      <c r="P130" s="136" t="s">
        <v>339</v>
      </c>
      <c r="Q130" s="135" t="s">
        <v>1777</v>
      </c>
      <c r="R130" s="292">
        <v>3.5</v>
      </c>
    </row>
    <row r="131" spans="1:18" s="43" customFormat="1" ht="24" customHeight="1">
      <c r="A131" s="79">
        <v>124</v>
      </c>
      <c r="B131" s="123" t="s">
        <v>340</v>
      </c>
      <c r="C131" s="123" t="s">
        <v>341</v>
      </c>
      <c r="D131" s="298">
        <v>2</v>
      </c>
      <c r="E131" s="299">
        <v>1</v>
      </c>
      <c r="F131" s="80">
        <f t="shared" si="6"/>
        <v>1.5</v>
      </c>
      <c r="G131" s="81">
        <f t="shared" si="7"/>
        <v>4.5</v>
      </c>
      <c r="H131" s="292">
        <v>4.5</v>
      </c>
      <c r="I131" s="82">
        <f t="shared" si="8"/>
        <v>13.5</v>
      </c>
      <c r="J131" s="91"/>
      <c r="K131" s="82">
        <f t="shared" si="9"/>
        <v>13.5</v>
      </c>
      <c r="L131" s="83"/>
      <c r="M131" s="84" t="str">
        <f t="shared" si="10"/>
        <v>Synthèse</v>
      </c>
      <c r="N131" s="43" t="str">
        <f t="shared" si="11"/>
        <v>oui</v>
      </c>
      <c r="O131" s="136" t="s">
        <v>340</v>
      </c>
      <c r="P131" s="136" t="s">
        <v>341</v>
      </c>
      <c r="Q131" s="135" t="s">
        <v>1778</v>
      </c>
      <c r="R131" s="292">
        <v>4.5</v>
      </c>
    </row>
    <row r="132" spans="1:18" s="43" customFormat="1" ht="24" customHeight="1">
      <c r="A132" s="79">
        <v>125</v>
      </c>
      <c r="B132" s="123" t="s">
        <v>342</v>
      </c>
      <c r="C132" s="123" t="s">
        <v>343</v>
      </c>
      <c r="D132" s="74">
        <v>8</v>
      </c>
      <c r="E132" s="299">
        <v>4.5</v>
      </c>
      <c r="F132" s="80">
        <f t="shared" si="6"/>
        <v>6.25</v>
      </c>
      <c r="G132" s="81">
        <f t="shared" si="7"/>
        <v>18.75</v>
      </c>
      <c r="H132" s="327"/>
      <c r="I132" s="82">
        <f t="shared" si="8"/>
        <v>18.75</v>
      </c>
      <c r="J132" s="91"/>
      <c r="K132" s="82">
        <f t="shared" si="9"/>
        <v>18.75</v>
      </c>
      <c r="L132" s="83"/>
      <c r="M132" s="84" t="str">
        <f t="shared" si="10"/>
        <v>Juin</v>
      </c>
      <c r="N132" s="43" t="str">
        <f t="shared" si="11"/>
        <v>oui</v>
      </c>
      <c r="O132" s="136" t="s">
        <v>342</v>
      </c>
      <c r="P132" s="136" t="s">
        <v>343</v>
      </c>
      <c r="Q132" s="135"/>
      <c r="R132" s="327"/>
    </row>
    <row r="133" spans="1:18" s="43" customFormat="1" ht="24" customHeight="1">
      <c r="A133" s="79">
        <v>126</v>
      </c>
      <c r="B133" s="123" t="s">
        <v>344</v>
      </c>
      <c r="C133" s="123" t="s">
        <v>345</v>
      </c>
      <c r="D133" s="298">
        <v>1.5</v>
      </c>
      <c r="E133" s="299">
        <v>6</v>
      </c>
      <c r="F133" s="80">
        <f t="shared" si="6"/>
        <v>3.75</v>
      </c>
      <c r="G133" s="81">
        <f t="shared" si="7"/>
        <v>11.25</v>
      </c>
      <c r="H133" s="292">
        <v>5</v>
      </c>
      <c r="I133" s="82">
        <f t="shared" si="8"/>
        <v>15</v>
      </c>
      <c r="J133" s="91"/>
      <c r="K133" s="82">
        <f t="shared" si="9"/>
        <v>15</v>
      </c>
      <c r="L133" s="83"/>
      <c r="M133" s="84" t="str">
        <f t="shared" si="10"/>
        <v>Synthèse</v>
      </c>
      <c r="N133" s="43" t="str">
        <f t="shared" si="11"/>
        <v>oui</v>
      </c>
      <c r="O133" s="136" t="s">
        <v>344</v>
      </c>
      <c r="P133" s="136" t="s">
        <v>345</v>
      </c>
      <c r="Q133" s="135" t="s">
        <v>1779</v>
      </c>
      <c r="R133" s="292">
        <v>3</v>
      </c>
    </row>
    <row r="134" spans="1:18" s="43" customFormat="1" ht="24" customHeight="1">
      <c r="A134" s="79">
        <v>127</v>
      </c>
      <c r="B134" s="123" t="s">
        <v>346</v>
      </c>
      <c r="C134" s="123" t="s">
        <v>88</v>
      </c>
      <c r="D134" s="298">
        <v>3.5</v>
      </c>
      <c r="E134" s="299">
        <v>3.5</v>
      </c>
      <c r="F134" s="80">
        <f t="shared" si="6"/>
        <v>3.5</v>
      </c>
      <c r="G134" s="81">
        <f t="shared" si="7"/>
        <v>10.5</v>
      </c>
      <c r="H134" s="292">
        <v>10</v>
      </c>
      <c r="I134" s="82">
        <f t="shared" si="8"/>
        <v>30</v>
      </c>
      <c r="J134" s="91"/>
      <c r="K134" s="82">
        <f t="shared" si="9"/>
        <v>30</v>
      </c>
      <c r="L134" s="83"/>
      <c r="M134" s="84" t="str">
        <f t="shared" si="10"/>
        <v>Synthèse</v>
      </c>
      <c r="N134" s="43" t="str">
        <f t="shared" si="11"/>
        <v>oui</v>
      </c>
      <c r="O134" s="136" t="s">
        <v>346</v>
      </c>
      <c r="P134" s="136" t="s">
        <v>88</v>
      </c>
      <c r="Q134" s="135" t="s">
        <v>1780</v>
      </c>
      <c r="R134" s="292">
        <v>10</v>
      </c>
    </row>
    <row r="135" spans="1:18" s="43" customFormat="1" ht="24" customHeight="1">
      <c r="A135" s="79">
        <v>128</v>
      </c>
      <c r="B135" s="123" t="s">
        <v>347</v>
      </c>
      <c r="C135" s="123" t="s">
        <v>52</v>
      </c>
      <c r="D135" s="298">
        <v>9</v>
      </c>
      <c r="E135" s="299">
        <v>4</v>
      </c>
      <c r="F135" s="80">
        <f t="shared" si="6"/>
        <v>6.5</v>
      </c>
      <c r="G135" s="81">
        <f t="shared" si="7"/>
        <v>19.5</v>
      </c>
      <c r="H135" s="327"/>
      <c r="I135" s="82">
        <f t="shared" si="8"/>
        <v>19.5</v>
      </c>
      <c r="J135" s="91"/>
      <c r="K135" s="82">
        <f t="shared" si="9"/>
        <v>19.5</v>
      </c>
      <c r="L135" s="83"/>
      <c r="M135" s="84" t="str">
        <f t="shared" si="10"/>
        <v>Juin</v>
      </c>
      <c r="N135" s="43" t="str">
        <f t="shared" si="11"/>
        <v>oui</v>
      </c>
      <c r="O135" s="136" t="s">
        <v>347</v>
      </c>
      <c r="P135" s="136" t="s">
        <v>52</v>
      </c>
      <c r="Q135" s="135"/>
      <c r="R135" s="327"/>
    </row>
    <row r="136" spans="1:18" s="43" customFormat="1" ht="24" customHeight="1">
      <c r="A136" s="79">
        <v>129</v>
      </c>
      <c r="B136" s="123" t="s">
        <v>348</v>
      </c>
      <c r="C136" s="123" t="s">
        <v>349</v>
      </c>
      <c r="D136" s="296">
        <v>6.5</v>
      </c>
      <c r="E136" s="297">
        <v>7.5</v>
      </c>
      <c r="F136" s="294">
        <f t="shared" ref="F136:F199" si="12">IF(AND(D136=0,E136=0),L136/3,(D136+E136)/2)</f>
        <v>7</v>
      </c>
      <c r="G136" s="295">
        <f t="shared" ref="G136:G199" si="13">F136*3</f>
        <v>21</v>
      </c>
      <c r="H136" s="327"/>
      <c r="I136" s="82">
        <f t="shared" ref="I136:I199" si="14">MAX(G136,H136*3)</f>
        <v>21</v>
      </c>
      <c r="J136" s="91"/>
      <c r="K136" s="82">
        <f t="shared" ref="K136:K199" si="15">MAX(I136,J136*3)</f>
        <v>21</v>
      </c>
      <c r="L136" s="83"/>
      <c r="M136" s="84" t="str">
        <f t="shared" ref="M136:M199" si="16">IF(ISBLANK(J136),IF(ISBLANK(H136),"Juin","Synthèse"),"Rattrapage")</f>
        <v>Juin</v>
      </c>
      <c r="N136" s="43" t="str">
        <f t="shared" si="11"/>
        <v>oui</v>
      </c>
      <c r="O136" s="136" t="s">
        <v>348</v>
      </c>
      <c r="P136" s="136" t="s">
        <v>349</v>
      </c>
      <c r="Q136" s="135"/>
      <c r="R136" s="327"/>
    </row>
    <row r="137" spans="1:18" s="43" customFormat="1" ht="24" customHeight="1">
      <c r="A137" s="79">
        <v>130</v>
      </c>
      <c r="B137" s="123" t="s">
        <v>97</v>
      </c>
      <c r="C137" s="123" t="s">
        <v>350</v>
      </c>
      <c r="D137" s="298">
        <v>5</v>
      </c>
      <c r="E137" s="299">
        <v>4.5</v>
      </c>
      <c r="F137" s="80">
        <f t="shared" si="12"/>
        <v>4.75</v>
      </c>
      <c r="G137" s="81">
        <f t="shared" si="13"/>
        <v>14.25</v>
      </c>
      <c r="H137" s="292">
        <v>5</v>
      </c>
      <c r="I137" s="82">
        <f t="shared" si="14"/>
        <v>15</v>
      </c>
      <c r="J137" s="91"/>
      <c r="K137" s="82">
        <f t="shared" si="15"/>
        <v>15</v>
      </c>
      <c r="L137" s="83"/>
      <c r="M137" s="84" t="str">
        <f t="shared" si="16"/>
        <v>Synthèse</v>
      </c>
      <c r="N137" s="43" t="str">
        <f t="shared" ref="N137:N200" si="17">IF(AND(B137=O137,C137=P137),"oui","non")</f>
        <v>oui</v>
      </c>
      <c r="O137" s="136" t="s">
        <v>97</v>
      </c>
      <c r="P137" s="136" t="s">
        <v>350</v>
      </c>
      <c r="Q137" s="135" t="s">
        <v>1781</v>
      </c>
      <c r="R137" s="292">
        <v>3.5</v>
      </c>
    </row>
    <row r="138" spans="1:18" s="43" customFormat="1" ht="24" customHeight="1">
      <c r="A138" s="79">
        <v>131</v>
      </c>
      <c r="B138" s="123" t="s">
        <v>351</v>
      </c>
      <c r="C138" s="123" t="s">
        <v>352</v>
      </c>
      <c r="D138" s="298">
        <v>4.25</v>
      </c>
      <c r="E138" s="299">
        <v>2</v>
      </c>
      <c r="F138" s="80">
        <f t="shared" si="12"/>
        <v>3.125</v>
      </c>
      <c r="G138" s="81">
        <f t="shared" si="13"/>
        <v>9.375</v>
      </c>
      <c r="H138" s="292">
        <v>3.5</v>
      </c>
      <c r="I138" s="82">
        <f t="shared" si="14"/>
        <v>10.5</v>
      </c>
      <c r="J138" s="91"/>
      <c r="K138" s="82">
        <f t="shared" si="15"/>
        <v>10.5</v>
      </c>
      <c r="L138" s="83"/>
      <c r="M138" s="84" t="str">
        <f t="shared" si="16"/>
        <v>Synthèse</v>
      </c>
      <c r="N138" s="43" t="str">
        <f t="shared" si="17"/>
        <v>oui</v>
      </c>
      <c r="O138" s="136" t="s">
        <v>351</v>
      </c>
      <c r="P138" s="136" t="s">
        <v>352</v>
      </c>
      <c r="Q138" s="135" t="s">
        <v>1782</v>
      </c>
      <c r="R138" s="292">
        <v>3.5</v>
      </c>
    </row>
    <row r="139" spans="1:18" s="43" customFormat="1" ht="24" customHeight="1">
      <c r="A139" s="79">
        <v>132</v>
      </c>
      <c r="B139" s="123" t="s">
        <v>353</v>
      </c>
      <c r="C139" s="123" t="s">
        <v>354</v>
      </c>
      <c r="D139" s="74">
        <v>6</v>
      </c>
      <c r="E139" s="299">
        <v>3.5</v>
      </c>
      <c r="F139" s="80">
        <f t="shared" si="12"/>
        <v>4.75</v>
      </c>
      <c r="G139" s="81">
        <f t="shared" si="13"/>
        <v>14.25</v>
      </c>
      <c r="H139" s="292">
        <v>12</v>
      </c>
      <c r="I139" s="82">
        <f t="shared" si="14"/>
        <v>36</v>
      </c>
      <c r="J139" s="91"/>
      <c r="K139" s="82">
        <f t="shared" si="15"/>
        <v>36</v>
      </c>
      <c r="L139" s="83"/>
      <c r="M139" s="84" t="str">
        <f t="shared" si="16"/>
        <v>Synthèse</v>
      </c>
      <c r="N139" s="43" t="str">
        <f t="shared" si="17"/>
        <v>oui</v>
      </c>
      <c r="O139" s="136" t="s">
        <v>353</v>
      </c>
      <c r="P139" s="136" t="s">
        <v>354</v>
      </c>
      <c r="Q139" s="135" t="s">
        <v>1783</v>
      </c>
      <c r="R139" s="292">
        <v>12</v>
      </c>
    </row>
    <row r="140" spans="1:18" s="43" customFormat="1" ht="24" customHeight="1">
      <c r="A140" s="79">
        <v>133</v>
      </c>
      <c r="B140" s="123" t="s">
        <v>355</v>
      </c>
      <c r="C140" s="123" t="s">
        <v>356</v>
      </c>
      <c r="D140" s="298">
        <v>3.5</v>
      </c>
      <c r="E140" s="299">
        <v>3</v>
      </c>
      <c r="F140" s="80">
        <f t="shared" si="12"/>
        <v>3.25</v>
      </c>
      <c r="G140" s="81">
        <f t="shared" si="13"/>
        <v>9.75</v>
      </c>
      <c r="H140" s="292">
        <v>8</v>
      </c>
      <c r="I140" s="82">
        <f t="shared" si="14"/>
        <v>24</v>
      </c>
      <c r="J140" s="91"/>
      <c r="K140" s="82">
        <f t="shared" si="15"/>
        <v>24</v>
      </c>
      <c r="L140" s="83"/>
      <c r="M140" s="84" t="str">
        <f t="shared" si="16"/>
        <v>Synthèse</v>
      </c>
      <c r="N140" s="43" t="str">
        <f t="shared" si="17"/>
        <v>oui</v>
      </c>
      <c r="O140" s="136" t="s">
        <v>355</v>
      </c>
      <c r="P140" s="136" t="s">
        <v>356</v>
      </c>
      <c r="Q140" s="135" t="s">
        <v>1784</v>
      </c>
      <c r="R140" s="292">
        <v>8</v>
      </c>
    </row>
    <row r="141" spans="1:18" s="43" customFormat="1" ht="24" customHeight="1">
      <c r="A141" s="79">
        <v>134</v>
      </c>
      <c r="B141" s="123" t="s">
        <v>355</v>
      </c>
      <c r="C141" s="123" t="s">
        <v>92</v>
      </c>
      <c r="D141" s="298">
        <v>1.75</v>
      </c>
      <c r="E141" s="299">
        <v>3.5</v>
      </c>
      <c r="F141" s="80">
        <f t="shared" si="12"/>
        <v>2.625</v>
      </c>
      <c r="G141" s="81">
        <f t="shared" si="13"/>
        <v>7.875</v>
      </c>
      <c r="H141" s="292">
        <v>5</v>
      </c>
      <c r="I141" s="82">
        <f t="shared" si="14"/>
        <v>15</v>
      </c>
      <c r="J141" s="91"/>
      <c r="K141" s="82">
        <f t="shared" si="15"/>
        <v>15</v>
      </c>
      <c r="L141" s="83"/>
      <c r="M141" s="84" t="str">
        <f t="shared" si="16"/>
        <v>Synthèse</v>
      </c>
      <c r="N141" s="43" t="str">
        <f t="shared" si="17"/>
        <v>oui</v>
      </c>
      <c r="O141" s="136" t="s">
        <v>355</v>
      </c>
      <c r="P141" s="136" t="s">
        <v>92</v>
      </c>
      <c r="Q141" s="135" t="s">
        <v>1785</v>
      </c>
      <c r="R141" s="292">
        <v>5</v>
      </c>
    </row>
    <row r="142" spans="1:18" s="43" customFormat="1" ht="24" customHeight="1">
      <c r="A142" s="79">
        <v>135</v>
      </c>
      <c r="B142" s="123" t="s">
        <v>357</v>
      </c>
      <c r="C142" s="123" t="s">
        <v>52</v>
      </c>
      <c r="D142" s="298">
        <v>6.5</v>
      </c>
      <c r="E142" s="299">
        <v>3</v>
      </c>
      <c r="F142" s="80">
        <f t="shared" si="12"/>
        <v>4.75</v>
      </c>
      <c r="G142" s="81">
        <f t="shared" si="13"/>
        <v>14.25</v>
      </c>
      <c r="H142" s="292">
        <v>9</v>
      </c>
      <c r="I142" s="82">
        <f t="shared" si="14"/>
        <v>27</v>
      </c>
      <c r="J142" s="91"/>
      <c r="K142" s="82">
        <f t="shared" si="15"/>
        <v>27</v>
      </c>
      <c r="L142" s="83"/>
      <c r="M142" s="84" t="str">
        <f t="shared" si="16"/>
        <v>Synthèse</v>
      </c>
      <c r="N142" s="43" t="str">
        <f t="shared" si="17"/>
        <v>oui</v>
      </c>
      <c r="O142" s="136" t="s">
        <v>357</v>
      </c>
      <c r="P142" s="136" t="s">
        <v>52</v>
      </c>
      <c r="Q142" s="135" t="s">
        <v>1786</v>
      </c>
      <c r="R142" s="292">
        <v>9</v>
      </c>
    </row>
    <row r="143" spans="1:18" s="43" customFormat="1" ht="24" customHeight="1">
      <c r="A143" s="79">
        <v>136</v>
      </c>
      <c r="B143" s="123" t="s">
        <v>358</v>
      </c>
      <c r="C143" s="123" t="s">
        <v>359</v>
      </c>
      <c r="D143" s="298">
        <v>5.75</v>
      </c>
      <c r="E143" s="299">
        <v>3.5</v>
      </c>
      <c r="F143" s="80">
        <f t="shared" si="12"/>
        <v>4.625</v>
      </c>
      <c r="G143" s="81">
        <f t="shared" si="13"/>
        <v>13.875</v>
      </c>
      <c r="H143" s="292">
        <v>6.5</v>
      </c>
      <c r="I143" s="82">
        <f t="shared" si="14"/>
        <v>19.5</v>
      </c>
      <c r="J143" s="91"/>
      <c r="K143" s="82">
        <f t="shared" si="15"/>
        <v>19.5</v>
      </c>
      <c r="L143" s="83"/>
      <c r="M143" s="84" t="str">
        <f t="shared" si="16"/>
        <v>Synthèse</v>
      </c>
      <c r="N143" s="43" t="str">
        <f t="shared" si="17"/>
        <v>oui</v>
      </c>
      <c r="O143" s="136" t="s">
        <v>358</v>
      </c>
      <c r="P143" s="136" t="s">
        <v>359</v>
      </c>
      <c r="Q143" s="135" t="s">
        <v>1787</v>
      </c>
      <c r="R143" s="292">
        <v>6.5</v>
      </c>
    </row>
    <row r="144" spans="1:18" s="43" customFormat="1" ht="24" customHeight="1">
      <c r="A144" s="79">
        <v>137</v>
      </c>
      <c r="B144" s="123" t="s">
        <v>360</v>
      </c>
      <c r="C144" s="123" t="s">
        <v>51</v>
      </c>
      <c r="D144" s="74">
        <v>5.5</v>
      </c>
      <c r="E144" s="299">
        <v>3</v>
      </c>
      <c r="F144" s="80">
        <f t="shared" si="12"/>
        <v>4.25</v>
      </c>
      <c r="G144" s="81">
        <f t="shared" si="13"/>
        <v>12.75</v>
      </c>
      <c r="H144" s="292">
        <v>6.5</v>
      </c>
      <c r="I144" s="82">
        <f t="shared" si="14"/>
        <v>19.5</v>
      </c>
      <c r="J144" s="91"/>
      <c r="K144" s="82">
        <f t="shared" si="15"/>
        <v>19.5</v>
      </c>
      <c r="L144" s="83"/>
      <c r="M144" s="84" t="str">
        <f t="shared" si="16"/>
        <v>Synthèse</v>
      </c>
      <c r="N144" s="43" t="str">
        <f t="shared" si="17"/>
        <v>oui</v>
      </c>
      <c r="O144" s="136" t="s">
        <v>360</v>
      </c>
      <c r="P144" s="136" t="s">
        <v>51</v>
      </c>
      <c r="Q144" s="135" t="s">
        <v>1788</v>
      </c>
      <c r="R144" s="292">
        <v>6.5</v>
      </c>
    </row>
    <row r="145" spans="1:18" s="43" customFormat="1" ht="24" customHeight="1">
      <c r="A145" s="79">
        <v>138</v>
      </c>
      <c r="B145" s="123" t="s">
        <v>361</v>
      </c>
      <c r="C145" s="123" t="s">
        <v>362</v>
      </c>
      <c r="D145" s="298">
        <v>2.25</v>
      </c>
      <c r="E145" s="299">
        <v>4</v>
      </c>
      <c r="F145" s="80">
        <f t="shared" si="12"/>
        <v>3.125</v>
      </c>
      <c r="G145" s="81">
        <f t="shared" si="13"/>
        <v>9.375</v>
      </c>
      <c r="H145" s="292">
        <v>1.5</v>
      </c>
      <c r="I145" s="82">
        <f t="shared" si="14"/>
        <v>9.375</v>
      </c>
      <c r="J145" s="91"/>
      <c r="K145" s="82">
        <f t="shared" si="15"/>
        <v>9.375</v>
      </c>
      <c r="L145" s="83"/>
      <c r="M145" s="84" t="str">
        <f t="shared" si="16"/>
        <v>Synthèse</v>
      </c>
      <c r="N145" s="43" t="str">
        <f t="shared" si="17"/>
        <v>oui</v>
      </c>
      <c r="O145" s="136" t="s">
        <v>361</v>
      </c>
      <c r="P145" s="136" t="s">
        <v>362</v>
      </c>
      <c r="Q145" s="135" t="s">
        <v>1789</v>
      </c>
      <c r="R145" s="292">
        <v>1.5</v>
      </c>
    </row>
    <row r="146" spans="1:18" s="43" customFormat="1" ht="24" customHeight="1">
      <c r="A146" s="79">
        <v>139</v>
      </c>
      <c r="B146" s="123" t="s">
        <v>363</v>
      </c>
      <c r="C146" s="123" t="s">
        <v>364</v>
      </c>
      <c r="D146" s="298">
        <v>2.5</v>
      </c>
      <c r="E146" s="299">
        <v>2</v>
      </c>
      <c r="F146" s="80">
        <f t="shared" si="12"/>
        <v>2.25</v>
      </c>
      <c r="G146" s="81">
        <f t="shared" si="13"/>
        <v>6.75</v>
      </c>
      <c r="H146" s="292">
        <v>3.5</v>
      </c>
      <c r="I146" s="82">
        <f t="shared" si="14"/>
        <v>10.5</v>
      </c>
      <c r="J146" s="91"/>
      <c r="K146" s="82">
        <f t="shared" si="15"/>
        <v>10.5</v>
      </c>
      <c r="L146" s="83"/>
      <c r="M146" s="84" t="str">
        <f t="shared" si="16"/>
        <v>Synthèse</v>
      </c>
      <c r="N146" s="43" t="str">
        <f t="shared" si="17"/>
        <v>oui</v>
      </c>
      <c r="O146" s="136" t="s">
        <v>363</v>
      </c>
      <c r="P146" s="136" t="s">
        <v>364</v>
      </c>
      <c r="Q146" s="135" t="s">
        <v>1790</v>
      </c>
      <c r="R146" s="292">
        <v>3.5</v>
      </c>
    </row>
    <row r="147" spans="1:18" s="43" customFormat="1" ht="24" customHeight="1">
      <c r="A147" s="79">
        <v>140</v>
      </c>
      <c r="B147" s="123" t="s">
        <v>365</v>
      </c>
      <c r="C147" s="123" t="s">
        <v>72</v>
      </c>
      <c r="D147" s="298">
        <v>5</v>
      </c>
      <c r="E147" s="299">
        <v>5.5</v>
      </c>
      <c r="F147" s="80">
        <f t="shared" si="12"/>
        <v>5.25</v>
      </c>
      <c r="G147" s="81">
        <f t="shared" si="13"/>
        <v>15.75</v>
      </c>
      <c r="H147" s="292">
        <v>3.5</v>
      </c>
      <c r="I147" s="82">
        <f t="shared" si="14"/>
        <v>15.75</v>
      </c>
      <c r="J147" s="91"/>
      <c r="K147" s="82">
        <f t="shared" si="15"/>
        <v>15.75</v>
      </c>
      <c r="L147" s="83"/>
      <c r="M147" s="84" t="str">
        <f t="shared" si="16"/>
        <v>Synthèse</v>
      </c>
      <c r="N147" s="43" t="str">
        <f t="shared" si="17"/>
        <v>oui</v>
      </c>
      <c r="O147" s="136" t="s">
        <v>365</v>
      </c>
      <c r="P147" s="136" t="s">
        <v>72</v>
      </c>
      <c r="Q147" s="135" t="s">
        <v>1791</v>
      </c>
      <c r="R147" s="292">
        <v>3.5</v>
      </c>
    </row>
    <row r="148" spans="1:18" s="43" customFormat="1" ht="24" customHeight="1">
      <c r="A148" s="79">
        <v>141</v>
      </c>
      <c r="B148" s="123" t="s">
        <v>366</v>
      </c>
      <c r="C148" s="123" t="s">
        <v>367</v>
      </c>
      <c r="D148" s="298">
        <v>3.75</v>
      </c>
      <c r="E148" s="299">
        <v>3.5</v>
      </c>
      <c r="F148" s="80">
        <f t="shared" si="12"/>
        <v>3.625</v>
      </c>
      <c r="G148" s="81">
        <f t="shared" si="13"/>
        <v>10.875</v>
      </c>
      <c r="H148" s="292">
        <v>6.5</v>
      </c>
      <c r="I148" s="82">
        <f t="shared" si="14"/>
        <v>19.5</v>
      </c>
      <c r="J148" s="91"/>
      <c r="K148" s="82">
        <f t="shared" si="15"/>
        <v>19.5</v>
      </c>
      <c r="L148" s="83"/>
      <c r="M148" s="84" t="str">
        <f t="shared" si="16"/>
        <v>Synthèse</v>
      </c>
      <c r="N148" s="43" t="str">
        <f t="shared" si="17"/>
        <v>oui</v>
      </c>
      <c r="O148" s="136" t="s">
        <v>366</v>
      </c>
      <c r="P148" s="136" t="s">
        <v>367</v>
      </c>
      <c r="Q148" s="135" t="s">
        <v>1792</v>
      </c>
      <c r="R148" s="292">
        <v>6.5</v>
      </c>
    </row>
    <row r="149" spans="1:18" s="43" customFormat="1" ht="24" customHeight="1">
      <c r="A149" s="79">
        <v>142</v>
      </c>
      <c r="B149" s="123" t="s">
        <v>368</v>
      </c>
      <c r="C149" s="123" t="s">
        <v>369</v>
      </c>
      <c r="D149" s="298">
        <v>2.5</v>
      </c>
      <c r="E149" s="299">
        <v>3</v>
      </c>
      <c r="F149" s="80">
        <f t="shared" si="12"/>
        <v>2.75</v>
      </c>
      <c r="G149" s="81">
        <f t="shared" si="13"/>
        <v>8.25</v>
      </c>
      <c r="H149" s="292">
        <v>5.5</v>
      </c>
      <c r="I149" s="82">
        <f t="shared" si="14"/>
        <v>16.5</v>
      </c>
      <c r="J149" s="91"/>
      <c r="K149" s="82">
        <f t="shared" si="15"/>
        <v>16.5</v>
      </c>
      <c r="L149" s="83"/>
      <c r="M149" s="84" t="str">
        <f t="shared" si="16"/>
        <v>Synthèse</v>
      </c>
      <c r="N149" s="43" t="str">
        <f t="shared" si="17"/>
        <v>oui</v>
      </c>
      <c r="O149" s="136" t="s">
        <v>368</v>
      </c>
      <c r="P149" s="136" t="s">
        <v>369</v>
      </c>
      <c r="Q149" s="135" t="s">
        <v>1793</v>
      </c>
      <c r="R149" s="292">
        <v>5.5</v>
      </c>
    </row>
    <row r="150" spans="1:18" s="43" customFormat="1" ht="24" customHeight="1">
      <c r="A150" s="79">
        <v>143</v>
      </c>
      <c r="B150" s="123" t="s">
        <v>370</v>
      </c>
      <c r="C150" s="123" t="s">
        <v>41</v>
      </c>
      <c r="D150" s="298">
        <v>0.5</v>
      </c>
      <c r="E150" s="299">
        <v>4</v>
      </c>
      <c r="F150" s="80">
        <f t="shared" si="12"/>
        <v>2.25</v>
      </c>
      <c r="G150" s="81">
        <f t="shared" si="13"/>
        <v>6.75</v>
      </c>
      <c r="H150" s="292">
        <v>11.5</v>
      </c>
      <c r="I150" s="82">
        <f t="shared" si="14"/>
        <v>34.5</v>
      </c>
      <c r="J150" s="91"/>
      <c r="K150" s="82">
        <f t="shared" si="15"/>
        <v>34.5</v>
      </c>
      <c r="L150" s="83"/>
      <c r="M150" s="84" t="str">
        <f t="shared" si="16"/>
        <v>Synthèse</v>
      </c>
      <c r="N150" s="43" t="str">
        <f t="shared" si="17"/>
        <v>oui</v>
      </c>
      <c r="O150" s="136" t="s">
        <v>370</v>
      </c>
      <c r="P150" s="136" t="s">
        <v>41</v>
      </c>
      <c r="Q150" s="135" t="s">
        <v>1794</v>
      </c>
      <c r="R150" s="292">
        <v>11.5</v>
      </c>
    </row>
    <row r="151" spans="1:18" s="43" customFormat="1" ht="24" customHeight="1">
      <c r="A151" s="79">
        <v>144</v>
      </c>
      <c r="B151" s="123" t="s">
        <v>371</v>
      </c>
      <c r="C151" s="123" t="s">
        <v>372</v>
      </c>
      <c r="D151" s="298">
        <v>3.25</v>
      </c>
      <c r="E151" s="299">
        <v>5</v>
      </c>
      <c r="F151" s="80">
        <f t="shared" si="12"/>
        <v>4.125</v>
      </c>
      <c r="G151" s="81">
        <f t="shared" si="13"/>
        <v>12.375</v>
      </c>
      <c r="H151" s="292">
        <v>5.5</v>
      </c>
      <c r="I151" s="82">
        <f t="shared" si="14"/>
        <v>16.5</v>
      </c>
      <c r="J151" s="91"/>
      <c r="K151" s="82">
        <f t="shared" si="15"/>
        <v>16.5</v>
      </c>
      <c r="L151" s="83"/>
      <c r="M151" s="84" t="str">
        <f t="shared" si="16"/>
        <v>Synthèse</v>
      </c>
      <c r="N151" s="43" t="str">
        <f t="shared" si="17"/>
        <v>oui</v>
      </c>
      <c r="O151" s="136" t="s">
        <v>371</v>
      </c>
      <c r="P151" s="136" t="s">
        <v>372</v>
      </c>
      <c r="Q151" s="135" t="s">
        <v>1795</v>
      </c>
      <c r="R151" s="292">
        <v>5.5</v>
      </c>
    </row>
    <row r="152" spans="1:18" s="43" customFormat="1" ht="24" customHeight="1">
      <c r="A152" s="79">
        <v>145</v>
      </c>
      <c r="B152" s="123" t="s">
        <v>373</v>
      </c>
      <c r="C152" s="123" t="s">
        <v>374</v>
      </c>
      <c r="D152" s="298">
        <v>4.25</v>
      </c>
      <c r="E152" s="299">
        <v>12</v>
      </c>
      <c r="F152" s="80">
        <f t="shared" si="12"/>
        <v>8.125</v>
      </c>
      <c r="G152" s="81">
        <f t="shared" si="13"/>
        <v>24.375</v>
      </c>
      <c r="H152" s="327"/>
      <c r="I152" s="82">
        <f t="shared" si="14"/>
        <v>24.375</v>
      </c>
      <c r="J152" s="91"/>
      <c r="K152" s="82">
        <f t="shared" si="15"/>
        <v>24.375</v>
      </c>
      <c r="L152" s="83"/>
      <c r="M152" s="84" t="str">
        <f t="shared" si="16"/>
        <v>Juin</v>
      </c>
      <c r="N152" s="43" t="str">
        <f t="shared" si="17"/>
        <v>oui</v>
      </c>
      <c r="O152" s="136" t="s">
        <v>373</v>
      </c>
      <c r="P152" s="136" t="s">
        <v>374</v>
      </c>
      <c r="Q152" s="135"/>
      <c r="R152" s="327"/>
    </row>
    <row r="153" spans="1:18" s="43" customFormat="1" ht="24" customHeight="1">
      <c r="A153" s="79">
        <v>146</v>
      </c>
      <c r="B153" s="123" t="s">
        <v>375</v>
      </c>
      <c r="C153" s="123" t="s">
        <v>376</v>
      </c>
      <c r="D153" s="298">
        <v>1</v>
      </c>
      <c r="E153" s="299">
        <v>1.5</v>
      </c>
      <c r="F153" s="80">
        <f t="shared" si="12"/>
        <v>1.25</v>
      </c>
      <c r="G153" s="81">
        <f t="shared" si="13"/>
        <v>3.75</v>
      </c>
      <c r="H153" s="292">
        <v>4</v>
      </c>
      <c r="I153" s="82">
        <f t="shared" si="14"/>
        <v>12</v>
      </c>
      <c r="J153" s="91"/>
      <c r="K153" s="82">
        <f t="shared" si="15"/>
        <v>12</v>
      </c>
      <c r="L153" s="83"/>
      <c r="M153" s="84" t="str">
        <f t="shared" si="16"/>
        <v>Synthèse</v>
      </c>
      <c r="N153" s="43" t="str">
        <f t="shared" si="17"/>
        <v>oui</v>
      </c>
      <c r="O153" s="136" t="s">
        <v>375</v>
      </c>
      <c r="P153" s="136" t="s">
        <v>376</v>
      </c>
      <c r="Q153" s="135" t="s">
        <v>1796</v>
      </c>
      <c r="R153" s="292">
        <v>4</v>
      </c>
    </row>
    <row r="154" spans="1:18" s="43" customFormat="1" ht="24" customHeight="1">
      <c r="A154" s="79">
        <v>147</v>
      </c>
      <c r="B154" s="123" t="s">
        <v>377</v>
      </c>
      <c r="C154" s="123" t="s">
        <v>75</v>
      </c>
      <c r="D154" s="298">
        <v>10</v>
      </c>
      <c r="E154" s="299">
        <v>10</v>
      </c>
      <c r="F154" s="80">
        <f t="shared" si="12"/>
        <v>10</v>
      </c>
      <c r="G154" s="81">
        <f t="shared" si="13"/>
        <v>30</v>
      </c>
      <c r="H154" s="327"/>
      <c r="I154" s="82">
        <f t="shared" si="14"/>
        <v>30</v>
      </c>
      <c r="J154" s="91"/>
      <c r="K154" s="82">
        <f t="shared" si="15"/>
        <v>30</v>
      </c>
      <c r="L154" s="83"/>
      <c r="M154" s="84" t="str">
        <f t="shared" si="16"/>
        <v>Juin</v>
      </c>
      <c r="N154" s="43" t="str">
        <f t="shared" si="17"/>
        <v>oui</v>
      </c>
      <c r="O154" s="136" t="s">
        <v>377</v>
      </c>
      <c r="P154" s="136" t="s">
        <v>75</v>
      </c>
      <c r="Q154" s="135"/>
      <c r="R154" s="327"/>
    </row>
    <row r="155" spans="1:18" s="43" customFormat="1" ht="24" customHeight="1">
      <c r="A155" s="79">
        <v>148</v>
      </c>
      <c r="B155" s="123" t="s">
        <v>378</v>
      </c>
      <c r="C155" s="123" t="s">
        <v>379</v>
      </c>
      <c r="D155" s="298">
        <v>6.5</v>
      </c>
      <c r="E155" s="299">
        <v>6.5</v>
      </c>
      <c r="F155" s="80">
        <f t="shared" si="12"/>
        <v>6.5</v>
      </c>
      <c r="G155" s="81">
        <f t="shared" si="13"/>
        <v>19.5</v>
      </c>
      <c r="H155" s="327"/>
      <c r="I155" s="82">
        <f t="shared" si="14"/>
        <v>19.5</v>
      </c>
      <c r="J155" s="91"/>
      <c r="K155" s="82">
        <f t="shared" si="15"/>
        <v>19.5</v>
      </c>
      <c r="L155" s="83"/>
      <c r="M155" s="84" t="str">
        <f t="shared" si="16"/>
        <v>Juin</v>
      </c>
      <c r="N155" s="43" t="str">
        <f t="shared" si="17"/>
        <v>oui</v>
      </c>
      <c r="O155" s="136" t="s">
        <v>378</v>
      </c>
      <c r="P155" s="136" t="s">
        <v>379</v>
      </c>
      <c r="Q155" s="135"/>
      <c r="R155" s="327"/>
    </row>
    <row r="156" spans="1:18" s="43" customFormat="1" ht="24" customHeight="1">
      <c r="A156" s="79">
        <v>149</v>
      </c>
      <c r="B156" s="123" t="s">
        <v>380</v>
      </c>
      <c r="C156" s="123" t="s">
        <v>381</v>
      </c>
      <c r="D156" s="298">
        <v>1.25</v>
      </c>
      <c r="E156" s="299">
        <v>2</v>
      </c>
      <c r="F156" s="80">
        <f t="shared" si="12"/>
        <v>1.625</v>
      </c>
      <c r="G156" s="81">
        <f t="shared" si="13"/>
        <v>4.875</v>
      </c>
      <c r="H156" s="292">
        <v>4</v>
      </c>
      <c r="I156" s="82">
        <f t="shared" si="14"/>
        <v>12</v>
      </c>
      <c r="J156" s="91"/>
      <c r="K156" s="82">
        <f t="shared" si="15"/>
        <v>12</v>
      </c>
      <c r="L156" s="83"/>
      <c r="M156" s="84" t="str">
        <f t="shared" si="16"/>
        <v>Synthèse</v>
      </c>
      <c r="N156" s="43" t="str">
        <f t="shared" si="17"/>
        <v>oui</v>
      </c>
      <c r="O156" s="136" t="s">
        <v>380</v>
      </c>
      <c r="P156" s="136" t="s">
        <v>381</v>
      </c>
      <c r="Q156" s="135" t="s">
        <v>1797</v>
      </c>
      <c r="R156" s="292">
        <v>4</v>
      </c>
    </row>
    <row r="157" spans="1:18" s="43" customFormat="1" ht="24" customHeight="1">
      <c r="A157" s="79">
        <v>150</v>
      </c>
      <c r="B157" s="123" t="s">
        <v>382</v>
      </c>
      <c r="C157" s="123" t="s">
        <v>45</v>
      </c>
      <c r="D157" s="298">
        <v>5</v>
      </c>
      <c r="E157" s="299">
        <v>6</v>
      </c>
      <c r="F157" s="80">
        <f t="shared" si="12"/>
        <v>5.5</v>
      </c>
      <c r="G157" s="81">
        <f t="shared" si="13"/>
        <v>16.5</v>
      </c>
      <c r="H157" s="327"/>
      <c r="I157" s="82">
        <f t="shared" si="14"/>
        <v>16.5</v>
      </c>
      <c r="J157" s="91"/>
      <c r="K157" s="82">
        <f t="shared" si="15"/>
        <v>16.5</v>
      </c>
      <c r="L157" s="83"/>
      <c r="M157" s="84" t="str">
        <f t="shared" si="16"/>
        <v>Juin</v>
      </c>
      <c r="N157" s="43" t="str">
        <f t="shared" si="17"/>
        <v>oui</v>
      </c>
      <c r="O157" s="136" t="s">
        <v>382</v>
      </c>
      <c r="P157" s="136" t="s">
        <v>45</v>
      </c>
      <c r="Q157" s="135"/>
      <c r="R157" s="327"/>
    </row>
    <row r="158" spans="1:18" s="43" customFormat="1" ht="24" customHeight="1">
      <c r="A158" s="79">
        <v>151</v>
      </c>
      <c r="B158" s="123" t="s">
        <v>383</v>
      </c>
      <c r="C158" s="123" t="s">
        <v>384</v>
      </c>
      <c r="D158" s="298">
        <v>3</v>
      </c>
      <c r="E158" s="299">
        <v>7</v>
      </c>
      <c r="F158" s="80">
        <f t="shared" si="12"/>
        <v>5</v>
      </c>
      <c r="G158" s="81">
        <f t="shared" si="13"/>
        <v>15</v>
      </c>
      <c r="H158" s="292">
        <v>8</v>
      </c>
      <c r="I158" s="82">
        <f t="shared" si="14"/>
        <v>24</v>
      </c>
      <c r="J158" s="91"/>
      <c r="K158" s="82">
        <f t="shared" si="15"/>
        <v>24</v>
      </c>
      <c r="L158" s="83"/>
      <c r="M158" s="84" t="str">
        <f t="shared" si="16"/>
        <v>Synthèse</v>
      </c>
      <c r="N158" s="43" t="str">
        <f t="shared" si="17"/>
        <v>oui</v>
      </c>
      <c r="O158" s="136" t="s">
        <v>383</v>
      </c>
      <c r="P158" s="136" t="s">
        <v>384</v>
      </c>
      <c r="Q158" s="135" t="s">
        <v>1798</v>
      </c>
      <c r="R158" s="292">
        <v>8</v>
      </c>
    </row>
    <row r="159" spans="1:18" s="43" customFormat="1" ht="24" customHeight="1">
      <c r="A159" s="79">
        <v>152</v>
      </c>
      <c r="B159" s="123" t="s">
        <v>385</v>
      </c>
      <c r="C159" s="123" t="s">
        <v>386</v>
      </c>
      <c r="D159" s="298">
        <v>4</v>
      </c>
      <c r="E159" s="299">
        <v>5.5</v>
      </c>
      <c r="F159" s="80">
        <f t="shared" si="12"/>
        <v>4.75</v>
      </c>
      <c r="G159" s="81">
        <f t="shared" si="13"/>
        <v>14.25</v>
      </c>
      <c r="H159" s="292">
        <v>5</v>
      </c>
      <c r="I159" s="82">
        <f t="shared" si="14"/>
        <v>15</v>
      </c>
      <c r="J159" s="91"/>
      <c r="K159" s="82">
        <f t="shared" si="15"/>
        <v>15</v>
      </c>
      <c r="L159" s="83"/>
      <c r="M159" s="84" t="str">
        <f t="shared" si="16"/>
        <v>Synthèse</v>
      </c>
      <c r="N159" s="43" t="str">
        <f t="shared" si="17"/>
        <v>oui</v>
      </c>
      <c r="O159" s="136" t="s">
        <v>385</v>
      </c>
      <c r="P159" s="136" t="s">
        <v>386</v>
      </c>
      <c r="Q159" s="135" t="s">
        <v>1799</v>
      </c>
      <c r="R159" s="292">
        <v>4.5</v>
      </c>
    </row>
    <row r="160" spans="1:18" s="43" customFormat="1" ht="24" customHeight="1">
      <c r="A160" s="79">
        <v>153</v>
      </c>
      <c r="B160" s="123" t="s">
        <v>387</v>
      </c>
      <c r="C160" s="123" t="s">
        <v>281</v>
      </c>
      <c r="D160" s="298">
        <v>6</v>
      </c>
      <c r="E160" s="299">
        <v>1.5</v>
      </c>
      <c r="F160" s="80">
        <f t="shared" si="12"/>
        <v>3.75</v>
      </c>
      <c r="G160" s="81">
        <f t="shared" si="13"/>
        <v>11.25</v>
      </c>
      <c r="H160" s="292">
        <v>5</v>
      </c>
      <c r="I160" s="82">
        <f t="shared" si="14"/>
        <v>15</v>
      </c>
      <c r="J160" s="91"/>
      <c r="K160" s="82">
        <f t="shared" si="15"/>
        <v>15</v>
      </c>
      <c r="L160" s="83"/>
      <c r="M160" s="84" t="str">
        <f t="shared" si="16"/>
        <v>Synthèse</v>
      </c>
      <c r="N160" s="43" t="str">
        <f t="shared" si="17"/>
        <v>oui</v>
      </c>
      <c r="O160" s="136" t="s">
        <v>387</v>
      </c>
      <c r="P160" s="136" t="s">
        <v>281</v>
      </c>
      <c r="Q160" s="135" t="s">
        <v>1800</v>
      </c>
      <c r="R160" s="292">
        <v>5</v>
      </c>
    </row>
    <row r="161" spans="1:18" s="43" customFormat="1" ht="24" customHeight="1">
      <c r="A161" s="79">
        <v>154</v>
      </c>
      <c r="B161" s="123" t="s">
        <v>388</v>
      </c>
      <c r="C161" s="123" t="s">
        <v>40</v>
      </c>
      <c r="D161" s="298">
        <v>7.5</v>
      </c>
      <c r="E161" s="299">
        <v>5.5</v>
      </c>
      <c r="F161" s="80">
        <f t="shared" si="12"/>
        <v>6.5</v>
      </c>
      <c r="G161" s="81">
        <f t="shared" si="13"/>
        <v>19.5</v>
      </c>
      <c r="H161" s="327"/>
      <c r="I161" s="82">
        <f t="shared" si="14"/>
        <v>19.5</v>
      </c>
      <c r="J161" s="91"/>
      <c r="K161" s="82">
        <f t="shared" si="15"/>
        <v>19.5</v>
      </c>
      <c r="L161" s="83"/>
      <c r="M161" s="84" t="str">
        <f t="shared" si="16"/>
        <v>Juin</v>
      </c>
      <c r="N161" s="43" t="str">
        <f t="shared" si="17"/>
        <v>oui</v>
      </c>
      <c r="O161" s="136" t="s">
        <v>388</v>
      </c>
      <c r="P161" s="136" t="s">
        <v>40</v>
      </c>
      <c r="Q161" s="135"/>
      <c r="R161" s="327"/>
    </row>
    <row r="162" spans="1:18" s="43" customFormat="1" ht="24" customHeight="1">
      <c r="A162" s="79">
        <v>155</v>
      </c>
      <c r="B162" s="123" t="s">
        <v>389</v>
      </c>
      <c r="C162" s="123" t="s">
        <v>390</v>
      </c>
      <c r="D162" s="298">
        <v>1.25</v>
      </c>
      <c r="E162" s="299">
        <v>1.5</v>
      </c>
      <c r="F162" s="80">
        <f t="shared" si="12"/>
        <v>1.375</v>
      </c>
      <c r="G162" s="81">
        <f t="shared" si="13"/>
        <v>4.125</v>
      </c>
      <c r="H162" s="292">
        <v>0</v>
      </c>
      <c r="I162" s="82">
        <f t="shared" si="14"/>
        <v>4.125</v>
      </c>
      <c r="J162" s="91"/>
      <c r="K162" s="82">
        <f t="shared" si="15"/>
        <v>4.125</v>
      </c>
      <c r="L162" s="83"/>
      <c r="M162" s="84" t="str">
        <f t="shared" si="16"/>
        <v>Synthèse</v>
      </c>
      <c r="N162" s="43" t="str">
        <f t="shared" si="17"/>
        <v>oui</v>
      </c>
      <c r="O162" s="136" t="s">
        <v>389</v>
      </c>
      <c r="P162" s="136" t="s">
        <v>390</v>
      </c>
      <c r="Q162" s="135" t="s">
        <v>1801</v>
      </c>
      <c r="R162" s="292">
        <v>0</v>
      </c>
    </row>
    <row r="163" spans="1:18" s="43" customFormat="1" ht="24" customHeight="1">
      <c r="A163" s="79">
        <v>156</v>
      </c>
      <c r="B163" s="123" t="s">
        <v>389</v>
      </c>
      <c r="C163" s="123" t="s">
        <v>48</v>
      </c>
      <c r="D163" s="298">
        <v>0.75</v>
      </c>
      <c r="E163" s="299">
        <v>1</v>
      </c>
      <c r="F163" s="80">
        <f t="shared" si="12"/>
        <v>0.875</v>
      </c>
      <c r="G163" s="81">
        <f t="shared" si="13"/>
        <v>2.625</v>
      </c>
      <c r="H163" s="292">
        <v>3.5</v>
      </c>
      <c r="I163" s="82">
        <f t="shared" si="14"/>
        <v>10.5</v>
      </c>
      <c r="J163" s="91"/>
      <c r="K163" s="82">
        <f t="shared" si="15"/>
        <v>10.5</v>
      </c>
      <c r="L163" s="83"/>
      <c r="M163" s="84" t="str">
        <f t="shared" si="16"/>
        <v>Synthèse</v>
      </c>
      <c r="N163" s="43" t="str">
        <f t="shared" si="17"/>
        <v>oui</v>
      </c>
      <c r="O163" s="136" t="s">
        <v>389</v>
      </c>
      <c r="P163" s="136" t="s">
        <v>48</v>
      </c>
      <c r="Q163" s="135" t="s">
        <v>1802</v>
      </c>
      <c r="R163" s="292">
        <v>3.5</v>
      </c>
    </row>
    <row r="164" spans="1:18" s="43" customFormat="1" ht="24" customHeight="1">
      <c r="A164" s="79">
        <v>157</v>
      </c>
      <c r="B164" s="123" t="s">
        <v>391</v>
      </c>
      <c r="C164" s="123" t="s">
        <v>41</v>
      </c>
      <c r="D164" s="298">
        <v>2</v>
      </c>
      <c r="E164" s="299">
        <v>2</v>
      </c>
      <c r="F164" s="80">
        <f t="shared" si="12"/>
        <v>2</v>
      </c>
      <c r="G164" s="81">
        <f t="shared" si="13"/>
        <v>6</v>
      </c>
      <c r="H164" s="292">
        <v>5.5</v>
      </c>
      <c r="I164" s="82">
        <f t="shared" si="14"/>
        <v>16.5</v>
      </c>
      <c r="J164" s="91"/>
      <c r="K164" s="82">
        <f t="shared" si="15"/>
        <v>16.5</v>
      </c>
      <c r="L164" s="83"/>
      <c r="M164" s="84" t="str">
        <f t="shared" si="16"/>
        <v>Synthèse</v>
      </c>
      <c r="N164" s="43" t="str">
        <f t="shared" si="17"/>
        <v>oui</v>
      </c>
      <c r="O164" s="136" t="s">
        <v>391</v>
      </c>
      <c r="P164" s="136" t="s">
        <v>41</v>
      </c>
      <c r="Q164" s="135" t="s">
        <v>1803</v>
      </c>
      <c r="R164" s="292">
        <v>5.5</v>
      </c>
    </row>
    <row r="165" spans="1:18" s="43" customFormat="1" ht="24" customHeight="1">
      <c r="A165" s="79">
        <v>158</v>
      </c>
      <c r="B165" s="123" t="s">
        <v>392</v>
      </c>
      <c r="C165" s="123" t="s">
        <v>393</v>
      </c>
      <c r="D165" s="74">
        <v>4</v>
      </c>
      <c r="E165" s="299">
        <v>2</v>
      </c>
      <c r="F165" s="80">
        <f t="shared" si="12"/>
        <v>3</v>
      </c>
      <c r="G165" s="81">
        <f t="shared" si="13"/>
        <v>9</v>
      </c>
      <c r="H165" s="292">
        <v>6</v>
      </c>
      <c r="I165" s="82">
        <f t="shared" si="14"/>
        <v>18</v>
      </c>
      <c r="J165" s="91"/>
      <c r="K165" s="82">
        <f t="shared" si="15"/>
        <v>18</v>
      </c>
      <c r="L165" s="83"/>
      <c r="M165" s="84" t="str">
        <f t="shared" si="16"/>
        <v>Synthèse</v>
      </c>
      <c r="N165" s="43" t="str">
        <f t="shared" si="17"/>
        <v>oui</v>
      </c>
      <c r="O165" s="136" t="s">
        <v>392</v>
      </c>
      <c r="P165" s="136" t="s">
        <v>393</v>
      </c>
      <c r="Q165" s="135" t="s">
        <v>1804</v>
      </c>
      <c r="R165" s="292">
        <v>6</v>
      </c>
    </row>
    <row r="166" spans="1:18" s="43" customFormat="1" ht="24" customHeight="1">
      <c r="A166" s="79">
        <v>159</v>
      </c>
      <c r="B166" s="123" t="s">
        <v>394</v>
      </c>
      <c r="C166" s="123" t="s">
        <v>395</v>
      </c>
      <c r="D166" s="298">
        <v>5</v>
      </c>
      <c r="E166" s="299">
        <v>6</v>
      </c>
      <c r="F166" s="80">
        <f t="shared" si="12"/>
        <v>5.5</v>
      </c>
      <c r="G166" s="81">
        <f t="shared" si="13"/>
        <v>16.5</v>
      </c>
      <c r="H166" s="327"/>
      <c r="I166" s="82">
        <f t="shared" si="14"/>
        <v>16.5</v>
      </c>
      <c r="J166" s="91"/>
      <c r="K166" s="82">
        <f t="shared" si="15"/>
        <v>16.5</v>
      </c>
      <c r="L166" s="83"/>
      <c r="M166" s="84" t="str">
        <f t="shared" si="16"/>
        <v>Juin</v>
      </c>
      <c r="N166" s="43" t="str">
        <f t="shared" si="17"/>
        <v>oui</v>
      </c>
      <c r="O166" s="136" t="s">
        <v>394</v>
      </c>
      <c r="P166" s="136" t="s">
        <v>395</v>
      </c>
      <c r="Q166" s="135"/>
      <c r="R166" s="327"/>
    </row>
    <row r="167" spans="1:18" s="43" customFormat="1" ht="24" customHeight="1">
      <c r="A167" s="79">
        <v>160</v>
      </c>
      <c r="B167" s="123" t="s">
        <v>396</v>
      </c>
      <c r="C167" s="123" t="s">
        <v>397</v>
      </c>
      <c r="D167" s="74">
        <v>9</v>
      </c>
      <c r="E167" s="299">
        <v>12.5</v>
      </c>
      <c r="F167" s="80">
        <f t="shared" si="12"/>
        <v>10.75</v>
      </c>
      <c r="G167" s="81">
        <f t="shared" si="13"/>
        <v>32.25</v>
      </c>
      <c r="H167" s="327"/>
      <c r="I167" s="82">
        <f t="shared" si="14"/>
        <v>32.25</v>
      </c>
      <c r="J167" s="91"/>
      <c r="K167" s="82">
        <f t="shared" si="15"/>
        <v>32.25</v>
      </c>
      <c r="L167" s="83"/>
      <c r="M167" s="84" t="str">
        <f t="shared" si="16"/>
        <v>Juin</v>
      </c>
      <c r="N167" s="43" t="str">
        <f t="shared" si="17"/>
        <v>oui</v>
      </c>
      <c r="O167" s="136" t="s">
        <v>396</v>
      </c>
      <c r="P167" s="136" t="s">
        <v>397</v>
      </c>
      <c r="Q167" s="135"/>
      <c r="R167" s="327"/>
    </row>
    <row r="168" spans="1:18" s="43" customFormat="1" ht="24" customHeight="1">
      <c r="A168" s="79">
        <v>161</v>
      </c>
      <c r="B168" s="123" t="s">
        <v>398</v>
      </c>
      <c r="C168" s="123" t="s">
        <v>399</v>
      </c>
      <c r="D168" s="298">
        <v>2.75</v>
      </c>
      <c r="E168" s="299">
        <v>1.5</v>
      </c>
      <c r="F168" s="80">
        <f t="shared" si="12"/>
        <v>2.125</v>
      </c>
      <c r="G168" s="81">
        <f t="shared" si="13"/>
        <v>6.375</v>
      </c>
      <c r="H168" s="292">
        <v>8.5</v>
      </c>
      <c r="I168" s="82">
        <f t="shared" si="14"/>
        <v>25.5</v>
      </c>
      <c r="J168" s="91"/>
      <c r="K168" s="82">
        <f t="shared" si="15"/>
        <v>25.5</v>
      </c>
      <c r="L168" s="83"/>
      <c r="M168" s="84" t="str">
        <f t="shared" si="16"/>
        <v>Synthèse</v>
      </c>
      <c r="N168" s="43" t="str">
        <f t="shared" si="17"/>
        <v>oui</v>
      </c>
      <c r="O168" s="136" t="s">
        <v>398</v>
      </c>
      <c r="P168" s="136" t="s">
        <v>399</v>
      </c>
      <c r="Q168" s="135" t="s">
        <v>1805</v>
      </c>
      <c r="R168" s="292">
        <v>8.5</v>
      </c>
    </row>
    <row r="169" spans="1:18" s="43" customFormat="1" ht="24" customHeight="1">
      <c r="A169" s="79">
        <v>162</v>
      </c>
      <c r="B169" s="123" t="s">
        <v>400</v>
      </c>
      <c r="C169" s="123" t="s">
        <v>401</v>
      </c>
      <c r="D169" s="298">
        <v>0.25</v>
      </c>
      <c r="E169" s="299">
        <v>2.5</v>
      </c>
      <c r="F169" s="80">
        <f t="shared" si="12"/>
        <v>1.375</v>
      </c>
      <c r="G169" s="81">
        <f t="shared" si="13"/>
        <v>4.125</v>
      </c>
      <c r="H169" s="292">
        <v>0.5</v>
      </c>
      <c r="I169" s="82">
        <f t="shared" si="14"/>
        <v>4.125</v>
      </c>
      <c r="J169" s="91"/>
      <c r="K169" s="82">
        <f t="shared" si="15"/>
        <v>4.125</v>
      </c>
      <c r="L169" s="83"/>
      <c r="M169" s="84" t="str">
        <f t="shared" si="16"/>
        <v>Synthèse</v>
      </c>
      <c r="N169" s="43" t="str">
        <f t="shared" si="17"/>
        <v>oui</v>
      </c>
      <c r="O169" s="136" t="s">
        <v>400</v>
      </c>
      <c r="P169" s="136" t="s">
        <v>401</v>
      </c>
      <c r="Q169" s="135" t="s">
        <v>1806</v>
      </c>
      <c r="R169" s="292">
        <v>0.5</v>
      </c>
    </row>
    <row r="170" spans="1:18" s="43" customFormat="1" ht="24" customHeight="1">
      <c r="A170" s="79">
        <v>163</v>
      </c>
      <c r="B170" s="123" t="s">
        <v>107</v>
      </c>
      <c r="C170" s="123" t="s">
        <v>402</v>
      </c>
      <c r="D170" s="298">
        <v>6</v>
      </c>
      <c r="E170" s="299">
        <v>4.5</v>
      </c>
      <c r="F170" s="80">
        <f t="shared" si="12"/>
        <v>5.25</v>
      </c>
      <c r="G170" s="81">
        <f t="shared" si="13"/>
        <v>15.75</v>
      </c>
      <c r="H170" s="292">
        <v>4.5</v>
      </c>
      <c r="I170" s="82">
        <f t="shared" si="14"/>
        <v>15.75</v>
      </c>
      <c r="J170" s="91"/>
      <c r="K170" s="82">
        <f t="shared" si="15"/>
        <v>15.75</v>
      </c>
      <c r="L170" s="83"/>
      <c r="M170" s="84" t="str">
        <f t="shared" si="16"/>
        <v>Synthèse</v>
      </c>
      <c r="N170" s="43" t="str">
        <f t="shared" si="17"/>
        <v>oui</v>
      </c>
      <c r="O170" s="136" t="s">
        <v>107</v>
      </c>
      <c r="P170" s="136" t="s">
        <v>402</v>
      </c>
      <c r="Q170" s="135" t="s">
        <v>1807</v>
      </c>
      <c r="R170" s="292">
        <v>4.5</v>
      </c>
    </row>
    <row r="171" spans="1:18" s="43" customFormat="1" ht="24" customHeight="1">
      <c r="A171" s="79">
        <v>164</v>
      </c>
      <c r="B171" s="123" t="s">
        <v>403</v>
      </c>
      <c r="C171" s="123" t="s">
        <v>77</v>
      </c>
      <c r="D171" s="298">
        <v>1</v>
      </c>
      <c r="E171" s="299">
        <v>0.5</v>
      </c>
      <c r="F171" s="80">
        <f t="shared" si="12"/>
        <v>0.75</v>
      </c>
      <c r="G171" s="81">
        <f t="shared" si="13"/>
        <v>2.25</v>
      </c>
      <c r="H171" s="292">
        <v>8</v>
      </c>
      <c r="I171" s="82">
        <f t="shared" si="14"/>
        <v>24</v>
      </c>
      <c r="J171" s="91"/>
      <c r="K171" s="82">
        <f t="shared" si="15"/>
        <v>24</v>
      </c>
      <c r="L171" s="83"/>
      <c r="M171" s="84" t="str">
        <f t="shared" si="16"/>
        <v>Synthèse</v>
      </c>
      <c r="N171" s="43" t="str">
        <f t="shared" si="17"/>
        <v>oui</v>
      </c>
      <c r="O171" s="136" t="s">
        <v>403</v>
      </c>
      <c r="P171" s="136" t="s">
        <v>77</v>
      </c>
      <c r="Q171" s="135" t="s">
        <v>1808</v>
      </c>
      <c r="R171" s="292">
        <v>8</v>
      </c>
    </row>
    <row r="172" spans="1:18" s="43" customFormat="1" ht="24" customHeight="1">
      <c r="A172" s="79">
        <v>165</v>
      </c>
      <c r="B172" s="123" t="s">
        <v>404</v>
      </c>
      <c r="C172" s="123" t="s">
        <v>405</v>
      </c>
      <c r="D172" s="74">
        <v>5</v>
      </c>
      <c r="E172" s="299">
        <v>10</v>
      </c>
      <c r="F172" s="80">
        <f t="shared" si="12"/>
        <v>7.5</v>
      </c>
      <c r="G172" s="81">
        <f t="shared" si="13"/>
        <v>22.5</v>
      </c>
      <c r="H172" s="292">
        <v>7</v>
      </c>
      <c r="I172" s="82">
        <f t="shared" si="14"/>
        <v>22.5</v>
      </c>
      <c r="J172" s="91"/>
      <c r="K172" s="82">
        <f t="shared" si="15"/>
        <v>22.5</v>
      </c>
      <c r="L172" s="83"/>
      <c r="M172" s="84" t="str">
        <f t="shared" si="16"/>
        <v>Synthèse</v>
      </c>
      <c r="N172" s="43" t="str">
        <f t="shared" si="17"/>
        <v>oui</v>
      </c>
      <c r="O172" s="136" t="s">
        <v>404</v>
      </c>
      <c r="P172" s="136" t="s">
        <v>405</v>
      </c>
      <c r="Q172" s="135" t="s">
        <v>1809</v>
      </c>
      <c r="R172" s="292">
        <v>7</v>
      </c>
    </row>
    <row r="173" spans="1:18" s="43" customFormat="1" ht="24" customHeight="1">
      <c r="A173" s="79">
        <v>166</v>
      </c>
      <c r="B173" s="123" t="s">
        <v>108</v>
      </c>
      <c r="C173" s="123" t="s">
        <v>406</v>
      </c>
      <c r="D173" s="298">
        <v>0.75</v>
      </c>
      <c r="E173" s="299">
        <v>3.5</v>
      </c>
      <c r="F173" s="80">
        <f t="shared" si="12"/>
        <v>2.125</v>
      </c>
      <c r="G173" s="81">
        <f t="shared" si="13"/>
        <v>6.375</v>
      </c>
      <c r="H173" s="292">
        <v>4</v>
      </c>
      <c r="I173" s="82">
        <f t="shared" si="14"/>
        <v>12</v>
      </c>
      <c r="J173" s="91"/>
      <c r="K173" s="82">
        <f t="shared" si="15"/>
        <v>12</v>
      </c>
      <c r="L173" s="83"/>
      <c r="M173" s="84" t="str">
        <f t="shared" si="16"/>
        <v>Synthèse</v>
      </c>
      <c r="N173" s="43" t="str">
        <f t="shared" si="17"/>
        <v>oui</v>
      </c>
      <c r="O173" s="136" t="s">
        <v>108</v>
      </c>
      <c r="P173" s="136" t="s">
        <v>406</v>
      </c>
      <c r="Q173" s="135" t="s">
        <v>1810</v>
      </c>
      <c r="R173" s="292">
        <v>4</v>
      </c>
    </row>
    <row r="174" spans="1:18" s="43" customFormat="1" ht="24" customHeight="1">
      <c r="A174" s="79">
        <v>167</v>
      </c>
      <c r="B174" s="123" t="s">
        <v>109</v>
      </c>
      <c r="C174" s="123" t="s">
        <v>773</v>
      </c>
      <c r="D174" s="298">
        <v>0.5</v>
      </c>
      <c r="E174" s="299">
        <v>4</v>
      </c>
      <c r="F174" s="80">
        <f t="shared" si="12"/>
        <v>2.25</v>
      </c>
      <c r="G174" s="81">
        <f t="shared" si="13"/>
        <v>6.75</v>
      </c>
      <c r="H174" s="292">
        <v>5</v>
      </c>
      <c r="I174" s="82">
        <f t="shared" si="14"/>
        <v>15</v>
      </c>
      <c r="J174" s="91"/>
      <c r="K174" s="82">
        <f t="shared" si="15"/>
        <v>15</v>
      </c>
      <c r="L174" s="83"/>
      <c r="M174" s="84" t="str">
        <f t="shared" si="16"/>
        <v>Synthèse</v>
      </c>
      <c r="N174" s="43" t="str">
        <f t="shared" si="17"/>
        <v>oui</v>
      </c>
      <c r="O174" s="136" t="s">
        <v>109</v>
      </c>
      <c r="P174" s="136" t="s">
        <v>773</v>
      </c>
      <c r="Q174" s="135" t="s">
        <v>1811</v>
      </c>
      <c r="R174" s="292">
        <v>3.5</v>
      </c>
    </row>
    <row r="175" spans="1:18" s="43" customFormat="1" ht="24" customHeight="1">
      <c r="A175" s="79">
        <v>168</v>
      </c>
      <c r="B175" s="123" t="s">
        <v>407</v>
      </c>
      <c r="C175" s="123" t="s">
        <v>408</v>
      </c>
      <c r="D175" s="298">
        <v>6.5</v>
      </c>
      <c r="E175" s="299">
        <v>3.5</v>
      </c>
      <c r="F175" s="80">
        <f t="shared" si="12"/>
        <v>5</v>
      </c>
      <c r="G175" s="81">
        <f t="shared" si="13"/>
        <v>15</v>
      </c>
      <c r="H175" s="292">
        <v>5.5</v>
      </c>
      <c r="I175" s="82">
        <f t="shared" si="14"/>
        <v>16.5</v>
      </c>
      <c r="J175" s="91"/>
      <c r="K175" s="82">
        <f t="shared" si="15"/>
        <v>16.5</v>
      </c>
      <c r="L175" s="83"/>
      <c r="M175" s="84" t="str">
        <f t="shared" si="16"/>
        <v>Synthèse</v>
      </c>
      <c r="N175" s="43" t="str">
        <f t="shared" si="17"/>
        <v>oui</v>
      </c>
      <c r="O175" s="136" t="s">
        <v>407</v>
      </c>
      <c r="P175" s="136" t="s">
        <v>408</v>
      </c>
      <c r="Q175" s="135" t="s">
        <v>1812</v>
      </c>
      <c r="R175" s="292">
        <v>5.5</v>
      </c>
    </row>
    <row r="176" spans="1:18" s="43" customFormat="1" ht="24" customHeight="1">
      <c r="A176" s="79">
        <v>169</v>
      </c>
      <c r="B176" s="123" t="s">
        <v>409</v>
      </c>
      <c r="C176" s="123" t="s">
        <v>410</v>
      </c>
      <c r="D176" s="298">
        <v>3.75</v>
      </c>
      <c r="E176" s="299">
        <v>5</v>
      </c>
      <c r="F176" s="80">
        <f t="shared" si="12"/>
        <v>4.375</v>
      </c>
      <c r="G176" s="81">
        <f t="shared" si="13"/>
        <v>13.125</v>
      </c>
      <c r="H176" s="292">
        <v>9</v>
      </c>
      <c r="I176" s="82">
        <f t="shared" si="14"/>
        <v>27</v>
      </c>
      <c r="J176" s="91"/>
      <c r="K176" s="82">
        <f t="shared" si="15"/>
        <v>27</v>
      </c>
      <c r="L176" s="83"/>
      <c r="M176" s="84" t="str">
        <f t="shared" si="16"/>
        <v>Synthèse</v>
      </c>
      <c r="N176" s="43" t="str">
        <f t="shared" si="17"/>
        <v>oui</v>
      </c>
      <c r="O176" s="136" t="s">
        <v>409</v>
      </c>
      <c r="P176" s="136" t="s">
        <v>410</v>
      </c>
      <c r="Q176" s="135" t="s">
        <v>1813</v>
      </c>
      <c r="R176" s="292">
        <v>9</v>
      </c>
    </row>
    <row r="177" spans="1:18" s="43" customFormat="1" ht="24" customHeight="1">
      <c r="A177" s="79">
        <v>170</v>
      </c>
      <c r="B177" s="123" t="s">
        <v>411</v>
      </c>
      <c r="C177" s="123" t="s">
        <v>267</v>
      </c>
      <c r="D177" s="298">
        <v>5.5</v>
      </c>
      <c r="E177" s="299">
        <v>3.5</v>
      </c>
      <c r="F177" s="80">
        <f>H178</f>
        <v>2.5</v>
      </c>
      <c r="G177" s="81">
        <f t="shared" si="13"/>
        <v>7.5</v>
      </c>
      <c r="H177" s="292">
        <v>5</v>
      </c>
      <c r="I177" s="82">
        <f t="shared" si="14"/>
        <v>15</v>
      </c>
      <c r="J177" s="91"/>
      <c r="K177" s="82">
        <f t="shared" si="15"/>
        <v>15</v>
      </c>
      <c r="L177" s="83"/>
      <c r="M177" s="84" t="str">
        <f t="shared" si="16"/>
        <v>Synthèse</v>
      </c>
      <c r="N177" s="43" t="str">
        <f t="shared" si="17"/>
        <v>oui</v>
      </c>
      <c r="O177" s="136" t="s">
        <v>411</v>
      </c>
      <c r="P177" s="136" t="s">
        <v>267</v>
      </c>
      <c r="Q177" s="135" t="s">
        <v>1814</v>
      </c>
      <c r="R177" s="292">
        <v>1</v>
      </c>
    </row>
    <row r="178" spans="1:18" s="43" customFormat="1" ht="24" customHeight="1">
      <c r="A178" s="79">
        <v>171</v>
      </c>
      <c r="B178" s="123" t="s">
        <v>774</v>
      </c>
      <c r="C178" s="123" t="s">
        <v>81</v>
      </c>
      <c r="D178" s="298">
        <v>4.25</v>
      </c>
      <c r="E178" s="299">
        <v>6.5</v>
      </c>
      <c r="F178" s="80">
        <f t="shared" si="12"/>
        <v>5.375</v>
      </c>
      <c r="G178" s="81">
        <f t="shared" si="13"/>
        <v>16.125</v>
      </c>
      <c r="H178" s="292">
        <v>2.5</v>
      </c>
      <c r="I178" s="82">
        <f t="shared" si="14"/>
        <v>16.125</v>
      </c>
      <c r="J178" s="91"/>
      <c r="K178" s="82">
        <f t="shared" si="15"/>
        <v>16.125</v>
      </c>
      <c r="L178" s="83"/>
      <c r="M178" s="84" t="str">
        <f t="shared" si="16"/>
        <v>Synthèse</v>
      </c>
      <c r="N178" s="43" t="str">
        <f t="shared" si="17"/>
        <v>oui</v>
      </c>
      <c r="O178" s="136" t="s">
        <v>774</v>
      </c>
      <c r="P178" s="136" t="s">
        <v>81</v>
      </c>
      <c r="Q178" s="135" t="s">
        <v>1815</v>
      </c>
      <c r="R178" s="292">
        <v>2.5</v>
      </c>
    </row>
    <row r="179" spans="1:18" s="43" customFormat="1" ht="24" customHeight="1">
      <c r="A179" s="79">
        <v>172</v>
      </c>
      <c r="B179" s="123" t="s">
        <v>412</v>
      </c>
      <c r="C179" s="123" t="s">
        <v>228</v>
      </c>
      <c r="D179" s="298">
        <v>5</v>
      </c>
      <c r="E179" s="299">
        <v>10</v>
      </c>
      <c r="F179" s="80">
        <f t="shared" si="12"/>
        <v>7.5</v>
      </c>
      <c r="G179" s="81">
        <f t="shared" si="13"/>
        <v>22.5</v>
      </c>
      <c r="H179" s="327"/>
      <c r="I179" s="82">
        <f t="shared" si="14"/>
        <v>22.5</v>
      </c>
      <c r="J179" s="91"/>
      <c r="K179" s="82">
        <f t="shared" si="15"/>
        <v>22.5</v>
      </c>
      <c r="L179" s="83"/>
      <c r="M179" s="84" t="str">
        <f t="shared" si="16"/>
        <v>Juin</v>
      </c>
      <c r="N179" s="43" t="str">
        <f t="shared" si="17"/>
        <v>oui</v>
      </c>
      <c r="O179" s="136" t="s">
        <v>412</v>
      </c>
      <c r="P179" s="136" t="s">
        <v>228</v>
      </c>
      <c r="Q179" s="135"/>
      <c r="R179" s="327"/>
    </row>
    <row r="180" spans="1:18" s="43" customFormat="1" ht="24" customHeight="1">
      <c r="A180" s="79">
        <v>173</v>
      </c>
      <c r="B180" s="123" t="s">
        <v>775</v>
      </c>
      <c r="C180" s="123" t="s">
        <v>776</v>
      </c>
      <c r="D180" s="298">
        <v>10</v>
      </c>
      <c r="E180" s="299">
        <v>4.5</v>
      </c>
      <c r="F180" s="80">
        <f t="shared" si="12"/>
        <v>7.25</v>
      </c>
      <c r="G180" s="81">
        <f t="shared" si="13"/>
        <v>21.75</v>
      </c>
      <c r="H180" s="327"/>
      <c r="I180" s="82">
        <f t="shared" si="14"/>
        <v>21.75</v>
      </c>
      <c r="J180" s="91"/>
      <c r="K180" s="82">
        <f t="shared" si="15"/>
        <v>21.75</v>
      </c>
      <c r="L180" s="83"/>
      <c r="M180" s="84" t="str">
        <f t="shared" si="16"/>
        <v>Juin</v>
      </c>
      <c r="N180" s="43" t="str">
        <f t="shared" si="17"/>
        <v>oui</v>
      </c>
      <c r="O180" s="136" t="s">
        <v>775</v>
      </c>
      <c r="P180" s="136" t="s">
        <v>776</v>
      </c>
      <c r="Q180" s="135"/>
      <c r="R180" s="327"/>
    </row>
    <row r="181" spans="1:18" s="43" customFormat="1" ht="24" customHeight="1">
      <c r="A181" s="79">
        <v>174</v>
      </c>
      <c r="B181" s="123" t="s">
        <v>110</v>
      </c>
      <c r="C181" s="123" t="s">
        <v>413</v>
      </c>
      <c r="D181" s="298">
        <v>0.25</v>
      </c>
      <c r="E181" s="299">
        <v>0.5</v>
      </c>
      <c r="F181" s="80">
        <f t="shared" si="12"/>
        <v>0.375</v>
      </c>
      <c r="G181" s="81">
        <f t="shared" si="13"/>
        <v>1.125</v>
      </c>
      <c r="H181" s="292">
        <v>2</v>
      </c>
      <c r="I181" s="82">
        <f t="shared" si="14"/>
        <v>6</v>
      </c>
      <c r="J181" s="91"/>
      <c r="K181" s="82">
        <f t="shared" si="15"/>
        <v>6</v>
      </c>
      <c r="L181" s="83"/>
      <c r="M181" s="84" t="str">
        <f t="shared" si="16"/>
        <v>Synthèse</v>
      </c>
      <c r="N181" s="43" t="str">
        <f t="shared" si="17"/>
        <v>oui</v>
      </c>
      <c r="O181" s="136" t="s">
        <v>110</v>
      </c>
      <c r="P181" s="136" t="s">
        <v>413</v>
      </c>
      <c r="Q181" s="135" t="s">
        <v>1816</v>
      </c>
      <c r="R181" s="292">
        <v>2</v>
      </c>
    </row>
    <row r="182" spans="1:18" s="43" customFormat="1" ht="24" customHeight="1">
      <c r="A182" s="79">
        <v>175</v>
      </c>
      <c r="B182" s="123" t="s">
        <v>414</v>
      </c>
      <c r="C182" s="123" t="s">
        <v>86</v>
      </c>
      <c r="D182" s="74">
        <v>9</v>
      </c>
      <c r="E182" s="299">
        <v>8</v>
      </c>
      <c r="F182" s="80">
        <f t="shared" si="12"/>
        <v>8.5</v>
      </c>
      <c r="G182" s="81">
        <f t="shared" si="13"/>
        <v>25.5</v>
      </c>
      <c r="H182" s="327"/>
      <c r="I182" s="82">
        <f t="shared" si="14"/>
        <v>25.5</v>
      </c>
      <c r="J182" s="91"/>
      <c r="K182" s="82">
        <f t="shared" si="15"/>
        <v>25.5</v>
      </c>
      <c r="L182" s="83"/>
      <c r="M182" s="84" t="str">
        <f t="shared" si="16"/>
        <v>Juin</v>
      </c>
      <c r="N182" s="43" t="str">
        <f t="shared" si="17"/>
        <v>oui</v>
      </c>
      <c r="O182" s="136" t="s">
        <v>414</v>
      </c>
      <c r="P182" s="136" t="s">
        <v>86</v>
      </c>
      <c r="Q182" s="135"/>
      <c r="R182" s="327"/>
    </row>
    <row r="183" spans="1:18" s="43" customFormat="1" ht="24" customHeight="1">
      <c r="A183" s="79">
        <v>176</v>
      </c>
      <c r="B183" s="123" t="s">
        <v>415</v>
      </c>
      <c r="C183" s="123" t="s">
        <v>42</v>
      </c>
      <c r="D183" s="298">
        <v>5</v>
      </c>
      <c r="E183" s="299">
        <v>3</v>
      </c>
      <c r="F183" s="80">
        <f t="shared" si="12"/>
        <v>4</v>
      </c>
      <c r="G183" s="81">
        <f t="shared" si="13"/>
        <v>12</v>
      </c>
      <c r="H183" s="292">
        <v>8</v>
      </c>
      <c r="I183" s="82">
        <f t="shared" si="14"/>
        <v>24</v>
      </c>
      <c r="J183" s="91"/>
      <c r="K183" s="82">
        <f t="shared" si="15"/>
        <v>24</v>
      </c>
      <c r="L183" s="83"/>
      <c r="M183" s="84" t="str">
        <f t="shared" si="16"/>
        <v>Synthèse</v>
      </c>
      <c r="N183" s="43" t="str">
        <f t="shared" si="17"/>
        <v>oui</v>
      </c>
      <c r="O183" s="136" t="s">
        <v>415</v>
      </c>
      <c r="P183" s="136" t="s">
        <v>42</v>
      </c>
      <c r="Q183" s="135" t="s">
        <v>1817</v>
      </c>
      <c r="R183" s="292">
        <v>8</v>
      </c>
    </row>
    <row r="184" spans="1:18" s="43" customFormat="1" ht="24" customHeight="1">
      <c r="A184" s="79">
        <v>177</v>
      </c>
      <c r="B184" s="123" t="s">
        <v>416</v>
      </c>
      <c r="C184" s="123" t="s">
        <v>417</v>
      </c>
      <c r="D184" s="298">
        <v>0.75</v>
      </c>
      <c r="E184" s="299">
        <v>2</v>
      </c>
      <c r="F184" s="80">
        <f t="shared" si="12"/>
        <v>1.375</v>
      </c>
      <c r="G184" s="81">
        <f t="shared" si="13"/>
        <v>4.125</v>
      </c>
      <c r="H184" s="292">
        <v>8.5</v>
      </c>
      <c r="I184" s="82">
        <f t="shared" si="14"/>
        <v>25.5</v>
      </c>
      <c r="J184" s="91"/>
      <c r="K184" s="82">
        <f t="shared" si="15"/>
        <v>25.5</v>
      </c>
      <c r="L184" s="83"/>
      <c r="M184" s="84" t="str">
        <f t="shared" si="16"/>
        <v>Synthèse</v>
      </c>
      <c r="N184" s="43" t="str">
        <f t="shared" si="17"/>
        <v>oui</v>
      </c>
      <c r="O184" s="136" t="s">
        <v>416</v>
      </c>
      <c r="P184" s="136" t="s">
        <v>417</v>
      </c>
      <c r="Q184" s="135" t="s">
        <v>1818</v>
      </c>
      <c r="R184" s="292">
        <v>8.5</v>
      </c>
    </row>
    <row r="185" spans="1:18" s="43" customFormat="1" ht="24" customHeight="1">
      <c r="A185" s="79">
        <v>178</v>
      </c>
      <c r="B185" s="123" t="s">
        <v>418</v>
      </c>
      <c r="C185" s="123" t="s">
        <v>419</v>
      </c>
      <c r="D185" s="298">
        <v>5</v>
      </c>
      <c r="E185" s="299">
        <v>7</v>
      </c>
      <c r="F185" s="80">
        <f t="shared" si="12"/>
        <v>6</v>
      </c>
      <c r="G185" s="81">
        <f t="shared" si="13"/>
        <v>18</v>
      </c>
      <c r="H185" s="292">
        <v>10</v>
      </c>
      <c r="I185" s="82">
        <f t="shared" si="14"/>
        <v>30</v>
      </c>
      <c r="J185" s="91"/>
      <c r="K185" s="82">
        <f t="shared" si="15"/>
        <v>30</v>
      </c>
      <c r="L185" s="83"/>
      <c r="M185" s="84" t="str">
        <f t="shared" si="16"/>
        <v>Synthèse</v>
      </c>
      <c r="N185" s="43" t="str">
        <f t="shared" si="17"/>
        <v>oui</v>
      </c>
      <c r="O185" s="136" t="s">
        <v>418</v>
      </c>
      <c r="P185" s="136" t="s">
        <v>419</v>
      </c>
      <c r="Q185" s="135" t="s">
        <v>1819</v>
      </c>
      <c r="R185" s="292">
        <v>10</v>
      </c>
    </row>
    <row r="186" spans="1:18" s="43" customFormat="1" ht="24" customHeight="1">
      <c r="A186" s="79">
        <v>179</v>
      </c>
      <c r="B186" s="123" t="s">
        <v>420</v>
      </c>
      <c r="C186" s="123" t="s">
        <v>421</v>
      </c>
      <c r="D186" s="298">
        <v>4</v>
      </c>
      <c r="E186" s="299">
        <v>5.5</v>
      </c>
      <c r="F186" s="80">
        <f t="shared" si="12"/>
        <v>4.75</v>
      </c>
      <c r="G186" s="81">
        <f t="shared" si="13"/>
        <v>14.25</v>
      </c>
      <c r="H186" s="292">
        <v>13</v>
      </c>
      <c r="I186" s="82">
        <f t="shared" si="14"/>
        <v>39</v>
      </c>
      <c r="J186" s="91"/>
      <c r="K186" s="82">
        <f t="shared" si="15"/>
        <v>39</v>
      </c>
      <c r="L186" s="83"/>
      <c r="M186" s="84" t="str">
        <f t="shared" si="16"/>
        <v>Synthèse</v>
      </c>
      <c r="N186" s="43" t="str">
        <f t="shared" si="17"/>
        <v>oui</v>
      </c>
      <c r="O186" s="136" t="s">
        <v>420</v>
      </c>
      <c r="P186" s="136" t="s">
        <v>421</v>
      </c>
      <c r="Q186" s="135" t="s">
        <v>1820</v>
      </c>
      <c r="R186" s="292">
        <v>13</v>
      </c>
    </row>
    <row r="187" spans="1:18" s="43" customFormat="1" ht="24" customHeight="1">
      <c r="A187" s="79">
        <v>180</v>
      </c>
      <c r="B187" s="123" t="s">
        <v>422</v>
      </c>
      <c r="C187" s="123" t="s">
        <v>57</v>
      </c>
      <c r="D187" s="74">
        <v>13.75</v>
      </c>
      <c r="E187" s="299">
        <v>8</v>
      </c>
      <c r="F187" s="80">
        <f t="shared" si="12"/>
        <v>10.875</v>
      </c>
      <c r="G187" s="81">
        <f t="shared" si="13"/>
        <v>32.625</v>
      </c>
      <c r="H187" s="327"/>
      <c r="I187" s="82">
        <f t="shared" si="14"/>
        <v>32.625</v>
      </c>
      <c r="J187" s="91"/>
      <c r="K187" s="82">
        <f t="shared" si="15"/>
        <v>32.625</v>
      </c>
      <c r="L187" s="83"/>
      <c r="M187" s="84" t="str">
        <f t="shared" si="16"/>
        <v>Juin</v>
      </c>
      <c r="N187" s="43" t="str">
        <f t="shared" si="17"/>
        <v>oui</v>
      </c>
      <c r="O187" s="136" t="s">
        <v>422</v>
      </c>
      <c r="P187" s="136" t="s">
        <v>57</v>
      </c>
      <c r="Q187" s="135"/>
      <c r="R187" s="327"/>
    </row>
    <row r="188" spans="1:18" s="43" customFormat="1" ht="24" customHeight="1">
      <c r="A188" s="79">
        <v>181</v>
      </c>
      <c r="B188" s="123" t="s">
        <v>422</v>
      </c>
      <c r="C188" s="123" t="s">
        <v>423</v>
      </c>
      <c r="D188" s="74">
        <v>13.25</v>
      </c>
      <c r="E188" s="299">
        <v>7</v>
      </c>
      <c r="F188" s="80">
        <f t="shared" si="12"/>
        <v>10.125</v>
      </c>
      <c r="G188" s="81">
        <f t="shared" si="13"/>
        <v>30.375</v>
      </c>
      <c r="H188" s="327"/>
      <c r="I188" s="82">
        <f t="shared" si="14"/>
        <v>30.375</v>
      </c>
      <c r="J188" s="91"/>
      <c r="K188" s="82">
        <f t="shared" si="15"/>
        <v>30.375</v>
      </c>
      <c r="L188" s="83"/>
      <c r="M188" s="84" t="str">
        <f t="shared" si="16"/>
        <v>Juin</v>
      </c>
      <c r="N188" s="43" t="str">
        <f t="shared" si="17"/>
        <v>oui</v>
      </c>
      <c r="O188" s="136" t="s">
        <v>422</v>
      </c>
      <c r="P188" s="136" t="s">
        <v>423</v>
      </c>
      <c r="Q188" s="135"/>
      <c r="R188" s="327"/>
    </row>
    <row r="189" spans="1:18" s="43" customFormat="1" ht="24" customHeight="1">
      <c r="A189" s="79">
        <v>182</v>
      </c>
      <c r="B189" s="123" t="s">
        <v>424</v>
      </c>
      <c r="C189" s="123" t="s">
        <v>425</v>
      </c>
      <c r="D189" s="298">
        <v>1.5</v>
      </c>
      <c r="E189" s="299">
        <v>2.5</v>
      </c>
      <c r="F189" s="80">
        <f t="shared" si="12"/>
        <v>2</v>
      </c>
      <c r="G189" s="81">
        <f t="shared" si="13"/>
        <v>6</v>
      </c>
      <c r="H189" s="292">
        <v>8</v>
      </c>
      <c r="I189" s="82">
        <f t="shared" si="14"/>
        <v>24</v>
      </c>
      <c r="J189" s="91"/>
      <c r="K189" s="82">
        <f t="shared" si="15"/>
        <v>24</v>
      </c>
      <c r="L189" s="83"/>
      <c r="M189" s="84" t="str">
        <f t="shared" si="16"/>
        <v>Synthèse</v>
      </c>
      <c r="N189" s="43" t="str">
        <f t="shared" si="17"/>
        <v>oui</v>
      </c>
      <c r="O189" s="136" t="s">
        <v>424</v>
      </c>
      <c r="P189" s="136" t="s">
        <v>425</v>
      </c>
      <c r="Q189" s="135" t="s">
        <v>1821</v>
      </c>
      <c r="R189" s="292">
        <v>8</v>
      </c>
    </row>
    <row r="190" spans="1:18" s="43" customFormat="1" ht="24" customHeight="1">
      <c r="A190" s="79">
        <v>183</v>
      </c>
      <c r="B190" s="123" t="s">
        <v>426</v>
      </c>
      <c r="C190" s="123" t="s">
        <v>427</v>
      </c>
      <c r="D190" s="74">
        <v>6</v>
      </c>
      <c r="E190" s="299">
        <v>4.5</v>
      </c>
      <c r="F190" s="80">
        <f t="shared" si="12"/>
        <v>5.25</v>
      </c>
      <c r="G190" s="81">
        <f t="shared" si="13"/>
        <v>15.75</v>
      </c>
      <c r="H190" s="292">
        <v>9</v>
      </c>
      <c r="I190" s="82">
        <f t="shared" si="14"/>
        <v>27</v>
      </c>
      <c r="J190" s="91"/>
      <c r="K190" s="82">
        <f t="shared" si="15"/>
        <v>27</v>
      </c>
      <c r="L190" s="83"/>
      <c r="M190" s="84" t="str">
        <f t="shared" si="16"/>
        <v>Synthèse</v>
      </c>
      <c r="N190" s="43" t="str">
        <f t="shared" si="17"/>
        <v>oui</v>
      </c>
      <c r="O190" s="136" t="s">
        <v>426</v>
      </c>
      <c r="P190" s="136" t="s">
        <v>427</v>
      </c>
      <c r="Q190" s="135" t="s">
        <v>1822</v>
      </c>
      <c r="R190" s="292">
        <v>9</v>
      </c>
    </row>
    <row r="191" spans="1:18" s="43" customFormat="1" ht="24" customHeight="1">
      <c r="A191" s="79">
        <v>184</v>
      </c>
      <c r="B191" s="123" t="s">
        <v>428</v>
      </c>
      <c r="C191" s="123" t="s">
        <v>429</v>
      </c>
      <c r="D191" s="298">
        <v>6</v>
      </c>
      <c r="E191" s="299">
        <v>8</v>
      </c>
      <c r="F191" s="80">
        <f t="shared" si="12"/>
        <v>7</v>
      </c>
      <c r="G191" s="81">
        <f t="shared" si="13"/>
        <v>21</v>
      </c>
      <c r="H191" s="327"/>
      <c r="I191" s="82">
        <f t="shared" si="14"/>
        <v>21</v>
      </c>
      <c r="J191" s="91"/>
      <c r="K191" s="82">
        <f t="shared" si="15"/>
        <v>21</v>
      </c>
      <c r="L191" s="83"/>
      <c r="M191" s="84" t="str">
        <f t="shared" si="16"/>
        <v>Juin</v>
      </c>
      <c r="N191" s="43" t="str">
        <f t="shared" si="17"/>
        <v>oui</v>
      </c>
      <c r="O191" s="136" t="s">
        <v>428</v>
      </c>
      <c r="P191" s="136" t="s">
        <v>429</v>
      </c>
      <c r="Q191" s="135"/>
      <c r="R191" s="327"/>
    </row>
    <row r="192" spans="1:18" s="43" customFormat="1" ht="24" customHeight="1">
      <c r="A192" s="79">
        <v>185</v>
      </c>
      <c r="B192" s="123" t="s">
        <v>430</v>
      </c>
      <c r="C192" s="123" t="s">
        <v>431</v>
      </c>
      <c r="D192" s="298">
        <v>10.5</v>
      </c>
      <c r="E192" s="299">
        <v>13</v>
      </c>
      <c r="F192" s="80">
        <f t="shared" si="12"/>
        <v>11.75</v>
      </c>
      <c r="G192" s="81">
        <f t="shared" si="13"/>
        <v>35.25</v>
      </c>
      <c r="H192" s="327"/>
      <c r="I192" s="82">
        <f t="shared" si="14"/>
        <v>35.25</v>
      </c>
      <c r="J192" s="91"/>
      <c r="K192" s="82">
        <f t="shared" si="15"/>
        <v>35.25</v>
      </c>
      <c r="L192" s="83"/>
      <c r="M192" s="84" t="str">
        <f t="shared" si="16"/>
        <v>Juin</v>
      </c>
      <c r="N192" s="43" t="str">
        <f t="shared" si="17"/>
        <v>oui</v>
      </c>
      <c r="O192" s="136" t="s">
        <v>430</v>
      </c>
      <c r="P192" s="136" t="s">
        <v>431</v>
      </c>
      <c r="Q192" s="135"/>
      <c r="R192" s="327"/>
    </row>
    <row r="193" spans="1:18" s="43" customFormat="1" ht="24" customHeight="1">
      <c r="A193" s="79">
        <v>186</v>
      </c>
      <c r="B193" s="123" t="s">
        <v>432</v>
      </c>
      <c r="C193" s="123" t="s">
        <v>433</v>
      </c>
      <c r="D193" s="298">
        <v>2</v>
      </c>
      <c r="E193" s="299">
        <v>2</v>
      </c>
      <c r="F193" s="80">
        <f t="shared" si="12"/>
        <v>2</v>
      </c>
      <c r="G193" s="81">
        <f t="shared" si="13"/>
        <v>6</v>
      </c>
      <c r="H193" s="292">
        <v>10</v>
      </c>
      <c r="I193" s="82">
        <f t="shared" si="14"/>
        <v>30</v>
      </c>
      <c r="J193" s="91"/>
      <c r="K193" s="82">
        <f t="shared" si="15"/>
        <v>30</v>
      </c>
      <c r="L193" s="83"/>
      <c r="M193" s="84" t="str">
        <f t="shared" si="16"/>
        <v>Synthèse</v>
      </c>
      <c r="N193" s="43" t="str">
        <f t="shared" si="17"/>
        <v>oui</v>
      </c>
      <c r="O193" s="136" t="s">
        <v>432</v>
      </c>
      <c r="P193" s="136" t="s">
        <v>433</v>
      </c>
      <c r="Q193" s="135" t="s">
        <v>1823</v>
      </c>
      <c r="R193" s="292">
        <v>10</v>
      </c>
    </row>
    <row r="194" spans="1:18" s="43" customFormat="1" ht="24" customHeight="1">
      <c r="A194" s="79">
        <v>187</v>
      </c>
      <c r="B194" s="123" t="s">
        <v>434</v>
      </c>
      <c r="C194" s="123" t="s">
        <v>435</v>
      </c>
      <c r="D194" s="298">
        <v>5</v>
      </c>
      <c r="E194" s="299">
        <v>2</v>
      </c>
      <c r="F194" s="80">
        <f t="shared" si="12"/>
        <v>3.5</v>
      </c>
      <c r="G194" s="81">
        <f t="shared" si="13"/>
        <v>10.5</v>
      </c>
      <c r="H194" s="292">
        <v>5</v>
      </c>
      <c r="I194" s="82">
        <f t="shared" si="14"/>
        <v>15</v>
      </c>
      <c r="J194" s="91"/>
      <c r="K194" s="82">
        <f t="shared" si="15"/>
        <v>15</v>
      </c>
      <c r="L194" s="83"/>
      <c r="M194" s="84" t="str">
        <f t="shared" si="16"/>
        <v>Synthèse</v>
      </c>
      <c r="N194" s="43" t="str">
        <f t="shared" si="17"/>
        <v>oui</v>
      </c>
      <c r="O194" s="136" t="s">
        <v>434</v>
      </c>
      <c r="P194" s="136" t="s">
        <v>435</v>
      </c>
      <c r="Q194" s="135" t="s">
        <v>1824</v>
      </c>
      <c r="R194" s="292">
        <v>4</v>
      </c>
    </row>
    <row r="195" spans="1:18" s="43" customFormat="1" ht="24" customHeight="1">
      <c r="A195" s="79">
        <v>188</v>
      </c>
      <c r="B195" s="123" t="s">
        <v>777</v>
      </c>
      <c r="C195" s="123" t="s">
        <v>65</v>
      </c>
      <c r="D195" s="298">
        <v>1.5</v>
      </c>
      <c r="E195" s="309">
        <v>3</v>
      </c>
      <c r="F195" s="80">
        <f t="shared" si="12"/>
        <v>2.25</v>
      </c>
      <c r="G195" s="81">
        <f t="shared" si="13"/>
        <v>6.75</v>
      </c>
      <c r="H195" s="292"/>
      <c r="I195" s="82">
        <f t="shared" si="14"/>
        <v>6.75</v>
      </c>
      <c r="J195" s="91"/>
      <c r="K195" s="82">
        <f t="shared" si="15"/>
        <v>6.75</v>
      </c>
      <c r="L195" s="83"/>
      <c r="M195" s="84" t="str">
        <f t="shared" si="16"/>
        <v>Juin</v>
      </c>
      <c r="N195" s="43" t="str">
        <f t="shared" si="17"/>
        <v>oui</v>
      </c>
      <c r="O195" s="136" t="s">
        <v>777</v>
      </c>
      <c r="P195" s="136" t="s">
        <v>65</v>
      </c>
      <c r="Q195" s="135" t="s">
        <v>1826</v>
      </c>
      <c r="R195" s="292">
        <v>3</v>
      </c>
    </row>
    <row r="196" spans="1:18" s="43" customFormat="1" ht="24" customHeight="1">
      <c r="A196" s="79">
        <v>189</v>
      </c>
      <c r="B196" s="123" t="s">
        <v>436</v>
      </c>
      <c r="C196" s="123" t="s">
        <v>206</v>
      </c>
      <c r="D196" s="298">
        <v>1.25</v>
      </c>
      <c r="E196" s="299">
        <v>3</v>
      </c>
      <c r="F196" s="80">
        <f t="shared" si="12"/>
        <v>2.125</v>
      </c>
      <c r="G196" s="81">
        <f t="shared" si="13"/>
        <v>6.375</v>
      </c>
      <c r="H196" s="292">
        <v>6</v>
      </c>
      <c r="I196" s="82">
        <f t="shared" si="14"/>
        <v>18</v>
      </c>
      <c r="J196" s="91"/>
      <c r="K196" s="82">
        <f t="shared" si="15"/>
        <v>18</v>
      </c>
      <c r="L196" s="83"/>
      <c r="M196" s="84" t="str">
        <f t="shared" si="16"/>
        <v>Synthèse</v>
      </c>
      <c r="N196" s="43" t="str">
        <f t="shared" si="17"/>
        <v>oui</v>
      </c>
      <c r="O196" s="136" t="s">
        <v>436</v>
      </c>
      <c r="P196" s="136" t="s">
        <v>206</v>
      </c>
      <c r="Q196" s="135" t="s">
        <v>1825</v>
      </c>
      <c r="R196" s="292">
        <v>6</v>
      </c>
    </row>
    <row r="197" spans="1:18" s="43" customFormat="1" ht="24" customHeight="1">
      <c r="A197" s="79">
        <v>190</v>
      </c>
      <c r="B197" s="123" t="s">
        <v>437</v>
      </c>
      <c r="C197" s="123" t="s">
        <v>438</v>
      </c>
      <c r="D197" s="298">
        <v>5</v>
      </c>
      <c r="E197" s="299">
        <v>7</v>
      </c>
      <c r="F197" s="80">
        <f t="shared" si="12"/>
        <v>6</v>
      </c>
      <c r="G197" s="81">
        <f t="shared" si="13"/>
        <v>18</v>
      </c>
      <c r="H197" s="327"/>
      <c r="I197" s="82">
        <f t="shared" si="14"/>
        <v>18</v>
      </c>
      <c r="J197" s="91"/>
      <c r="K197" s="82">
        <f t="shared" si="15"/>
        <v>18</v>
      </c>
      <c r="L197" s="83"/>
      <c r="M197" s="84" t="str">
        <f t="shared" si="16"/>
        <v>Juin</v>
      </c>
      <c r="N197" s="43" t="str">
        <f t="shared" si="17"/>
        <v>oui</v>
      </c>
      <c r="O197" s="136" t="s">
        <v>437</v>
      </c>
      <c r="P197" s="136" t="s">
        <v>438</v>
      </c>
      <c r="Q197" s="135"/>
      <c r="R197" s="327"/>
    </row>
    <row r="198" spans="1:18" s="43" customFormat="1" ht="24" customHeight="1">
      <c r="A198" s="79">
        <v>191</v>
      </c>
      <c r="B198" s="123" t="s">
        <v>439</v>
      </c>
      <c r="C198" s="123" t="s">
        <v>440</v>
      </c>
      <c r="D198" s="298">
        <v>4</v>
      </c>
      <c r="E198" s="299">
        <v>3</v>
      </c>
      <c r="F198" s="80">
        <f t="shared" si="12"/>
        <v>3.5</v>
      </c>
      <c r="G198" s="81">
        <f t="shared" si="13"/>
        <v>10.5</v>
      </c>
      <c r="H198" s="292">
        <v>7.5</v>
      </c>
      <c r="I198" s="82">
        <f t="shared" si="14"/>
        <v>22.5</v>
      </c>
      <c r="J198" s="91"/>
      <c r="K198" s="82">
        <f t="shared" si="15"/>
        <v>22.5</v>
      </c>
      <c r="L198" s="83"/>
      <c r="M198" s="84" t="str">
        <f t="shared" si="16"/>
        <v>Synthèse</v>
      </c>
      <c r="N198" s="43" t="str">
        <f t="shared" si="17"/>
        <v>oui</v>
      </c>
      <c r="O198" s="136" t="s">
        <v>439</v>
      </c>
      <c r="P198" s="136" t="s">
        <v>440</v>
      </c>
      <c r="Q198" s="135" t="s">
        <v>1827</v>
      </c>
      <c r="R198" s="292">
        <v>7.5</v>
      </c>
    </row>
    <row r="199" spans="1:18" s="43" customFormat="1" ht="24" customHeight="1">
      <c r="A199" s="79">
        <v>192</v>
      </c>
      <c r="B199" s="123" t="s">
        <v>441</v>
      </c>
      <c r="C199" s="123" t="s">
        <v>50</v>
      </c>
      <c r="D199" s="298">
        <v>3.75</v>
      </c>
      <c r="E199" s="299">
        <v>6</v>
      </c>
      <c r="F199" s="80">
        <f t="shared" si="12"/>
        <v>4.875</v>
      </c>
      <c r="G199" s="81">
        <f t="shared" si="13"/>
        <v>14.625</v>
      </c>
      <c r="H199" s="292">
        <v>10.5</v>
      </c>
      <c r="I199" s="82">
        <f t="shared" si="14"/>
        <v>31.5</v>
      </c>
      <c r="J199" s="91"/>
      <c r="K199" s="82">
        <f t="shared" si="15"/>
        <v>31.5</v>
      </c>
      <c r="L199" s="83"/>
      <c r="M199" s="84" t="str">
        <f t="shared" si="16"/>
        <v>Synthèse</v>
      </c>
      <c r="N199" s="43" t="str">
        <f t="shared" si="17"/>
        <v>oui</v>
      </c>
      <c r="O199" s="136" t="s">
        <v>441</v>
      </c>
      <c r="P199" s="136" t="s">
        <v>50</v>
      </c>
      <c r="Q199" s="135" t="s">
        <v>1828</v>
      </c>
      <c r="R199" s="292">
        <v>10.5</v>
      </c>
    </row>
    <row r="200" spans="1:18" s="43" customFormat="1" ht="24" customHeight="1">
      <c r="A200" s="79">
        <v>193</v>
      </c>
      <c r="B200" s="123" t="s">
        <v>442</v>
      </c>
      <c r="C200" s="123" t="s">
        <v>443</v>
      </c>
      <c r="D200" s="298">
        <v>3.25</v>
      </c>
      <c r="E200" s="299">
        <v>2.5</v>
      </c>
      <c r="F200" s="80">
        <f t="shared" ref="F200:F263" si="18">IF(AND(D200=0,E200=0),L200/3,(D200+E200)/2)</f>
        <v>2.875</v>
      </c>
      <c r="G200" s="81">
        <f t="shared" ref="G200:G263" si="19">F200*3</f>
        <v>8.625</v>
      </c>
      <c r="H200" s="292">
        <v>11.5</v>
      </c>
      <c r="I200" s="82">
        <f t="shared" ref="I200:I263" si="20">MAX(G200,H200*3)</f>
        <v>34.5</v>
      </c>
      <c r="J200" s="91"/>
      <c r="K200" s="82">
        <f t="shared" ref="K200:K263" si="21">MAX(I200,J200*3)</f>
        <v>34.5</v>
      </c>
      <c r="L200" s="83"/>
      <c r="M200" s="84" t="str">
        <f t="shared" ref="M200:M263" si="22">IF(ISBLANK(J200),IF(ISBLANK(H200),"Juin","Synthèse"),"Rattrapage")</f>
        <v>Synthèse</v>
      </c>
      <c r="N200" s="43" t="str">
        <f t="shared" si="17"/>
        <v>oui</v>
      </c>
      <c r="O200" s="136" t="s">
        <v>442</v>
      </c>
      <c r="P200" s="136" t="s">
        <v>443</v>
      </c>
      <c r="Q200" s="135" t="s">
        <v>1829</v>
      </c>
      <c r="R200" s="292">
        <v>11.5</v>
      </c>
    </row>
    <row r="201" spans="1:18" s="43" customFormat="1" ht="24" customHeight="1">
      <c r="A201" s="79">
        <v>194</v>
      </c>
      <c r="B201" s="123" t="s">
        <v>444</v>
      </c>
      <c r="C201" s="123" t="s">
        <v>445</v>
      </c>
      <c r="D201" s="298">
        <v>7</v>
      </c>
      <c r="E201" s="299">
        <v>6</v>
      </c>
      <c r="F201" s="80">
        <f t="shared" si="18"/>
        <v>6.5</v>
      </c>
      <c r="G201" s="81">
        <f t="shared" si="19"/>
        <v>19.5</v>
      </c>
      <c r="H201" s="327"/>
      <c r="I201" s="82">
        <f t="shared" si="20"/>
        <v>19.5</v>
      </c>
      <c r="J201" s="91"/>
      <c r="K201" s="82">
        <f t="shared" si="21"/>
        <v>19.5</v>
      </c>
      <c r="L201" s="83"/>
      <c r="M201" s="84" t="str">
        <f t="shared" si="22"/>
        <v>Juin</v>
      </c>
      <c r="N201" s="43" t="str">
        <f t="shared" ref="N201:N264" si="23">IF(AND(B201=O201,C201=P201),"oui","non")</f>
        <v>oui</v>
      </c>
      <c r="O201" s="136" t="s">
        <v>444</v>
      </c>
      <c r="P201" s="136" t="s">
        <v>445</v>
      </c>
      <c r="Q201" s="135"/>
      <c r="R201" s="327"/>
    </row>
    <row r="202" spans="1:18" s="43" customFormat="1" ht="24" customHeight="1">
      <c r="A202" s="79">
        <v>195</v>
      </c>
      <c r="B202" s="123" t="s">
        <v>446</v>
      </c>
      <c r="C202" s="123" t="s">
        <v>228</v>
      </c>
      <c r="D202" s="298">
        <v>2.25</v>
      </c>
      <c r="E202" s="299">
        <v>10</v>
      </c>
      <c r="F202" s="80">
        <f t="shared" si="18"/>
        <v>6.125</v>
      </c>
      <c r="G202" s="81">
        <f t="shared" si="19"/>
        <v>18.375</v>
      </c>
      <c r="H202" s="327"/>
      <c r="I202" s="82">
        <f t="shared" si="20"/>
        <v>18.375</v>
      </c>
      <c r="J202" s="91"/>
      <c r="K202" s="82">
        <f t="shared" si="21"/>
        <v>18.375</v>
      </c>
      <c r="L202" s="83"/>
      <c r="M202" s="84" t="str">
        <f t="shared" si="22"/>
        <v>Juin</v>
      </c>
      <c r="N202" s="43" t="str">
        <f t="shared" si="23"/>
        <v>oui</v>
      </c>
      <c r="O202" s="136" t="s">
        <v>446</v>
      </c>
      <c r="P202" s="136" t="s">
        <v>228</v>
      </c>
      <c r="Q202" s="135"/>
      <c r="R202" s="327"/>
    </row>
    <row r="203" spans="1:18" s="43" customFormat="1" ht="24" customHeight="1">
      <c r="A203" s="79">
        <v>196</v>
      </c>
      <c r="B203" s="123" t="s">
        <v>447</v>
      </c>
      <c r="C203" s="123" t="s">
        <v>448</v>
      </c>
      <c r="D203" s="298">
        <v>2</v>
      </c>
      <c r="E203" s="299">
        <v>4.5</v>
      </c>
      <c r="F203" s="80">
        <f t="shared" si="18"/>
        <v>3.25</v>
      </c>
      <c r="G203" s="81">
        <f t="shared" si="19"/>
        <v>9.75</v>
      </c>
      <c r="H203" s="292">
        <v>10.5</v>
      </c>
      <c r="I203" s="82">
        <f t="shared" si="20"/>
        <v>31.5</v>
      </c>
      <c r="J203" s="91"/>
      <c r="K203" s="82">
        <f t="shared" si="21"/>
        <v>31.5</v>
      </c>
      <c r="L203" s="83"/>
      <c r="M203" s="84" t="str">
        <f t="shared" si="22"/>
        <v>Synthèse</v>
      </c>
      <c r="N203" s="43" t="str">
        <f t="shared" si="23"/>
        <v>oui</v>
      </c>
      <c r="O203" s="136" t="s">
        <v>447</v>
      </c>
      <c r="P203" s="136" t="s">
        <v>448</v>
      </c>
      <c r="Q203" s="135" t="s">
        <v>1830</v>
      </c>
      <c r="R203" s="292">
        <v>10.5</v>
      </c>
    </row>
    <row r="204" spans="1:18" s="43" customFormat="1" ht="24" customHeight="1">
      <c r="A204" s="79">
        <v>197</v>
      </c>
      <c r="B204" s="123" t="s">
        <v>447</v>
      </c>
      <c r="C204" s="123" t="s">
        <v>449</v>
      </c>
      <c r="D204" s="298">
        <v>2.25</v>
      </c>
      <c r="E204" s="299">
        <v>1.5</v>
      </c>
      <c r="F204" s="80">
        <f t="shared" si="18"/>
        <v>1.875</v>
      </c>
      <c r="G204" s="81">
        <f t="shared" si="19"/>
        <v>5.625</v>
      </c>
      <c r="H204" s="292">
        <v>1.5</v>
      </c>
      <c r="I204" s="82">
        <f t="shared" si="20"/>
        <v>5.625</v>
      </c>
      <c r="J204" s="91"/>
      <c r="K204" s="82">
        <f t="shared" si="21"/>
        <v>5.625</v>
      </c>
      <c r="L204" s="83"/>
      <c r="M204" s="84" t="str">
        <f t="shared" si="22"/>
        <v>Synthèse</v>
      </c>
      <c r="N204" s="43" t="str">
        <f t="shared" si="23"/>
        <v>oui</v>
      </c>
      <c r="O204" s="136" t="s">
        <v>447</v>
      </c>
      <c r="P204" s="136" t="s">
        <v>449</v>
      </c>
      <c r="Q204" s="135" t="s">
        <v>1831</v>
      </c>
      <c r="R204" s="292">
        <v>1.5</v>
      </c>
    </row>
    <row r="205" spans="1:18" s="43" customFormat="1" ht="24" customHeight="1">
      <c r="A205" s="79">
        <v>198</v>
      </c>
      <c r="B205" s="123" t="s">
        <v>111</v>
      </c>
      <c r="C205" s="123" t="s">
        <v>337</v>
      </c>
      <c r="D205" s="298">
        <v>2</v>
      </c>
      <c r="E205" s="299">
        <v>0.5</v>
      </c>
      <c r="F205" s="80">
        <f t="shared" si="18"/>
        <v>1.25</v>
      </c>
      <c r="G205" s="81">
        <f t="shared" si="19"/>
        <v>3.75</v>
      </c>
      <c r="H205" s="292">
        <v>6.5</v>
      </c>
      <c r="I205" s="82">
        <f t="shared" si="20"/>
        <v>19.5</v>
      </c>
      <c r="J205" s="91"/>
      <c r="K205" s="82">
        <f t="shared" si="21"/>
        <v>19.5</v>
      </c>
      <c r="L205" s="83"/>
      <c r="M205" s="84" t="str">
        <f t="shared" si="22"/>
        <v>Synthèse</v>
      </c>
      <c r="N205" s="43" t="str">
        <f t="shared" si="23"/>
        <v>oui</v>
      </c>
      <c r="O205" s="136" t="s">
        <v>111</v>
      </c>
      <c r="P205" s="136" t="s">
        <v>337</v>
      </c>
      <c r="Q205" s="135" t="s">
        <v>1832</v>
      </c>
      <c r="R205" s="292">
        <v>6.5</v>
      </c>
    </row>
    <row r="206" spans="1:18" s="43" customFormat="1" ht="24" customHeight="1">
      <c r="A206" s="79">
        <v>199</v>
      </c>
      <c r="B206" s="123" t="s">
        <v>450</v>
      </c>
      <c r="C206" s="123" t="s">
        <v>451</v>
      </c>
      <c r="D206" s="298">
        <v>5</v>
      </c>
      <c r="E206" s="299">
        <v>5.5</v>
      </c>
      <c r="F206" s="80">
        <f t="shared" si="18"/>
        <v>5.25</v>
      </c>
      <c r="G206" s="81">
        <f t="shared" si="19"/>
        <v>15.75</v>
      </c>
      <c r="H206" s="327"/>
      <c r="I206" s="82">
        <f t="shared" si="20"/>
        <v>15.75</v>
      </c>
      <c r="J206" s="91"/>
      <c r="K206" s="82">
        <f t="shared" si="21"/>
        <v>15.75</v>
      </c>
      <c r="L206" s="83"/>
      <c r="M206" s="84" t="str">
        <f t="shared" si="22"/>
        <v>Juin</v>
      </c>
      <c r="N206" s="43" t="str">
        <f t="shared" si="23"/>
        <v>oui</v>
      </c>
      <c r="O206" s="136" t="s">
        <v>450</v>
      </c>
      <c r="P206" s="136" t="s">
        <v>451</v>
      </c>
      <c r="Q206" s="135"/>
      <c r="R206" s="327"/>
    </row>
    <row r="207" spans="1:18" s="43" customFormat="1" ht="24" customHeight="1">
      <c r="A207" s="79">
        <v>200</v>
      </c>
      <c r="B207" s="123" t="s">
        <v>452</v>
      </c>
      <c r="C207" s="123" t="s">
        <v>453</v>
      </c>
      <c r="D207" s="298">
        <v>2.5</v>
      </c>
      <c r="E207" s="299">
        <v>2</v>
      </c>
      <c r="F207" s="80">
        <f t="shared" si="18"/>
        <v>2.25</v>
      </c>
      <c r="G207" s="81">
        <f t="shared" si="19"/>
        <v>6.75</v>
      </c>
      <c r="H207" s="292">
        <v>6</v>
      </c>
      <c r="I207" s="82">
        <f t="shared" si="20"/>
        <v>18</v>
      </c>
      <c r="J207" s="91"/>
      <c r="K207" s="82">
        <f t="shared" si="21"/>
        <v>18</v>
      </c>
      <c r="L207" s="83"/>
      <c r="M207" s="84" t="str">
        <f t="shared" si="22"/>
        <v>Synthèse</v>
      </c>
      <c r="N207" s="43" t="str">
        <f t="shared" si="23"/>
        <v>oui</v>
      </c>
      <c r="O207" s="136" t="s">
        <v>452</v>
      </c>
      <c r="P207" s="136" t="s">
        <v>453</v>
      </c>
      <c r="Q207" s="135" t="s">
        <v>1833</v>
      </c>
      <c r="R207" s="292">
        <v>6</v>
      </c>
    </row>
    <row r="208" spans="1:18" s="43" customFormat="1" ht="24" customHeight="1">
      <c r="A208" s="79">
        <v>201</v>
      </c>
      <c r="B208" s="123" t="s">
        <v>454</v>
      </c>
      <c r="C208" s="123" t="s">
        <v>455</v>
      </c>
      <c r="D208" s="298">
        <v>5.5</v>
      </c>
      <c r="E208" s="299">
        <v>6</v>
      </c>
      <c r="F208" s="80">
        <f t="shared" si="18"/>
        <v>5.75</v>
      </c>
      <c r="G208" s="81">
        <f t="shared" si="19"/>
        <v>17.25</v>
      </c>
      <c r="H208" s="292">
        <v>2</v>
      </c>
      <c r="I208" s="82">
        <f t="shared" si="20"/>
        <v>17.25</v>
      </c>
      <c r="J208" s="91"/>
      <c r="K208" s="82">
        <f t="shared" si="21"/>
        <v>17.25</v>
      </c>
      <c r="L208" s="83"/>
      <c r="M208" s="84" t="str">
        <f t="shared" si="22"/>
        <v>Synthèse</v>
      </c>
      <c r="N208" s="43" t="str">
        <f t="shared" si="23"/>
        <v>oui</v>
      </c>
      <c r="O208" s="136" t="s">
        <v>454</v>
      </c>
      <c r="P208" s="136" t="s">
        <v>455</v>
      </c>
      <c r="Q208" s="135" t="s">
        <v>1834</v>
      </c>
      <c r="R208" s="292">
        <v>2</v>
      </c>
    </row>
    <row r="209" spans="1:18" s="43" customFormat="1" ht="24" customHeight="1">
      <c r="A209" s="79">
        <v>202</v>
      </c>
      <c r="B209" s="123" t="s">
        <v>456</v>
      </c>
      <c r="C209" s="123" t="s">
        <v>457</v>
      </c>
      <c r="D209" s="298">
        <v>1.5</v>
      </c>
      <c r="E209" s="299">
        <v>4</v>
      </c>
      <c r="F209" s="80">
        <f t="shared" si="18"/>
        <v>2.75</v>
      </c>
      <c r="G209" s="81">
        <f t="shared" si="19"/>
        <v>8.25</v>
      </c>
      <c r="H209" s="292">
        <v>5</v>
      </c>
      <c r="I209" s="82">
        <f t="shared" si="20"/>
        <v>15</v>
      </c>
      <c r="J209" s="91"/>
      <c r="K209" s="82">
        <f t="shared" si="21"/>
        <v>15</v>
      </c>
      <c r="L209" s="83"/>
      <c r="M209" s="84" t="str">
        <f t="shared" si="22"/>
        <v>Synthèse</v>
      </c>
      <c r="N209" s="43" t="str">
        <f t="shared" si="23"/>
        <v>oui</v>
      </c>
      <c r="O209" s="136" t="s">
        <v>456</v>
      </c>
      <c r="P209" s="136" t="s">
        <v>457</v>
      </c>
      <c r="Q209" s="135" t="s">
        <v>1835</v>
      </c>
      <c r="R209" s="292">
        <v>5</v>
      </c>
    </row>
    <row r="210" spans="1:18" s="43" customFormat="1" ht="24" customHeight="1">
      <c r="A210" s="79">
        <v>203</v>
      </c>
      <c r="B210" s="123" t="s">
        <v>80</v>
      </c>
      <c r="C210" s="123" t="s">
        <v>458</v>
      </c>
      <c r="D210" s="298">
        <v>0.25</v>
      </c>
      <c r="E210" s="299">
        <v>1.5</v>
      </c>
      <c r="F210" s="80">
        <f t="shared" si="18"/>
        <v>0.875</v>
      </c>
      <c r="G210" s="81">
        <f t="shared" si="19"/>
        <v>2.625</v>
      </c>
      <c r="H210" s="292">
        <v>3</v>
      </c>
      <c r="I210" s="82">
        <f t="shared" si="20"/>
        <v>9</v>
      </c>
      <c r="J210" s="91"/>
      <c r="K210" s="82">
        <f t="shared" si="21"/>
        <v>9</v>
      </c>
      <c r="L210" s="83"/>
      <c r="M210" s="84" t="str">
        <f t="shared" si="22"/>
        <v>Synthèse</v>
      </c>
      <c r="N210" s="43" t="str">
        <f t="shared" si="23"/>
        <v>oui</v>
      </c>
      <c r="O210" s="136" t="s">
        <v>80</v>
      </c>
      <c r="P210" s="136" t="s">
        <v>458</v>
      </c>
      <c r="Q210" s="135" t="s">
        <v>1836</v>
      </c>
      <c r="R210" s="292">
        <v>3</v>
      </c>
    </row>
    <row r="211" spans="1:18" s="43" customFormat="1" ht="24" customHeight="1">
      <c r="A211" s="79">
        <v>204</v>
      </c>
      <c r="B211" s="123" t="s">
        <v>459</v>
      </c>
      <c r="C211" s="123" t="s">
        <v>460</v>
      </c>
      <c r="D211" s="298">
        <v>0.75</v>
      </c>
      <c r="E211" s="299">
        <v>2</v>
      </c>
      <c r="F211" s="80">
        <f t="shared" si="18"/>
        <v>1.375</v>
      </c>
      <c r="G211" s="81">
        <f t="shared" si="19"/>
        <v>4.125</v>
      </c>
      <c r="H211" s="292">
        <v>9</v>
      </c>
      <c r="I211" s="82">
        <f t="shared" si="20"/>
        <v>27</v>
      </c>
      <c r="J211" s="91"/>
      <c r="K211" s="82">
        <f t="shared" si="21"/>
        <v>27</v>
      </c>
      <c r="L211" s="83"/>
      <c r="M211" s="84" t="str">
        <f t="shared" si="22"/>
        <v>Synthèse</v>
      </c>
      <c r="N211" s="43" t="str">
        <f t="shared" si="23"/>
        <v>oui</v>
      </c>
      <c r="O211" s="136" t="s">
        <v>459</v>
      </c>
      <c r="P211" s="136" t="s">
        <v>460</v>
      </c>
      <c r="Q211" s="135" t="s">
        <v>1837</v>
      </c>
      <c r="R211" s="292">
        <v>9</v>
      </c>
    </row>
    <row r="212" spans="1:18" s="43" customFormat="1" ht="24" customHeight="1">
      <c r="A212" s="79">
        <v>205</v>
      </c>
      <c r="B212" s="123" t="s">
        <v>461</v>
      </c>
      <c r="C212" s="123" t="s">
        <v>52</v>
      </c>
      <c r="D212" s="298">
        <v>4</v>
      </c>
      <c r="E212" s="299">
        <v>2.5</v>
      </c>
      <c r="F212" s="80">
        <f t="shared" si="18"/>
        <v>3.25</v>
      </c>
      <c r="G212" s="81">
        <f t="shared" si="19"/>
        <v>9.75</v>
      </c>
      <c r="H212" s="292">
        <v>9</v>
      </c>
      <c r="I212" s="82">
        <f t="shared" si="20"/>
        <v>27</v>
      </c>
      <c r="J212" s="91"/>
      <c r="K212" s="82">
        <f t="shared" si="21"/>
        <v>27</v>
      </c>
      <c r="L212" s="83"/>
      <c r="M212" s="84" t="str">
        <f t="shared" si="22"/>
        <v>Synthèse</v>
      </c>
      <c r="N212" s="43" t="str">
        <f t="shared" si="23"/>
        <v>oui</v>
      </c>
      <c r="O212" s="136" t="s">
        <v>461</v>
      </c>
      <c r="P212" s="136" t="s">
        <v>52</v>
      </c>
      <c r="Q212" s="135" t="s">
        <v>1838</v>
      </c>
      <c r="R212" s="292">
        <v>9</v>
      </c>
    </row>
    <row r="213" spans="1:18" s="43" customFormat="1" ht="24" customHeight="1">
      <c r="A213" s="79">
        <v>206</v>
      </c>
      <c r="B213" s="123" t="s">
        <v>462</v>
      </c>
      <c r="C213" s="123" t="s">
        <v>778</v>
      </c>
      <c r="D213" s="298">
        <v>3.75</v>
      </c>
      <c r="E213" s="299">
        <v>6.5</v>
      </c>
      <c r="F213" s="80">
        <f t="shared" si="18"/>
        <v>5.125</v>
      </c>
      <c r="G213" s="81">
        <f t="shared" si="19"/>
        <v>15.375</v>
      </c>
      <c r="H213" s="292">
        <v>9.5</v>
      </c>
      <c r="I213" s="82">
        <f t="shared" si="20"/>
        <v>28.5</v>
      </c>
      <c r="J213" s="91"/>
      <c r="K213" s="82">
        <f t="shared" si="21"/>
        <v>28.5</v>
      </c>
      <c r="L213" s="83"/>
      <c r="M213" s="84" t="str">
        <f t="shared" si="22"/>
        <v>Synthèse</v>
      </c>
      <c r="N213" s="43" t="str">
        <f t="shared" si="23"/>
        <v>oui</v>
      </c>
      <c r="O213" s="136" t="s">
        <v>462</v>
      </c>
      <c r="P213" s="136" t="s">
        <v>778</v>
      </c>
      <c r="Q213" s="135" t="s">
        <v>1839</v>
      </c>
      <c r="R213" s="292">
        <v>9.5</v>
      </c>
    </row>
    <row r="214" spans="1:18" s="43" customFormat="1" ht="24" customHeight="1">
      <c r="A214" s="79">
        <v>207</v>
      </c>
      <c r="B214" s="123" t="s">
        <v>463</v>
      </c>
      <c r="C214" s="123" t="s">
        <v>68</v>
      </c>
      <c r="D214" s="298">
        <v>7.5</v>
      </c>
      <c r="E214" s="299">
        <v>5</v>
      </c>
      <c r="F214" s="80">
        <f t="shared" si="18"/>
        <v>6.25</v>
      </c>
      <c r="G214" s="81">
        <f t="shared" si="19"/>
        <v>18.75</v>
      </c>
      <c r="H214" s="327"/>
      <c r="I214" s="82">
        <f t="shared" si="20"/>
        <v>18.75</v>
      </c>
      <c r="J214" s="91"/>
      <c r="K214" s="82">
        <f t="shared" si="21"/>
        <v>18.75</v>
      </c>
      <c r="L214" s="83"/>
      <c r="M214" s="84" t="str">
        <f t="shared" si="22"/>
        <v>Juin</v>
      </c>
      <c r="N214" s="43" t="str">
        <f t="shared" si="23"/>
        <v>oui</v>
      </c>
      <c r="O214" s="136" t="s">
        <v>463</v>
      </c>
      <c r="P214" s="136" t="s">
        <v>68</v>
      </c>
      <c r="Q214" s="135"/>
      <c r="R214" s="327"/>
    </row>
    <row r="215" spans="1:18" s="43" customFormat="1" ht="24" customHeight="1">
      <c r="A215" s="79">
        <v>208</v>
      </c>
      <c r="B215" s="123" t="s">
        <v>112</v>
      </c>
      <c r="C215" s="123" t="s">
        <v>287</v>
      </c>
      <c r="D215" s="298">
        <v>2</v>
      </c>
      <c r="E215" s="299">
        <v>2</v>
      </c>
      <c r="F215" s="80">
        <f t="shared" si="18"/>
        <v>2</v>
      </c>
      <c r="G215" s="81">
        <f t="shared" si="19"/>
        <v>6</v>
      </c>
      <c r="H215" s="292">
        <v>11.5</v>
      </c>
      <c r="I215" s="82">
        <f t="shared" si="20"/>
        <v>34.5</v>
      </c>
      <c r="J215" s="91"/>
      <c r="K215" s="82">
        <f t="shared" si="21"/>
        <v>34.5</v>
      </c>
      <c r="L215" s="83"/>
      <c r="M215" s="84" t="str">
        <f t="shared" si="22"/>
        <v>Synthèse</v>
      </c>
      <c r="N215" s="43" t="str">
        <f t="shared" si="23"/>
        <v>oui</v>
      </c>
      <c r="O215" s="136" t="s">
        <v>112</v>
      </c>
      <c r="P215" s="136" t="s">
        <v>287</v>
      </c>
      <c r="Q215" s="135" t="s">
        <v>1840</v>
      </c>
      <c r="R215" s="292">
        <v>11.5</v>
      </c>
    </row>
    <row r="216" spans="1:18" s="43" customFormat="1" ht="24" customHeight="1">
      <c r="A216" s="79">
        <v>209</v>
      </c>
      <c r="B216" s="123" t="s">
        <v>464</v>
      </c>
      <c r="C216" s="123" t="s">
        <v>71</v>
      </c>
      <c r="D216" s="298">
        <v>6.5</v>
      </c>
      <c r="E216" s="299">
        <v>6</v>
      </c>
      <c r="F216" s="80">
        <f t="shared" si="18"/>
        <v>6.25</v>
      </c>
      <c r="G216" s="81">
        <f t="shared" si="19"/>
        <v>18.75</v>
      </c>
      <c r="H216" s="327"/>
      <c r="I216" s="82">
        <f t="shared" si="20"/>
        <v>18.75</v>
      </c>
      <c r="J216" s="91"/>
      <c r="K216" s="82">
        <f t="shared" si="21"/>
        <v>18.75</v>
      </c>
      <c r="L216" s="83"/>
      <c r="M216" s="84" t="str">
        <f t="shared" si="22"/>
        <v>Juin</v>
      </c>
      <c r="N216" s="43" t="str">
        <f t="shared" si="23"/>
        <v>oui</v>
      </c>
      <c r="O216" s="136" t="s">
        <v>464</v>
      </c>
      <c r="P216" s="136" t="s">
        <v>71</v>
      </c>
      <c r="Q216" s="135"/>
      <c r="R216" s="327"/>
    </row>
    <row r="217" spans="1:18" s="43" customFormat="1" ht="24" customHeight="1">
      <c r="A217" s="79">
        <v>210</v>
      </c>
      <c r="B217" s="123" t="s">
        <v>465</v>
      </c>
      <c r="C217" s="123" t="s">
        <v>47</v>
      </c>
      <c r="D217" s="298">
        <v>5.5</v>
      </c>
      <c r="E217" s="299">
        <v>3</v>
      </c>
      <c r="F217" s="80">
        <f t="shared" si="18"/>
        <v>4.25</v>
      </c>
      <c r="G217" s="81">
        <f t="shared" si="19"/>
        <v>12.75</v>
      </c>
      <c r="H217" s="292">
        <v>14.5</v>
      </c>
      <c r="I217" s="82">
        <f t="shared" si="20"/>
        <v>43.5</v>
      </c>
      <c r="J217" s="91"/>
      <c r="K217" s="82">
        <f t="shared" si="21"/>
        <v>43.5</v>
      </c>
      <c r="L217" s="83"/>
      <c r="M217" s="84" t="str">
        <f t="shared" si="22"/>
        <v>Synthèse</v>
      </c>
      <c r="N217" s="43" t="str">
        <f t="shared" si="23"/>
        <v>oui</v>
      </c>
      <c r="O217" s="136" t="s">
        <v>465</v>
      </c>
      <c r="P217" s="136" t="s">
        <v>47</v>
      </c>
      <c r="Q217" s="135" t="s">
        <v>1841</v>
      </c>
      <c r="R217" s="292">
        <v>14.5</v>
      </c>
    </row>
    <row r="218" spans="1:18" s="43" customFormat="1" ht="24" customHeight="1">
      <c r="A218" s="79">
        <v>211</v>
      </c>
      <c r="B218" s="123" t="s">
        <v>466</v>
      </c>
      <c r="C218" s="123" t="s">
        <v>152</v>
      </c>
      <c r="D218" s="298">
        <v>2.5</v>
      </c>
      <c r="E218" s="299">
        <v>2.5</v>
      </c>
      <c r="F218" s="80">
        <f t="shared" si="18"/>
        <v>2.5</v>
      </c>
      <c r="G218" s="81">
        <f t="shared" si="19"/>
        <v>7.5</v>
      </c>
      <c r="H218" s="292">
        <v>11</v>
      </c>
      <c r="I218" s="82">
        <f t="shared" si="20"/>
        <v>33</v>
      </c>
      <c r="J218" s="91"/>
      <c r="K218" s="82">
        <f t="shared" si="21"/>
        <v>33</v>
      </c>
      <c r="L218" s="83"/>
      <c r="M218" s="84" t="str">
        <f t="shared" si="22"/>
        <v>Synthèse</v>
      </c>
      <c r="N218" s="43" t="str">
        <f t="shared" si="23"/>
        <v>oui</v>
      </c>
      <c r="O218" s="136" t="s">
        <v>466</v>
      </c>
      <c r="P218" s="136" t="s">
        <v>152</v>
      </c>
      <c r="Q218" s="135" t="s">
        <v>1842</v>
      </c>
      <c r="R218" s="292">
        <v>11</v>
      </c>
    </row>
    <row r="219" spans="1:18" s="43" customFormat="1" ht="24" customHeight="1">
      <c r="A219" s="79">
        <v>212</v>
      </c>
      <c r="B219" s="123" t="s">
        <v>467</v>
      </c>
      <c r="C219" s="123" t="s">
        <v>468</v>
      </c>
      <c r="D219" s="298">
        <v>1.25</v>
      </c>
      <c r="E219" s="299">
        <v>3</v>
      </c>
      <c r="F219" s="80">
        <f t="shared" si="18"/>
        <v>2.125</v>
      </c>
      <c r="G219" s="81">
        <f t="shared" si="19"/>
        <v>6.375</v>
      </c>
      <c r="H219" s="292">
        <v>5</v>
      </c>
      <c r="I219" s="82">
        <f t="shared" si="20"/>
        <v>15</v>
      </c>
      <c r="J219" s="91"/>
      <c r="K219" s="82">
        <f t="shared" si="21"/>
        <v>15</v>
      </c>
      <c r="L219" s="83"/>
      <c r="M219" s="84" t="str">
        <f t="shared" si="22"/>
        <v>Synthèse</v>
      </c>
      <c r="N219" s="43" t="str">
        <f t="shared" si="23"/>
        <v>oui</v>
      </c>
      <c r="O219" s="136" t="s">
        <v>467</v>
      </c>
      <c r="P219" s="136" t="s">
        <v>468</v>
      </c>
      <c r="Q219" s="135" t="s">
        <v>1843</v>
      </c>
      <c r="R219" s="292">
        <v>3.5</v>
      </c>
    </row>
    <row r="220" spans="1:18" s="43" customFormat="1" ht="24" customHeight="1">
      <c r="A220" s="79">
        <v>213</v>
      </c>
      <c r="B220" s="123" t="s">
        <v>469</v>
      </c>
      <c r="C220" s="123" t="s">
        <v>470</v>
      </c>
      <c r="D220" s="298">
        <v>2.75</v>
      </c>
      <c r="E220" s="299">
        <v>5</v>
      </c>
      <c r="F220" s="80">
        <f t="shared" si="18"/>
        <v>3.875</v>
      </c>
      <c r="G220" s="81">
        <f t="shared" si="19"/>
        <v>11.625</v>
      </c>
      <c r="H220" s="292">
        <v>9.5</v>
      </c>
      <c r="I220" s="82">
        <f t="shared" si="20"/>
        <v>28.5</v>
      </c>
      <c r="J220" s="91"/>
      <c r="K220" s="82">
        <f t="shared" si="21"/>
        <v>28.5</v>
      </c>
      <c r="L220" s="83"/>
      <c r="M220" s="84" t="str">
        <f t="shared" si="22"/>
        <v>Synthèse</v>
      </c>
      <c r="N220" s="43" t="str">
        <f t="shared" si="23"/>
        <v>oui</v>
      </c>
      <c r="O220" s="136" t="s">
        <v>469</v>
      </c>
      <c r="P220" s="136" t="s">
        <v>470</v>
      </c>
      <c r="Q220" s="135" t="s">
        <v>1844</v>
      </c>
      <c r="R220" s="292">
        <v>9.5</v>
      </c>
    </row>
    <row r="221" spans="1:18" s="43" customFormat="1" ht="24" customHeight="1">
      <c r="A221" s="79">
        <v>214</v>
      </c>
      <c r="B221" s="123" t="s">
        <v>471</v>
      </c>
      <c r="C221" s="123" t="s">
        <v>472</v>
      </c>
      <c r="D221" s="298">
        <v>1.5</v>
      </c>
      <c r="E221" s="299">
        <v>3</v>
      </c>
      <c r="F221" s="80">
        <f t="shared" si="18"/>
        <v>2.25</v>
      </c>
      <c r="G221" s="81">
        <f t="shared" si="19"/>
        <v>6.75</v>
      </c>
      <c r="H221" s="292">
        <v>2</v>
      </c>
      <c r="I221" s="82">
        <f t="shared" si="20"/>
        <v>6.75</v>
      </c>
      <c r="J221" s="91"/>
      <c r="K221" s="82">
        <f t="shared" si="21"/>
        <v>6.75</v>
      </c>
      <c r="L221" s="83"/>
      <c r="M221" s="84" t="str">
        <f t="shared" si="22"/>
        <v>Synthèse</v>
      </c>
      <c r="N221" s="43" t="str">
        <f t="shared" si="23"/>
        <v>oui</v>
      </c>
      <c r="O221" s="136" t="s">
        <v>471</v>
      </c>
      <c r="P221" s="136" t="s">
        <v>472</v>
      </c>
      <c r="Q221" s="135" t="s">
        <v>1845</v>
      </c>
      <c r="R221" s="292">
        <v>2</v>
      </c>
    </row>
    <row r="222" spans="1:18" s="43" customFormat="1" ht="24" customHeight="1">
      <c r="A222" s="79">
        <v>215</v>
      </c>
      <c r="B222" s="123" t="s">
        <v>473</v>
      </c>
      <c r="C222" s="123" t="s">
        <v>474</v>
      </c>
      <c r="D222" s="298">
        <v>5</v>
      </c>
      <c r="E222" s="299">
        <v>10</v>
      </c>
      <c r="F222" s="80">
        <f t="shared" si="18"/>
        <v>7.5</v>
      </c>
      <c r="G222" s="81">
        <f t="shared" si="19"/>
        <v>22.5</v>
      </c>
      <c r="H222" s="327"/>
      <c r="I222" s="82">
        <f t="shared" si="20"/>
        <v>22.5</v>
      </c>
      <c r="J222" s="91"/>
      <c r="K222" s="82">
        <f t="shared" si="21"/>
        <v>22.5</v>
      </c>
      <c r="L222" s="83"/>
      <c r="M222" s="84" t="str">
        <f t="shared" si="22"/>
        <v>Juin</v>
      </c>
      <c r="N222" s="43" t="str">
        <f t="shared" si="23"/>
        <v>oui</v>
      </c>
      <c r="O222" s="136" t="s">
        <v>473</v>
      </c>
      <c r="P222" s="136" t="s">
        <v>474</v>
      </c>
      <c r="Q222" s="135"/>
      <c r="R222" s="327"/>
    </row>
    <row r="223" spans="1:18" s="43" customFormat="1" ht="24" customHeight="1">
      <c r="A223" s="79">
        <v>216</v>
      </c>
      <c r="B223" s="123" t="s">
        <v>475</v>
      </c>
      <c r="C223" s="123" t="s">
        <v>476</v>
      </c>
      <c r="D223" s="298">
        <v>6</v>
      </c>
      <c r="E223" s="299">
        <v>10</v>
      </c>
      <c r="F223" s="80">
        <f t="shared" si="18"/>
        <v>8</v>
      </c>
      <c r="G223" s="81">
        <f t="shared" si="19"/>
        <v>24</v>
      </c>
      <c r="H223" s="327"/>
      <c r="I223" s="82">
        <f t="shared" si="20"/>
        <v>24</v>
      </c>
      <c r="J223" s="91"/>
      <c r="K223" s="82">
        <f t="shared" si="21"/>
        <v>24</v>
      </c>
      <c r="L223" s="83"/>
      <c r="M223" s="84" t="str">
        <f t="shared" si="22"/>
        <v>Juin</v>
      </c>
      <c r="N223" s="43" t="str">
        <f t="shared" si="23"/>
        <v>oui</v>
      </c>
      <c r="O223" s="136" t="s">
        <v>475</v>
      </c>
      <c r="P223" s="136" t="s">
        <v>476</v>
      </c>
      <c r="Q223" s="135"/>
      <c r="R223" s="327"/>
    </row>
    <row r="224" spans="1:18" s="43" customFormat="1" ht="24" customHeight="1">
      <c r="A224" s="79">
        <v>217</v>
      </c>
      <c r="B224" s="123" t="s">
        <v>475</v>
      </c>
      <c r="C224" s="123" t="s">
        <v>477</v>
      </c>
      <c r="D224" s="298">
        <v>4</v>
      </c>
      <c r="E224" s="299">
        <v>11</v>
      </c>
      <c r="F224" s="80">
        <f t="shared" si="18"/>
        <v>7.5</v>
      </c>
      <c r="G224" s="81">
        <f t="shared" si="19"/>
        <v>22.5</v>
      </c>
      <c r="H224" s="327"/>
      <c r="I224" s="82">
        <f t="shared" si="20"/>
        <v>22.5</v>
      </c>
      <c r="J224" s="91"/>
      <c r="K224" s="82">
        <f t="shared" si="21"/>
        <v>22.5</v>
      </c>
      <c r="L224" s="83"/>
      <c r="M224" s="84" t="str">
        <f t="shared" si="22"/>
        <v>Juin</v>
      </c>
      <c r="N224" s="43" t="str">
        <f t="shared" si="23"/>
        <v>oui</v>
      </c>
      <c r="O224" s="136" t="s">
        <v>475</v>
      </c>
      <c r="P224" s="136" t="s">
        <v>477</v>
      </c>
      <c r="Q224" s="135"/>
      <c r="R224" s="327"/>
    </row>
    <row r="225" spans="1:18" s="43" customFormat="1" ht="24" customHeight="1">
      <c r="A225" s="79">
        <v>218</v>
      </c>
      <c r="B225" s="123" t="s">
        <v>478</v>
      </c>
      <c r="C225" s="123" t="s">
        <v>479</v>
      </c>
      <c r="D225" s="298">
        <v>5</v>
      </c>
      <c r="E225" s="299">
        <v>10</v>
      </c>
      <c r="F225" s="80">
        <f t="shared" si="18"/>
        <v>7.5</v>
      </c>
      <c r="G225" s="81">
        <f t="shared" si="19"/>
        <v>22.5</v>
      </c>
      <c r="H225" s="327"/>
      <c r="I225" s="82">
        <f t="shared" si="20"/>
        <v>22.5</v>
      </c>
      <c r="J225" s="91"/>
      <c r="K225" s="82">
        <f t="shared" si="21"/>
        <v>22.5</v>
      </c>
      <c r="L225" s="83"/>
      <c r="M225" s="84" t="str">
        <f t="shared" si="22"/>
        <v>Juin</v>
      </c>
      <c r="N225" s="43" t="str">
        <f t="shared" si="23"/>
        <v>oui</v>
      </c>
      <c r="O225" s="136" t="s">
        <v>478</v>
      </c>
      <c r="P225" s="136" t="s">
        <v>479</v>
      </c>
      <c r="Q225" s="135"/>
      <c r="R225" s="327"/>
    </row>
    <row r="226" spans="1:18" s="43" customFormat="1" ht="24" customHeight="1">
      <c r="A226" s="79">
        <v>219</v>
      </c>
      <c r="B226" s="123" t="s">
        <v>480</v>
      </c>
      <c r="C226" s="123" t="s">
        <v>481</v>
      </c>
      <c r="D226" s="298">
        <v>0.25</v>
      </c>
      <c r="E226" s="299">
        <v>4.5</v>
      </c>
      <c r="F226" s="80">
        <f t="shared" si="18"/>
        <v>2.375</v>
      </c>
      <c r="G226" s="81">
        <f t="shared" si="19"/>
        <v>7.125</v>
      </c>
      <c r="H226" s="292">
        <v>3</v>
      </c>
      <c r="I226" s="82">
        <f t="shared" si="20"/>
        <v>9</v>
      </c>
      <c r="J226" s="91"/>
      <c r="K226" s="82">
        <f t="shared" si="21"/>
        <v>9</v>
      </c>
      <c r="L226" s="83"/>
      <c r="M226" s="84" t="str">
        <f t="shared" si="22"/>
        <v>Synthèse</v>
      </c>
      <c r="N226" s="43" t="str">
        <f t="shared" si="23"/>
        <v>oui</v>
      </c>
      <c r="O226" s="136" t="s">
        <v>480</v>
      </c>
      <c r="P226" s="136" t="s">
        <v>481</v>
      </c>
      <c r="Q226" s="135" t="s">
        <v>1846</v>
      </c>
      <c r="R226" s="292">
        <v>3</v>
      </c>
    </row>
    <row r="227" spans="1:18" s="43" customFormat="1" ht="24" customHeight="1">
      <c r="A227" s="79">
        <v>220</v>
      </c>
      <c r="B227" s="123" t="s">
        <v>482</v>
      </c>
      <c r="C227" s="123" t="s">
        <v>206</v>
      </c>
      <c r="D227" s="298">
        <v>6</v>
      </c>
      <c r="E227" s="299">
        <v>11.5</v>
      </c>
      <c r="F227" s="80">
        <f t="shared" si="18"/>
        <v>8.75</v>
      </c>
      <c r="G227" s="81">
        <f t="shared" si="19"/>
        <v>26.25</v>
      </c>
      <c r="H227" s="327"/>
      <c r="I227" s="82">
        <f t="shared" si="20"/>
        <v>26.25</v>
      </c>
      <c r="J227" s="91"/>
      <c r="K227" s="82">
        <f t="shared" si="21"/>
        <v>26.25</v>
      </c>
      <c r="L227" s="83"/>
      <c r="M227" s="84" t="str">
        <f t="shared" si="22"/>
        <v>Juin</v>
      </c>
      <c r="N227" s="43" t="str">
        <f t="shared" si="23"/>
        <v>oui</v>
      </c>
      <c r="O227" s="136" t="s">
        <v>482</v>
      </c>
      <c r="P227" s="136" t="s">
        <v>206</v>
      </c>
      <c r="Q227" s="135"/>
      <c r="R227" s="327"/>
    </row>
    <row r="228" spans="1:18" s="43" customFormat="1" ht="24" customHeight="1">
      <c r="A228" s="79">
        <v>221</v>
      </c>
      <c r="B228" s="123" t="s">
        <v>483</v>
      </c>
      <c r="C228" s="123" t="s">
        <v>484</v>
      </c>
      <c r="D228" s="74">
        <v>2</v>
      </c>
      <c r="E228" s="299">
        <v>3</v>
      </c>
      <c r="F228" s="80">
        <f t="shared" si="18"/>
        <v>2.5</v>
      </c>
      <c r="G228" s="81">
        <f t="shared" si="19"/>
        <v>7.5</v>
      </c>
      <c r="H228" s="292">
        <v>6.5</v>
      </c>
      <c r="I228" s="82">
        <f t="shared" si="20"/>
        <v>19.5</v>
      </c>
      <c r="J228" s="91"/>
      <c r="K228" s="82">
        <f t="shared" si="21"/>
        <v>19.5</v>
      </c>
      <c r="L228" s="83"/>
      <c r="M228" s="84" t="str">
        <f t="shared" si="22"/>
        <v>Synthèse</v>
      </c>
      <c r="N228" s="43" t="str">
        <f t="shared" si="23"/>
        <v>oui</v>
      </c>
      <c r="O228" s="136" t="s">
        <v>483</v>
      </c>
      <c r="P228" s="136" t="s">
        <v>484</v>
      </c>
      <c r="Q228" s="135" t="s">
        <v>1847</v>
      </c>
      <c r="R228" s="292">
        <v>6.5</v>
      </c>
    </row>
    <row r="229" spans="1:18" s="43" customFormat="1" ht="24" customHeight="1">
      <c r="A229" s="79">
        <v>222</v>
      </c>
      <c r="B229" s="123" t="s">
        <v>485</v>
      </c>
      <c r="C229" s="123" t="s">
        <v>291</v>
      </c>
      <c r="D229" s="298">
        <v>0.25</v>
      </c>
      <c r="E229" s="299">
        <v>7</v>
      </c>
      <c r="F229" s="80">
        <f t="shared" si="18"/>
        <v>3.625</v>
      </c>
      <c r="G229" s="81">
        <f t="shared" si="19"/>
        <v>10.875</v>
      </c>
      <c r="H229" s="292">
        <v>5</v>
      </c>
      <c r="I229" s="82">
        <f t="shared" si="20"/>
        <v>15</v>
      </c>
      <c r="J229" s="91"/>
      <c r="K229" s="82">
        <f t="shared" si="21"/>
        <v>15</v>
      </c>
      <c r="L229" s="83"/>
      <c r="M229" s="84" t="str">
        <f t="shared" si="22"/>
        <v>Synthèse</v>
      </c>
      <c r="N229" s="43" t="str">
        <f t="shared" si="23"/>
        <v>oui</v>
      </c>
      <c r="O229" s="136" t="s">
        <v>485</v>
      </c>
      <c r="P229" s="136" t="s">
        <v>291</v>
      </c>
      <c r="Q229" s="135" t="s">
        <v>1848</v>
      </c>
      <c r="R229" s="292">
        <v>3.5</v>
      </c>
    </row>
    <row r="230" spans="1:18" s="43" customFormat="1" ht="24" customHeight="1">
      <c r="A230" s="79">
        <v>223</v>
      </c>
      <c r="B230" s="123" t="s">
        <v>486</v>
      </c>
      <c r="C230" s="123" t="s">
        <v>487</v>
      </c>
      <c r="D230" s="298">
        <v>3.75</v>
      </c>
      <c r="E230" s="299">
        <v>6</v>
      </c>
      <c r="F230" s="80">
        <f t="shared" si="18"/>
        <v>4.875</v>
      </c>
      <c r="G230" s="81">
        <f t="shared" si="19"/>
        <v>14.625</v>
      </c>
      <c r="H230" s="292">
        <v>6</v>
      </c>
      <c r="I230" s="82">
        <f t="shared" si="20"/>
        <v>18</v>
      </c>
      <c r="J230" s="91"/>
      <c r="K230" s="82">
        <f t="shared" si="21"/>
        <v>18</v>
      </c>
      <c r="L230" s="83"/>
      <c r="M230" s="84" t="str">
        <f t="shared" si="22"/>
        <v>Synthèse</v>
      </c>
      <c r="N230" s="43" t="str">
        <f t="shared" si="23"/>
        <v>oui</v>
      </c>
      <c r="O230" s="136" t="s">
        <v>486</v>
      </c>
      <c r="P230" s="136" t="s">
        <v>487</v>
      </c>
      <c r="Q230" s="135" t="s">
        <v>1849</v>
      </c>
      <c r="R230" s="292">
        <v>6</v>
      </c>
    </row>
    <row r="231" spans="1:18" s="43" customFormat="1" ht="24" customHeight="1">
      <c r="A231" s="79">
        <v>224</v>
      </c>
      <c r="B231" s="123" t="s">
        <v>488</v>
      </c>
      <c r="C231" s="123" t="s">
        <v>489</v>
      </c>
      <c r="D231" s="298">
        <v>3.25</v>
      </c>
      <c r="E231" s="299">
        <v>2</v>
      </c>
      <c r="F231" s="80">
        <f t="shared" si="18"/>
        <v>2.625</v>
      </c>
      <c r="G231" s="81">
        <f t="shared" si="19"/>
        <v>7.875</v>
      </c>
      <c r="H231" s="292">
        <v>6.5</v>
      </c>
      <c r="I231" s="82">
        <f t="shared" si="20"/>
        <v>19.5</v>
      </c>
      <c r="J231" s="91"/>
      <c r="K231" s="82">
        <f t="shared" si="21"/>
        <v>19.5</v>
      </c>
      <c r="L231" s="83"/>
      <c r="M231" s="84" t="str">
        <f t="shared" si="22"/>
        <v>Synthèse</v>
      </c>
      <c r="N231" s="43" t="str">
        <f t="shared" si="23"/>
        <v>oui</v>
      </c>
      <c r="O231" s="136" t="s">
        <v>488</v>
      </c>
      <c r="P231" s="136" t="s">
        <v>489</v>
      </c>
      <c r="Q231" s="135" t="s">
        <v>1850</v>
      </c>
      <c r="R231" s="292">
        <v>6.5</v>
      </c>
    </row>
    <row r="232" spans="1:18" s="43" customFormat="1" ht="24" customHeight="1">
      <c r="A232" s="79">
        <v>225</v>
      </c>
      <c r="B232" s="123" t="s">
        <v>488</v>
      </c>
      <c r="C232" s="123" t="s">
        <v>779</v>
      </c>
      <c r="D232" s="298">
        <v>2.5</v>
      </c>
      <c r="E232" s="299">
        <v>4</v>
      </c>
      <c r="F232" s="80">
        <f t="shared" si="18"/>
        <v>3.25</v>
      </c>
      <c r="G232" s="81">
        <f t="shared" si="19"/>
        <v>9.75</v>
      </c>
      <c r="H232" s="292">
        <v>8</v>
      </c>
      <c r="I232" s="82">
        <f t="shared" si="20"/>
        <v>24</v>
      </c>
      <c r="J232" s="91"/>
      <c r="K232" s="82">
        <f t="shared" si="21"/>
        <v>24</v>
      </c>
      <c r="L232" s="83"/>
      <c r="M232" s="84" t="str">
        <f t="shared" si="22"/>
        <v>Synthèse</v>
      </c>
      <c r="N232" s="43" t="str">
        <f t="shared" si="23"/>
        <v>oui</v>
      </c>
      <c r="O232" s="136" t="s">
        <v>488</v>
      </c>
      <c r="P232" s="136" t="s">
        <v>779</v>
      </c>
      <c r="Q232" s="135" t="s">
        <v>1851</v>
      </c>
      <c r="R232" s="292">
        <v>8</v>
      </c>
    </row>
    <row r="233" spans="1:18" s="43" customFormat="1" ht="24" customHeight="1">
      <c r="A233" s="79">
        <v>226</v>
      </c>
      <c r="B233" s="123" t="s">
        <v>491</v>
      </c>
      <c r="C233" s="123" t="s">
        <v>492</v>
      </c>
      <c r="D233" s="298">
        <v>5.5</v>
      </c>
      <c r="E233" s="299">
        <v>7</v>
      </c>
      <c r="F233" s="80">
        <f t="shared" si="18"/>
        <v>6.25</v>
      </c>
      <c r="G233" s="81">
        <f t="shared" si="19"/>
        <v>18.75</v>
      </c>
      <c r="H233" s="327"/>
      <c r="I233" s="82">
        <f t="shared" si="20"/>
        <v>18.75</v>
      </c>
      <c r="J233" s="91"/>
      <c r="K233" s="82">
        <f t="shared" si="21"/>
        <v>18.75</v>
      </c>
      <c r="L233" s="83"/>
      <c r="M233" s="84" t="str">
        <f t="shared" si="22"/>
        <v>Juin</v>
      </c>
      <c r="N233" s="43" t="str">
        <f t="shared" si="23"/>
        <v>oui</v>
      </c>
      <c r="O233" s="136" t="s">
        <v>491</v>
      </c>
      <c r="P233" s="136" t="s">
        <v>492</v>
      </c>
      <c r="Q233" s="135"/>
      <c r="R233" s="327"/>
    </row>
    <row r="234" spans="1:18" s="43" customFormat="1" ht="24" customHeight="1">
      <c r="A234" s="79">
        <v>227</v>
      </c>
      <c r="B234" s="123" t="s">
        <v>493</v>
      </c>
      <c r="C234" s="123" t="s">
        <v>67</v>
      </c>
      <c r="D234" s="74">
        <v>12</v>
      </c>
      <c r="E234" s="299">
        <v>8.5</v>
      </c>
      <c r="F234" s="80">
        <f t="shared" si="18"/>
        <v>10.25</v>
      </c>
      <c r="G234" s="81">
        <f t="shared" si="19"/>
        <v>30.75</v>
      </c>
      <c r="H234" s="327"/>
      <c r="I234" s="82">
        <f t="shared" si="20"/>
        <v>30.75</v>
      </c>
      <c r="J234" s="91"/>
      <c r="K234" s="82">
        <f t="shared" si="21"/>
        <v>30.75</v>
      </c>
      <c r="L234" s="83"/>
      <c r="M234" s="84" t="str">
        <f t="shared" si="22"/>
        <v>Juin</v>
      </c>
      <c r="N234" s="43" t="str">
        <f t="shared" si="23"/>
        <v>oui</v>
      </c>
      <c r="O234" s="136" t="s">
        <v>493</v>
      </c>
      <c r="P234" s="136" t="s">
        <v>67</v>
      </c>
      <c r="Q234" s="135"/>
      <c r="R234" s="327"/>
    </row>
    <row r="235" spans="1:18" s="43" customFormat="1" ht="24" customHeight="1">
      <c r="A235" s="79">
        <v>228</v>
      </c>
      <c r="B235" s="123" t="s">
        <v>494</v>
      </c>
      <c r="C235" s="123" t="s">
        <v>495</v>
      </c>
      <c r="D235" s="298">
        <v>5</v>
      </c>
      <c r="E235" s="299">
        <v>2</v>
      </c>
      <c r="F235" s="80">
        <f t="shared" si="18"/>
        <v>3.5</v>
      </c>
      <c r="G235" s="81">
        <f t="shared" si="19"/>
        <v>10.5</v>
      </c>
      <c r="H235" s="292">
        <v>6</v>
      </c>
      <c r="I235" s="82">
        <f t="shared" si="20"/>
        <v>18</v>
      </c>
      <c r="J235" s="91"/>
      <c r="K235" s="82">
        <f t="shared" si="21"/>
        <v>18</v>
      </c>
      <c r="L235" s="83"/>
      <c r="M235" s="84" t="str">
        <f t="shared" si="22"/>
        <v>Synthèse</v>
      </c>
      <c r="N235" s="43" t="str">
        <f t="shared" si="23"/>
        <v>oui</v>
      </c>
      <c r="O235" s="136" t="s">
        <v>494</v>
      </c>
      <c r="P235" s="136" t="s">
        <v>495</v>
      </c>
      <c r="Q235" s="135" t="s">
        <v>1852</v>
      </c>
      <c r="R235" s="292">
        <v>6</v>
      </c>
    </row>
    <row r="236" spans="1:18" s="43" customFormat="1" ht="24" customHeight="1">
      <c r="A236" s="79">
        <v>229</v>
      </c>
      <c r="B236" s="123" t="s">
        <v>496</v>
      </c>
      <c r="C236" s="123" t="s">
        <v>497</v>
      </c>
      <c r="D236" s="298">
        <v>2.25</v>
      </c>
      <c r="E236" s="299">
        <v>3</v>
      </c>
      <c r="F236" s="80">
        <f t="shared" si="18"/>
        <v>2.625</v>
      </c>
      <c r="G236" s="81">
        <f t="shared" si="19"/>
        <v>7.875</v>
      </c>
      <c r="H236" s="292">
        <v>5</v>
      </c>
      <c r="I236" s="82">
        <f t="shared" si="20"/>
        <v>15</v>
      </c>
      <c r="J236" s="91"/>
      <c r="K236" s="82">
        <f t="shared" si="21"/>
        <v>15</v>
      </c>
      <c r="L236" s="83"/>
      <c r="M236" s="84" t="str">
        <f t="shared" si="22"/>
        <v>Synthèse</v>
      </c>
      <c r="N236" s="43" t="str">
        <f t="shared" si="23"/>
        <v>oui</v>
      </c>
      <c r="O236" s="136" t="s">
        <v>496</v>
      </c>
      <c r="P236" s="136" t="s">
        <v>497</v>
      </c>
      <c r="Q236" s="135" t="s">
        <v>1853</v>
      </c>
      <c r="R236" s="292">
        <v>4</v>
      </c>
    </row>
    <row r="237" spans="1:18" s="43" customFormat="1" ht="24" customHeight="1">
      <c r="A237" s="79">
        <v>230</v>
      </c>
      <c r="B237" s="123" t="s">
        <v>498</v>
      </c>
      <c r="C237" s="123" t="s">
        <v>397</v>
      </c>
      <c r="D237" s="74">
        <v>7.25</v>
      </c>
      <c r="E237" s="299">
        <v>5.5</v>
      </c>
      <c r="F237" s="80">
        <f t="shared" si="18"/>
        <v>6.375</v>
      </c>
      <c r="G237" s="81">
        <f t="shared" si="19"/>
        <v>19.125</v>
      </c>
      <c r="H237" s="292">
        <v>5.5</v>
      </c>
      <c r="I237" s="82">
        <f t="shared" si="20"/>
        <v>19.125</v>
      </c>
      <c r="J237" s="91"/>
      <c r="K237" s="82">
        <f t="shared" si="21"/>
        <v>19.125</v>
      </c>
      <c r="L237" s="83"/>
      <c r="M237" s="84" t="str">
        <f t="shared" si="22"/>
        <v>Synthèse</v>
      </c>
      <c r="N237" s="43" t="str">
        <f t="shared" si="23"/>
        <v>oui</v>
      </c>
      <c r="O237" s="136" t="s">
        <v>498</v>
      </c>
      <c r="P237" s="136" t="s">
        <v>397</v>
      </c>
      <c r="Q237" s="135" t="s">
        <v>1854</v>
      </c>
      <c r="R237" s="292">
        <v>5.5</v>
      </c>
    </row>
    <row r="238" spans="1:18" s="43" customFormat="1" ht="24" customHeight="1">
      <c r="A238" s="79">
        <v>231</v>
      </c>
      <c r="B238" s="123" t="s">
        <v>114</v>
      </c>
      <c r="C238" s="123" t="s">
        <v>477</v>
      </c>
      <c r="D238" s="298">
        <v>3</v>
      </c>
      <c r="E238" s="299">
        <v>2</v>
      </c>
      <c r="F238" s="80">
        <f t="shared" si="18"/>
        <v>2.5</v>
      </c>
      <c r="G238" s="81">
        <f t="shared" si="19"/>
        <v>7.5</v>
      </c>
      <c r="H238" s="292">
        <v>5</v>
      </c>
      <c r="I238" s="82">
        <f t="shared" si="20"/>
        <v>15</v>
      </c>
      <c r="J238" s="91"/>
      <c r="K238" s="82">
        <f t="shared" si="21"/>
        <v>15</v>
      </c>
      <c r="L238" s="83"/>
      <c r="M238" s="84" t="str">
        <f t="shared" si="22"/>
        <v>Synthèse</v>
      </c>
      <c r="N238" s="43" t="str">
        <f t="shared" si="23"/>
        <v>oui</v>
      </c>
      <c r="O238" s="136" t="s">
        <v>114</v>
      </c>
      <c r="P238" s="136" t="s">
        <v>477</v>
      </c>
      <c r="Q238" s="135" t="s">
        <v>1855</v>
      </c>
      <c r="R238" s="292">
        <v>5</v>
      </c>
    </row>
    <row r="239" spans="1:18" s="43" customFormat="1" ht="24" customHeight="1">
      <c r="A239" s="79">
        <v>232</v>
      </c>
      <c r="B239" s="123" t="s">
        <v>499</v>
      </c>
      <c r="C239" s="123" t="s">
        <v>500</v>
      </c>
      <c r="D239" s="298">
        <v>0.25</v>
      </c>
      <c r="E239" s="299">
        <v>1.5</v>
      </c>
      <c r="F239" s="80">
        <f t="shared" si="18"/>
        <v>0.875</v>
      </c>
      <c r="G239" s="81">
        <f t="shared" si="19"/>
        <v>2.625</v>
      </c>
      <c r="H239" s="292">
        <v>5</v>
      </c>
      <c r="I239" s="82">
        <f t="shared" si="20"/>
        <v>15</v>
      </c>
      <c r="J239" s="91"/>
      <c r="K239" s="82">
        <f t="shared" si="21"/>
        <v>15</v>
      </c>
      <c r="L239" s="83"/>
      <c r="M239" s="84" t="str">
        <f t="shared" si="22"/>
        <v>Synthèse</v>
      </c>
      <c r="N239" s="43" t="str">
        <f t="shared" si="23"/>
        <v>oui</v>
      </c>
      <c r="O239" s="136" t="s">
        <v>499</v>
      </c>
      <c r="P239" s="136" t="s">
        <v>500</v>
      </c>
      <c r="Q239" s="135" t="s">
        <v>1856</v>
      </c>
      <c r="R239" s="292">
        <v>5</v>
      </c>
    </row>
    <row r="240" spans="1:18" s="43" customFormat="1" ht="24" customHeight="1">
      <c r="A240" s="79">
        <v>233</v>
      </c>
      <c r="B240" s="123" t="s">
        <v>501</v>
      </c>
      <c r="C240" s="123" t="s">
        <v>67</v>
      </c>
      <c r="D240" s="298">
        <v>4.25</v>
      </c>
      <c r="E240" s="299">
        <v>3</v>
      </c>
      <c r="F240" s="80">
        <f t="shared" si="18"/>
        <v>3.625</v>
      </c>
      <c r="G240" s="81">
        <f t="shared" si="19"/>
        <v>10.875</v>
      </c>
      <c r="H240" s="292">
        <v>10</v>
      </c>
      <c r="I240" s="82">
        <f t="shared" si="20"/>
        <v>30</v>
      </c>
      <c r="J240" s="91"/>
      <c r="K240" s="82">
        <f t="shared" si="21"/>
        <v>30</v>
      </c>
      <c r="L240" s="83"/>
      <c r="M240" s="84" t="str">
        <f t="shared" si="22"/>
        <v>Synthèse</v>
      </c>
      <c r="N240" s="43" t="str">
        <f t="shared" si="23"/>
        <v>oui</v>
      </c>
      <c r="O240" s="136" t="s">
        <v>501</v>
      </c>
      <c r="P240" s="136" t="s">
        <v>67</v>
      </c>
      <c r="Q240" s="135" t="s">
        <v>1857</v>
      </c>
      <c r="R240" s="292">
        <v>10</v>
      </c>
    </row>
    <row r="241" spans="1:18" s="43" customFormat="1" ht="24" customHeight="1">
      <c r="A241" s="79">
        <v>234</v>
      </c>
      <c r="B241" s="123" t="s">
        <v>502</v>
      </c>
      <c r="C241" s="123" t="s">
        <v>503</v>
      </c>
      <c r="D241" s="307"/>
      <c r="E241" s="299">
        <v>0.5</v>
      </c>
      <c r="F241" s="80">
        <f t="shared" si="18"/>
        <v>0.25</v>
      </c>
      <c r="G241" s="81">
        <f t="shared" si="19"/>
        <v>0.75</v>
      </c>
      <c r="H241" s="292">
        <v>2</v>
      </c>
      <c r="I241" s="82">
        <f t="shared" si="20"/>
        <v>6</v>
      </c>
      <c r="J241" s="91"/>
      <c r="K241" s="82">
        <f t="shared" si="21"/>
        <v>6</v>
      </c>
      <c r="L241" s="83"/>
      <c r="M241" s="84" t="str">
        <f t="shared" si="22"/>
        <v>Synthèse</v>
      </c>
      <c r="N241" s="43" t="str">
        <f t="shared" si="23"/>
        <v>oui</v>
      </c>
      <c r="O241" s="136" t="s">
        <v>502</v>
      </c>
      <c r="P241" s="136" t="s">
        <v>503</v>
      </c>
      <c r="Q241" s="135" t="s">
        <v>1858</v>
      </c>
      <c r="R241" s="292">
        <v>2</v>
      </c>
    </row>
    <row r="242" spans="1:18" s="43" customFormat="1" ht="24" customHeight="1">
      <c r="A242" s="79">
        <v>235</v>
      </c>
      <c r="B242" s="123" t="s">
        <v>504</v>
      </c>
      <c r="C242" s="123" t="s">
        <v>505</v>
      </c>
      <c r="D242" s="298">
        <v>0.25</v>
      </c>
      <c r="E242" s="299">
        <v>2.5</v>
      </c>
      <c r="F242" s="80">
        <f t="shared" si="18"/>
        <v>1.375</v>
      </c>
      <c r="G242" s="81">
        <f t="shared" si="19"/>
        <v>4.125</v>
      </c>
      <c r="H242" s="292">
        <v>7.5</v>
      </c>
      <c r="I242" s="82">
        <f t="shared" si="20"/>
        <v>22.5</v>
      </c>
      <c r="J242" s="91"/>
      <c r="K242" s="82">
        <f t="shared" si="21"/>
        <v>22.5</v>
      </c>
      <c r="L242" s="83"/>
      <c r="M242" s="84" t="str">
        <f t="shared" si="22"/>
        <v>Synthèse</v>
      </c>
      <c r="N242" s="43" t="str">
        <f t="shared" si="23"/>
        <v>oui</v>
      </c>
      <c r="O242" s="136" t="s">
        <v>504</v>
      </c>
      <c r="P242" s="136" t="s">
        <v>505</v>
      </c>
      <c r="Q242" s="135" t="s">
        <v>1859</v>
      </c>
      <c r="R242" s="292">
        <v>7.5</v>
      </c>
    </row>
    <row r="243" spans="1:18" s="43" customFormat="1" ht="24" customHeight="1">
      <c r="A243" s="79">
        <v>236</v>
      </c>
      <c r="B243" s="123" t="s">
        <v>506</v>
      </c>
      <c r="C243" s="123" t="s">
        <v>500</v>
      </c>
      <c r="D243" s="298">
        <v>0.25</v>
      </c>
      <c r="E243" s="299">
        <v>2.5</v>
      </c>
      <c r="F243" s="80">
        <f t="shared" si="18"/>
        <v>1.375</v>
      </c>
      <c r="G243" s="81">
        <f t="shared" si="19"/>
        <v>4.125</v>
      </c>
      <c r="H243" s="292">
        <v>3.5</v>
      </c>
      <c r="I243" s="82">
        <f t="shared" si="20"/>
        <v>10.5</v>
      </c>
      <c r="J243" s="91"/>
      <c r="K243" s="82">
        <f t="shared" si="21"/>
        <v>10.5</v>
      </c>
      <c r="L243" s="83"/>
      <c r="M243" s="84" t="str">
        <f t="shared" si="22"/>
        <v>Synthèse</v>
      </c>
      <c r="N243" s="43" t="str">
        <f t="shared" si="23"/>
        <v>oui</v>
      </c>
      <c r="O243" s="136" t="s">
        <v>506</v>
      </c>
      <c r="P243" s="136" t="s">
        <v>500</v>
      </c>
      <c r="Q243" s="135" t="s">
        <v>1860</v>
      </c>
      <c r="R243" s="292">
        <v>3.5</v>
      </c>
    </row>
    <row r="244" spans="1:18" s="43" customFormat="1" ht="24" customHeight="1">
      <c r="A244" s="79">
        <v>237</v>
      </c>
      <c r="B244" s="123" t="s">
        <v>507</v>
      </c>
      <c r="C244" s="123" t="s">
        <v>508</v>
      </c>
      <c r="D244" s="74">
        <v>7</v>
      </c>
      <c r="E244" s="299">
        <v>3.5</v>
      </c>
      <c r="F244" s="80">
        <f t="shared" si="18"/>
        <v>5.25</v>
      </c>
      <c r="G244" s="81">
        <f t="shared" si="19"/>
        <v>15.75</v>
      </c>
      <c r="H244" s="327"/>
      <c r="I244" s="82">
        <f t="shared" si="20"/>
        <v>15.75</v>
      </c>
      <c r="J244" s="91"/>
      <c r="K244" s="82">
        <f t="shared" si="21"/>
        <v>15.75</v>
      </c>
      <c r="L244" s="83"/>
      <c r="M244" s="84" t="str">
        <f t="shared" si="22"/>
        <v>Juin</v>
      </c>
      <c r="N244" s="43" t="str">
        <f t="shared" si="23"/>
        <v>oui</v>
      </c>
      <c r="O244" s="136" t="s">
        <v>507</v>
      </c>
      <c r="P244" s="136" t="s">
        <v>508</v>
      </c>
      <c r="Q244" s="135"/>
      <c r="R244" s="327"/>
    </row>
    <row r="245" spans="1:18" s="43" customFormat="1" ht="24" customHeight="1">
      <c r="A245" s="79">
        <v>238</v>
      </c>
      <c r="B245" s="123" t="s">
        <v>509</v>
      </c>
      <c r="C245" s="123" t="s">
        <v>510</v>
      </c>
      <c r="D245" s="298">
        <v>4</v>
      </c>
      <c r="E245" s="299">
        <v>6.5</v>
      </c>
      <c r="F245" s="80">
        <f t="shared" si="18"/>
        <v>5.25</v>
      </c>
      <c r="G245" s="81">
        <f t="shared" si="19"/>
        <v>15.75</v>
      </c>
      <c r="H245" s="327"/>
      <c r="I245" s="82">
        <f t="shared" si="20"/>
        <v>15.75</v>
      </c>
      <c r="J245" s="91"/>
      <c r="K245" s="82">
        <f t="shared" si="21"/>
        <v>15.75</v>
      </c>
      <c r="L245" s="83"/>
      <c r="M245" s="84" t="str">
        <f t="shared" si="22"/>
        <v>Juin</v>
      </c>
      <c r="N245" s="43" t="str">
        <f t="shared" si="23"/>
        <v>oui</v>
      </c>
      <c r="O245" s="136" t="s">
        <v>509</v>
      </c>
      <c r="P245" s="136" t="s">
        <v>510</v>
      </c>
      <c r="Q245" s="135"/>
      <c r="R245" s="327"/>
    </row>
    <row r="246" spans="1:18" s="43" customFormat="1" ht="24" customHeight="1">
      <c r="A246" s="79">
        <v>239</v>
      </c>
      <c r="B246" s="123" t="s">
        <v>511</v>
      </c>
      <c r="C246" s="123" t="s">
        <v>512</v>
      </c>
      <c r="D246" s="298">
        <v>1</v>
      </c>
      <c r="E246" s="299">
        <v>2.5</v>
      </c>
      <c r="F246" s="80">
        <f t="shared" si="18"/>
        <v>1.75</v>
      </c>
      <c r="G246" s="81">
        <f t="shared" si="19"/>
        <v>5.25</v>
      </c>
      <c r="H246" s="292">
        <v>9</v>
      </c>
      <c r="I246" s="82">
        <f t="shared" si="20"/>
        <v>27</v>
      </c>
      <c r="J246" s="91"/>
      <c r="K246" s="82">
        <f t="shared" si="21"/>
        <v>27</v>
      </c>
      <c r="L246" s="83"/>
      <c r="M246" s="84" t="str">
        <f t="shared" si="22"/>
        <v>Synthèse</v>
      </c>
      <c r="N246" s="43" t="str">
        <f t="shared" si="23"/>
        <v>oui</v>
      </c>
      <c r="O246" s="136" t="s">
        <v>511</v>
      </c>
      <c r="P246" s="136" t="s">
        <v>512</v>
      </c>
      <c r="Q246" s="135" t="s">
        <v>1861</v>
      </c>
      <c r="R246" s="292">
        <v>9</v>
      </c>
    </row>
    <row r="247" spans="1:18" s="43" customFormat="1" ht="24" customHeight="1">
      <c r="A247" s="79">
        <v>240</v>
      </c>
      <c r="B247" s="123" t="s">
        <v>513</v>
      </c>
      <c r="C247" s="123" t="s">
        <v>514</v>
      </c>
      <c r="D247" s="298">
        <v>2.25</v>
      </c>
      <c r="E247" s="299">
        <v>4</v>
      </c>
      <c r="F247" s="80">
        <f t="shared" si="18"/>
        <v>3.125</v>
      </c>
      <c r="G247" s="81">
        <f t="shared" si="19"/>
        <v>9.375</v>
      </c>
      <c r="H247" s="292">
        <v>5</v>
      </c>
      <c r="I247" s="82">
        <f t="shared" si="20"/>
        <v>15</v>
      </c>
      <c r="J247" s="91"/>
      <c r="K247" s="82">
        <f t="shared" si="21"/>
        <v>15</v>
      </c>
      <c r="L247" s="83"/>
      <c r="M247" s="84" t="str">
        <f t="shared" si="22"/>
        <v>Synthèse</v>
      </c>
      <c r="N247" s="43" t="str">
        <f t="shared" si="23"/>
        <v>oui</v>
      </c>
      <c r="O247" s="136" t="s">
        <v>513</v>
      </c>
      <c r="P247" s="136" t="s">
        <v>514</v>
      </c>
      <c r="Q247" s="135" t="s">
        <v>1862</v>
      </c>
      <c r="R247" s="292">
        <v>5</v>
      </c>
    </row>
    <row r="248" spans="1:18" s="43" customFormat="1" ht="24" customHeight="1">
      <c r="A248" s="79">
        <v>241</v>
      </c>
      <c r="B248" s="123" t="s">
        <v>115</v>
      </c>
      <c r="C248" s="123" t="s">
        <v>515</v>
      </c>
      <c r="D248" s="298">
        <v>0.25</v>
      </c>
      <c r="E248" s="299">
        <v>1</v>
      </c>
      <c r="F248" s="80">
        <f t="shared" si="18"/>
        <v>0.625</v>
      </c>
      <c r="G248" s="81">
        <f t="shared" si="19"/>
        <v>1.875</v>
      </c>
      <c r="H248" s="292">
        <v>3</v>
      </c>
      <c r="I248" s="82">
        <f t="shared" si="20"/>
        <v>9</v>
      </c>
      <c r="J248" s="91"/>
      <c r="K248" s="82">
        <f t="shared" si="21"/>
        <v>9</v>
      </c>
      <c r="L248" s="83"/>
      <c r="M248" s="84" t="str">
        <f t="shared" si="22"/>
        <v>Synthèse</v>
      </c>
      <c r="N248" s="43" t="str">
        <f t="shared" si="23"/>
        <v>oui</v>
      </c>
      <c r="O248" s="136" t="s">
        <v>115</v>
      </c>
      <c r="P248" s="136" t="s">
        <v>515</v>
      </c>
      <c r="Q248" s="135" t="s">
        <v>1863</v>
      </c>
      <c r="R248" s="292">
        <v>3</v>
      </c>
    </row>
    <row r="249" spans="1:18" s="43" customFormat="1" ht="24" customHeight="1">
      <c r="A249" s="79">
        <v>242</v>
      </c>
      <c r="B249" s="123" t="s">
        <v>780</v>
      </c>
      <c r="C249" s="123" t="s">
        <v>516</v>
      </c>
      <c r="D249" s="74">
        <v>8.5</v>
      </c>
      <c r="E249" s="299">
        <v>10</v>
      </c>
      <c r="F249" s="80">
        <f t="shared" si="18"/>
        <v>9.25</v>
      </c>
      <c r="G249" s="81">
        <f t="shared" si="19"/>
        <v>27.75</v>
      </c>
      <c r="H249" s="327"/>
      <c r="I249" s="82">
        <f t="shared" si="20"/>
        <v>27.75</v>
      </c>
      <c r="J249" s="91"/>
      <c r="K249" s="82">
        <f t="shared" si="21"/>
        <v>27.75</v>
      </c>
      <c r="L249" s="83"/>
      <c r="M249" s="84" t="str">
        <f t="shared" si="22"/>
        <v>Juin</v>
      </c>
      <c r="N249" s="43" t="str">
        <f t="shared" si="23"/>
        <v>oui</v>
      </c>
      <c r="O249" s="136" t="s">
        <v>780</v>
      </c>
      <c r="P249" s="136" t="s">
        <v>516</v>
      </c>
      <c r="Q249" s="135"/>
      <c r="R249" s="327"/>
    </row>
    <row r="250" spans="1:18" s="43" customFormat="1" ht="24" customHeight="1">
      <c r="A250" s="79">
        <v>243</v>
      </c>
      <c r="B250" s="123" t="s">
        <v>517</v>
      </c>
      <c r="C250" s="123" t="s">
        <v>518</v>
      </c>
      <c r="D250" s="298">
        <v>0.75</v>
      </c>
      <c r="E250" s="299">
        <v>1.5</v>
      </c>
      <c r="F250" s="80">
        <f t="shared" si="18"/>
        <v>1.125</v>
      </c>
      <c r="G250" s="81">
        <f t="shared" si="19"/>
        <v>3.375</v>
      </c>
      <c r="H250" s="292">
        <v>4.5</v>
      </c>
      <c r="I250" s="82">
        <f t="shared" si="20"/>
        <v>13.5</v>
      </c>
      <c r="J250" s="91"/>
      <c r="K250" s="82">
        <f t="shared" si="21"/>
        <v>13.5</v>
      </c>
      <c r="L250" s="83"/>
      <c r="M250" s="84" t="str">
        <f t="shared" si="22"/>
        <v>Synthèse</v>
      </c>
      <c r="N250" s="43" t="str">
        <f t="shared" si="23"/>
        <v>oui</v>
      </c>
      <c r="O250" s="136" t="s">
        <v>517</v>
      </c>
      <c r="P250" s="136" t="s">
        <v>518</v>
      </c>
      <c r="Q250" s="135" t="s">
        <v>1864</v>
      </c>
      <c r="R250" s="292">
        <v>4.5</v>
      </c>
    </row>
    <row r="251" spans="1:18" s="43" customFormat="1" ht="24" customHeight="1">
      <c r="A251" s="79">
        <v>244</v>
      </c>
      <c r="B251" s="123" t="s">
        <v>116</v>
      </c>
      <c r="C251" s="123" t="s">
        <v>519</v>
      </c>
      <c r="D251" s="298">
        <v>5</v>
      </c>
      <c r="E251" s="299">
        <v>4.5</v>
      </c>
      <c r="F251" s="80">
        <f t="shared" si="18"/>
        <v>4.75</v>
      </c>
      <c r="G251" s="81">
        <f t="shared" si="19"/>
        <v>14.25</v>
      </c>
      <c r="H251" s="292">
        <v>9</v>
      </c>
      <c r="I251" s="82">
        <f t="shared" si="20"/>
        <v>27</v>
      </c>
      <c r="J251" s="91"/>
      <c r="K251" s="82">
        <f t="shared" si="21"/>
        <v>27</v>
      </c>
      <c r="L251" s="83"/>
      <c r="M251" s="84" t="str">
        <f t="shared" si="22"/>
        <v>Synthèse</v>
      </c>
      <c r="N251" s="43" t="str">
        <f t="shared" si="23"/>
        <v>oui</v>
      </c>
      <c r="O251" s="136" t="s">
        <v>116</v>
      </c>
      <c r="P251" s="136" t="s">
        <v>519</v>
      </c>
      <c r="Q251" s="135" t="s">
        <v>1865</v>
      </c>
      <c r="R251" s="292">
        <v>9</v>
      </c>
    </row>
    <row r="252" spans="1:18" s="43" customFormat="1" ht="24" customHeight="1">
      <c r="A252" s="79">
        <v>245</v>
      </c>
      <c r="B252" s="123" t="s">
        <v>520</v>
      </c>
      <c r="C252" s="123" t="s">
        <v>215</v>
      </c>
      <c r="D252" s="298">
        <v>12</v>
      </c>
      <c r="E252" s="299">
        <v>4</v>
      </c>
      <c r="F252" s="80">
        <f t="shared" si="18"/>
        <v>8</v>
      </c>
      <c r="G252" s="81">
        <f t="shared" si="19"/>
        <v>24</v>
      </c>
      <c r="H252" s="327"/>
      <c r="I252" s="82">
        <f t="shared" si="20"/>
        <v>24</v>
      </c>
      <c r="J252" s="91"/>
      <c r="K252" s="82">
        <f t="shared" si="21"/>
        <v>24</v>
      </c>
      <c r="L252" s="83"/>
      <c r="M252" s="84" t="str">
        <f t="shared" si="22"/>
        <v>Juin</v>
      </c>
      <c r="N252" s="43" t="str">
        <f t="shared" si="23"/>
        <v>oui</v>
      </c>
      <c r="O252" s="136" t="s">
        <v>520</v>
      </c>
      <c r="P252" s="136" t="s">
        <v>215</v>
      </c>
      <c r="Q252" s="135"/>
      <c r="R252" s="327"/>
    </row>
    <row r="253" spans="1:18" s="43" customFormat="1" ht="24" customHeight="1">
      <c r="A253" s="79">
        <v>246</v>
      </c>
      <c r="B253" s="123" t="s">
        <v>521</v>
      </c>
      <c r="C253" s="123" t="s">
        <v>522</v>
      </c>
      <c r="D253" s="298">
        <v>4</v>
      </c>
      <c r="E253" s="299">
        <v>5.5</v>
      </c>
      <c r="F253" s="80">
        <f t="shared" si="18"/>
        <v>4.75</v>
      </c>
      <c r="G253" s="81">
        <f t="shared" si="19"/>
        <v>14.25</v>
      </c>
      <c r="H253" s="292">
        <v>12.5</v>
      </c>
      <c r="I253" s="82">
        <f t="shared" si="20"/>
        <v>37.5</v>
      </c>
      <c r="J253" s="91"/>
      <c r="K253" s="82">
        <f t="shared" si="21"/>
        <v>37.5</v>
      </c>
      <c r="L253" s="83"/>
      <c r="M253" s="84" t="str">
        <f t="shared" si="22"/>
        <v>Synthèse</v>
      </c>
      <c r="N253" s="43" t="str">
        <f t="shared" si="23"/>
        <v>oui</v>
      </c>
      <c r="O253" s="136" t="s">
        <v>521</v>
      </c>
      <c r="P253" s="136" t="s">
        <v>522</v>
      </c>
      <c r="Q253" s="135" t="s">
        <v>1866</v>
      </c>
      <c r="R253" s="292">
        <v>12.5</v>
      </c>
    </row>
    <row r="254" spans="1:18" s="43" customFormat="1" ht="24" customHeight="1">
      <c r="A254" s="79">
        <v>247</v>
      </c>
      <c r="B254" s="123" t="s">
        <v>523</v>
      </c>
      <c r="C254" s="123" t="s">
        <v>61</v>
      </c>
      <c r="D254" s="74">
        <v>10</v>
      </c>
      <c r="E254" s="299">
        <v>4.5</v>
      </c>
      <c r="F254" s="80">
        <f t="shared" si="18"/>
        <v>7.25</v>
      </c>
      <c r="G254" s="81">
        <f t="shared" si="19"/>
        <v>21.75</v>
      </c>
      <c r="H254" s="327"/>
      <c r="I254" s="82">
        <f t="shared" si="20"/>
        <v>21.75</v>
      </c>
      <c r="J254" s="91"/>
      <c r="K254" s="82">
        <f t="shared" si="21"/>
        <v>21.75</v>
      </c>
      <c r="L254" s="83"/>
      <c r="M254" s="84" t="str">
        <f t="shared" si="22"/>
        <v>Juin</v>
      </c>
      <c r="N254" s="43" t="str">
        <f t="shared" si="23"/>
        <v>oui</v>
      </c>
      <c r="O254" s="136" t="s">
        <v>523</v>
      </c>
      <c r="P254" s="136" t="s">
        <v>61</v>
      </c>
      <c r="Q254" s="135"/>
      <c r="R254" s="327"/>
    </row>
    <row r="255" spans="1:18" s="43" customFormat="1" ht="24" customHeight="1">
      <c r="A255" s="79">
        <v>248</v>
      </c>
      <c r="B255" s="123" t="s">
        <v>524</v>
      </c>
      <c r="C255" s="123" t="s">
        <v>425</v>
      </c>
      <c r="D255" s="298">
        <v>3</v>
      </c>
      <c r="E255" s="299">
        <v>1.5</v>
      </c>
      <c r="F255" s="80">
        <f t="shared" si="18"/>
        <v>2.25</v>
      </c>
      <c r="G255" s="81">
        <f t="shared" si="19"/>
        <v>6.75</v>
      </c>
      <c r="H255" s="292">
        <v>2</v>
      </c>
      <c r="I255" s="82">
        <f t="shared" si="20"/>
        <v>6.75</v>
      </c>
      <c r="J255" s="91"/>
      <c r="K255" s="82">
        <f t="shared" si="21"/>
        <v>6.75</v>
      </c>
      <c r="L255" s="83"/>
      <c r="M255" s="84" t="str">
        <f t="shared" si="22"/>
        <v>Synthèse</v>
      </c>
      <c r="N255" s="43" t="str">
        <f t="shared" si="23"/>
        <v>oui</v>
      </c>
      <c r="O255" s="136" t="s">
        <v>524</v>
      </c>
      <c r="P255" s="136" t="s">
        <v>425</v>
      </c>
      <c r="Q255" s="135" t="s">
        <v>1867</v>
      </c>
      <c r="R255" s="292">
        <v>2</v>
      </c>
    </row>
    <row r="256" spans="1:18" s="43" customFormat="1" ht="24" customHeight="1">
      <c r="A256" s="79">
        <v>249</v>
      </c>
      <c r="B256" s="123" t="s">
        <v>525</v>
      </c>
      <c r="C256" s="123" t="s">
        <v>359</v>
      </c>
      <c r="D256" s="298">
        <v>6</v>
      </c>
      <c r="E256" s="299">
        <v>3.5</v>
      </c>
      <c r="F256" s="80">
        <f t="shared" si="18"/>
        <v>4.75</v>
      </c>
      <c r="G256" s="81">
        <f t="shared" si="19"/>
        <v>14.25</v>
      </c>
      <c r="H256" s="292">
        <v>5</v>
      </c>
      <c r="I256" s="82">
        <f t="shared" si="20"/>
        <v>15</v>
      </c>
      <c r="J256" s="91"/>
      <c r="K256" s="82">
        <f t="shared" si="21"/>
        <v>15</v>
      </c>
      <c r="L256" s="83"/>
      <c r="M256" s="84" t="str">
        <f t="shared" si="22"/>
        <v>Synthèse</v>
      </c>
      <c r="N256" s="43" t="str">
        <f t="shared" si="23"/>
        <v>oui</v>
      </c>
      <c r="O256" s="136" t="s">
        <v>525</v>
      </c>
      <c r="P256" s="136" t="s">
        <v>359</v>
      </c>
      <c r="Q256" s="135" t="s">
        <v>1868</v>
      </c>
      <c r="R256" s="292">
        <v>5</v>
      </c>
    </row>
    <row r="257" spans="1:18" s="43" customFormat="1" ht="24" customHeight="1">
      <c r="A257" s="79">
        <v>250</v>
      </c>
      <c r="B257" s="123" t="s">
        <v>526</v>
      </c>
      <c r="C257" s="123" t="s">
        <v>527</v>
      </c>
      <c r="D257" s="298">
        <v>2.25</v>
      </c>
      <c r="E257" s="299">
        <v>3.5</v>
      </c>
      <c r="F257" s="80">
        <f t="shared" si="18"/>
        <v>2.875</v>
      </c>
      <c r="G257" s="81">
        <f t="shared" si="19"/>
        <v>8.625</v>
      </c>
      <c r="H257" s="292">
        <v>6.5</v>
      </c>
      <c r="I257" s="82">
        <f t="shared" si="20"/>
        <v>19.5</v>
      </c>
      <c r="J257" s="91"/>
      <c r="K257" s="82">
        <f t="shared" si="21"/>
        <v>19.5</v>
      </c>
      <c r="L257" s="83"/>
      <c r="M257" s="84" t="str">
        <f t="shared" si="22"/>
        <v>Synthèse</v>
      </c>
      <c r="N257" s="43" t="str">
        <f t="shared" si="23"/>
        <v>oui</v>
      </c>
      <c r="O257" s="136" t="s">
        <v>526</v>
      </c>
      <c r="P257" s="136" t="s">
        <v>527</v>
      </c>
      <c r="Q257" s="135" t="s">
        <v>1869</v>
      </c>
      <c r="R257" s="292">
        <v>6.5</v>
      </c>
    </row>
    <row r="258" spans="1:18" s="43" customFormat="1" ht="24" customHeight="1">
      <c r="A258" s="79">
        <v>251</v>
      </c>
      <c r="B258" s="123" t="s">
        <v>528</v>
      </c>
      <c r="C258" s="123" t="s">
        <v>529</v>
      </c>
      <c r="D258" s="298">
        <v>1.25</v>
      </c>
      <c r="E258" s="299">
        <v>3</v>
      </c>
      <c r="F258" s="80">
        <f t="shared" si="18"/>
        <v>2.125</v>
      </c>
      <c r="G258" s="81">
        <f t="shared" si="19"/>
        <v>6.375</v>
      </c>
      <c r="H258" s="292">
        <v>1</v>
      </c>
      <c r="I258" s="82">
        <f t="shared" si="20"/>
        <v>6.375</v>
      </c>
      <c r="J258" s="91"/>
      <c r="K258" s="82">
        <f t="shared" si="21"/>
        <v>6.375</v>
      </c>
      <c r="L258" s="83"/>
      <c r="M258" s="84" t="str">
        <f t="shared" si="22"/>
        <v>Synthèse</v>
      </c>
      <c r="N258" s="43" t="str">
        <f t="shared" si="23"/>
        <v>oui</v>
      </c>
      <c r="O258" s="136" t="s">
        <v>528</v>
      </c>
      <c r="P258" s="136" t="s">
        <v>529</v>
      </c>
      <c r="Q258" s="135" t="s">
        <v>1870</v>
      </c>
      <c r="R258" s="292">
        <v>1</v>
      </c>
    </row>
    <row r="259" spans="1:18" s="43" customFormat="1" ht="24" customHeight="1">
      <c r="A259" s="79">
        <v>252</v>
      </c>
      <c r="B259" s="123" t="s">
        <v>530</v>
      </c>
      <c r="C259" s="123" t="s">
        <v>531</v>
      </c>
      <c r="D259" s="298">
        <v>1.5</v>
      </c>
      <c r="E259" s="299">
        <v>2.5</v>
      </c>
      <c r="F259" s="80">
        <f t="shared" si="18"/>
        <v>2</v>
      </c>
      <c r="G259" s="81">
        <f t="shared" si="19"/>
        <v>6</v>
      </c>
      <c r="H259" s="292">
        <v>9.5</v>
      </c>
      <c r="I259" s="82">
        <f t="shared" si="20"/>
        <v>28.5</v>
      </c>
      <c r="J259" s="91"/>
      <c r="K259" s="82">
        <f t="shared" si="21"/>
        <v>28.5</v>
      </c>
      <c r="L259" s="83"/>
      <c r="M259" s="84" t="str">
        <f t="shared" si="22"/>
        <v>Synthèse</v>
      </c>
      <c r="N259" s="43" t="str">
        <f t="shared" si="23"/>
        <v>oui</v>
      </c>
      <c r="O259" s="136" t="s">
        <v>530</v>
      </c>
      <c r="P259" s="136" t="s">
        <v>531</v>
      </c>
      <c r="Q259" s="135" t="s">
        <v>1871</v>
      </c>
      <c r="R259" s="292">
        <v>9.5</v>
      </c>
    </row>
    <row r="260" spans="1:18" s="43" customFormat="1" ht="24" customHeight="1">
      <c r="A260" s="79">
        <v>253</v>
      </c>
      <c r="B260" s="123" t="s">
        <v>117</v>
      </c>
      <c r="C260" s="123" t="s">
        <v>492</v>
      </c>
      <c r="D260" s="298">
        <v>1</v>
      </c>
      <c r="E260" s="299">
        <v>1</v>
      </c>
      <c r="F260" s="80">
        <f t="shared" si="18"/>
        <v>1</v>
      </c>
      <c r="G260" s="81">
        <f t="shared" si="19"/>
        <v>3</v>
      </c>
      <c r="H260" s="292">
        <v>2</v>
      </c>
      <c r="I260" s="82">
        <f t="shared" si="20"/>
        <v>6</v>
      </c>
      <c r="J260" s="91"/>
      <c r="K260" s="82">
        <f t="shared" si="21"/>
        <v>6</v>
      </c>
      <c r="L260" s="83"/>
      <c r="M260" s="84" t="str">
        <f t="shared" si="22"/>
        <v>Synthèse</v>
      </c>
      <c r="N260" s="43" t="str">
        <f t="shared" si="23"/>
        <v>oui</v>
      </c>
      <c r="O260" s="136" t="s">
        <v>117</v>
      </c>
      <c r="P260" s="136" t="s">
        <v>492</v>
      </c>
      <c r="Q260" s="135" t="s">
        <v>1872</v>
      </c>
      <c r="R260" s="292">
        <v>2</v>
      </c>
    </row>
    <row r="261" spans="1:18" s="43" customFormat="1" ht="24" customHeight="1">
      <c r="A261" s="79">
        <v>254</v>
      </c>
      <c r="B261" s="123" t="s">
        <v>532</v>
      </c>
      <c r="C261" s="123" t="s">
        <v>533</v>
      </c>
      <c r="D261" s="298">
        <v>10</v>
      </c>
      <c r="E261" s="299">
        <v>6</v>
      </c>
      <c r="F261" s="80">
        <f t="shared" si="18"/>
        <v>8</v>
      </c>
      <c r="G261" s="81">
        <f t="shared" si="19"/>
        <v>24</v>
      </c>
      <c r="H261" s="327"/>
      <c r="I261" s="82">
        <f t="shared" si="20"/>
        <v>24</v>
      </c>
      <c r="J261" s="91"/>
      <c r="K261" s="82">
        <f t="shared" si="21"/>
        <v>24</v>
      </c>
      <c r="L261" s="83"/>
      <c r="M261" s="84" t="str">
        <f t="shared" si="22"/>
        <v>Juin</v>
      </c>
      <c r="N261" s="43" t="str">
        <f t="shared" si="23"/>
        <v>oui</v>
      </c>
      <c r="O261" s="136" t="s">
        <v>532</v>
      </c>
      <c r="P261" s="136" t="s">
        <v>533</v>
      </c>
      <c r="Q261" s="135"/>
      <c r="R261" s="327"/>
    </row>
    <row r="262" spans="1:18" s="43" customFormat="1" ht="24" customHeight="1">
      <c r="A262" s="79">
        <v>255</v>
      </c>
      <c r="B262" s="123" t="s">
        <v>85</v>
      </c>
      <c r="C262" s="123" t="s">
        <v>534</v>
      </c>
      <c r="D262" s="298">
        <v>5.5</v>
      </c>
      <c r="E262" s="299">
        <v>3</v>
      </c>
      <c r="F262" s="80">
        <f t="shared" si="18"/>
        <v>4.25</v>
      </c>
      <c r="G262" s="81">
        <f t="shared" si="19"/>
        <v>12.75</v>
      </c>
      <c r="H262" s="292">
        <v>6</v>
      </c>
      <c r="I262" s="82">
        <f t="shared" si="20"/>
        <v>18</v>
      </c>
      <c r="J262" s="91"/>
      <c r="K262" s="82">
        <f t="shared" si="21"/>
        <v>18</v>
      </c>
      <c r="L262" s="83"/>
      <c r="M262" s="84" t="str">
        <f t="shared" si="22"/>
        <v>Synthèse</v>
      </c>
      <c r="N262" s="43" t="str">
        <f t="shared" si="23"/>
        <v>oui</v>
      </c>
      <c r="O262" s="136" t="s">
        <v>85</v>
      </c>
      <c r="P262" s="136" t="s">
        <v>534</v>
      </c>
      <c r="Q262" s="135" t="s">
        <v>1873</v>
      </c>
      <c r="R262" s="292">
        <v>6</v>
      </c>
    </row>
    <row r="263" spans="1:18" s="43" customFormat="1" ht="24" customHeight="1">
      <c r="A263" s="79">
        <v>256</v>
      </c>
      <c r="B263" s="123" t="s">
        <v>535</v>
      </c>
      <c r="C263" s="123" t="s">
        <v>536</v>
      </c>
      <c r="D263" s="298">
        <v>4</v>
      </c>
      <c r="E263" s="299">
        <v>6.5</v>
      </c>
      <c r="F263" s="80">
        <f t="shared" si="18"/>
        <v>5.25</v>
      </c>
      <c r="G263" s="81">
        <f t="shared" si="19"/>
        <v>15.75</v>
      </c>
      <c r="H263" s="327"/>
      <c r="I263" s="82">
        <f t="shared" si="20"/>
        <v>15.75</v>
      </c>
      <c r="J263" s="91"/>
      <c r="K263" s="82">
        <f t="shared" si="21"/>
        <v>15.75</v>
      </c>
      <c r="L263" s="83"/>
      <c r="M263" s="84" t="str">
        <f t="shared" si="22"/>
        <v>Juin</v>
      </c>
      <c r="N263" s="43" t="str">
        <f t="shared" si="23"/>
        <v>oui</v>
      </c>
      <c r="O263" s="136" t="s">
        <v>535</v>
      </c>
      <c r="P263" s="136" t="s">
        <v>536</v>
      </c>
      <c r="Q263" s="135"/>
      <c r="R263" s="327"/>
    </row>
    <row r="264" spans="1:18" s="43" customFormat="1" ht="24" customHeight="1">
      <c r="A264" s="79">
        <v>257</v>
      </c>
      <c r="B264" s="123" t="s">
        <v>537</v>
      </c>
      <c r="C264" s="123" t="s">
        <v>64</v>
      </c>
      <c r="D264" s="298">
        <v>2</v>
      </c>
      <c r="E264" s="299">
        <v>3</v>
      </c>
      <c r="F264" s="80">
        <f t="shared" ref="F264:F327" si="24">IF(AND(D264=0,E264=0),L264/3,(D264+E264)/2)</f>
        <v>2.5</v>
      </c>
      <c r="G264" s="81">
        <f t="shared" ref="G264:G327" si="25">F264*3</f>
        <v>7.5</v>
      </c>
      <c r="H264" s="292">
        <v>5</v>
      </c>
      <c r="I264" s="82">
        <f t="shared" ref="I264:I327" si="26">MAX(G264,H264*3)</f>
        <v>15</v>
      </c>
      <c r="J264" s="91"/>
      <c r="K264" s="82">
        <f t="shared" ref="K264:K327" si="27">MAX(I264,J264*3)</f>
        <v>15</v>
      </c>
      <c r="L264" s="83"/>
      <c r="M264" s="84" t="str">
        <f t="shared" ref="M264:M327" si="28">IF(ISBLANK(J264),IF(ISBLANK(H264),"Juin","Synthèse"),"Rattrapage")</f>
        <v>Synthèse</v>
      </c>
      <c r="N264" s="43" t="str">
        <f t="shared" si="23"/>
        <v>oui</v>
      </c>
      <c r="O264" s="136" t="s">
        <v>537</v>
      </c>
      <c r="P264" s="136" t="s">
        <v>64</v>
      </c>
      <c r="Q264" s="135" t="s">
        <v>1874</v>
      </c>
      <c r="R264" s="292">
        <v>3</v>
      </c>
    </row>
    <row r="265" spans="1:18" s="43" customFormat="1" ht="24" customHeight="1">
      <c r="A265" s="79">
        <v>258</v>
      </c>
      <c r="B265" s="123" t="s">
        <v>538</v>
      </c>
      <c r="C265" s="123" t="s">
        <v>75</v>
      </c>
      <c r="D265" s="298">
        <v>2.5</v>
      </c>
      <c r="E265" s="299">
        <v>2</v>
      </c>
      <c r="F265" s="80">
        <f t="shared" si="24"/>
        <v>2.25</v>
      </c>
      <c r="G265" s="81">
        <f t="shared" si="25"/>
        <v>6.75</v>
      </c>
      <c r="H265" s="292">
        <v>7.5</v>
      </c>
      <c r="I265" s="82">
        <f t="shared" si="26"/>
        <v>22.5</v>
      </c>
      <c r="J265" s="91"/>
      <c r="K265" s="82">
        <f t="shared" si="27"/>
        <v>22.5</v>
      </c>
      <c r="L265" s="83"/>
      <c r="M265" s="84" t="str">
        <f t="shared" si="28"/>
        <v>Synthèse</v>
      </c>
      <c r="N265" s="43" t="str">
        <f t="shared" ref="N265:N328" si="29">IF(AND(B265=O265,C265=P265),"oui","non")</f>
        <v>oui</v>
      </c>
      <c r="O265" s="136" t="s">
        <v>538</v>
      </c>
      <c r="P265" s="136" t="s">
        <v>75</v>
      </c>
      <c r="Q265" s="135" t="s">
        <v>1875</v>
      </c>
      <c r="R265" s="292">
        <v>7.5</v>
      </c>
    </row>
    <row r="266" spans="1:18" s="43" customFormat="1" ht="24" customHeight="1">
      <c r="A266" s="79">
        <v>259</v>
      </c>
      <c r="B266" s="123" t="s">
        <v>539</v>
      </c>
      <c r="C266" s="123" t="s">
        <v>120</v>
      </c>
      <c r="D266" s="298">
        <v>2</v>
      </c>
      <c r="E266" s="299">
        <v>0.5</v>
      </c>
      <c r="F266" s="80">
        <f t="shared" si="24"/>
        <v>1.25</v>
      </c>
      <c r="G266" s="81">
        <f t="shared" si="25"/>
        <v>3.75</v>
      </c>
      <c r="H266" s="292">
        <v>5</v>
      </c>
      <c r="I266" s="82">
        <f t="shared" si="26"/>
        <v>15</v>
      </c>
      <c r="J266" s="91"/>
      <c r="K266" s="82">
        <f t="shared" si="27"/>
        <v>15</v>
      </c>
      <c r="L266" s="83"/>
      <c r="M266" s="84" t="str">
        <f t="shared" si="28"/>
        <v>Synthèse</v>
      </c>
      <c r="N266" s="43" t="str">
        <f t="shared" si="29"/>
        <v>oui</v>
      </c>
      <c r="O266" s="136" t="s">
        <v>539</v>
      </c>
      <c r="P266" s="136" t="s">
        <v>120</v>
      </c>
      <c r="Q266" s="135" t="s">
        <v>1876</v>
      </c>
      <c r="R266" s="292">
        <v>3</v>
      </c>
    </row>
    <row r="267" spans="1:18" s="43" customFormat="1" ht="24" customHeight="1">
      <c r="A267" s="79">
        <v>260</v>
      </c>
      <c r="B267" s="123" t="s">
        <v>540</v>
      </c>
      <c r="C267" s="123" t="s">
        <v>57</v>
      </c>
      <c r="D267" s="298">
        <v>5</v>
      </c>
      <c r="E267" s="299">
        <v>2</v>
      </c>
      <c r="F267" s="80">
        <f t="shared" si="24"/>
        <v>3.5</v>
      </c>
      <c r="G267" s="81">
        <f t="shared" si="25"/>
        <v>10.5</v>
      </c>
      <c r="H267" s="292">
        <v>9</v>
      </c>
      <c r="I267" s="82">
        <f t="shared" si="26"/>
        <v>27</v>
      </c>
      <c r="J267" s="91"/>
      <c r="K267" s="82">
        <f t="shared" si="27"/>
        <v>27</v>
      </c>
      <c r="L267" s="83"/>
      <c r="M267" s="84" t="str">
        <f t="shared" si="28"/>
        <v>Synthèse</v>
      </c>
      <c r="N267" s="43" t="str">
        <f t="shared" si="29"/>
        <v>oui</v>
      </c>
      <c r="O267" s="136" t="s">
        <v>540</v>
      </c>
      <c r="P267" s="136" t="s">
        <v>57</v>
      </c>
      <c r="Q267" s="135" t="s">
        <v>1877</v>
      </c>
      <c r="R267" s="292">
        <v>9</v>
      </c>
    </row>
    <row r="268" spans="1:18" s="43" customFormat="1" ht="24" customHeight="1">
      <c r="A268" s="79">
        <v>261</v>
      </c>
      <c r="B268" s="123" t="s">
        <v>541</v>
      </c>
      <c r="C268" s="123" t="s">
        <v>781</v>
      </c>
      <c r="D268" s="298">
        <v>2</v>
      </c>
      <c r="E268" s="299">
        <v>1.5</v>
      </c>
      <c r="F268" s="80">
        <f t="shared" si="24"/>
        <v>1.75</v>
      </c>
      <c r="G268" s="81">
        <f t="shared" si="25"/>
        <v>5.25</v>
      </c>
      <c r="H268" s="292">
        <v>1.5</v>
      </c>
      <c r="I268" s="82">
        <f t="shared" si="26"/>
        <v>5.25</v>
      </c>
      <c r="J268" s="91"/>
      <c r="K268" s="82">
        <f t="shared" si="27"/>
        <v>5.25</v>
      </c>
      <c r="L268" s="83"/>
      <c r="M268" s="84" t="str">
        <f t="shared" si="28"/>
        <v>Synthèse</v>
      </c>
      <c r="N268" s="43" t="str">
        <f t="shared" si="29"/>
        <v>oui</v>
      </c>
      <c r="O268" s="136" t="s">
        <v>541</v>
      </c>
      <c r="P268" s="136" t="s">
        <v>781</v>
      </c>
      <c r="Q268" s="135" t="s">
        <v>1878</v>
      </c>
      <c r="R268" s="292">
        <v>1.5</v>
      </c>
    </row>
    <row r="269" spans="1:18" s="43" customFormat="1" ht="24" customHeight="1">
      <c r="A269" s="79">
        <v>262</v>
      </c>
      <c r="B269" s="123" t="s">
        <v>542</v>
      </c>
      <c r="C269" s="123" t="s">
        <v>71</v>
      </c>
      <c r="D269" s="298">
        <v>3.75</v>
      </c>
      <c r="E269" s="299">
        <v>6</v>
      </c>
      <c r="F269" s="80">
        <f t="shared" si="24"/>
        <v>4.875</v>
      </c>
      <c r="G269" s="81">
        <f t="shared" si="25"/>
        <v>14.625</v>
      </c>
      <c r="H269" s="292">
        <v>8.5</v>
      </c>
      <c r="I269" s="82">
        <f t="shared" si="26"/>
        <v>25.5</v>
      </c>
      <c r="J269" s="91"/>
      <c r="K269" s="82">
        <f t="shared" si="27"/>
        <v>25.5</v>
      </c>
      <c r="L269" s="83"/>
      <c r="M269" s="84" t="str">
        <f t="shared" si="28"/>
        <v>Synthèse</v>
      </c>
      <c r="N269" s="43" t="str">
        <f t="shared" si="29"/>
        <v>oui</v>
      </c>
      <c r="O269" s="136" t="s">
        <v>542</v>
      </c>
      <c r="P269" s="136" t="s">
        <v>71</v>
      </c>
      <c r="Q269" s="135" t="s">
        <v>1879</v>
      </c>
      <c r="R269" s="292">
        <v>8.5</v>
      </c>
    </row>
    <row r="270" spans="1:18" s="43" customFormat="1" ht="24" customHeight="1">
      <c r="A270" s="79">
        <v>263</v>
      </c>
      <c r="B270" s="123" t="s">
        <v>543</v>
      </c>
      <c r="C270" s="123" t="s">
        <v>544</v>
      </c>
      <c r="D270" s="298">
        <v>4</v>
      </c>
      <c r="E270" s="299">
        <v>6.5</v>
      </c>
      <c r="F270" s="80">
        <f t="shared" si="24"/>
        <v>5.25</v>
      </c>
      <c r="G270" s="81">
        <f t="shared" si="25"/>
        <v>15.75</v>
      </c>
      <c r="H270" s="327"/>
      <c r="I270" s="82">
        <f t="shared" si="26"/>
        <v>15.75</v>
      </c>
      <c r="J270" s="91"/>
      <c r="K270" s="82">
        <f t="shared" si="27"/>
        <v>15.75</v>
      </c>
      <c r="L270" s="83"/>
      <c r="M270" s="84" t="str">
        <f t="shared" si="28"/>
        <v>Juin</v>
      </c>
      <c r="N270" s="43" t="str">
        <f t="shared" si="29"/>
        <v>oui</v>
      </c>
      <c r="O270" s="136" t="s">
        <v>543</v>
      </c>
      <c r="P270" s="136" t="s">
        <v>544</v>
      </c>
      <c r="Q270" s="135"/>
      <c r="R270" s="327"/>
    </row>
    <row r="271" spans="1:18" s="43" customFormat="1" ht="24" customHeight="1">
      <c r="A271" s="79">
        <v>264</v>
      </c>
      <c r="B271" s="123" t="s">
        <v>545</v>
      </c>
      <c r="C271" s="123" t="s">
        <v>208</v>
      </c>
      <c r="D271" s="298">
        <v>5</v>
      </c>
      <c r="E271" s="299">
        <v>5.5</v>
      </c>
      <c r="F271" s="80">
        <f t="shared" si="24"/>
        <v>5.25</v>
      </c>
      <c r="G271" s="81">
        <f t="shared" si="25"/>
        <v>15.75</v>
      </c>
      <c r="H271" s="292">
        <v>12</v>
      </c>
      <c r="I271" s="82">
        <f t="shared" si="26"/>
        <v>36</v>
      </c>
      <c r="J271" s="91"/>
      <c r="K271" s="82">
        <f t="shared" si="27"/>
        <v>36</v>
      </c>
      <c r="L271" s="83"/>
      <c r="M271" s="84" t="str">
        <f t="shared" si="28"/>
        <v>Synthèse</v>
      </c>
      <c r="N271" s="43" t="str">
        <f t="shared" si="29"/>
        <v>oui</v>
      </c>
      <c r="O271" s="136" t="s">
        <v>545</v>
      </c>
      <c r="P271" s="136" t="s">
        <v>208</v>
      </c>
      <c r="Q271" s="135" t="s">
        <v>1880</v>
      </c>
      <c r="R271" s="292">
        <v>12</v>
      </c>
    </row>
    <row r="272" spans="1:18" s="43" customFormat="1" ht="24" customHeight="1">
      <c r="A272" s="79">
        <v>265</v>
      </c>
      <c r="B272" s="123" t="s">
        <v>546</v>
      </c>
      <c r="C272" s="123" t="s">
        <v>470</v>
      </c>
      <c r="D272" s="298">
        <v>4</v>
      </c>
      <c r="E272" s="299">
        <v>1</v>
      </c>
      <c r="F272" s="80">
        <f t="shared" si="24"/>
        <v>2.5</v>
      </c>
      <c r="G272" s="81">
        <f t="shared" si="25"/>
        <v>7.5</v>
      </c>
      <c r="H272" s="292">
        <v>7.5</v>
      </c>
      <c r="I272" s="82">
        <f t="shared" si="26"/>
        <v>22.5</v>
      </c>
      <c r="J272" s="91"/>
      <c r="K272" s="82">
        <f t="shared" si="27"/>
        <v>22.5</v>
      </c>
      <c r="L272" s="83"/>
      <c r="M272" s="84" t="str">
        <f t="shared" si="28"/>
        <v>Synthèse</v>
      </c>
      <c r="N272" s="43" t="str">
        <f t="shared" si="29"/>
        <v>oui</v>
      </c>
      <c r="O272" s="136" t="s">
        <v>546</v>
      </c>
      <c r="P272" s="136" t="s">
        <v>470</v>
      </c>
      <c r="Q272" s="135" t="s">
        <v>1881</v>
      </c>
      <c r="R272" s="292">
        <v>7.5</v>
      </c>
    </row>
    <row r="273" spans="1:18" s="43" customFormat="1" ht="24" customHeight="1">
      <c r="A273" s="79">
        <v>266</v>
      </c>
      <c r="B273" s="123" t="s">
        <v>547</v>
      </c>
      <c r="C273" s="123" t="s">
        <v>65</v>
      </c>
      <c r="D273" s="298">
        <v>7.5</v>
      </c>
      <c r="E273" s="299">
        <v>6.5</v>
      </c>
      <c r="F273" s="80">
        <f t="shared" si="24"/>
        <v>7</v>
      </c>
      <c r="G273" s="81">
        <f t="shared" si="25"/>
        <v>21</v>
      </c>
      <c r="H273" s="327"/>
      <c r="I273" s="82">
        <f t="shared" si="26"/>
        <v>21</v>
      </c>
      <c r="J273" s="91"/>
      <c r="K273" s="82">
        <f t="shared" si="27"/>
        <v>21</v>
      </c>
      <c r="L273" s="83"/>
      <c r="M273" s="84" t="str">
        <f t="shared" si="28"/>
        <v>Juin</v>
      </c>
      <c r="N273" s="43" t="str">
        <f t="shared" si="29"/>
        <v>oui</v>
      </c>
      <c r="O273" s="136" t="s">
        <v>547</v>
      </c>
      <c r="P273" s="136" t="s">
        <v>65</v>
      </c>
      <c r="Q273" s="135"/>
      <c r="R273" s="327"/>
    </row>
    <row r="274" spans="1:18" s="43" customFormat="1" ht="24" customHeight="1">
      <c r="A274" s="79">
        <v>267</v>
      </c>
      <c r="B274" s="123" t="s">
        <v>548</v>
      </c>
      <c r="C274" s="123" t="s">
        <v>549</v>
      </c>
      <c r="D274" s="298">
        <v>0.75</v>
      </c>
      <c r="E274" s="299">
        <v>1.5</v>
      </c>
      <c r="F274" s="80">
        <f t="shared" si="24"/>
        <v>1.125</v>
      </c>
      <c r="G274" s="81">
        <f t="shared" si="25"/>
        <v>3.375</v>
      </c>
      <c r="H274" s="292">
        <v>10.5</v>
      </c>
      <c r="I274" s="82">
        <f t="shared" si="26"/>
        <v>31.5</v>
      </c>
      <c r="J274" s="91"/>
      <c r="K274" s="82">
        <f t="shared" si="27"/>
        <v>31.5</v>
      </c>
      <c r="L274" s="83"/>
      <c r="M274" s="84" t="str">
        <f t="shared" si="28"/>
        <v>Synthèse</v>
      </c>
      <c r="N274" s="43" t="str">
        <f t="shared" si="29"/>
        <v>oui</v>
      </c>
      <c r="O274" s="136" t="s">
        <v>548</v>
      </c>
      <c r="P274" s="136" t="s">
        <v>549</v>
      </c>
      <c r="Q274" s="135" t="s">
        <v>1882</v>
      </c>
      <c r="R274" s="292">
        <v>10.5</v>
      </c>
    </row>
    <row r="275" spans="1:18" s="43" customFormat="1" ht="24" customHeight="1">
      <c r="A275" s="79">
        <v>268</v>
      </c>
      <c r="B275" s="123" t="s">
        <v>550</v>
      </c>
      <c r="C275" s="123" t="s">
        <v>78</v>
      </c>
      <c r="D275" s="298">
        <v>3.5</v>
      </c>
      <c r="E275" s="299">
        <v>4</v>
      </c>
      <c r="F275" s="80">
        <f t="shared" si="24"/>
        <v>3.75</v>
      </c>
      <c r="G275" s="81">
        <f t="shared" si="25"/>
        <v>11.25</v>
      </c>
      <c r="H275" s="292">
        <v>10</v>
      </c>
      <c r="I275" s="82">
        <f t="shared" si="26"/>
        <v>30</v>
      </c>
      <c r="J275" s="91"/>
      <c r="K275" s="82">
        <f t="shared" si="27"/>
        <v>30</v>
      </c>
      <c r="L275" s="83"/>
      <c r="M275" s="84" t="str">
        <f t="shared" si="28"/>
        <v>Synthèse</v>
      </c>
      <c r="N275" s="43" t="str">
        <f t="shared" si="29"/>
        <v>oui</v>
      </c>
      <c r="O275" s="136" t="s">
        <v>550</v>
      </c>
      <c r="P275" s="136" t="s">
        <v>78</v>
      </c>
      <c r="Q275" s="135" t="s">
        <v>1883</v>
      </c>
      <c r="R275" s="292">
        <v>10</v>
      </c>
    </row>
    <row r="276" spans="1:18" s="43" customFormat="1" ht="24" customHeight="1">
      <c r="A276" s="79">
        <v>269</v>
      </c>
      <c r="B276" s="123" t="s">
        <v>551</v>
      </c>
      <c r="C276" s="123" t="s">
        <v>438</v>
      </c>
      <c r="D276" s="298">
        <v>5.5</v>
      </c>
      <c r="E276" s="299">
        <v>1</v>
      </c>
      <c r="F276" s="80">
        <f t="shared" si="24"/>
        <v>3.25</v>
      </c>
      <c r="G276" s="81">
        <f t="shared" si="25"/>
        <v>9.75</v>
      </c>
      <c r="H276" s="292">
        <v>17</v>
      </c>
      <c r="I276" s="82">
        <f t="shared" si="26"/>
        <v>51</v>
      </c>
      <c r="J276" s="91"/>
      <c r="K276" s="82">
        <f t="shared" si="27"/>
        <v>51</v>
      </c>
      <c r="L276" s="83"/>
      <c r="M276" s="84" t="str">
        <f t="shared" si="28"/>
        <v>Synthèse</v>
      </c>
      <c r="N276" s="43" t="str">
        <f t="shared" si="29"/>
        <v>oui</v>
      </c>
      <c r="O276" s="136" t="s">
        <v>551</v>
      </c>
      <c r="P276" s="136" t="s">
        <v>438</v>
      </c>
      <c r="Q276" s="135" t="s">
        <v>1884</v>
      </c>
      <c r="R276" s="292">
        <v>17</v>
      </c>
    </row>
    <row r="277" spans="1:18" s="43" customFormat="1" ht="24" customHeight="1">
      <c r="A277" s="79">
        <v>270</v>
      </c>
      <c r="B277" s="123" t="s">
        <v>552</v>
      </c>
      <c r="C277" s="123" t="s">
        <v>68</v>
      </c>
      <c r="D277" s="74">
        <v>6.5</v>
      </c>
      <c r="E277" s="299">
        <v>3</v>
      </c>
      <c r="F277" s="80">
        <f t="shared" si="24"/>
        <v>4.75</v>
      </c>
      <c r="G277" s="81">
        <f t="shared" si="25"/>
        <v>14.25</v>
      </c>
      <c r="H277" s="292">
        <v>6.5</v>
      </c>
      <c r="I277" s="82">
        <f t="shared" si="26"/>
        <v>19.5</v>
      </c>
      <c r="J277" s="91"/>
      <c r="K277" s="82">
        <f t="shared" si="27"/>
        <v>19.5</v>
      </c>
      <c r="L277" s="83"/>
      <c r="M277" s="84" t="str">
        <f t="shared" si="28"/>
        <v>Synthèse</v>
      </c>
      <c r="N277" s="43" t="str">
        <f t="shared" si="29"/>
        <v>oui</v>
      </c>
      <c r="O277" s="136" t="s">
        <v>552</v>
      </c>
      <c r="P277" s="136" t="s">
        <v>68</v>
      </c>
      <c r="Q277" s="135" t="s">
        <v>1885</v>
      </c>
      <c r="R277" s="292">
        <v>6.5</v>
      </c>
    </row>
    <row r="278" spans="1:18" s="43" customFormat="1" ht="24" customHeight="1">
      <c r="A278" s="79">
        <v>271</v>
      </c>
      <c r="B278" s="123" t="s">
        <v>553</v>
      </c>
      <c r="C278" s="123" t="s">
        <v>554</v>
      </c>
      <c r="D278" s="298">
        <v>6</v>
      </c>
      <c r="E278" s="299">
        <v>3.5</v>
      </c>
      <c r="F278" s="80">
        <f t="shared" si="24"/>
        <v>4.75</v>
      </c>
      <c r="G278" s="81">
        <f t="shared" si="25"/>
        <v>14.25</v>
      </c>
      <c r="H278" s="292">
        <v>6.5</v>
      </c>
      <c r="I278" s="82">
        <f t="shared" si="26"/>
        <v>19.5</v>
      </c>
      <c r="J278" s="91"/>
      <c r="K278" s="82">
        <f t="shared" si="27"/>
        <v>19.5</v>
      </c>
      <c r="L278" s="83"/>
      <c r="M278" s="84" t="str">
        <f t="shared" si="28"/>
        <v>Synthèse</v>
      </c>
      <c r="N278" s="43" t="str">
        <f t="shared" si="29"/>
        <v>oui</v>
      </c>
      <c r="O278" s="136" t="s">
        <v>553</v>
      </c>
      <c r="P278" s="136" t="s">
        <v>554</v>
      </c>
      <c r="Q278" s="135" t="s">
        <v>1886</v>
      </c>
      <c r="R278" s="292">
        <v>6.5</v>
      </c>
    </row>
    <row r="279" spans="1:18" s="43" customFormat="1" ht="24" customHeight="1">
      <c r="A279" s="79">
        <v>272</v>
      </c>
      <c r="B279" s="123" t="s">
        <v>555</v>
      </c>
      <c r="C279" s="123" t="s">
        <v>556</v>
      </c>
      <c r="D279" s="298">
        <v>6</v>
      </c>
      <c r="E279" s="299">
        <v>2</v>
      </c>
      <c r="F279" s="80">
        <f t="shared" si="24"/>
        <v>4</v>
      </c>
      <c r="G279" s="81">
        <f t="shared" si="25"/>
        <v>12</v>
      </c>
      <c r="H279" s="292">
        <v>13</v>
      </c>
      <c r="I279" s="82">
        <f t="shared" si="26"/>
        <v>39</v>
      </c>
      <c r="J279" s="91"/>
      <c r="K279" s="82">
        <f t="shared" si="27"/>
        <v>39</v>
      </c>
      <c r="L279" s="83"/>
      <c r="M279" s="84" t="str">
        <f t="shared" si="28"/>
        <v>Synthèse</v>
      </c>
      <c r="N279" s="43" t="str">
        <f t="shared" si="29"/>
        <v>oui</v>
      </c>
      <c r="O279" s="136" t="s">
        <v>555</v>
      </c>
      <c r="P279" s="136" t="s">
        <v>556</v>
      </c>
      <c r="Q279" s="135" t="s">
        <v>1887</v>
      </c>
      <c r="R279" s="292">
        <v>13</v>
      </c>
    </row>
    <row r="280" spans="1:18" s="43" customFormat="1" ht="24" customHeight="1">
      <c r="A280" s="79">
        <v>273</v>
      </c>
      <c r="B280" s="123" t="s">
        <v>557</v>
      </c>
      <c r="C280" s="123" t="s">
        <v>558</v>
      </c>
      <c r="D280" s="74">
        <v>6.5</v>
      </c>
      <c r="E280" s="299">
        <v>1.5</v>
      </c>
      <c r="F280" s="80">
        <f t="shared" si="24"/>
        <v>4</v>
      </c>
      <c r="G280" s="81">
        <f t="shared" si="25"/>
        <v>12</v>
      </c>
      <c r="H280" s="292">
        <v>13</v>
      </c>
      <c r="I280" s="82">
        <f t="shared" si="26"/>
        <v>39</v>
      </c>
      <c r="J280" s="91"/>
      <c r="K280" s="82">
        <f t="shared" si="27"/>
        <v>39</v>
      </c>
      <c r="L280" s="83"/>
      <c r="M280" s="84" t="str">
        <f t="shared" si="28"/>
        <v>Synthèse</v>
      </c>
      <c r="N280" s="43" t="str">
        <f t="shared" si="29"/>
        <v>oui</v>
      </c>
      <c r="O280" s="136" t="s">
        <v>557</v>
      </c>
      <c r="P280" s="136" t="s">
        <v>558</v>
      </c>
      <c r="Q280" s="135" t="s">
        <v>1888</v>
      </c>
      <c r="R280" s="292">
        <v>13</v>
      </c>
    </row>
    <row r="281" spans="1:18" s="43" customFormat="1" ht="24" customHeight="1">
      <c r="A281" s="79">
        <v>274</v>
      </c>
      <c r="B281" s="123" t="s">
        <v>559</v>
      </c>
      <c r="C281" s="123" t="s">
        <v>560</v>
      </c>
      <c r="D281" s="298">
        <v>3.75</v>
      </c>
      <c r="E281" s="299">
        <v>10</v>
      </c>
      <c r="F281" s="80">
        <f t="shared" si="24"/>
        <v>6.875</v>
      </c>
      <c r="G281" s="81">
        <f t="shared" si="25"/>
        <v>20.625</v>
      </c>
      <c r="H281" s="327"/>
      <c r="I281" s="82">
        <f t="shared" si="26"/>
        <v>20.625</v>
      </c>
      <c r="J281" s="91"/>
      <c r="K281" s="82">
        <f t="shared" si="27"/>
        <v>20.625</v>
      </c>
      <c r="L281" s="83"/>
      <c r="M281" s="84" t="str">
        <f t="shared" si="28"/>
        <v>Juin</v>
      </c>
      <c r="N281" s="43" t="str">
        <f t="shared" si="29"/>
        <v>oui</v>
      </c>
      <c r="O281" s="136" t="s">
        <v>559</v>
      </c>
      <c r="P281" s="136" t="s">
        <v>560</v>
      </c>
      <c r="Q281" s="135"/>
      <c r="R281" s="327"/>
    </row>
    <row r="282" spans="1:18" s="43" customFormat="1" ht="24" customHeight="1">
      <c r="A282" s="79">
        <v>275</v>
      </c>
      <c r="B282" s="123" t="s">
        <v>561</v>
      </c>
      <c r="C282" s="123" t="s">
        <v>281</v>
      </c>
      <c r="D282" s="74">
        <v>4.25</v>
      </c>
      <c r="E282" s="299">
        <v>5</v>
      </c>
      <c r="F282" s="80">
        <f t="shared" si="24"/>
        <v>4.625</v>
      </c>
      <c r="G282" s="81">
        <f t="shared" si="25"/>
        <v>13.875</v>
      </c>
      <c r="H282" s="292">
        <v>13</v>
      </c>
      <c r="I282" s="82">
        <f t="shared" si="26"/>
        <v>39</v>
      </c>
      <c r="J282" s="91"/>
      <c r="K282" s="82">
        <f t="shared" si="27"/>
        <v>39</v>
      </c>
      <c r="L282" s="83"/>
      <c r="M282" s="84" t="str">
        <f t="shared" si="28"/>
        <v>Synthèse</v>
      </c>
      <c r="N282" s="43" t="str">
        <f t="shared" si="29"/>
        <v>oui</v>
      </c>
      <c r="O282" s="136" t="s">
        <v>561</v>
      </c>
      <c r="P282" s="136" t="s">
        <v>281</v>
      </c>
      <c r="Q282" s="135" t="s">
        <v>1889</v>
      </c>
      <c r="R282" s="292">
        <v>13</v>
      </c>
    </row>
    <row r="283" spans="1:18" s="43" customFormat="1" ht="24" customHeight="1">
      <c r="A283" s="79">
        <v>276</v>
      </c>
      <c r="B283" s="123" t="s">
        <v>562</v>
      </c>
      <c r="C283" s="123" t="s">
        <v>204</v>
      </c>
      <c r="D283" s="298">
        <v>3.25</v>
      </c>
      <c r="E283" s="299">
        <v>0.5</v>
      </c>
      <c r="F283" s="80">
        <f t="shared" si="24"/>
        <v>1.875</v>
      </c>
      <c r="G283" s="81">
        <f t="shared" si="25"/>
        <v>5.625</v>
      </c>
      <c r="H283" s="292">
        <v>3.5</v>
      </c>
      <c r="I283" s="82">
        <f t="shared" si="26"/>
        <v>10.5</v>
      </c>
      <c r="J283" s="91"/>
      <c r="K283" s="82">
        <f t="shared" si="27"/>
        <v>10.5</v>
      </c>
      <c r="L283" s="83"/>
      <c r="M283" s="84" t="str">
        <f t="shared" si="28"/>
        <v>Synthèse</v>
      </c>
      <c r="N283" s="43" t="str">
        <f t="shared" si="29"/>
        <v>oui</v>
      </c>
      <c r="O283" s="136" t="s">
        <v>562</v>
      </c>
      <c r="P283" s="136" t="s">
        <v>204</v>
      </c>
      <c r="Q283" s="135" t="s">
        <v>1890</v>
      </c>
      <c r="R283" s="292">
        <v>3.5</v>
      </c>
    </row>
    <row r="284" spans="1:18" s="43" customFormat="1" ht="24" customHeight="1">
      <c r="A284" s="79">
        <v>277</v>
      </c>
      <c r="B284" s="123" t="s">
        <v>563</v>
      </c>
      <c r="C284" s="123" t="s">
        <v>564</v>
      </c>
      <c r="D284" s="298">
        <v>6.5</v>
      </c>
      <c r="E284" s="299">
        <v>10</v>
      </c>
      <c r="F284" s="80">
        <f t="shared" si="24"/>
        <v>8.25</v>
      </c>
      <c r="G284" s="81">
        <f t="shared" si="25"/>
        <v>24.75</v>
      </c>
      <c r="H284" s="327"/>
      <c r="I284" s="82">
        <f t="shared" si="26"/>
        <v>24.75</v>
      </c>
      <c r="J284" s="91"/>
      <c r="K284" s="82">
        <f t="shared" si="27"/>
        <v>24.75</v>
      </c>
      <c r="L284" s="83"/>
      <c r="M284" s="84" t="str">
        <f t="shared" si="28"/>
        <v>Juin</v>
      </c>
      <c r="N284" s="43" t="str">
        <f t="shared" si="29"/>
        <v>oui</v>
      </c>
      <c r="O284" s="136" t="s">
        <v>563</v>
      </c>
      <c r="P284" s="136" t="s">
        <v>564</v>
      </c>
      <c r="Q284" s="135"/>
      <c r="R284" s="327"/>
    </row>
    <row r="285" spans="1:18" s="43" customFormat="1" ht="24" customHeight="1">
      <c r="A285" s="79">
        <v>278</v>
      </c>
      <c r="B285" s="123" t="s">
        <v>565</v>
      </c>
      <c r="C285" s="123" t="s">
        <v>262</v>
      </c>
      <c r="D285" s="298">
        <v>5.5</v>
      </c>
      <c r="E285" s="299">
        <v>4</v>
      </c>
      <c r="F285" s="80">
        <f t="shared" si="24"/>
        <v>4.75</v>
      </c>
      <c r="G285" s="81">
        <f t="shared" si="25"/>
        <v>14.25</v>
      </c>
      <c r="H285" s="292">
        <v>12.5</v>
      </c>
      <c r="I285" s="82">
        <f t="shared" si="26"/>
        <v>37.5</v>
      </c>
      <c r="J285" s="91"/>
      <c r="K285" s="82">
        <f t="shared" si="27"/>
        <v>37.5</v>
      </c>
      <c r="L285" s="83"/>
      <c r="M285" s="84" t="str">
        <f t="shared" si="28"/>
        <v>Synthèse</v>
      </c>
      <c r="N285" s="43" t="str">
        <f t="shared" si="29"/>
        <v>oui</v>
      </c>
      <c r="O285" s="136" t="s">
        <v>565</v>
      </c>
      <c r="P285" s="136" t="s">
        <v>262</v>
      </c>
      <c r="Q285" s="135" t="s">
        <v>1891</v>
      </c>
      <c r="R285" s="292">
        <v>12.5</v>
      </c>
    </row>
    <row r="286" spans="1:18" s="43" customFormat="1" ht="24" customHeight="1">
      <c r="A286" s="79">
        <v>279</v>
      </c>
      <c r="B286" s="123" t="s">
        <v>118</v>
      </c>
      <c r="C286" s="123" t="s">
        <v>566</v>
      </c>
      <c r="D286" s="298">
        <v>5.5</v>
      </c>
      <c r="E286" s="299">
        <v>7</v>
      </c>
      <c r="F286" s="80">
        <f t="shared" si="24"/>
        <v>6.25</v>
      </c>
      <c r="G286" s="81">
        <f t="shared" si="25"/>
        <v>18.75</v>
      </c>
      <c r="H286" s="327"/>
      <c r="I286" s="82">
        <f t="shared" si="26"/>
        <v>18.75</v>
      </c>
      <c r="J286" s="91"/>
      <c r="K286" s="82">
        <f t="shared" si="27"/>
        <v>18.75</v>
      </c>
      <c r="L286" s="83"/>
      <c r="M286" s="84" t="str">
        <f t="shared" si="28"/>
        <v>Juin</v>
      </c>
      <c r="N286" s="43" t="str">
        <f t="shared" si="29"/>
        <v>oui</v>
      </c>
      <c r="O286" s="136" t="s">
        <v>118</v>
      </c>
      <c r="P286" s="136" t="s">
        <v>566</v>
      </c>
      <c r="Q286" s="135"/>
      <c r="R286" s="327"/>
    </row>
    <row r="287" spans="1:18" s="43" customFormat="1" ht="24" customHeight="1">
      <c r="A287" s="79">
        <v>280</v>
      </c>
      <c r="B287" s="123" t="s">
        <v>119</v>
      </c>
      <c r="C287" s="123" t="s">
        <v>427</v>
      </c>
      <c r="D287" s="298">
        <v>1</v>
      </c>
      <c r="E287" s="299">
        <v>2.5</v>
      </c>
      <c r="F287" s="80">
        <f t="shared" si="24"/>
        <v>1.75</v>
      </c>
      <c r="G287" s="81">
        <f t="shared" si="25"/>
        <v>5.25</v>
      </c>
      <c r="H287" s="292">
        <v>3</v>
      </c>
      <c r="I287" s="82">
        <f t="shared" si="26"/>
        <v>9</v>
      </c>
      <c r="J287" s="91"/>
      <c r="K287" s="82">
        <f t="shared" si="27"/>
        <v>9</v>
      </c>
      <c r="L287" s="83"/>
      <c r="M287" s="84" t="str">
        <f t="shared" si="28"/>
        <v>Synthèse</v>
      </c>
      <c r="N287" s="43" t="str">
        <f t="shared" si="29"/>
        <v>oui</v>
      </c>
      <c r="O287" s="136" t="s">
        <v>119</v>
      </c>
      <c r="P287" s="136" t="s">
        <v>427</v>
      </c>
      <c r="Q287" s="135" t="s">
        <v>1892</v>
      </c>
      <c r="R287" s="292">
        <v>3</v>
      </c>
    </row>
    <row r="288" spans="1:18" s="43" customFormat="1" ht="24" customHeight="1">
      <c r="A288" s="79">
        <v>281</v>
      </c>
      <c r="B288" s="123" t="s">
        <v>567</v>
      </c>
      <c r="C288" s="123" t="s">
        <v>568</v>
      </c>
      <c r="D288" s="298">
        <v>1</v>
      </c>
      <c r="E288" s="299">
        <v>2</v>
      </c>
      <c r="F288" s="80">
        <f t="shared" si="24"/>
        <v>1.5</v>
      </c>
      <c r="G288" s="81">
        <f t="shared" si="25"/>
        <v>4.5</v>
      </c>
      <c r="H288" s="292">
        <v>7.5</v>
      </c>
      <c r="I288" s="82">
        <f t="shared" si="26"/>
        <v>22.5</v>
      </c>
      <c r="J288" s="91"/>
      <c r="K288" s="82">
        <f t="shared" si="27"/>
        <v>22.5</v>
      </c>
      <c r="L288" s="83"/>
      <c r="M288" s="84" t="str">
        <f t="shared" si="28"/>
        <v>Synthèse</v>
      </c>
      <c r="N288" s="43" t="str">
        <f t="shared" si="29"/>
        <v>oui</v>
      </c>
      <c r="O288" s="136" t="s">
        <v>567</v>
      </c>
      <c r="P288" s="136" t="s">
        <v>568</v>
      </c>
      <c r="Q288" s="135" t="s">
        <v>1893</v>
      </c>
      <c r="R288" s="292">
        <v>7.5</v>
      </c>
    </row>
    <row r="289" spans="1:18" s="43" customFormat="1" ht="24" customHeight="1">
      <c r="A289" s="79">
        <v>282</v>
      </c>
      <c r="B289" s="123" t="s">
        <v>569</v>
      </c>
      <c r="C289" s="123" t="s">
        <v>570</v>
      </c>
      <c r="D289" s="298">
        <v>8.5</v>
      </c>
      <c r="E289" s="299">
        <v>5</v>
      </c>
      <c r="F289" s="80">
        <f t="shared" si="24"/>
        <v>6.75</v>
      </c>
      <c r="G289" s="81">
        <f t="shared" si="25"/>
        <v>20.25</v>
      </c>
      <c r="H289" s="327"/>
      <c r="I289" s="82">
        <f t="shared" si="26"/>
        <v>20.25</v>
      </c>
      <c r="J289" s="91"/>
      <c r="K289" s="82">
        <f t="shared" si="27"/>
        <v>20.25</v>
      </c>
      <c r="L289" s="83"/>
      <c r="M289" s="84" t="str">
        <f t="shared" si="28"/>
        <v>Juin</v>
      </c>
      <c r="N289" s="43" t="str">
        <f t="shared" si="29"/>
        <v>oui</v>
      </c>
      <c r="O289" s="136" t="s">
        <v>569</v>
      </c>
      <c r="P289" s="136" t="s">
        <v>570</v>
      </c>
      <c r="Q289" s="135"/>
      <c r="R289" s="327"/>
    </row>
    <row r="290" spans="1:18" s="43" customFormat="1" ht="24" customHeight="1">
      <c r="A290" s="79">
        <v>283</v>
      </c>
      <c r="B290" s="123" t="s">
        <v>571</v>
      </c>
      <c r="C290" s="123" t="s">
        <v>572</v>
      </c>
      <c r="D290" s="298">
        <v>5</v>
      </c>
      <c r="E290" s="299">
        <v>6</v>
      </c>
      <c r="F290" s="80">
        <f t="shared" si="24"/>
        <v>5.5</v>
      </c>
      <c r="G290" s="81">
        <f t="shared" si="25"/>
        <v>16.5</v>
      </c>
      <c r="H290" s="327"/>
      <c r="I290" s="82">
        <f t="shared" si="26"/>
        <v>16.5</v>
      </c>
      <c r="J290" s="91"/>
      <c r="K290" s="82">
        <f t="shared" si="27"/>
        <v>16.5</v>
      </c>
      <c r="L290" s="83"/>
      <c r="M290" s="84" t="str">
        <f t="shared" si="28"/>
        <v>Juin</v>
      </c>
      <c r="N290" s="43" t="str">
        <f t="shared" si="29"/>
        <v>oui</v>
      </c>
      <c r="O290" s="136" t="s">
        <v>571</v>
      </c>
      <c r="P290" s="136" t="s">
        <v>572</v>
      </c>
      <c r="Q290" s="135"/>
      <c r="R290" s="327"/>
    </row>
    <row r="291" spans="1:18" s="43" customFormat="1" ht="24" customHeight="1">
      <c r="A291" s="79">
        <v>284</v>
      </c>
      <c r="B291" s="123" t="s">
        <v>573</v>
      </c>
      <c r="C291" s="123" t="s">
        <v>574</v>
      </c>
      <c r="D291" s="298">
        <v>3</v>
      </c>
      <c r="E291" s="299">
        <v>5</v>
      </c>
      <c r="F291" s="80">
        <f t="shared" si="24"/>
        <v>4</v>
      </c>
      <c r="G291" s="81">
        <f t="shared" si="25"/>
        <v>12</v>
      </c>
      <c r="H291" s="292">
        <v>5</v>
      </c>
      <c r="I291" s="82">
        <f t="shared" si="26"/>
        <v>15</v>
      </c>
      <c r="J291" s="91"/>
      <c r="K291" s="82">
        <f t="shared" si="27"/>
        <v>15</v>
      </c>
      <c r="L291" s="83"/>
      <c r="M291" s="84" t="str">
        <f t="shared" si="28"/>
        <v>Synthèse</v>
      </c>
      <c r="N291" s="43" t="str">
        <f t="shared" si="29"/>
        <v>oui</v>
      </c>
      <c r="O291" s="136" t="s">
        <v>573</v>
      </c>
      <c r="P291" s="136" t="s">
        <v>574</v>
      </c>
      <c r="Q291" s="135" t="s">
        <v>1894</v>
      </c>
      <c r="R291" s="292">
        <v>5</v>
      </c>
    </row>
    <row r="292" spans="1:18" s="43" customFormat="1" ht="24" customHeight="1">
      <c r="A292" s="79">
        <v>285</v>
      </c>
      <c r="B292" s="123" t="s">
        <v>575</v>
      </c>
      <c r="C292" s="123" t="s">
        <v>576</v>
      </c>
      <c r="D292" s="298">
        <v>5</v>
      </c>
      <c r="E292" s="299">
        <v>6</v>
      </c>
      <c r="F292" s="80">
        <f t="shared" si="24"/>
        <v>5.5</v>
      </c>
      <c r="G292" s="81">
        <f t="shared" si="25"/>
        <v>16.5</v>
      </c>
      <c r="H292" s="292">
        <v>16.5</v>
      </c>
      <c r="I292" s="82">
        <f t="shared" si="26"/>
        <v>49.5</v>
      </c>
      <c r="J292" s="91"/>
      <c r="K292" s="82">
        <f t="shared" si="27"/>
        <v>49.5</v>
      </c>
      <c r="L292" s="83"/>
      <c r="M292" s="84" t="str">
        <f t="shared" si="28"/>
        <v>Synthèse</v>
      </c>
      <c r="N292" s="43" t="str">
        <f t="shared" si="29"/>
        <v>oui</v>
      </c>
      <c r="O292" s="136" t="s">
        <v>575</v>
      </c>
      <c r="P292" s="136" t="s">
        <v>576</v>
      </c>
      <c r="Q292" s="135" t="s">
        <v>1895</v>
      </c>
      <c r="R292" s="292">
        <v>16.5</v>
      </c>
    </row>
    <row r="293" spans="1:18" s="43" customFormat="1" ht="24" customHeight="1">
      <c r="A293" s="79">
        <v>286</v>
      </c>
      <c r="B293" s="123" t="s">
        <v>577</v>
      </c>
      <c r="C293" s="123" t="s">
        <v>578</v>
      </c>
      <c r="D293" s="298">
        <v>5</v>
      </c>
      <c r="E293" s="299">
        <v>5.5</v>
      </c>
      <c r="F293" s="80">
        <f t="shared" si="24"/>
        <v>5.25</v>
      </c>
      <c r="G293" s="81">
        <f t="shared" si="25"/>
        <v>15.75</v>
      </c>
      <c r="H293" s="327"/>
      <c r="I293" s="82">
        <f t="shared" si="26"/>
        <v>15.75</v>
      </c>
      <c r="J293" s="91"/>
      <c r="K293" s="82">
        <f t="shared" si="27"/>
        <v>15.75</v>
      </c>
      <c r="L293" s="83"/>
      <c r="M293" s="84" t="str">
        <f t="shared" si="28"/>
        <v>Juin</v>
      </c>
      <c r="N293" s="43" t="str">
        <f t="shared" si="29"/>
        <v>oui</v>
      </c>
      <c r="O293" s="136" t="s">
        <v>577</v>
      </c>
      <c r="P293" s="136" t="s">
        <v>578</v>
      </c>
      <c r="Q293" s="135"/>
      <c r="R293" s="327"/>
    </row>
    <row r="294" spans="1:18" s="43" customFormat="1" ht="24" customHeight="1">
      <c r="A294" s="79">
        <v>287</v>
      </c>
      <c r="B294" s="123" t="s">
        <v>579</v>
      </c>
      <c r="C294" s="123" t="s">
        <v>326</v>
      </c>
      <c r="D294" s="298">
        <v>6.5</v>
      </c>
      <c r="E294" s="299">
        <v>3.5</v>
      </c>
      <c r="F294" s="80">
        <f t="shared" si="24"/>
        <v>5</v>
      </c>
      <c r="G294" s="81">
        <f t="shared" si="25"/>
        <v>15</v>
      </c>
      <c r="H294" s="327"/>
      <c r="I294" s="82">
        <f t="shared" si="26"/>
        <v>15</v>
      </c>
      <c r="J294" s="91"/>
      <c r="K294" s="82">
        <f t="shared" si="27"/>
        <v>15</v>
      </c>
      <c r="L294" s="83"/>
      <c r="M294" s="84" t="str">
        <f t="shared" si="28"/>
        <v>Juin</v>
      </c>
      <c r="N294" s="43" t="str">
        <f t="shared" si="29"/>
        <v>oui</v>
      </c>
      <c r="O294" s="136" t="s">
        <v>579</v>
      </c>
      <c r="P294" s="136" t="s">
        <v>326</v>
      </c>
      <c r="Q294" s="135"/>
      <c r="R294" s="327"/>
    </row>
    <row r="295" spans="1:18" s="43" customFormat="1" ht="24" customHeight="1">
      <c r="A295" s="79">
        <v>288</v>
      </c>
      <c r="B295" s="123" t="s">
        <v>62</v>
      </c>
      <c r="C295" s="123" t="s">
        <v>90</v>
      </c>
      <c r="D295" s="298">
        <v>2.5</v>
      </c>
      <c r="E295" s="299">
        <v>2.5</v>
      </c>
      <c r="F295" s="80">
        <f t="shared" si="24"/>
        <v>2.5</v>
      </c>
      <c r="G295" s="81">
        <f t="shared" si="25"/>
        <v>7.5</v>
      </c>
      <c r="H295" s="292">
        <v>5</v>
      </c>
      <c r="I295" s="82">
        <f t="shared" si="26"/>
        <v>15</v>
      </c>
      <c r="J295" s="91"/>
      <c r="K295" s="82">
        <f t="shared" si="27"/>
        <v>15</v>
      </c>
      <c r="L295" s="83"/>
      <c r="M295" s="84" t="str">
        <f t="shared" si="28"/>
        <v>Synthèse</v>
      </c>
      <c r="N295" s="43" t="str">
        <f t="shared" si="29"/>
        <v>oui</v>
      </c>
      <c r="O295" s="136" t="s">
        <v>62</v>
      </c>
      <c r="P295" s="136" t="s">
        <v>90</v>
      </c>
      <c r="Q295" s="135" t="s">
        <v>1896</v>
      </c>
      <c r="R295" s="292">
        <v>5</v>
      </c>
    </row>
    <row r="296" spans="1:18" s="43" customFormat="1" ht="24" customHeight="1">
      <c r="A296" s="79">
        <v>289</v>
      </c>
      <c r="B296" s="123" t="s">
        <v>580</v>
      </c>
      <c r="C296" s="123" t="s">
        <v>379</v>
      </c>
      <c r="D296" s="298">
        <v>3.25</v>
      </c>
      <c r="E296" s="299">
        <v>3.5</v>
      </c>
      <c r="F296" s="80">
        <f t="shared" si="24"/>
        <v>3.375</v>
      </c>
      <c r="G296" s="81">
        <f t="shared" si="25"/>
        <v>10.125</v>
      </c>
      <c r="H296" s="292">
        <v>5</v>
      </c>
      <c r="I296" s="82">
        <f t="shared" si="26"/>
        <v>15</v>
      </c>
      <c r="J296" s="91"/>
      <c r="K296" s="82">
        <f t="shared" si="27"/>
        <v>15</v>
      </c>
      <c r="L296" s="83"/>
      <c r="M296" s="84" t="str">
        <f t="shared" si="28"/>
        <v>Synthèse</v>
      </c>
      <c r="N296" s="43" t="str">
        <f t="shared" si="29"/>
        <v>oui</v>
      </c>
      <c r="O296" s="136" t="s">
        <v>580</v>
      </c>
      <c r="P296" s="136" t="s">
        <v>379</v>
      </c>
      <c r="Q296" s="135" t="s">
        <v>1897</v>
      </c>
      <c r="R296" s="292">
        <v>3</v>
      </c>
    </row>
    <row r="297" spans="1:18" s="43" customFormat="1" ht="24" customHeight="1">
      <c r="A297" s="79">
        <v>290</v>
      </c>
      <c r="B297" s="123" t="s">
        <v>581</v>
      </c>
      <c r="C297" s="123" t="s">
        <v>57</v>
      </c>
      <c r="D297" s="74">
        <v>5.75</v>
      </c>
      <c r="E297" s="299">
        <v>5</v>
      </c>
      <c r="F297" s="80">
        <f t="shared" si="24"/>
        <v>5.375</v>
      </c>
      <c r="G297" s="81">
        <f t="shared" si="25"/>
        <v>16.125</v>
      </c>
      <c r="H297" s="292">
        <v>13.5</v>
      </c>
      <c r="I297" s="82">
        <f t="shared" si="26"/>
        <v>40.5</v>
      </c>
      <c r="J297" s="91"/>
      <c r="K297" s="82">
        <f t="shared" si="27"/>
        <v>40.5</v>
      </c>
      <c r="L297" s="83"/>
      <c r="M297" s="84" t="str">
        <f t="shared" si="28"/>
        <v>Synthèse</v>
      </c>
      <c r="N297" s="43" t="str">
        <f t="shared" si="29"/>
        <v>oui</v>
      </c>
      <c r="O297" s="136" t="s">
        <v>581</v>
      </c>
      <c r="P297" s="136" t="s">
        <v>57</v>
      </c>
      <c r="Q297" s="135" t="s">
        <v>1898</v>
      </c>
      <c r="R297" s="292">
        <v>13.5</v>
      </c>
    </row>
    <row r="298" spans="1:18" s="43" customFormat="1" ht="24" customHeight="1">
      <c r="A298" s="79">
        <v>291</v>
      </c>
      <c r="B298" s="123" t="s">
        <v>582</v>
      </c>
      <c r="C298" s="123" t="s">
        <v>43</v>
      </c>
      <c r="D298" s="298">
        <v>0.5</v>
      </c>
      <c r="E298" s="299">
        <v>1</v>
      </c>
      <c r="F298" s="80">
        <f t="shared" si="24"/>
        <v>0.75</v>
      </c>
      <c r="G298" s="81">
        <f t="shared" si="25"/>
        <v>2.25</v>
      </c>
      <c r="H298" s="292">
        <v>3</v>
      </c>
      <c r="I298" s="82">
        <f t="shared" si="26"/>
        <v>9</v>
      </c>
      <c r="J298" s="91"/>
      <c r="K298" s="82">
        <f t="shared" si="27"/>
        <v>9</v>
      </c>
      <c r="L298" s="83"/>
      <c r="M298" s="84" t="str">
        <f t="shared" si="28"/>
        <v>Synthèse</v>
      </c>
      <c r="N298" s="43" t="str">
        <f t="shared" si="29"/>
        <v>oui</v>
      </c>
      <c r="O298" s="136" t="s">
        <v>582</v>
      </c>
      <c r="P298" s="136" t="s">
        <v>43</v>
      </c>
      <c r="Q298" s="135" t="s">
        <v>1899</v>
      </c>
      <c r="R298" s="292">
        <v>3</v>
      </c>
    </row>
    <row r="299" spans="1:18" s="43" customFormat="1" ht="24" customHeight="1">
      <c r="A299" s="79">
        <v>292</v>
      </c>
      <c r="B299" s="123" t="s">
        <v>98</v>
      </c>
      <c r="C299" s="123" t="s">
        <v>583</v>
      </c>
      <c r="D299" s="298">
        <v>2.25</v>
      </c>
      <c r="E299" s="299">
        <v>4</v>
      </c>
      <c r="F299" s="80">
        <f t="shared" si="24"/>
        <v>3.125</v>
      </c>
      <c r="G299" s="81">
        <f t="shared" si="25"/>
        <v>9.375</v>
      </c>
      <c r="H299" s="292">
        <v>10</v>
      </c>
      <c r="I299" s="82">
        <f t="shared" si="26"/>
        <v>30</v>
      </c>
      <c r="J299" s="91"/>
      <c r="K299" s="82">
        <f t="shared" si="27"/>
        <v>30</v>
      </c>
      <c r="L299" s="83"/>
      <c r="M299" s="84" t="str">
        <f t="shared" si="28"/>
        <v>Synthèse</v>
      </c>
      <c r="N299" s="43" t="str">
        <f t="shared" si="29"/>
        <v>oui</v>
      </c>
      <c r="O299" s="136" t="s">
        <v>98</v>
      </c>
      <c r="P299" s="136" t="s">
        <v>583</v>
      </c>
      <c r="Q299" s="135" t="s">
        <v>1900</v>
      </c>
      <c r="R299" s="292">
        <v>10</v>
      </c>
    </row>
    <row r="300" spans="1:18" s="43" customFormat="1" ht="24" customHeight="1">
      <c r="A300" s="79">
        <v>293</v>
      </c>
      <c r="B300" s="123" t="s">
        <v>584</v>
      </c>
      <c r="C300" s="123" t="s">
        <v>585</v>
      </c>
      <c r="D300" s="298">
        <v>2.5</v>
      </c>
      <c r="E300" s="299">
        <v>2.5</v>
      </c>
      <c r="F300" s="80">
        <f t="shared" si="24"/>
        <v>2.5</v>
      </c>
      <c r="G300" s="81">
        <f t="shared" si="25"/>
        <v>7.5</v>
      </c>
      <c r="H300" s="292">
        <v>5.5</v>
      </c>
      <c r="I300" s="82">
        <f t="shared" si="26"/>
        <v>16.5</v>
      </c>
      <c r="J300" s="91"/>
      <c r="K300" s="82">
        <f t="shared" si="27"/>
        <v>16.5</v>
      </c>
      <c r="L300" s="83"/>
      <c r="M300" s="84" t="str">
        <f t="shared" si="28"/>
        <v>Synthèse</v>
      </c>
      <c r="N300" s="43" t="str">
        <f t="shared" si="29"/>
        <v>oui</v>
      </c>
      <c r="O300" s="136" t="s">
        <v>584</v>
      </c>
      <c r="P300" s="136" t="s">
        <v>585</v>
      </c>
      <c r="Q300" s="135" t="s">
        <v>1901</v>
      </c>
      <c r="R300" s="292">
        <v>5.5</v>
      </c>
    </row>
    <row r="301" spans="1:18" s="43" customFormat="1" ht="24" customHeight="1">
      <c r="A301" s="79">
        <v>294</v>
      </c>
      <c r="B301" s="123" t="s">
        <v>782</v>
      </c>
      <c r="C301" s="123" t="s">
        <v>215</v>
      </c>
      <c r="D301" s="298">
        <v>1</v>
      </c>
      <c r="E301" s="299">
        <v>4.5</v>
      </c>
      <c r="F301" s="80">
        <f t="shared" si="24"/>
        <v>2.75</v>
      </c>
      <c r="G301" s="81">
        <f t="shared" si="25"/>
        <v>8.25</v>
      </c>
      <c r="H301" s="292">
        <v>7.5</v>
      </c>
      <c r="I301" s="82">
        <f t="shared" si="26"/>
        <v>22.5</v>
      </c>
      <c r="J301" s="91"/>
      <c r="K301" s="82">
        <f t="shared" si="27"/>
        <v>22.5</v>
      </c>
      <c r="L301" s="83"/>
      <c r="M301" s="84" t="str">
        <f t="shared" si="28"/>
        <v>Synthèse</v>
      </c>
      <c r="N301" s="43" t="str">
        <f t="shared" si="29"/>
        <v>oui</v>
      </c>
      <c r="O301" s="136" t="s">
        <v>782</v>
      </c>
      <c r="P301" s="136" t="s">
        <v>215</v>
      </c>
      <c r="Q301" s="135" t="s">
        <v>1902</v>
      </c>
      <c r="R301" s="292">
        <v>7.5</v>
      </c>
    </row>
    <row r="302" spans="1:18" s="43" customFormat="1" ht="24" customHeight="1">
      <c r="A302" s="79">
        <v>295</v>
      </c>
      <c r="B302" s="123" t="s">
        <v>782</v>
      </c>
      <c r="C302" s="123" t="s">
        <v>783</v>
      </c>
      <c r="D302" s="298">
        <v>1</v>
      </c>
      <c r="E302" s="308"/>
      <c r="F302" s="80">
        <f t="shared" si="24"/>
        <v>0.5</v>
      </c>
      <c r="G302" s="81">
        <f t="shared" si="25"/>
        <v>1.5</v>
      </c>
      <c r="H302" s="150"/>
      <c r="I302" s="82">
        <f t="shared" si="26"/>
        <v>1.5</v>
      </c>
      <c r="J302" s="91"/>
      <c r="K302" s="82">
        <f t="shared" si="27"/>
        <v>1.5</v>
      </c>
      <c r="L302" s="83"/>
      <c r="M302" s="84" t="str">
        <f t="shared" si="28"/>
        <v>Juin</v>
      </c>
      <c r="N302" s="43" t="str">
        <f t="shared" si="29"/>
        <v>oui</v>
      </c>
      <c r="O302" s="136" t="s">
        <v>782</v>
      </c>
      <c r="P302" s="136" t="s">
        <v>783</v>
      </c>
      <c r="Q302" s="135"/>
      <c r="R302" s="150"/>
    </row>
    <row r="303" spans="1:18" s="43" customFormat="1" ht="24" customHeight="1">
      <c r="A303" s="79">
        <v>296</v>
      </c>
      <c r="B303" s="123" t="s">
        <v>586</v>
      </c>
      <c r="C303" s="123" t="s">
        <v>587</v>
      </c>
      <c r="D303" s="298">
        <v>5</v>
      </c>
      <c r="E303" s="299">
        <v>6.5</v>
      </c>
      <c r="F303" s="80">
        <f t="shared" si="24"/>
        <v>5.75</v>
      </c>
      <c r="G303" s="81">
        <f t="shared" si="25"/>
        <v>17.25</v>
      </c>
      <c r="H303" s="327"/>
      <c r="I303" s="82">
        <f t="shared" si="26"/>
        <v>17.25</v>
      </c>
      <c r="J303" s="91"/>
      <c r="K303" s="82">
        <f t="shared" si="27"/>
        <v>17.25</v>
      </c>
      <c r="L303" s="83"/>
      <c r="M303" s="84" t="str">
        <f t="shared" si="28"/>
        <v>Juin</v>
      </c>
      <c r="N303" s="43" t="str">
        <f t="shared" si="29"/>
        <v>oui</v>
      </c>
      <c r="O303" s="136" t="s">
        <v>586</v>
      </c>
      <c r="P303" s="136" t="s">
        <v>587</v>
      </c>
      <c r="Q303" s="135"/>
      <c r="R303" s="327"/>
    </row>
    <row r="304" spans="1:18" s="43" customFormat="1" ht="24" customHeight="1">
      <c r="A304" s="79">
        <v>297</v>
      </c>
      <c r="B304" s="123" t="s">
        <v>588</v>
      </c>
      <c r="C304" s="123" t="s">
        <v>589</v>
      </c>
      <c r="D304" s="298">
        <v>3.75</v>
      </c>
      <c r="E304" s="299">
        <v>1.5</v>
      </c>
      <c r="F304" s="80">
        <f t="shared" si="24"/>
        <v>2.625</v>
      </c>
      <c r="G304" s="81">
        <f t="shared" si="25"/>
        <v>7.875</v>
      </c>
      <c r="H304" s="292">
        <v>8</v>
      </c>
      <c r="I304" s="82">
        <f t="shared" si="26"/>
        <v>24</v>
      </c>
      <c r="J304" s="91"/>
      <c r="K304" s="82">
        <f t="shared" si="27"/>
        <v>24</v>
      </c>
      <c r="L304" s="83"/>
      <c r="M304" s="84" t="str">
        <f t="shared" si="28"/>
        <v>Synthèse</v>
      </c>
      <c r="N304" s="43" t="str">
        <f t="shared" si="29"/>
        <v>oui</v>
      </c>
      <c r="O304" s="136" t="s">
        <v>588</v>
      </c>
      <c r="P304" s="136" t="s">
        <v>589</v>
      </c>
      <c r="Q304" s="135" t="s">
        <v>1904</v>
      </c>
      <c r="R304" s="292">
        <v>8</v>
      </c>
    </row>
    <row r="305" spans="1:18" s="43" customFormat="1" ht="24" customHeight="1">
      <c r="A305" s="79">
        <v>298</v>
      </c>
      <c r="B305" s="123" t="s">
        <v>784</v>
      </c>
      <c r="C305" s="123" t="s">
        <v>206</v>
      </c>
      <c r="D305" s="298">
        <v>0.75</v>
      </c>
      <c r="E305" s="299">
        <v>0.5</v>
      </c>
      <c r="F305" s="80">
        <f t="shared" si="24"/>
        <v>0.625</v>
      </c>
      <c r="G305" s="81">
        <f t="shared" si="25"/>
        <v>1.875</v>
      </c>
      <c r="H305" s="292">
        <v>0.5</v>
      </c>
      <c r="I305" s="82">
        <f t="shared" si="26"/>
        <v>1.875</v>
      </c>
      <c r="J305" s="91"/>
      <c r="K305" s="82">
        <f t="shared" si="27"/>
        <v>1.875</v>
      </c>
      <c r="L305" s="83"/>
      <c r="M305" s="84" t="str">
        <f t="shared" si="28"/>
        <v>Synthèse</v>
      </c>
      <c r="N305" s="43" t="str">
        <f t="shared" si="29"/>
        <v>oui</v>
      </c>
      <c r="O305" s="136" t="s">
        <v>784</v>
      </c>
      <c r="P305" s="136" t="s">
        <v>206</v>
      </c>
      <c r="Q305" s="135" t="s">
        <v>1903</v>
      </c>
      <c r="R305" s="292">
        <v>0.5</v>
      </c>
    </row>
    <row r="306" spans="1:18" s="43" customFormat="1" ht="24" customHeight="1">
      <c r="A306" s="79">
        <v>299</v>
      </c>
      <c r="B306" s="123" t="s">
        <v>590</v>
      </c>
      <c r="C306" s="123" t="s">
        <v>591</v>
      </c>
      <c r="D306" s="298">
        <v>0.75</v>
      </c>
      <c r="E306" s="299">
        <v>4.5</v>
      </c>
      <c r="F306" s="80">
        <f t="shared" si="24"/>
        <v>2.625</v>
      </c>
      <c r="G306" s="81">
        <f t="shared" si="25"/>
        <v>7.875</v>
      </c>
      <c r="H306" s="292">
        <v>7</v>
      </c>
      <c r="I306" s="82">
        <f t="shared" si="26"/>
        <v>21</v>
      </c>
      <c r="J306" s="91"/>
      <c r="K306" s="82">
        <f t="shared" si="27"/>
        <v>21</v>
      </c>
      <c r="L306" s="83"/>
      <c r="M306" s="84" t="str">
        <f t="shared" si="28"/>
        <v>Synthèse</v>
      </c>
      <c r="N306" s="43" t="str">
        <f t="shared" si="29"/>
        <v>oui</v>
      </c>
      <c r="O306" s="136" t="s">
        <v>590</v>
      </c>
      <c r="P306" s="136" t="s">
        <v>591</v>
      </c>
      <c r="Q306" s="135" t="s">
        <v>1905</v>
      </c>
      <c r="R306" s="292">
        <v>7</v>
      </c>
    </row>
    <row r="307" spans="1:18" s="43" customFormat="1" ht="24" customHeight="1">
      <c r="A307" s="79">
        <v>300</v>
      </c>
      <c r="B307" s="123" t="s">
        <v>592</v>
      </c>
      <c r="C307" s="123" t="s">
        <v>593</v>
      </c>
      <c r="D307" s="298">
        <v>1.5</v>
      </c>
      <c r="E307" s="299">
        <v>1.5</v>
      </c>
      <c r="F307" s="80">
        <f t="shared" si="24"/>
        <v>1.5</v>
      </c>
      <c r="G307" s="81">
        <f t="shared" si="25"/>
        <v>4.5</v>
      </c>
      <c r="H307" s="292">
        <v>5</v>
      </c>
      <c r="I307" s="82">
        <f t="shared" si="26"/>
        <v>15</v>
      </c>
      <c r="J307" s="91"/>
      <c r="K307" s="82">
        <f t="shared" si="27"/>
        <v>15</v>
      </c>
      <c r="L307" s="83"/>
      <c r="M307" s="84" t="str">
        <f t="shared" si="28"/>
        <v>Synthèse</v>
      </c>
      <c r="N307" s="43" t="str">
        <f t="shared" si="29"/>
        <v>oui</v>
      </c>
      <c r="O307" s="136" t="s">
        <v>592</v>
      </c>
      <c r="P307" s="136" t="s">
        <v>593</v>
      </c>
      <c r="Q307" s="135" t="s">
        <v>1906</v>
      </c>
      <c r="R307" s="292">
        <v>3.5</v>
      </c>
    </row>
    <row r="308" spans="1:18" s="43" customFormat="1" ht="24" customHeight="1">
      <c r="A308" s="79">
        <v>301</v>
      </c>
      <c r="B308" s="123" t="s">
        <v>594</v>
      </c>
      <c r="C308" s="123" t="s">
        <v>417</v>
      </c>
      <c r="D308" s="298">
        <v>6</v>
      </c>
      <c r="E308" s="299">
        <v>6.5</v>
      </c>
      <c r="F308" s="80">
        <f t="shared" si="24"/>
        <v>6.25</v>
      </c>
      <c r="G308" s="81">
        <f t="shared" si="25"/>
        <v>18.75</v>
      </c>
      <c r="H308" s="292">
        <v>6.5</v>
      </c>
      <c r="I308" s="82">
        <f t="shared" si="26"/>
        <v>19.5</v>
      </c>
      <c r="J308" s="91"/>
      <c r="K308" s="82">
        <f t="shared" si="27"/>
        <v>19.5</v>
      </c>
      <c r="L308" s="83"/>
      <c r="M308" s="84" t="str">
        <f t="shared" si="28"/>
        <v>Synthèse</v>
      </c>
      <c r="N308" s="43" t="str">
        <f t="shared" si="29"/>
        <v>oui</v>
      </c>
      <c r="O308" s="136" t="s">
        <v>594</v>
      </c>
      <c r="P308" s="136" t="s">
        <v>417</v>
      </c>
      <c r="Q308" s="135" t="s">
        <v>1907</v>
      </c>
      <c r="R308" s="292">
        <v>6.5</v>
      </c>
    </row>
    <row r="309" spans="1:18" s="43" customFormat="1" ht="24" customHeight="1">
      <c r="A309" s="79">
        <v>302</v>
      </c>
      <c r="B309" s="123" t="s">
        <v>595</v>
      </c>
      <c r="C309" s="123" t="s">
        <v>596</v>
      </c>
      <c r="D309" s="298">
        <v>4</v>
      </c>
      <c r="E309" s="299">
        <v>7.5</v>
      </c>
      <c r="F309" s="80">
        <f t="shared" si="24"/>
        <v>5.75</v>
      </c>
      <c r="G309" s="81">
        <f t="shared" si="25"/>
        <v>17.25</v>
      </c>
      <c r="H309" s="292">
        <v>8.5</v>
      </c>
      <c r="I309" s="82">
        <f t="shared" si="26"/>
        <v>25.5</v>
      </c>
      <c r="J309" s="91"/>
      <c r="K309" s="82">
        <f t="shared" si="27"/>
        <v>25.5</v>
      </c>
      <c r="L309" s="83"/>
      <c r="M309" s="84" t="str">
        <f t="shared" si="28"/>
        <v>Synthèse</v>
      </c>
      <c r="N309" s="43" t="str">
        <f t="shared" si="29"/>
        <v>oui</v>
      </c>
      <c r="O309" s="136" t="s">
        <v>595</v>
      </c>
      <c r="P309" s="136" t="s">
        <v>596</v>
      </c>
      <c r="Q309" s="135" t="s">
        <v>1908</v>
      </c>
      <c r="R309" s="292">
        <v>8.5</v>
      </c>
    </row>
    <row r="310" spans="1:18" s="43" customFormat="1" ht="24" customHeight="1">
      <c r="A310" s="79">
        <v>303</v>
      </c>
      <c r="B310" s="123" t="s">
        <v>597</v>
      </c>
      <c r="C310" s="123" t="s">
        <v>76</v>
      </c>
      <c r="D310" s="74">
        <v>6.5</v>
      </c>
      <c r="E310" s="299">
        <v>12</v>
      </c>
      <c r="F310" s="80">
        <f t="shared" si="24"/>
        <v>9.25</v>
      </c>
      <c r="G310" s="81">
        <f t="shared" si="25"/>
        <v>27.75</v>
      </c>
      <c r="H310" s="327"/>
      <c r="I310" s="82">
        <f t="shared" si="26"/>
        <v>27.75</v>
      </c>
      <c r="J310" s="91"/>
      <c r="K310" s="82">
        <f t="shared" si="27"/>
        <v>27.75</v>
      </c>
      <c r="L310" s="83"/>
      <c r="M310" s="84" t="str">
        <f t="shared" si="28"/>
        <v>Juin</v>
      </c>
      <c r="N310" s="43" t="str">
        <f t="shared" si="29"/>
        <v>oui</v>
      </c>
      <c r="O310" s="136" t="s">
        <v>597</v>
      </c>
      <c r="P310" s="136" t="s">
        <v>76</v>
      </c>
      <c r="Q310" s="135"/>
      <c r="R310" s="327"/>
    </row>
    <row r="311" spans="1:18" s="43" customFormat="1" ht="24" customHeight="1">
      <c r="A311" s="79">
        <v>304</v>
      </c>
      <c r="B311" s="123" t="s">
        <v>597</v>
      </c>
      <c r="C311" s="123" t="s">
        <v>598</v>
      </c>
      <c r="D311" s="298">
        <v>0.25</v>
      </c>
      <c r="E311" s="299">
        <v>2</v>
      </c>
      <c r="F311" s="80">
        <f t="shared" si="24"/>
        <v>1.125</v>
      </c>
      <c r="G311" s="81">
        <f t="shared" si="25"/>
        <v>3.375</v>
      </c>
      <c r="H311" s="292">
        <v>5.5</v>
      </c>
      <c r="I311" s="82">
        <f t="shared" si="26"/>
        <v>16.5</v>
      </c>
      <c r="J311" s="91"/>
      <c r="K311" s="82">
        <f t="shared" si="27"/>
        <v>16.5</v>
      </c>
      <c r="L311" s="83"/>
      <c r="M311" s="84" t="str">
        <f t="shared" si="28"/>
        <v>Synthèse</v>
      </c>
      <c r="N311" s="43" t="str">
        <f t="shared" si="29"/>
        <v>oui</v>
      </c>
      <c r="O311" s="136" t="s">
        <v>597</v>
      </c>
      <c r="P311" s="136" t="s">
        <v>598</v>
      </c>
      <c r="Q311" s="135" t="s">
        <v>1909</v>
      </c>
      <c r="R311" s="292">
        <v>5.5</v>
      </c>
    </row>
    <row r="312" spans="1:18" s="43" customFormat="1" ht="24" customHeight="1">
      <c r="A312" s="79">
        <v>305</v>
      </c>
      <c r="B312" s="123" t="s">
        <v>599</v>
      </c>
      <c r="C312" s="123" t="s">
        <v>600</v>
      </c>
      <c r="D312" s="74">
        <v>9</v>
      </c>
      <c r="E312" s="299">
        <v>3.5</v>
      </c>
      <c r="F312" s="80">
        <f t="shared" si="24"/>
        <v>6.25</v>
      </c>
      <c r="G312" s="81">
        <f t="shared" si="25"/>
        <v>18.75</v>
      </c>
      <c r="H312" s="292">
        <v>14</v>
      </c>
      <c r="I312" s="82">
        <f t="shared" si="26"/>
        <v>42</v>
      </c>
      <c r="J312" s="91"/>
      <c r="K312" s="82">
        <f t="shared" si="27"/>
        <v>42</v>
      </c>
      <c r="L312" s="83"/>
      <c r="M312" s="84" t="str">
        <f t="shared" si="28"/>
        <v>Synthèse</v>
      </c>
      <c r="N312" s="43" t="str">
        <f t="shared" si="29"/>
        <v>oui</v>
      </c>
      <c r="O312" s="136" t="s">
        <v>599</v>
      </c>
      <c r="P312" s="136" t="s">
        <v>600</v>
      </c>
      <c r="Q312" s="135" t="s">
        <v>1910</v>
      </c>
      <c r="R312" s="292">
        <v>14</v>
      </c>
    </row>
    <row r="313" spans="1:18" s="43" customFormat="1" ht="24" customHeight="1">
      <c r="A313" s="79">
        <v>306</v>
      </c>
      <c r="B313" s="123" t="s">
        <v>601</v>
      </c>
      <c r="C313" s="123" t="s">
        <v>602</v>
      </c>
      <c r="D313" s="298">
        <v>3</v>
      </c>
      <c r="E313" s="299">
        <v>1.5</v>
      </c>
      <c r="F313" s="80">
        <f t="shared" si="24"/>
        <v>2.25</v>
      </c>
      <c r="G313" s="81">
        <f t="shared" si="25"/>
        <v>6.75</v>
      </c>
      <c r="H313" s="292">
        <v>3.5</v>
      </c>
      <c r="I313" s="82">
        <f t="shared" si="26"/>
        <v>10.5</v>
      </c>
      <c r="J313" s="91"/>
      <c r="K313" s="82">
        <f t="shared" si="27"/>
        <v>10.5</v>
      </c>
      <c r="L313" s="83"/>
      <c r="M313" s="84" t="str">
        <f t="shared" si="28"/>
        <v>Synthèse</v>
      </c>
      <c r="N313" s="43" t="str">
        <f t="shared" si="29"/>
        <v>oui</v>
      </c>
      <c r="O313" s="136" t="s">
        <v>601</v>
      </c>
      <c r="P313" s="136" t="s">
        <v>602</v>
      </c>
      <c r="Q313" s="135" t="s">
        <v>1911</v>
      </c>
      <c r="R313" s="292">
        <v>3.5</v>
      </c>
    </row>
    <row r="314" spans="1:18" s="43" customFormat="1" ht="24" customHeight="1">
      <c r="A314" s="79">
        <v>307</v>
      </c>
      <c r="B314" s="123" t="s">
        <v>603</v>
      </c>
      <c r="C314" s="123" t="s">
        <v>604</v>
      </c>
      <c r="D314" s="298">
        <v>0.75</v>
      </c>
      <c r="E314" s="299">
        <v>6</v>
      </c>
      <c r="F314" s="80">
        <f t="shared" si="24"/>
        <v>3.375</v>
      </c>
      <c r="G314" s="81">
        <f t="shared" si="25"/>
        <v>10.125</v>
      </c>
      <c r="H314" s="292">
        <v>14</v>
      </c>
      <c r="I314" s="82">
        <f t="shared" si="26"/>
        <v>42</v>
      </c>
      <c r="J314" s="91"/>
      <c r="K314" s="82">
        <f t="shared" si="27"/>
        <v>42</v>
      </c>
      <c r="L314" s="83"/>
      <c r="M314" s="84" t="str">
        <f t="shared" si="28"/>
        <v>Synthèse</v>
      </c>
      <c r="N314" s="43" t="str">
        <f t="shared" si="29"/>
        <v>oui</v>
      </c>
      <c r="O314" s="136" t="s">
        <v>603</v>
      </c>
      <c r="P314" s="136" t="s">
        <v>604</v>
      </c>
      <c r="Q314" s="135" t="s">
        <v>1912</v>
      </c>
      <c r="R314" s="292">
        <v>14</v>
      </c>
    </row>
    <row r="315" spans="1:18" s="43" customFormat="1" ht="24" customHeight="1">
      <c r="A315" s="79">
        <v>308</v>
      </c>
      <c r="B315" s="123" t="s">
        <v>605</v>
      </c>
      <c r="C315" s="123" t="s">
        <v>606</v>
      </c>
      <c r="D315" s="298">
        <v>2.25</v>
      </c>
      <c r="E315" s="299">
        <v>3.5</v>
      </c>
      <c r="F315" s="80">
        <f t="shared" si="24"/>
        <v>2.875</v>
      </c>
      <c r="G315" s="81">
        <f t="shared" si="25"/>
        <v>8.625</v>
      </c>
      <c r="H315" s="292">
        <v>7.5</v>
      </c>
      <c r="I315" s="82">
        <f t="shared" si="26"/>
        <v>22.5</v>
      </c>
      <c r="J315" s="91"/>
      <c r="K315" s="82">
        <f t="shared" si="27"/>
        <v>22.5</v>
      </c>
      <c r="L315" s="83"/>
      <c r="M315" s="84" t="str">
        <f t="shared" si="28"/>
        <v>Synthèse</v>
      </c>
      <c r="N315" s="43" t="str">
        <f t="shared" si="29"/>
        <v>oui</v>
      </c>
      <c r="O315" s="136" t="s">
        <v>605</v>
      </c>
      <c r="P315" s="136" t="s">
        <v>606</v>
      </c>
      <c r="Q315" s="135" t="s">
        <v>1913</v>
      </c>
      <c r="R315" s="292">
        <v>7.5</v>
      </c>
    </row>
    <row r="316" spans="1:18" s="43" customFormat="1" ht="24" customHeight="1">
      <c r="A316" s="79">
        <v>309</v>
      </c>
      <c r="B316" s="123" t="s">
        <v>605</v>
      </c>
      <c r="C316" s="123" t="s">
        <v>39</v>
      </c>
      <c r="D316" s="298">
        <v>5</v>
      </c>
      <c r="E316" s="299">
        <v>4.5</v>
      </c>
      <c r="F316" s="80">
        <f t="shared" si="24"/>
        <v>4.75</v>
      </c>
      <c r="G316" s="81">
        <f t="shared" si="25"/>
        <v>14.25</v>
      </c>
      <c r="H316" s="292">
        <v>11</v>
      </c>
      <c r="I316" s="82">
        <f t="shared" si="26"/>
        <v>33</v>
      </c>
      <c r="J316" s="91"/>
      <c r="K316" s="82">
        <f t="shared" si="27"/>
        <v>33</v>
      </c>
      <c r="L316" s="83"/>
      <c r="M316" s="84" t="str">
        <f t="shared" si="28"/>
        <v>Synthèse</v>
      </c>
      <c r="N316" s="43" t="str">
        <f t="shared" si="29"/>
        <v>oui</v>
      </c>
      <c r="O316" s="136" t="s">
        <v>605</v>
      </c>
      <c r="P316" s="136" t="s">
        <v>39</v>
      </c>
      <c r="Q316" s="135" t="s">
        <v>1914</v>
      </c>
      <c r="R316" s="292">
        <v>11</v>
      </c>
    </row>
    <row r="317" spans="1:18" s="43" customFormat="1" ht="24" customHeight="1">
      <c r="A317" s="79">
        <v>310</v>
      </c>
      <c r="B317" s="123" t="s">
        <v>607</v>
      </c>
      <c r="C317" s="123" t="s">
        <v>397</v>
      </c>
      <c r="D317" s="298">
        <v>2</v>
      </c>
      <c r="E317" s="299">
        <v>0.5</v>
      </c>
      <c r="F317" s="80">
        <f t="shared" si="24"/>
        <v>1.25</v>
      </c>
      <c r="G317" s="81">
        <f t="shared" si="25"/>
        <v>3.75</v>
      </c>
      <c r="H317" s="292">
        <v>13</v>
      </c>
      <c r="I317" s="82">
        <f t="shared" si="26"/>
        <v>39</v>
      </c>
      <c r="J317" s="91"/>
      <c r="K317" s="82">
        <f t="shared" si="27"/>
        <v>39</v>
      </c>
      <c r="L317" s="83"/>
      <c r="M317" s="84" t="str">
        <f t="shared" si="28"/>
        <v>Synthèse</v>
      </c>
      <c r="N317" s="43" t="str">
        <f t="shared" si="29"/>
        <v>oui</v>
      </c>
      <c r="O317" s="136" t="s">
        <v>607</v>
      </c>
      <c r="P317" s="136" t="s">
        <v>397</v>
      </c>
      <c r="Q317" s="135" t="s">
        <v>1915</v>
      </c>
      <c r="R317" s="292">
        <v>13</v>
      </c>
    </row>
    <row r="318" spans="1:18" s="43" customFormat="1" ht="24" customHeight="1">
      <c r="A318" s="79">
        <v>311</v>
      </c>
      <c r="B318" s="123" t="s">
        <v>608</v>
      </c>
      <c r="C318" s="123" t="s">
        <v>470</v>
      </c>
      <c r="D318" s="298">
        <v>3</v>
      </c>
      <c r="E318" s="299">
        <v>6</v>
      </c>
      <c r="F318" s="80">
        <f t="shared" si="24"/>
        <v>4.5</v>
      </c>
      <c r="G318" s="81">
        <f t="shared" si="25"/>
        <v>13.5</v>
      </c>
      <c r="H318" s="292">
        <v>8.5</v>
      </c>
      <c r="I318" s="82">
        <f t="shared" si="26"/>
        <v>25.5</v>
      </c>
      <c r="J318" s="91"/>
      <c r="K318" s="82">
        <f t="shared" si="27"/>
        <v>25.5</v>
      </c>
      <c r="L318" s="83"/>
      <c r="M318" s="84" t="str">
        <f t="shared" si="28"/>
        <v>Synthèse</v>
      </c>
      <c r="N318" s="43" t="str">
        <f t="shared" si="29"/>
        <v>oui</v>
      </c>
      <c r="O318" s="136" t="s">
        <v>608</v>
      </c>
      <c r="P318" s="136" t="s">
        <v>470</v>
      </c>
      <c r="Q318" s="135" t="s">
        <v>1916</v>
      </c>
      <c r="R318" s="292">
        <v>8.5</v>
      </c>
    </row>
    <row r="319" spans="1:18" s="43" customFormat="1" ht="24" customHeight="1">
      <c r="A319" s="79">
        <v>312</v>
      </c>
      <c r="B319" s="123" t="s">
        <v>609</v>
      </c>
      <c r="C319" s="123" t="s">
        <v>610</v>
      </c>
      <c r="D319" s="298">
        <v>8.5</v>
      </c>
      <c r="E319" s="299">
        <v>2.5</v>
      </c>
      <c r="F319" s="80">
        <f t="shared" si="24"/>
        <v>5.5</v>
      </c>
      <c r="G319" s="81">
        <f t="shared" si="25"/>
        <v>16.5</v>
      </c>
      <c r="H319" s="327"/>
      <c r="I319" s="82">
        <f t="shared" si="26"/>
        <v>16.5</v>
      </c>
      <c r="J319" s="91"/>
      <c r="K319" s="82">
        <f t="shared" si="27"/>
        <v>16.5</v>
      </c>
      <c r="L319" s="83"/>
      <c r="M319" s="84" t="str">
        <f t="shared" si="28"/>
        <v>Juin</v>
      </c>
      <c r="N319" s="43" t="str">
        <f t="shared" si="29"/>
        <v>oui</v>
      </c>
      <c r="O319" s="136" t="s">
        <v>609</v>
      </c>
      <c r="P319" s="136" t="s">
        <v>610</v>
      </c>
      <c r="Q319" s="135"/>
      <c r="R319" s="327"/>
    </row>
    <row r="320" spans="1:18" s="43" customFormat="1" ht="24" customHeight="1">
      <c r="A320" s="79">
        <v>313</v>
      </c>
      <c r="B320" s="123" t="s">
        <v>611</v>
      </c>
      <c r="C320" s="123" t="s">
        <v>612</v>
      </c>
      <c r="D320" s="298">
        <v>3.5</v>
      </c>
      <c r="E320" s="299">
        <v>3.5</v>
      </c>
      <c r="F320" s="80">
        <f t="shared" si="24"/>
        <v>3.5</v>
      </c>
      <c r="G320" s="81">
        <f t="shared" si="25"/>
        <v>10.5</v>
      </c>
      <c r="H320" s="292">
        <v>5</v>
      </c>
      <c r="I320" s="82">
        <f t="shared" si="26"/>
        <v>15</v>
      </c>
      <c r="J320" s="91"/>
      <c r="K320" s="82">
        <f t="shared" si="27"/>
        <v>15</v>
      </c>
      <c r="L320" s="83"/>
      <c r="M320" s="84" t="str">
        <f t="shared" si="28"/>
        <v>Synthèse</v>
      </c>
      <c r="N320" s="43" t="str">
        <f t="shared" si="29"/>
        <v>oui</v>
      </c>
      <c r="O320" s="136" t="s">
        <v>611</v>
      </c>
      <c r="P320" s="136" t="s">
        <v>612</v>
      </c>
      <c r="Q320" s="135" t="s">
        <v>1917</v>
      </c>
      <c r="R320" s="292">
        <v>2.5</v>
      </c>
    </row>
    <row r="321" spans="1:18" s="43" customFormat="1" ht="24" customHeight="1">
      <c r="A321" s="79">
        <v>314</v>
      </c>
      <c r="B321" s="123" t="s">
        <v>613</v>
      </c>
      <c r="C321" s="123" t="s">
        <v>614</v>
      </c>
      <c r="D321" s="298">
        <v>5.5</v>
      </c>
      <c r="E321" s="299">
        <v>10</v>
      </c>
      <c r="F321" s="80">
        <f t="shared" si="24"/>
        <v>7.75</v>
      </c>
      <c r="G321" s="81">
        <f t="shared" si="25"/>
        <v>23.25</v>
      </c>
      <c r="H321" s="327"/>
      <c r="I321" s="82">
        <f t="shared" si="26"/>
        <v>23.25</v>
      </c>
      <c r="J321" s="91"/>
      <c r="K321" s="82">
        <f t="shared" si="27"/>
        <v>23.25</v>
      </c>
      <c r="L321" s="83"/>
      <c r="M321" s="84" t="str">
        <f t="shared" si="28"/>
        <v>Juin</v>
      </c>
      <c r="N321" s="43" t="str">
        <f t="shared" si="29"/>
        <v>oui</v>
      </c>
      <c r="O321" s="136" t="s">
        <v>613</v>
      </c>
      <c r="P321" s="136" t="s">
        <v>614</v>
      </c>
      <c r="Q321" s="135"/>
      <c r="R321" s="327"/>
    </row>
    <row r="322" spans="1:18" s="43" customFormat="1" ht="24" customHeight="1">
      <c r="A322" s="79">
        <v>315</v>
      </c>
      <c r="B322" s="123" t="s">
        <v>615</v>
      </c>
      <c r="C322" s="123" t="s">
        <v>616</v>
      </c>
      <c r="D322" s="298">
        <v>6</v>
      </c>
      <c r="E322" s="299">
        <v>6</v>
      </c>
      <c r="F322" s="80">
        <f t="shared" si="24"/>
        <v>6</v>
      </c>
      <c r="G322" s="81">
        <f t="shared" si="25"/>
        <v>18</v>
      </c>
      <c r="H322" s="327"/>
      <c r="I322" s="82">
        <f t="shared" si="26"/>
        <v>18</v>
      </c>
      <c r="J322" s="91"/>
      <c r="K322" s="82">
        <f t="shared" si="27"/>
        <v>18</v>
      </c>
      <c r="L322" s="83"/>
      <c r="M322" s="84" t="str">
        <f t="shared" si="28"/>
        <v>Juin</v>
      </c>
      <c r="N322" s="43" t="str">
        <f t="shared" si="29"/>
        <v>oui</v>
      </c>
      <c r="O322" s="136" t="s">
        <v>615</v>
      </c>
      <c r="P322" s="136" t="s">
        <v>616</v>
      </c>
      <c r="Q322" s="135"/>
      <c r="R322" s="327"/>
    </row>
    <row r="323" spans="1:18" s="43" customFormat="1" ht="24" customHeight="1">
      <c r="A323" s="79">
        <v>316</v>
      </c>
      <c r="B323" s="123" t="s">
        <v>617</v>
      </c>
      <c r="C323" s="123" t="s">
        <v>618</v>
      </c>
      <c r="D323" s="298">
        <v>2.5</v>
      </c>
      <c r="E323" s="299">
        <v>3</v>
      </c>
      <c r="F323" s="80">
        <f t="shared" si="24"/>
        <v>2.75</v>
      </c>
      <c r="G323" s="81">
        <f t="shared" si="25"/>
        <v>8.25</v>
      </c>
      <c r="H323" s="292">
        <v>7</v>
      </c>
      <c r="I323" s="82">
        <f t="shared" si="26"/>
        <v>21</v>
      </c>
      <c r="J323" s="91"/>
      <c r="K323" s="82">
        <f t="shared" si="27"/>
        <v>21</v>
      </c>
      <c r="L323" s="83"/>
      <c r="M323" s="84" t="str">
        <f t="shared" si="28"/>
        <v>Synthèse</v>
      </c>
      <c r="N323" s="43" t="str">
        <f t="shared" si="29"/>
        <v>oui</v>
      </c>
      <c r="O323" s="136" t="s">
        <v>617</v>
      </c>
      <c r="P323" s="136" t="s">
        <v>618</v>
      </c>
      <c r="Q323" s="135" t="s">
        <v>1918</v>
      </c>
      <c r="R323" s="292">
        <v>7</v>
      </c>
    </row>
    <row r="324" spans="1:18" s="43" customFormat="1" ht="24" customHeight="1">
      <c r="A324" s="79">
        <v>317</v>
      </c>
      <c r="B324" s="123" t="s">
        <v>619</v>
      </c>
      <c r="C324" s="123" t="s">
        <v>620</v>
      </c>
      <c r="D324" s="309">
        <v>4</v>
      </c>
      <c r="E324" s="299">
        <v>6</v>
      </c>
      <c r="F324" s="80">
        <f t="shared" si="24"/>
        <v>5</v>
      </c>
      <c r="G324" s="81">
        <f t="shared" si="25"/>
        <v>15</v>
      </c>
      <c r="H324" s="292"/>
      <c r="I324" s="82">
        <f t="shared" si="26"/>
        <v>15</v>
      </c>
      <c r="J324" s="91"/>
      <c r="K324" s="82">
        <f t="shared" si="27"/>
        <v>15</v>
      </c>
      <c r="L324" s="83"/>
      <c r="M324" s="84" t="str">
        <f t="shared" si="28"/>
        <v>Juin</v>
      </c>
      <c r="N324" s="43" t="str">
        <f t="shared" si="29"/>
        <v>oui</v>
      </c>
      <c r="O324" s="136" t="s">
        <v>619</v>
      </c>
      <c r="P324" s="136" t="s">
        <v>620</v>
      </c>
      <c r="Q324" s="135" t="s">
        <v>1919</v>
      </c>
      <c r="R324" s="292">
        <v>4</v>
      </c>
    </row>
    <row r="325" spans="1:18" s="43" customFormat="1" ht="24" customHeight="1">
      <c r="A325" s="79">
        <v>318</v>
      </c>
      <c r="B325" s="123" t="s">
        <v>621</v>
      </c>
      <c r="C325" s="123" t="s">
        <v>622</v>
      </c>
      <c r="D325" s="298">
        <v>0.25</v>
      </c>
      <c r="E325" s="299">
        <v>4</v>
      </c>
      <c r="F325" s="80">
        <f t="shared" si="24"/>
        <v>2.125</v>
      </c>
      <c r="G325" s="81">
        <f t="shared" si="25"/>
        <v>6.375</v>
      </c>
      <c r="H325" s="293">
        <v>1.5</v>
      </c>
      <c r="I325" s="82">
        <f t="shared" si="26"/>
        <v>6.375</v>
      </c>
      <c r="J325" s="91"/>
      <c r="K325" s="82">
        <f t="shared" si="27"/>
        <v>6.375</v>
      </c>
      <c r="L325" s="83"/>
      <c r="M325" s="84" t="str">
        <f t="shared" si="28"/>
        <v>Synthèse</v>
      </c>
      <c r="N325" s="43" t="str">
        <f t="shared" si="29"/>
        <v>oui</v>
      </c>
      <c r="O325" s="136" t="s">
        <v>621</v>
      </c>
      <c r="P325" s="136" t="s">
        <v>622</v>
      </c>
      <c r="Q325" s="135" t="s">
        <v>1920</v>
      </c>
      <c r="R325" s="293">
        <v>1.5</v>
      </c>
    </row>
    <row r="326" spans="1:18" s="43" customFormat="1" ht="24" customHeight="1">
      <c r="A326" s="79">
        <v>319</v>
      </c>
      <c r="B326" s="123" t="s">
        <v>54</v>
      </c>
      <c r="C326" s="123" t="s">
        <v>623</v>
      </c>
      <c r="D326" s="74">
        <v>7</v>
      </c>
      <c r="E326" s="309">
        <v>4.5</v>
      </c>
      <c r="F326" s="80">
        <f t="shared" si="24"/>
        <v>5.75</v>
      </c>
      <c r="G326" s="81">
        <f t="shared" si="25"/>
        <v>17.25</v>
      </c>
      <c r="H326" s="293"/>
      <c r="I326" s="82">
        <f t="shared" si="26"/>
        <v>17.25</v>
      </c>
      <c r="J326" s="91"/>
      <c r="K326" s="82">
        <f t="shared" si="27"/>
        <v>17.25</v>
      </c>
      <c r="L326" s="83"/>
      <c r="M326" s="84" t="str">
        <f t="shared" si="28"/>
        <v>Juin</v>
      </c>
      <c r="N326" s="43" t="str">
        <f t="shared" si="29"/>
        <v>oui</v>
      </c>
      <c r="O326" s="136" t="s">
        <v>54</v>
      </c>
      <c r="P326" s="136" t="s">
        <v>623</v>
      </c>
      <c r="Q326" s="135" t="s">
        <v>1921</v>
      </c>
      <c r="R326" s="293">
        <v>4.5</v>
      </c>
    </row>
    <row r="327" spans="1:18" s="43" customFormat="1" ht="24" customHeight="1">
      <c r="A327" s="79">
        <v>320</v>
      </c>
      <c r="B327" s="123" t="s">
        <v>624</v>
      </c>
      <c r="C327" s="123" t="s">
        <v>625</v>
      </c>
      <c r="D327" s="298">
        <v>1.25</v>
      </c>
      <c r="E327" s="299">
        <v>0.5</v>
      </c>
      <c r="F327" s="80">
        <f t="shared" si="24"/>
        <v>0.875</v>
      </c>
      <c r="G327" s="81">
        <f t="shared" si="25"/>
        <v>2.625</v>
      </c>
      <c r="H327" s="293">
        <v>9.5</v>
      </c>
      <c r="I327" s="82">
        <f t="shared" si="26"/>
        <v>28.5</v>
      </c>
      <c r="J327" s="91"/>
      <c r="K327" s="82">
        <f t="shared" si="27"/>
        <v>28.5</v>
      </c>
      <c r="L327" s="83"/>
      <c r="M327" s="84" t="str">
        <f t="shared" si="28"/>
        <v>Synthèse</v>
      </c>
      <c r="N327" s="43" t="str">
        <f t="shared" si="29"/>
        <v>oui</v>
      </c>
      <c r="O327" s="136" t="s">
        <v>624</v>
      </c>
      <c r="P327" s="136" t="s">
        <v>625</v>
      </c>
      <c r="Q327" s="135" t="s">
        <v>1922</v>
      </c>
      <c r="R327" s="293">
        <v>9.5</v>
      </c>
    </row>
    <row r="328" spans="1:18" s="43" customFormat="1" ht="24" customHeight="1">
      <c r="A328" s="79">
        <v>321</v>
      </c>
      <c r="B328" s="123" t="s">
        <v>626</v>
      </c>
      <c r="C328" s="123" t="s">
        <v>196</v>
      </c>
      <c r="D328" s="298">
        <v>3.25</v>
      </c>
      <c r="E328" s="299">
        <v>5</v>
      </c>
      <c r="F328" s="80">
        <f t="shared" ref="F328:F391" si="30">IF(AND(D328=0,E328=0),L328/3,(D328+E328)/2)</f>
        <v>4.125</v>
      </c>
      <c r="G328" s="81">
        <f t="shared" ref="G328:G391" si="31">F328*3</f>
        <v>12.375</v>
      </c>
      <c r="H328" s="293">
        <v>10</v>
      </c>
      <c r="I328" s="82">
        <f t="shared" ref="I328:I391" si="32">MAX(G328,H328*3)</f>
        <v>30</v>
      </c>
      <c r="J328" s="91"/>
      <c r="K328" s="82">
        <f t="shared" ref="K328:K391" si="33">MAX(I328,J328*3)</f>
        <v>30</v>
      </c>
      <c r="L328" s="83"/>
      <c r="M328" s="84" t="str">
        <f t="shared" ref="M328:M391" si="34">IF(ISBLANK(J328),IF(ISBLANK(H328),"Juin","Synthèse"),"Rattrapage")</f>
        <v>Synthèse</v>
      </c>
      <c r="N328" s="43" t="str">
        <f t="shared" si="29"/>
        <v>oui</v>
      </c>
      <c r="O328" s="136" t="s">
        <v>626</v>
      </c>
      <c r="P328" s="136" t="s">
        <v>196</v>
      </c>
      <c r="Q328" s="135" t="s">
        <v>1923</v>
      </c>
      <c r="R328" s="293">
        <v>10</v>
      </c>
    </row>
    <row r="329" spans="1:18" s="43" customFormat="1" ht="24" customHeight="1">
      <c r="A329" s="79">
        <v>322</v>
      </c>
      <c r="B329" s="123" t="s">
        <v>626</v>
      </c>
      <c r="C329" s="123" t="s">
        <v>84</v>
      </c>
      <c r="D329" s="298">
        <v>2.75</v>
      </c>
      <c r="E329" s="299">
        <v>7</v>
      </c>
      <c r="F329" s="80">
        <f t="shared" si="30"/>
        <v>4.875</v>
      </c>
      <c r="G329" s="81">
        <f t="shared" si="31"/>
        <v>14.625</v>
      </c>
      <c r="H329" s="293">
        <v>8</v>
      </c>
      <c r="I329" s="82">
        <f t="shared" si="32"/>
        <v>24</v>
      </c>
      <c r="J329" s="91"/>
      <c r="K329" s="82">
        <f t="shared" si="33"/>
        <v>24</v>
      </c>
      <c r="L329" s="83"/>
      <c r="M329" s="84" t="str">
        <f t="shared" si="34"/>
        <v>Synthèse</v>
      </c>
      <c r="N329" s="43" t="str">
        <f t="shared" ref="N329:N392" si="35">IF(AND(B329=O329,C329=P329),"oui","non")</f>
        <v>oui</v>
      </c>
      <c r="O329" s="136" t="s">
        <v>626</v>
      </c>
      <c r="P329" s="136" t="s">
        <v>84</v>
      </c>
      <c r="Q329" s="135" t="s">
        <v>1924</v>
      </c>
      <c r="R329" s="293">
        <v>8</v>
      </c>
    </row>
    <row r="330" spans="1:18" s="43" customFormat="1" ht="24" customHeight="1">
      <c r="A330" s="79">
        <v>323</v>
      </c>
      <c r="B330" s="123" t="s">
        <v>627</v>
      </c>
      <c r="C330" s="123" t="s">
        <v>628</v>
      </c>
      <c r="D330" s="298">
        <v>5</v>
      </c>
      <c r="E330" s="299">
        <v>3</v>
      </c>
      <c r="F330" s="80">
        <f t="shared" si="30"/>
        <v>4</v>
      </c>
      <c r="G330" s="81">
        <f t="shared" si="31"/>
        <v>12</v>
      </c>
      <c r="H330" s="293">
        <v>7</v>
      </c>
      <c r="I330" s="82">
        <f t="shared" si="32"/>
        <v>21</v>
      </c>
      <c r="J330" s="91"/>
      <c r="K330" s="82">
        <f t="shared" si="33"/>
        <v>21</v>
      </c>
      <c r="L330" s="83"/>
      <c r="M330" s="84" t="str">
        <f t="shared" si="34"/>
        <v>Synthèse</v>
      </c>
      <c r="N330" s="43" t="str">
        <f t="shared" si="35"/>
        <v>oui</v>
      </c>
      <c r="O330" s="136" t="s">
        <v>627</v>
      </c>
      <c r="P330" s="136" t="s">
        <v>628</v>
      </c>
      <c r="Q330" s="135" t="s">
        <v>1925</v>
      </c>
      <c r="R330" s="293">
        <v>7</v>
      </c>
    </row>
    <row r="331" spans="1:18" s="43" customFormat="1" ht="24" customHeight="1">
      <c r="A331" s="79">
        <v>324</v>
      </c>
      <c r="B331" s="123" t="s">
        <v>629</v>
      </c>
      <c r="C331" s="123" t="s">
        <v>228</v>
      </c>
      <c r="D331" s="298">
        <v>0.75</v>
      </c>
      <c r="E331" s="299">
        <v>2</v>
      </c>
      <c r="F331" s="80">
        <f t="shared" si="30"/>
        <v>1.375</v>
      </c>
      <c r="G331" s="81">
        <f t="shared" si="31"/>
        <v>4.125</v>
      </c>
      <c r="H331" s="293">
        <v>1.5</v>
      </c>
      <c r="I331" s="82">
        <f t="shared" si="32"/>
        <v>4.5</v>
      </c>
      <c r="J331" s="91"/>
      <c r="K331" s="82">
        <f t="shared" si="33"/>
        <v>4.5</v>
      </c>
      <c r="L331" s="83"/>
      <c r="M331" s="84" t="str">
        <f t="shared" si="34"/>
        <v>Synthèse</v>
      </c>
      <c r="N331" s="43" t="str">
        <f t="shared" si="35"/>
        <v>oui</v>
      </c>
      <c r="O331" s="136" t="s">
        <v>629</v>
      </c>
      <c r="P331" s="136" t="s">
        <v>228</v>
      </c>
      <c r="Q331" s="135" t="s">
        <v>1926</v>
      </c>
      <c r="R331" s="293">
        <v>1.5</v>
      </c>
    </row>
    <row r="332" spans="1:18" s="43" customFormat="1" ht="24" customHeight="1">
      <c r="A332" s="79">
        <v>325</v>
      </c>
      <c r="B332" s="123" t="s">
        <v>630</v>
      </c>
      <c r="C332" s="123" t="s">
        <v>631</v>
      </c>
      <c r="D332" s="74">
        <v>6</v>
      </c>
      <c r="E332" s="299">
        <v>5</v>
      </c>
      <c r="F332" s="80">
        <f t="shared" si="30"/>
        <v>5.5</v>
      </c>
      <c r="G332" s="81">
        <f t="shared" si="31"/>
        <v>16.5</v>
      </c>
      <c r="H332" s="142"/>
      <c r="I332" s="82">
        <f t="shared" si="32"/>
        <v>16.5</v>
      </c>
      <c r="J332" s="91"/>
      <c r="K332" s="82">
        <f t="shared" si="33"/>
        <v>16.5</v>
      </c>
      <c r="L332" s="83"/>
      <c r="M332" s="84" t="str">
        <f t="shared" si="34"/>
        <v>Juin</v>
      </c>
      <c r="N332" s="43" t="str">
        <f t="shared" si="35"/>
        <v>oui</v>
      </c>
      <c r="O332" s="136" t="s">
        <v>630</v>
      </c>
      <c r="P332" s="136" t="s">
        <v>631</v>
      </c>
      <c r="Q332" s="135"/>
      <c r="R332" s="142"/>
    </row>
    <row r="333" spans="1:18" s="43" customFormat="1" ht="24" customHeight="1">
      <c r="A333" s="79">
        <v>326</v>
      </c>
      <c r="B333" s="123" t="s">
        <v>632</v>
      </c>
      <c r="C333" s="123" t="s">
        <v>558</v>
      </c>
      <c r="D333" s="298">
        <v>4</v>
      </c>
      <c r="E333" s="299">
        <v>11</v>
      </c>
      <c r="F333" s="80">
        <f t="shared" si="30"/>
        <v>7.5</v>
      </c>
      <c r="G333" s="81">
        <f t="shared" si="31"/>
        <v>22.5</v>
      </c>
      <c r="H333" s="142"/>
      <c r="I333" s="82">
        <f t="shared" si="32"/>
        <v>22.5</v>
      </c>
      <c r="J333" s="91"/>
      <c r="K333" s="82">
        <f t="shared" si="33"/>
        <v>22.5</v>
      </c>
      <c r="L333" s="83"/>
      <c r="M333" s="84" t="str">
        <f t="shared" si="34"/>
        <v>Juin</v>
      </c>
      <c r="N333" s="43" t="str">
        <f t="shared" si="35"/>
        <v>oui</v>
      </c>
      <c r="O333" s="136" t="s">
        <v>632</v>
      </c>
      <c r="P333" s="136" t="s">
        <v>558</v>
      </c>
      <c r="Q333" s="135"/>
      <c r="R333" s="142"/>
    </row>
    <row r="334" spans="1:18" s="43" customFormat="1" ht="24" customHeight="1">
      <c r="A334" s="79">
        <v>327</v>
      </c>
      <c r="B334" s="123" t="s">
        <v>633</v>
      </c>
      <c r="C334" s="123" t="s">
        <v>634</v>
      </c>
      <c r="D334" s="74">
        <v>5.25</v>
      </c>
      <c r="E334" s="299">
        <v>5.5</v>
      </c>
      <c r="F334" s="80">
        <f t="shared" si="30"/>
        <v>5.375</v>
      </c>
      <c r="G334" s="81">
        <f t="shared" si="31"/>
        <v>16.125</v>
      </c>
      <c r="H334" s="293">
        <v>4.5</v>
      </c>
      <c r="I334" s="82">
        <f t="shared" si="32"/>
        <v>16.125</v>
      </c>
      <c r="J334" s="91"/>
      <c r="K334" s="82">
        <f t="shared" si="33"/>
        <v>16.125</v>
      </c>
      <c r="L334" s="83"/>
      <c r="M334" s="84" t="str">
        <f t="shared" si="34"/>
        <v>Synthèse</v>
      </c>
      <c r="N334" s="43" t="str">
        <f t="shared" si="35"/>
        <v>oui</v>
      </c>
      <c r="O334" s="136" t="s">
        <v>633</v>
      </c>
      <c r="P334" s="136" t="s">
        <v>634</v>
      </c>
      <c r="Q334" s="135" t="s">
        <v>1927</v>
      </c>
      <c r="R334" s="293">
        <v>4.5</v>
      </c>
    </row>
    <row r="335" spans="1:18" s="43" customFormat="1" ht="24" customHeight="1">
      <c r="A335" s="79">
        <v>328</v>
      </c>
      <c r="B335" s="123" t="s">
        <v>633</v>
      </c>
      <c r="C335" s="123" t="s">
        <v>635</v>
      </c>
      <c r="D335" s="298">
        <v>1</v>
      </c>
      <c r="E335" s="299">
        <v>1</v>
      </c>
      <c r="F335" s="80">
        <f t="shared" si="30"/>
        <v>1</v>
      </c>
      <c r="G335" s="81">
        <f t="shared" si="31"/>
        <v>3</v>
      </c>
      <c r="H335" s="293">
        <v>2</v>
      </c>
      <c r="I335" s="82">
        <f t="shared" si="32"/>
        <v>6</v>
      </c>
      <c r="J335" s="91"/>
      <c r="K335" s="82">
        <f t="shared" si="33"/>
        <v>6</v>
      </c>
      <c r="L335" s="83"/>
      <c r="M335" s="84" t="str">
        <f t="shared" si="34"/>
        <v>Synthèse</v>
      </c>
      <c r="N335" s="43" t="str">
        <f t="shared" si="35"/>
        <v>oui</v>
      </c>
      <c r="O335" s="136" t="s">
        <v>633</v>
      </c>
      <c r="P335" s="136" t="s">
        <v>635</v>
      </c>
      <c r="Q335" s="135" t="s">
        <v>1928</v>
      </c>
      <c r="R335" s="293">
        <v>2</v>
      </c>
    </row>
    <row r="336" spans="1:18" s="43" customFormat="1" ht="24" customHeight="1">
      <c r="A336" s="79">
        <v>329</v>
      </c>
      <c r="B336" s="123" t="s">
        <v>636</v>
      </c>
      <c r="C336" s="123" t="s">
        <v>637</v>
      </c>
      <c r="D336" s="298">
        <v>6.5</v>
      </c>
      <c r="E336" s="299">
        <v>8</v>
      </c>
      <c r="F336" s="80">
        <f t="shared" si="30"/>
        <v>7.25</v>
      </c>
      <c r="G336" s="81">
        <f t="shared" si="31"/>
        <v>21.75</v>
      </c>
      <c r="H336" s="142"/>
      <c r="I336" s="82">
        <f t="shared" si="32"/>
        <v>21.75</v>
      </c>
      <c r="J336" s="91"/>
      <c r="K336" s="82">
        <f t="shared" si="33"/>
        <v>21.75</v>
      </c>
      <c r="L336" s="83"/>
      <c r="M336" s="84" t="str">
        <f t="shared" si="34"/>
        <v>Juin</v>
      </c>
      <c r="N336" s="43" t="str">
        <f t="shared" si="35"/>
        <v>oui</v>
      </c>
      <c r="O336" s="136" t="s">
        <v>636</v>
      </c>
      <c r="P336" s="136" t="s">
        <v>637</v>
      </c>
      <c r="Q336" s="135"/>
      <c r="R336" s="142"/>
    </row>
    <row r="337" spans="1:18" s="43" customFormat="1" ht="24" customHeight="1">
      <c r="A337" s="79">
        <v>330</v>
      </c>
      <c r="B337" s="123" t="s">
        <v>638</v>
      </c>
      <c r="C337" s="123" t="s">
        <v>337</v>
      </c>
      <c r="D337" s="298">
        <v>2.75</v>
      </c>
      <c r="E337" s="299">
        <v>2</v>
      </c>
      <c r="F337" s="80">
        <f t="shared" si="30"/>
        <v>2.375</v>
      </c>
      <c r="G337" s="81">
        <f t="shared" si="31"/>
        <v>7.125</v>
      </c>
      <c r="H337" s="293">
        <v>0</v>
      </c>
      <c r="I337" s="82">
        <f t="shared" si="32"/>
        <v>7.125</v>
      </c>
      <c r="J337" s="91"/>
      <c r="K337" s="82">
        <f t="shared" si="33"/>
        <v>7.125</v>
      </c>
      <c r="L337" s="83"/>
      <c r="M337" s="84" t="str">
        <f t="shared" si="34"/>
        <v>Synthèse</v>
      </c>
      <c r="N337" s="43" t="str">
        <f t="shared" si="35"/>
        <v>oui</v>
      </c>
      <c r="O337" s="136" t="s">
        <v>638</v>
      </c>
      <c r="P337" s="136" t="s">
        <v>337</v>
      </c>
      <c r="Q337" s="135" t="s">
        <v>1929</v>
      </c>
      <c r="R337" s="293">
        <v>0</v>
      </c>
    </row>
    <row r="338" spans="1:18" s="43" customFormat="1" ht="24" customHeight="1">
      <c r="A338" s="79">
        <v>331</v>
      </c>
      <c r="B338" s="123" t="s">
        <v>87</v>
      </c>
      <c r="C338" s="123" t="s">
        <v>639</v>
      </c>
      <c r="D338" s="298">
        <v>7.5</v>
      </c>
      <c r="E338" s="299">
        <v>5.5</v>
      </c>
      <c r="F338" s="80">
        <f t="shared" si="30"/>
        <v>6.5</v>
      </c>
      <c r="G338" s="81">
        <f t="shared" si="31"/>
        <v>19.5</v>
      </c>
      <c r="H338" s="142"/>
      <c r="I338" s="82">
        <f t="shared" si="32"/>
        <v>19.5</v>
      </c>
      <c r="J338" s="91"/>
      <c r="K338" s="82">
        <f t="shared" si="33"/>
        <v>19.5</v>
      </c>
      <c r="L338" s="83"/>
      <c r="M338" s="84" t="str">
        <f t="shared" si="34"/>
        <v>Juin</v>
      </c>
      <c r="N338" s="43" t="str">
        <f t="shared" si="35"/>
        <v>oui</v>
      </c>
      <c r="O338" s="136" t="s">
        <v>87</v>
      </c>
      <c r="P338" s="136" t="s">
        <v>639</v>
      </c>
      <c r="Q338" s="135"/>
      <c r="R338" s="142"/>
    </row>
    <row r="339" spans="1:18" s="43" customFormat="1" ht="24" customHeight="1">
      <c r="A339" s="79">
        <v>332</v>
      </c>
      <c r="B339" s="123" t="s">
        <v>640</v>
      </c>
      <c r="C339" s="123" t="s">
        <v>641</v>
      </c>
      <c r="D339" s="298">
        <v>5</v>
      </c>
      <c r="E339" s="299">
        <v>2</v>
      </c>
      <c r="F339" s="80">
        <f t="shared" si="30"/>
        <v>3.5</v>
      </c>
      <c r="G339" s="81">
        <f t="shared" si="31"/>
        <v>10.5</v>
      </c>
      <c r="H339" s="293">
        <v>7.5</v>
      </c>
      <c r="I339" s="82">
        <f t="shared" si="32"/>
        <v>22.5</v>
      </c>
      <c r="J339" s="91"/>
      <c r="K339" s="82">
        <f t="shared" si="33"/>
        <v>22.5</v>
      </c>
      <c r="L339" s="83"/>
      <c r="M339" s="84" t="str">
        <f t="shared" si="34"/>
        <v>Synthèse</v>
      </c>
      <c r="N339" s="43" t="str">
        <f t="shared" si="35"/>
        <v>oui</v>
      </c>
      <c r="O339" s="136" t="s">
        <v>640</v>
      </c>
      <c r="P339" s="136" t="s">
        <v>641</v>
      </c>
      <c r="Q339" s="135" t="s">
        <v>1930</v>
      </c>
      <c r="R339" s="293">
        <v>7.5</v>
      </c>
    </row>
    <row r="340" spans="1:18" s="43" customFormat="1" ht="24" customHeight="1">
      <c r="A340" s="79">
        <v>333</v>
      </c>
      <c r="B340" s="123" t="s">
        <v>642</v>
      </c>
      <c r="C340" s="123" t="s">
        <v>643</v>
      </c>
      <c r="D340" s="298">
        <v>10</v>
      </c>
      <c r="E340" s="299">
        <v>5.5</v>
      </c>
      <c r="F340" s="80">
        <f t="shared" si="30"/>
        <v>7.75</v>
      </c>
      <c r="G340" s="81">
        <f t="shared" si="31"/>
        <v>23.25</v>
      </c>
      <c r="H340" s="142"/>
      <c r="I340" s="82">
        <f t="shared" si="32"/>
        <v>23.25</v>
      </c>
      <c r="J340" s="91"/>
      <c r="K340" s="82">
        <f t="shared" si="33"/>
        <v>23.25</v>
      </c>
      <c r="L340" s="83"/>
      <c r="M340" s="84" t="str">
        <f t="shared" si="34"/>
        <v>Juin</v>
      </c>
      <c r="N340" s="43" t="str">
        <f t="shared" si="35"/>
        <v>oui</v>
      </c>
      <c r="O340" s="136" t="s">
        <v>642</v>
      </c>
      <c r="P340" s="136" t="s">
        <v>643</v>
      </c>
      <c r="Q340" s="135"/>
      <c r="R340" s="142"/>
    </row>
    <row r="341" spans="1:18" s="43" customFormat="1" ht="24" customHeight="1">
      <c r="A341" s="79">
        <v>334</v>
      </c>
      <c r="B341" s="123" t="s">
        <v>56</v>
      </c>
      <c r="C341" s="123" t="s">
        <v>785</v>
      </c>
      <c r="D341" s="298">
        <v>2.5</v>
      </c>
      <c r="E341" s="299">
        <v>2</v>
      </c>
      <c r="F341" s="80">
        <f t="shared" si="30"/>
        <v>2.25</v>
      </c>
      <c r="G341" s="81">
        <f t="shared" si="31"/>
        <v>6.75</v>
      </c>
      <c r="H341" s="293">
        <v>1</v>
      </c>
      <c r="I341" s="82">
        <f t="shared" si="32"/>
        <v>6.75</v>
      </c>
      <c r="J341" s="91"/>
      <c r="K341" s="82">
        <f t="shared" si="33"/>
        <v>6.75</v>
      </c>
      <c r="L341" s="83"/>
      <c r="M341" s="84" t="str">
        <f t="shared" si="34"/>
        <v>Synthèse</v>
      </c>
      <c r="N341" s="43" t="str">
        <f t="shared" si="35"/>
        <v>oui</v>
      </c>
      <c r="O341" s="136" t="s">
        <v>56</v>
      </c>
      <c r="P341" s="136" t="s">
        <v>785</v>
      </c>
      <c r="Q341" s="135" t="s">
        <v>1931</v>
      </c>
      <c r="R341" s="293">
        <v>1</v>
      </c>
    </row>
    <row r="342" spans="1:18" s="43" customFormat="1" ht="24" customHeight="1">
      <c r="A342" s="79">
        <v>335</v>
      </c>
      <c r="B342" s="123" t="s">
        <v>644</v>
      </c>
      <c r="C342" s="123" t="s">
        <v>281</v>
      </c>
      <c r="D342" s="74">
        <v>3.25</v>
      </c>
      <c r="E342" s="299">
        <v>3.5</v>
      </c>
      <c r="F342" s="80">
        <f t="shared" si="30"/>
        <v>3.375</v>
      </c>
      <c r="G342" s="81">
        <f t="shared" si="31"/>
        <v>10.125</v>
      </c>
      <c r="H342" s="293">
        <v>14</v>
      </c>
      <c r="I342" s="82">
        <f t="shared" si="32"/>
        <v>42</v>
      </c>
      <c r="J342" s="91"/>
      <c r="K342" s="82">
        <f t="shared" si="33"/>
        <v>42</v>
      </c>
      <c r="L342" s="83"/>
      <c r="M342" s="84" t="str">
        <f t="shared" si="34"/>
        <v>Synthèse</v>
      </c>
      <c r="N342" s="43" t="str">
        <f t="shared" si="35"/>
        <v>oui</v>
      </c>
      <c r="O342" s="136" t="s">
        <v>644</v>
      </c>
      <c r="P342" s="136" t="s">
        <v>281</v>
      </c>
      <c r="Q342" s="135" t="s">
        <v>1932</v>
      </c>
      <c r="R342" s="293">
        <v>14</v>
      </c>
    </row>
    <row r="343" spans="1:18" s="43" customFormat="1" ht="24" customHeight="1">
      <c r="A343" s="79">
        <v>336</v>
      </c>
      <c r="B343" s="123" t="s">
        <v>645</v>
      </c>
      <c r="C343" s="123" t="s">
        <v>646</v>
      </c>
      <c r="D343" s="298">
        <v>3</v>
      </c>
      <c r="E343" s="299">
        <v>10</v>
      </c>
      <c r="F343" s="80">
        <f t="shared" si="30"/>
        <v>6.5</v>
      </c>
      <c r="G343" s="81">
        <f t="shared" si="31"/>
        <v>19.5</v>
      </c>
      <c r="H343" s="142"/>
      <c r="I343" s="82">
        <f t="shared" si="32"/>
        <v>19.5</v>
      </c>
      <c r="J343" s="91"/>
      <c r="K343" s="82">
        <f t="shared" si="33"/>
        <v>19.5</v>
      </c>
      <c r="L343" s="83"/>
      <c r="M343" s="84" t="str">
        <f t="shared" si="34"/>
        <v>Juin</v>
      </c>
      <c r="N343" s="43" t="str">
        <f t="shared" si="35"/>
        <v>oui</v>
      </c>
      <c r="O343" s="136" t="s">
        <v>645</v>
      </c>
      <c r="P343" s="136" t="s">
        <v>646</v>
      </c>
      <c r="Q343" s="135"/>
      <c r="R343" s="142"/>
    </row>
    <row r="344" spans="1:18" s="43" customFormat="1" ht="24" customHeight="1">
      <c r="A344" s="79">
        <v>337</v>
      </c>
      <c r="B344" s="123" t="s">
        <v>647</v>
      </c>
      <c r="C344" s="123" t="s">
        <v>44</v>
      </c>
      <c r="D344" s="298">
        <v>3</v>
      </c>
      <c r="E344" s="299">
        <v>3</v>
      </c>
      <c r="F344" s="80">
        <f t="shared" si="30"/>
        <v>3</v>
      </c>
      <c r="G344" s="81">
        <f t="shared" si="31"/>
        <v>9</v>
      </c>
      <c r="H344" s="293">
        <v>6</v>
      </c>
      <c r="I344" s="82">
        <f t="shared" si="32"/>
        <v>18</v>
      </c>
      <c r="J344" s="91"/>
      <c r="K344" s="82">
        <f t="shared" si="33"/>
        <v>18</v>
      </c>
      <c r="L344" s="83"/>
      <c r="M344" s="84" t="str">
        <f t="shared" si="34"/>
        <v>Synthèse</v>
      </c>
      <c r="N344" s="43" t="str">
        <f t="shared" si="35"/>
        <v>oui</v>
      </c>
      <c r="O344" s="136" t="s">
        <v>647</v>
      </c>
      <c r="P344" s="136" t="s">
        <v>44</v>
      </c>
      <c r="Q344" s="135" t="s">
        <v>1933</v>
      </c>
      <c r="R344" s="293">
        <v>6</v>
      </c>
    </row>
    <row r="345" spans="1:18" s="43" customFormat="1" ht="24" customHeight="1">
      <c r="A345" s="79">
        <v>338</v>
      </c>
      <c r="B345" s="123" t="s">
        <v>648</v>
      </c>
      <c r="C345" s="123" t="s">
        <v>649</v>
      </c>
      <c r="D345" s="298">
        <v>3</v>
      </c>
      <c r="E345" s="299">
        <v>10</v>
      </c>
      <c r="F345" s="80">
        <f t="shared" si="30"/>
        <v>6.5</v>
      </c>
      <c r="G345" s="81">
        <f t="shared" si="31"/>
        <v>19.5</v>
      </c>
      <c r="H345" s="142"/>
      <c r="I345" s="82">
        <f t="shared" si="32"/>
        <v>19.5</v>
      </c>
      <c r="J345" s="91"/>
      <c r="K345" s="82">
        <f t="shared" si="33"/>
        <v>19.5</v>
      </c>
      <c r="L345" s="83"/>
      <c r="M345" s="84" t="str">
        <f t="shared" si="34"/>
        <v>Juin</v>
      </c>
      <c r="N345" s="43" t="str">
        <f t="shared" si="35"/>
        <v>oui</v>
      </c>
      <c r="O345" s="136" t="s">
        <v>648</v>
      </c>
      <c r="P345" s="136" t="s">
        <v>649</v>
      </c>
      <c r="Q345" s="135"/>
      <c r="R345" s="142"/>
    </row>
    <row r="346" spans="1:18" s="43" customFormat="1" ht="24" customHeight="1">
      <c r="A346" s="79">
        <v>339</v>
      </c>
      <c r="B346" s="123" t="s">
        <v>650</v>
      </c>
      <c r="C346" s="123" t="s">
        <v>651</v>
      </c>
      <c r="D346" s="298">
        <v>0.25</v>
      </c>
      <c r="E346" s="299">
        <v>0.5</v>
      </c>
      <c r="F346" s="80">
        <f t="shared" si="30"/>
        <v>0.375</v>
      </c>
      <c r="G346" s="81">
        <f t="shared" si="31"/>
        <v>1.125</v>
      </c>
      <c r="H346" s="293">
        <v>0.5</v>
      </c>
      <c r="I346" s="82">
        <f t="shared" si="32"/>
        <v>1.5</v>
      </c>
      <c r="J346" s="91"/>
      <c r="K346" s="82">
        <f t="shared" si="33"/>
        <v>1.5</v>
      </c>
      <c r="L346" s="83"/>
      <c r="M346" s="84" t="str">
        <f t="shared" si="34"/>
        <v>Synthèse</v>
      </c>
      <c r="N346" s="43" t="str">
        <f t="shared" si="35"/>
        <v>oui</v>
      </c>
      <c r="O346" s="136" t="s">
        <v>650</v>
      </c>
      <c r="P346" s="136" t="s">
        <v>651</v>
      </c>
      <c r="Q346" s="135" t="s">
        <v>1934</v>
      </c>
      <c r="R346" s="293">
        <v>0.5</v>
      </c>
    </row>
    <row r="347" spans="1:18" s="43" customFormat="1" ht="24" customHeight="1">
      <c r="A347" s="79">
        <v>340</v>
      </c>
      <c r="B347" s="123" t="s">
        <v>652</v>
      </c>
      <c r="C347" s="123" t="s">
        <v>653</v>
      </c>
      <c r="D347" s="298">
        <v>3</v>
      </c>
      <c r="E347" s="299">
        <v>3.5</v>
      </c>
      <c r="F347" s="80">
        <f t="shared" si="30"/>
        <v>3.25</v>
      </c>
      <c r="G347" s="81">
        <f t="shared" si="31"/>
        <v>9.75</v>
      </c>
      <c r="H347" s="293">
        <v>8</v>
      </c>
      <c r="I347" s="82">
        <f t="shared" si="32"/>
        <v>24</v>
      </c>
      <c r="J347" s="91"/>
      <c r="K347" s="82">
        <f t="shared" si="33"/>
        <v>24</v>
      </c>
      <c r="L347" s="83"/>
      <c r="M347" s="84" t="str">
        <f t="shared" si="34"/>
        <v>Synthèse</v>
      </c>
      <c r="N347" s="43" t="str">
        <f t="shared" si="35"/>
        <v>oui</v>
      </c>
      <c r="O347" s="136" t="s">
        <v>652</v>
      </c>
      <c r="P347" s="136" t="s">
        <v>653</v>
      </c>
      <c r="Q347" s="135" t="s">
        <v>1935</v>
      </c>
      <c r="R347" s="293">
        <v>8</v>
      </c>
    </row>
    <row r="348" spans="1:18" s="43" customFormat="1" ht="24" customHeight="1">
      <c r="A348" s="79">
        <v>341</v>
      </c>
      <c r="B348" s="123" t="s">
        <v>122</v>
      </c>
      <c r="C348" s="123" t="s">
        <v>654</v>
      </c>
      <c r="D348" s="298">
        <v>1.75</v>
      </c>
      <c r="E348" s="299">
        <v>3</v>
      </c>
      <c r="F348" s="80">
        <f t="shared" si="30"/>
        <v>2.375</v>
      </c>
      <c r="G348" s="81">
        <f t="shared" si="31"/>
        <v>7.125</v>
      </c>
      <c r="H348" s="293">
        <v>7</v>
      </c>
      <c r="I348" s="82">
        <f t="shared" si="32"/>
        <v>21</v>
      </c>
      <c r="J348" s="91"/>
      <c r="K348" s="82">
        <f t="shared" si="33"/>
        <v>21</v>
      </c>
      <c r="L348" s="83"/>
      <c r="M348" s="84" t="str">
        <f t="shared" si="34"/>
        <v>Synthèse</v>
      </c>
      <c r="N348" s="43" t="str">
        <f t="shared" si="35"/>
        <v>oui</v>
      </c>
      <c r="O348" s="136" t="s">
        <v>122</v>
      </c>
      <c r="P348" s="136" t="s">
        <v>654</v>
      </c>
      <c r="Q348" s="135" t="s">
        <v>1936</v>
      </c>
      <c r="R348" s="293">
        <v>7</v>
      </c>
    </row>
    <row r="349" spans="1:18" s="43" customFormat="1" ht="24" customHeight="1">
      <c r="A349" s="79">
        <v>342</v>
      </c>
      <c r="B349" s="123" t="s">
        <v>655</v>
      </c>
      <c r="C349" s="123" t="s">
        <v>656</v>
      </c>
      <c r="D349" s="298">
        <v>2.5</v>
      </c>
      <c r="E349" s="299">
        <v>2</v>
      </c>
      <c r="F349" s="80">
        <f t="shared" si="30"/>
        <v>2.25</v>
      </c>
      <c r="G349" s="81">
        <f t="shared" si="31"/>
        <v>6.75</v>
      </c>
      <c r="H349" s="293">
        <v>7</v>
      </c>
      <c r="I349" s="82">
        <f t="shared" si="32"/>
        <v>21</v>
      </c>
      <c r="J349" s="91"/>
      <c r="K349" s="82">
        <f t="shared" si="33"/>
        <v>21</v>
      </c>
      <c r="L349" s="83"/>
      <c r="M349" s="84" t="str">
        <f t="shared" si="34"/>
        <v>Synthèse</v>
      </c>
      <c r="N349" s="43" t="str">
        <f t="shared" si="35"/>
        <v>oui</v>
      </c>
      <c r="O349" s="136" t="s">
        <v>655</v>
      </c>
      <c r="P349" s="136" t="s">
        <v>656</v>
      </c>
      <c r="Q349" s="135" t="s">
        <v>1937</v>
      </c>
      <c r="R349" s="293">
        <v>7</v>
      </c>
    </row>
    <row r="350" spans="1:18" s="43" customFormat="1" ht="24" customHeight="1">
      <c r="A350" s="79">
        <v>343</v>
      </c>
      <c r="B350" s="123" t="s">
        <v>123</v>
      </c>
      <c r="C350" s="123" t="s">
        <v>58</v>
      </c>
      <c r="D350" s="298">
        <v>1.75</v>
      </c>
      <c r="E350" s="299">
        <v>2</v>
      </c>
      <c r="F350" s="80">
        <f t="shared" si="30"/>
        <v>1.875</v>
      </c>
      <c r="G350" s="81">
        <f t="shared" si="31"/>
        <v>5.625</v>
      </c>
      <c r="H350" s="293">
        <v>5</v>
      </c>
      <c r="I350" s="82">
        <f t="shared" si="32"/>
        <v>15</v>
      </c>
      <c r="J350" s="91"/>
      <c r="K350" s="82">
        <f t="shared" si="33"/>
        <v>15</v>
      </c>
      <c r="L350" s="83"/>
      <c r="M350" s="84" t="str">
        <f t="shared" si="34"/>
        <v>Synthèse</v>
      </c>
      <c r="N350" s="43" t="str">
        <f t="shared" si="35"/>
        <v>oui</v>
      </c>
      <c r="O350" s="136" t="s">
        <v>123</v>
      </c>
      <c r="P350" s="136" t="s">
        <v>58</v>
      </c>
      <c r="Q350" s="135" t="s">
        <v>1938</v>
      </c>
      <c r="R350" s="293">
        <v>1.5</v>
      </c>
    </row>
    <row r="351" spans="1:18" s="43" customFormat="1" ht="24" customHeight="1">
      <c r="A351" s="79">
        <v>344</v>
      </c>
      <c r="B351" s="123" t="s">
        <v>657</v>
      </c>
      <c r="C351" s="123" t="s">
        <v>356</v>
      </c>
      <c r="D351" s="298">
        <v>3.25</v>
      </c>
      <c r="E351" s="299">
        <v>1.5</v>
      </c>
      <c r="F351" s="80">
        <f t="shared" si="30"/>
        <v>2.375</v>
      </c>
      <c r="G351" s="81">
        <f t="shared" si="31"/>
        <v>7.125</v>
      </c>
      <c r="H351" s="293">
        <v>7.5</v>
      </c>
      <c r="I351" s="82">
        <f t="shared" si="32"/>
        <v>22.5</v>
      </c>
      <c r="J351" s="91"/>
      <c r="K351" s="82">
        <f t="shared" si="33"/>
        <v>22.5</v>
      </c>
      <c r="L351" s="83"/>
      <c r="M351" s="84" t="str">
        <f t="shared" si="34"/>
        <v>Synthèse</v>
      </c>
      <c r="N351" s="43" t="str">
        <f t="shared" si="35"/>
        <v>oui</v>
      </c>
      <c r="O351" s="136" t="s">
        <v>657</v>
      </c>
      <c r="P351" s="136" t="s">
        <v>356</v>
      </c>
      <c r="Q351" s="135" t="s">
        <v>1939</v>
      </c>
      <c r="R351" s="293">
        <v>7.5</v>
      </c>
    </row>
    <row r="352" spans="1:18" s="43" customFormat="1" ht="24" customHeight="1">
      <c r="A352" s="79">
        <v>345</v>
      </c>
      <c r="B352" s="123" t="s">
        <v>657</v>
      </c>
      <c r="C352" s="123" t="s">
        <v>658</v>
      </c>
      <c r="D352" s="298">
        <v>7</v>
      </c>
      <c r="E352" s="299">
        <v>3</v>
      </c>
      <c r="F352" s="80">
        <f t="shared" si="30"/>
        <v>5</v>
      </c>
      <c r="G352" s="81">
        <f t="shared" si="31"/>
        <v>15</v>
      </c>
      <c r="H352" s="293">
        <v>7</v>
      </c>
      <c r="I352" s="82">
        <f t="shared" si="32"/>
        <v>21</v>
      </c>
      <c r="J352" s="91"/>
      <c r="K352" s="82">
        <f t="shared" si="33"/>
        <v>21</v>
      </c>
      <c r="L352" s="83"/>
      <c r="M352" s="84" t="str">
        <f t="shared" si="34"/>
        <v>Synthèse</v>
      </c>
      <c r="N352" s="43" t="str">
        <f t="shared" si="35"/>
        <v>oui</v>
      </c>
      <c r="O352" s="136" t="s">
        <v>657</v>
      </c>
      <c r="P352" s="136" t="s">
        <v>658</v>
      </c>
      <c r="Q352" s="135" t="s">
        <v>1940</v>
      </c>
      <c r="R352" s="293">
        <v>7</v>
      </c>
    </row>
    <row r="353" spans="1:18" s="43" customFormat="1" ht="24" customHeight="1">
      <c r="A353" s="79">
        <v>346</v>
      </c>
      <c r="B353" s="123" t="s">
        <v>659</v>
      </c>
      <c r="C353" s="123" t="s">
        <v>660</v>
      </c>
      <c r="D353" s="298">
        <v>3.25</v>
      </c>
      <c r="E353" s="299">
        <v>5</v>
      </c>
      <c r="F353" s="80">
        <f t="shared" si="30"/>
        <v>4.125</v>
      </c>
      <c r="G353" s="81">
        <f t="shared" si="31"/>
        <v>12.375</v>
      </c>
      <c r="H353" s="293">
        <v>16.5</v>
      </c>
      <c r="I353" s="82">
        <f t="shared" si="32"/>
        <v>49.5</v>
      </c>
      <c r="J353" s="91"/>
      <c r="K353" s="82">
        <f t="shared" si="33"/>
        <v>49.5</v>
      </c>
      <c r="L353" s="83"/>
      <c r="M353" s="84" t="str">
        <f t="shared" si="34"/>
        <v>Synthèse</v>
      </c>
      <c r="N353" s="43" t="str">
        <f t="shared" si="35"/>
        <v>oui</v>
      </c>
      <c r="O353" s="136" t="s">
        <v>659</v>
      </c>
      <c r="P353" s="136" t="s">
        <v>660</v>
      </c>
      <c r="Q353" s="135" t="s">
        <v>1941</v>
      </c>
      <c r="R353" s="293">
        <v>16.5</v>
      </c>
    </row>
    <row r="354" spans="1:18" s="43" customFormat="1" ht="24" customHeight="1">
      <c r="A354" s="79">
        <v>347</v>
      </c>
      <c r="B354" s="123" t="s">
        <v>661</v>
      </c>
      <c r="C354" s="123" t="s">
        <v>94</v>
      </c>
      <c r="D354" s="298">
        <v>6</v>
      </c>
      <c r="E354" s="299">
        <v>5</v>
      </c>
      <c r="F354" s="80">
        <f t="shared" si="30"/>
        <v>5.5</v>
      </c>
      <c r="G354" s="81">
        <f t="shared" si="31"/>
        <v>16.5</v>
      </c>
      <c r="H354" s="142"/>
      <c r="I354" s="82">
        <f t="shared" si="32"/>
        <v>16.5</v>
      </c>
      <c r="J354" s="91"/>
      <c r="K354" s="82">
        <f t="shared" si="33"/>
        <v>16.5</v>
      </c>
      <c r="L354" s="83"/>
      <c r="M354" s="84" t="str">
        <f t="shared" si="34"/>
        <v>Juin</v>
      </c>
      <c r="N354" s="43" t="str">
        <f t="shared" si="35"/>
        <v>oui</v>
      </c>
      <c r="O354" s="136" t="s">
        <v>661</v>
      </c>
      <c r="P354" s="136" t="s">
        <v>94</v>
      </c>
      <c r="Q354" s="135"/>
      <c r="R354" s="142"/>
    </row>
    <row r="355" spans="1:18" s="43" customFormat="1" ht="24" customHeight="1">
      <c r="A355" s="79">
        <v>348</v>
      </c>
      <c r="B355" s="123" t="s">
        <v>662</v>
      </c>
      <c r="C355" s="123" t="s">
        <v>53</v>
      </c>
      <c r="D355" s="298">
        <v>5</v>
      </c>
      <c r="E355" s="299">
        <v>4.5</v>
      </c>
      <c r="F355" s="80">
        <f t="shared" si="30"/>
        <v>4.75</v>
      </c>
      <c r="G355" s="81">
        <f t="shared" si="31"/>
        <v>14.25</v>
      </c>
      <c r="H355" s="293">
        <v>7</v>
      </c>
      <c r="I355" s="82">
        <f t="shared" si="32"/>
        <v>21</v>
      </c>
      <c r="J355" s="91"/>
      <c r="K355" s="82">
        <f t="shared" si="33"/>
        <v>21</v>
      </c>
      <c r="L355" s="83"/>
      <c r="M355" s="84" t="str">
        <f t="shared" si="34"/>
        <v>Synthèse</v>
      </c>
      <c r="N355" s="43" t="str">
        <f t="shared" si="35"/>
        <v>oui</v>
      </c>
      <c r="O355" s="136" t="s">
        <v>662</v>
      </c>
      <c r="P355" s="136" t="s">
        <v>53</v>
      </c>
      <c r="Q355" s="135" t="s">
        <v>1942</v>
      </c>
      <c r="R355" s="293">
        <v>7</v>
      </c>
    </row>
    <row r="356" spans="1:18" s="43" customFormat="1" ht="24" customHeight="1">
      <c r="A356" s="79">
        <v>349</v>
      </c>
      <c r="B356" s="123" t="s">
        <v>663</v>
      </c>
      <c r="C356" s="123" t="s">
        <v>664</v>
      </c>
      <c r="D356" s="298">
        <v>2</v>
      </c>
      <c r="E356" s="299">
        <v>4.5</v>
      </c>
      <c r="F356" s="80">
        <f t="shared" si="30"/>
        <v>3.25</v>
      </c>
      <c r="G356" s="81">
        <f t="shared" si="31"/>
        <v>9.75</v>
      </c>
      <c r="H356" s="293">
        <v>7</v>
      </c>
      <c r="I356" s="82">
        <f t="shared" si="32"/>
        <v>21</v>
      </c>
      <c r="J356" s="91"/>
      <c r="K356" s="82">
        <f t="shared" si="33"/>
        <v>21</v>
      </c>
      <c r="L356" s="83"/>
      <c r="M356" s="84" t="str">
        <f t="shared" si="34"/>
        <v>Synthèse</v>
      </c>
      <c r="N356" s="43" t="str">
        <f t="shared" si="35"/>
        <v>oui</v>
      </c>
      <c r="O356" s="136" t="s">
        <v>663</v>
      </c>
      <c r="P356" s="136" t="s">
        <v>664</v>
      </c>
      <c r="Q356" s="135" t="s">
        <v>1943</v>
      </c>
      <c r="R356" s="293">
        <v>7</v>
      </c>
    </row>
    <row r="357" spans="1:18" s="43" customFormat="1" ht="24" customHeight="1">
      <c r="A357" s="79">
        <v>350</v>
      </c>
      <c r="B357" s="123" t="s">
        <v>665</v>
      </c>
      <c r="C357" s="123" t="s">
        <v>51</v>
      </c>
      <c r="D357" s="298">
        <v>1</v>
      </c>
      <c r="E357" s="299">
        <v>1.5</v>
      </c>
      <c r="F357" s="80">
        <f t="shared" si="30"/>
        <v>1.25</v>
      </c>
      <c r="G357" s="81">
        <f t="shared" si="31"/>
        <v>3.75</v>
      </c>
      <c r="H357" s="293">
        <v>5.5</v>
      </c>
      <c r="I357" s="82">
        <f t="shared" si="32"/>
        <v>16.5</v>
      </c>
      <c r="J357" s="91"/>
      <c r="K357" s="82">
        <f t="shared" si="33"/>
        <v>16.5</v>
      </c>
      <c r="L357" s="83"/>
      <c r="M357" s="84" t="str">
        <f t="shared" si="34"/>
        <v>Synthèse</v>
      </c>
      <c r="N357" s="43" t="str">
        <f t="shared" si="35"/>
        <v>oui</v>
      </c>
      <c r="O357" s="136" t="s">
        <v>665</v>
      </c>
      <c r="P357" s="136" t="s">
        <v>51</v>
      </c>
      <c r="Q357" s="135" t="s">
        <v>1944</v>
      </c>
      <c r="R357" s="293">
        <v>5.5</v>
      </c>
    </row>
    <row r="358" spans="1:18" s="43" customFormat="1" ht="24" customHeight="1">
      <c r="A358" s="79">
        <v>351</v>
      </c>
      <c r="B358" s="123" t="s">
        <v>786</v>
      </c>
      <c r="C358" s="123" t="s">
        <v>787</v>
      </c>
      <c r="D358" s="298">
        <v>3</v>
      </c>
      <c r="E358" s="299">
        <v>5.5</v>
      </c>
      <c r="F358" s="80">
        <f t="shared" si="30"/>
        <v>4.25</v>
      </c>
      <c r="G358" s="81">
        <f t="shared" si="31"/>
        <v>12.75</v>
      </c>
      <c r="H358" s="293">
        <v>5</v>
      </c>
      <c r="I358" s="82">
        <f t="shared" si="32"/>
        <v>15</v>
      </c>
      <c r="J358" s="91"/>
      <c r="K358" s="82">
        <f t="shared" si="33"/>
        <v>15</v>
      </c>
      <c r="L358" s="83"/>
      <c r="M358" s="84" t="str">
        <f t="shared" si="34"/>
        <v>Synthèse</v>
      </c>
      <c r="N358" s="43" t="str">
        <f t="shared" si="35"/>
        <v>oui</v>
      </c>
      <c r="O358" s="136" t="s">
        <v>786</v>
      </c>
      <c r="P358" s="136" t="s">
        <v>787</v>
      </c>
      <c r="Q358" s="135" t="s">
        <v>1945</v>
      </c>
      <c r="R358" s="293">
        <v>4.5</v>
      </c>
    </row>
    <row r="359" spans="1:18" s="43" customFormat="1" ht="24" customHeight="1">
      <c r="A359" s="79">
        <v>352</v>
      </c>
      <c r="B359" s="123" t="s">
        <v>666</v>
      </c>
      <c r="C359" s="123" t="s">
        <v>667</v>
      </c>
      <c r="D359" s="74">
        <v>10.5</v>
      </c>
      <c r="E359" s="299">
        <v>12</v>
      </c>
      <c r="F359" s="80">
        <f t="shared" si="30"/>
        <v>11.25</v>
      </c>
      <c r="G359" s="81">
        <f t="shared" si="31"/>
        <v>33.75</v>
      </c>
      <c r="H359" s="142"/>
      <c r="I359" s="82">
        <f t="shared" si="32"/>
        <v>33.75</v>
      </c>
      <c r="J359" s="91"/>
      <c r="K359" s="82">
        <f t="shared" si="33"/>
        <v>33.75</v>
      </c>
      <c r="L359" s="83"/>
      <c r="M359" s="84" t="str">
        <f t="shared" si="34"/>
        <v>Juin</v>
      </c>
      <c r="N359" s="43" t="str">
        <f t="shared" si="35"/>
        <v>oui</v>
      </c>
      <c r="O359" s="136" t="s">
        <v>666</v>
      </c>
      <c r="P359" s="136" t="s">
        <v>667</v>
      </c>
      <c r="Q359" s="135"/>
      <c r="R359" s="142"/>
    </row>
    <row r="360" spans="1:18" s="43" customFormat="1" ht="24" customHeight="1">
      <c r="A360" s="79">
        <v>353</v>
      </c>
      <c r="B360" s="123" t="s">
        <v>668</v>
      </c>
      <c r="C360" s="123" t="s">
        <v>52</v>
      </c>
      <c r="D360" s="298">
        <v>5</v>
      </c>
      <c r="E360" s="299">
        <v>10.5</v>
      </c>
      <c r="F360" s="80">
        <f t="shared" si="30"/>
        <v>7.75</v>
      </c>
      <c r="G360" s="81">
        <f t="shared" si="31"/>
        <v>23.25</v>
      </c>
      <c r="H360" s="142"/>
      <c r="I360" s="82">
        <f t="shared" si="32"/>
        <v>23.25</v>
      </c>
      <c r="J360" s="91"/>
      <c r="K360" s="82">
        <f t="shared" si="33"/>
        <v>23.25</v>
      </c>
      <c r="L360" s="83"/>
      <c r="M360" s="84" t="str">
        <f t="shared" si="34"/>
        <v>Juin</v>
      </c>
      <c r="N360" s="43" t="str">
        <f t="shared" si="35"/>
        <v>oui</v>
      </c>
      <c r="O360" s="136" t="s">
        <v>668</v>
      </c>
      <c r="P360" s="136" t="s">
        <v>52</v>
      </c>
      <c r="Q360" s="135"/>
      <c r="R360" s="142"/>
    </row>
    <row r="361" spans="1:18" s="43" customFormat="1" ht="24" customHeight="1">
      <c r="A361" s="79">
        <v>354</v>
      </c>
      <c r="B361" s="123" t="s">
        <v>124</v>
      </c>
      <c r="C361" s="123" t="s">
        <v>669</v>
      </c>
      <c r="D361" s="298">
        <v>3.5</v>
      </c>
      <c r="E361" s="299">
        <v>1.5</v>
      </c>
      <c r="F361" s="80">
        <f t="shared" si="30"/>
        <v>2.5</v>
      </c>
      <c r="G361" s="81">
        <f t="shared" si="31"/>
        <v>7.5</v>
      </c>
      <c r="H361" s="293">
        <v>8</v>
      </c>
      <c r="I361" s="82">
        <f t="shared" si="32"/>
        <v>24</v>
      </c>
      <c r="J361" s="91"/>
      <c r="K361" s="82">
        <f t="shared" si="33"/>
        <v>24</v>
      </c>
      <c r="L361" s="83"/>
      <c r="M361" s="84" t="str">
        <f t="shared" si="34"/>
        <v>Synthèse</v>
      </c>
      <c r="N361" s="43" t="str">
        <f t="shared" si="35"/>
        <v>oui</v>
      </c>
      <c r="O361" s="136" t="s">
        <v>124</v>
      </c>
      <c r="P361" s="136" t="s">
        <v>669</v>
      </c>
      <c r="Q361" s="135" t="s">
        <v>1946</v>
      </c>
      <c r="R361" s="293">
        <v>8</v>
      </c>
    </row>
    <row r="362" spans="1:18" s="43" customFormat="1" ht="24" customHeight="1">
      <c r="A362" s="79">
        <v>355</v>
      </c>
      <c r="B362" s="123" t="s">
        <v>670</v>
      </c>
      <c r="C362" s="123" t="s">
        <v>671</v>
      </c>
      <c r="D362" s="298">
        <v>5.5</v>
      </c>
      <c r="E362" s="299">
        <v>10</v>
      </c>
      <c r="F362" s="80">
        <f t="shared" si="30"/>
        <v>7.75</v>
      </c>
      <c r="G362" s="81">
        <f t="shared" si="31"/>
        <v>23.25</v>
      </c>
      <c r="H362" s="142"/>
      <c r="I362" s="82">
        <f t="shared" si="32"/>
        <v>23.25</v>
      </c>
      <c r="J362" s="91"/>
      <c r="K362" s="82">
        <f t="shared" si="33"/>
        <v>23.25</v>
      </c>
      <c r="L362" s="83"/>
      <c r="M362" s="84" t="str">
        <f t="shared" si="34"/>
        <v>Juin</v>
      </c>
      <c r="N362" s="43" t="str">
        <f t="shared" si="35"/>
        <v>oui</v>
      </c>
      <c r="O362" s="136" t="s">
        <v>670</v>
      </c>
      <c r="P362" s="136" t="s">
        <v>671</v>
      </c>
      <c r="Q362" s="135"/>
      <c r="R362" s="142"/>
    </row>
    <row r="363" spans="1:18" s="43" customFormat="1" ht="24" customHeight="1">
      <c r="A363" s="79">
        <v>356</v>
      </c>
      <c r="B363" s="123" t="s">
        <v>672</v>
      </c>
      <c r="C363" s="123" t="s">
        <v>673</v>
      </c>
      <c r="D363" s="298">
        <v>1.5</v>
      </c>
      <c r="E363" s="299">
        <v>1</v>
      </c>
      <c r="F363" s="80">
        <f t="shared" si="30"/>
        <v>1.25</v>
      </c>
      <c r="G363" s="81">
        <f t="shared" si="31"/>
        <v>3.75</v>
      </c>
      <c r="H363" s="293">
        <v>8.5</v>
      </c>
      <c r="I363" s="82">
        <f t="shared" si="32"/>
        <v>25.5</v>
      </c>
      <c r="J363" s="91"/>
      <c r="K363" s="82">
        <f t="shared" si="33"/>
        <v>25.5</v>
      </c>
      <c r="L363" s="83"/>
      <c r="M363" s="84" t="str">
        <f t="shared" si="34"/>
        <v>Synthèse</v>
      </c>
      <c r="N363" s="43" t="str">
        <f t="shared" si="35"/>
        <v>oui</v>
      </c>
      <c r="O363" s="136" t="s">
        <v>672</v>
      </c>
      <c r="P363" s="136" t="s">
        <v>673</v>
      </c>
      <c r="Q363" s="135" t="s">
        <v>1947</v>
      </c>
      <c r="R363" s="293">
        <v>8.5</v>
      </c>
    </row>
    <row r="364" spans="1:18" s="43" customFormat="1" ht="24" customHeight="1">
      <c r="A364" s="79">
        <v>357</v>
      </c>
      <c r="B364" s="123" t="s">
        <v>674</v>
      </c>
      <c r="C364" s="123" t="s">
        <v>675</v>
      </c>
      <c r="D364" s="298">
        <v>5</v>
      </c>
      <c r="E364" s="299">
        <v>2</v>
      </c>
      <c r="F364" s="80">
        <f t="shared" si="30"/>
        <v>3.5</v>
      </c>
      <c r="G364" s="81">
        <f t="shared" si="31"/>
        <v>10.5</v>
      </c>
      <c r="H364" s="293">
        <v>8.5</v>
      </c>
      <c r="I364" s="82">
        <f t="shared" si="32"/>
        <v>25.5</v>
      </c>
      <c r="J364" s="91"/>
      <c r="K364" s="82">
        <f t="shared" si="33"/>
        <v>25.5</v>
      </c>
      <c r="L364" s="83"/>
      <c r="M364" s="84" t="str">
        <f t="shared" si="34"/>
        <v>Synthèse</v>
      </c>
      <c r="N364" s="43" t="str">
        <f t="shared" si="35"/>
        <v>oui</v>
      </c>
      <c r="O364" s="136" t="s">
        <v>674</v>
      </c>
      <c r="P364" s="136" t="s">
        <v>675</v>
      </c>
      <c r="Q364" s="135" t="s">
        <v>1948</v>
      </c>
      <c r="R364" s="293">
        <v>8.5</v>
      </c>
    </row>
    <row r="365" spans="1:18" s="43" customFormat="1" ht="24" customHeight="1">
      <c r="A365" s="79">
        <v>358</v>
      </c>
      <c r="B365" s="123" t="s">
        <v>676</v>
      </c>
      <c r="C365" s="123" t="s">
        <v>677</v>
      </c>
      <c r="D365" s="298">
        <v>3.5</v>
      </c>
      <c r="E365" s="299">
        <v>4</v>
      </c>
      <c r="F365" s="80">
        <f t="shared" si="30"/>
        <v>3.75</v>
      </c>
      <c r="G365" s="81">
        <f t="shared" si="31"/>
        <v>11.25</v>
      </c>
      <c r="H365" s="293">
        <v>11</v>
      </c>
      <c r="I365" s="82">
        <f t="shared" si="32"/>
        <v>33</v>
      </c>
      <c r="J365" s="91"/>
      <c r="K365" s="82">
        <f t="shared" si="33"/>
        <v>33</v>
      </c>
      <c r="L365" s="83"/>
      <c r="M365" s="84" t="str">
        <f t="shared" si="34"/>
        <v>Synthèse</v>
      </c>
      <c r="N365" s="43" t="str">
        <f t="shared" si="35"/>
        <v>oui</v>
      </c>
      <c r="O365" s="136" t="s">
        <v>676</v>
      </c>
      <c r="P365" s="136" t="s">
        <v>677</v>
      </c>
      <c r="Q365" s="135" t="s">
        <v>1949</v>
      </c>
      <c r="R365" s="293">
        <v>11</v>
      </c>
    </row>
    <row r="366" spans="1:18" s="43" customFormat="1" ht="24" customHeight="1">
      <c r="A366" s="79">
        <v>359</v>
      </c>
      <c r="B366" s="123" t="s">
        <v>678</v>
      </c>
      <c r="C366" s="123" t="s">
        <v>679</v>
      </c>
      <c r="D366" s="298">
        <v>5</v>
      </c>
      <c r="E366" s="299">
        <v>0.5</v>
      </c>
      <c r="F366" s="80">
        <f t="shared" si="30"/>
        <v>2.75</v>
      </c>
      <c r="G366" s="81">
        <f t="shared" si="31"/>
        <v>8.25</v>
      </c>
      <c r="H366" s="293">
        <v>6</v>
      </c>
      <c r="I366" s="82">
        <f t="shared" si="32"/>
        <v>18</v>
      </c>
      <c r="J366" s="91"/>
      <c r="K366" s="82">
        <f t="shared" si="33"/>
        <v>18</v>
      </c>
      <c r="L366" s="83"/>
      <c r="M366" s="84" t="str">
        <f t="shared" si="34"/>
        <v>Synthèse</v>
      </c>
      <c r="N366" s="43" t="str">
        <f t="shared" si="35"/>
        <v>oui</v>
      </c>
      <c r="O366" s="136" t="s">
        <v>678</v>
      </c>
      <c r="P366" s="136" t="s">
        <v>679</v>
      </c>
      <c r="Q366" s="135" t="s">
        <v>1950</v>
      </c>
      <c r="R366" s="293">
        <v>6</v>
      </c>
    </row>
    <row r="367" spans="1:18" s="43" customFormat="1" ht="24" customHeight="1">
      <c r="A367" s="79">
        <v>360</v>
      </c>
      <c r="B367" s="123" t="s">
        <v>680</v>
      </c>
      <c r="C367" s="123" t="s">
        <v>681</v>
      </c>
      <c r="D367" s="298">
        <v>2.75</v>
      </c>
      <c r="E367" s="299">
        <v>2.5</v>
      </c>
      <c r="F367" s="80">
        <f t="shared" si="30"/>
        <v>2.625</v>
      </c>
      <c r="G367" s="81">
        <f t="shared" si="31"/>
        <v>7.875</v>
      </c>
      <c r="H367" s="293">
        <v>12.5</v>
      </c>
      <c r="I367" s="82">
        <f t="shared" si="32"/>
        <v>37.5</v>
      </c>
      <c r="J367" s="91"/>
      <c r="K367" s="82">
        <f t="shared" si="33"/>
        <v>37.5</v>
      </c>
      <c r="L367" s="83"/>
      <c r="M367" s="84" t="str">
        <f t="shared" si="34"/>
        <v>Synthèse</v>
      </c>
      <c r="N367" s="43" t="str">
        <f t="shared" si="35"/>
        <v>oui</v>
      </c>
      <c r="O367" s="136" t="s">
        <v>680</v>
      </c>
      <c r="P367" s="136" t="s">
        <v>681</v>
      </c>
      <c r="Q367" s="135" t="s">
        <v>1951</v>
      </c>
      <c r="R367" s="293">
        <v>12.5</v>
      </c>
    </row>
    <row r="368" spans="1:18" s="43" customFormat="1" ht="24" customHeight="1">
      <c r="A368" s="79">
        <v>361</v>
      </c>
      <c r="B368" s="123" t="s">
        <v>682</v>
      </c>
      <c r="C368" s="123" t="s">
        <v>438</v>
      </c>
      <c r="D368" s="74">
        <v>6</v>
      </c>
      <c r="E368" s="299">
        <v>1</v>
      </c>
      <c r="F368" s="80">
        <f t="shared" si="30"/>
        <v>3.5</v>
      </c>
      <c r="G368" s="81">
        <f t="shared" si="31"/>
        <v>10.5</v>
      </c>
      <c r="H368" s="293">
        <v>6</v>
      </c>
      <c r="I368" s="82">
        <f t="shared" si="32"/>
        <v>18</v>
      </c>
      <c r="J368" s="91"/>
      <c r="K368" s="82">
        <f t="shared" si="33"/>
        <v>18</v>
      </c>
      <c r="L368" s="83"/>
      <c r="M368" s="84" t="str">
        <f t="shared" si="34"/>
        <v>Synthèse</v>
      </c>
      <c r="N368" s="43" t="str">
        <f t="shared" si="35"/>
        <v>oui</v>
      </c>
      <c r="O368" s="136" t="s">
        <v>682</v>
      </c>
      <c r="P368" s="136" t="s">
        <v>438</v>
      </c>
      <c r="Q368" s="135" t="s">
        <v>1952</v>
      </c>
      <c r="R368" s="293">
        <v>6</v>
      </c>
    </row>
    <row r="369" spans="1:18" s="43" customFormat="1" ht="24" customHeight="1">
      <c r="A369" s="79">
        <v>362</v>
      </c>
      <c r="B369" s="123" t="s">
        <v>683</v>
      </c>
      <c r="C369" s="123" t="s">
        <v>684</v>
      </c>
      <c r="D369" s="298">
        <v>3.75</v>
      </c>
      <c r="E369" s="299">
        <v>2</v>
      </c>
      <c r="F369" s="80">
        <f t="shared" si="30"/>
        <v>2.875</v>
      </c>
      <c r="G369" s="81">
        <f t="shared" si="31"/>
        <v>8.625</v>
      </c>
      <c r="H369" s="293">
        <v>5</v>
      </c>
      <c r="I369" s="82">
        <f t="shared" si="32"/>
        <v>15</v>
      </c>
      <c r="J369" s="91"/>
      <c r="K369" s="82">
        <f t="shared" si="33"/>
        <v>15</v>
      </c>
      <c r="L369" s="83"/>
      <c r="M369" s="84" t="str">
        <f t="shared" si="34"/>
        <v>Synthèse</v>
      </c>
      <c r="N369" s="43" t="str">
        <f t="shared" si="35"/>
        <v>oui</v>
      </c>
      <c r="O369" s="136" t="s">
        <v>683</v>
      </c>
      <c r="P369" s="136" t="s">
        <v>684</v>
      </c>
      <c r="Q369" s="135" t="s">
        <v>1953</v>
      </c>
      <c r="R369" s="293">
        <v>4.5</v>
      </c>
    </row>
    <row r="370" spans="1:18" s="43" customFormat="1" ht="24" customHeight="1">
      <c r="A370" s="79">
        <v>363</v>
      </c>
      <c r="B370" s="123" t="s">
        <v>685</v>
      </c>
      <c r="C370" s="123" t="s">
        <v>106</v>
      </c>
      <c r="D370" s="74">
        <v>6</v>
      </c>
      <c r="E370" s="299">
        <v>9</v>
      </c>
      <c r="F370" s="80">
        <f t="shared" si="30"/>
        <v>7.5</v>
      </c>
      <c r="G370" s="81">
        <f t="shared" si="31"/>
        <v>22.5</v>
      </c>
      <c r="H370" s="142"/>
      <c r="I370" s="82">
        <f t="shared" si="32"/>
        <v>22.5</v>
      </c>
      <c r="J370" s="91"/>
      <c r="K370" s="82">
        <f t="shared" si="33"/>
        <v>22.5</v>
      </c>
      <c r="L370" s="83"/>
      <c r="M370" s="84" t="str">
        <f t="shared" si="34"/>
        <v>Juin</v>
      </c>
      <c r="N370" s="43" t="str">
        <f t="shared" si="35"/>
        <v>oui</v>
      </c>
      <c r="O370" s="136" t="s">
        <v>685</v>
      </c>
      <c r="P370" s="136" t="s">
        <v>106</v>
      </c>
      <c r="Q370" s="135"/>
      <c r="R370" s="142"/>
    </row>
    <row r="371" spans="1:18" s="43" customFormat="1" ht="24" customHeight="1">
      <c r="A371" s="79">
        <v>364</v>
      </c>
      <c r="B371" s="123" t="s">
        <v>686</v>
      </c>
      <c r="C371" s="123" t="s">
        <v>687</v>
      </c>
      <c r="D371" s="298">
        <v>3.75</v>
      </c>
      <c r="E371" s="299">
        <v>8</v>
      </c>
      <c r="F371" s="80">
        <f t="shared" si="30"/>
        <v>5.875</v>
      </c>
      <c r="G371" s="81">
        <f t="shared" si="31"/>
        <v>17.625</v>
      </c>
      <c r="H371" s="142"/>
      <c r="I371" s="82">
        <f t="shared" si="32"/>
        <v>17.625</v>
      </c>
      <c r="J371" s="91"/>
      <c r="K371" s="82">
        <f t="shared" si="33"/>
        <v>17.625</v>
      </c>
      <c r="L371" s="83"/>
      <c r="M371" s="84" t="str">
        <f t="shared" si="34"/>
        <v>Juin</v>
      </c>
      <c r="N371" s="43" t="str">
        <f t="shared" si="35"/>
        <v>oui</v>
      </c>
      <c r="O371" s="136" t="s">
        <v>686</v>
      </c>
      <c r="P371" s="136" t="s">
        <v>687</v>
      </c>
      <c r="Q371" s="135"/>
      <c r="R371" s="142"/>
    </row>
    <row r="372" spans="1:18" s="43" customFormat="1" ht="24" customHeight="1">
      <c r="A372" s="79">
        <v>365</v>
      </c>
      <c r="B372" s="123" t="s">
        <v>688</v>
      </c>
      <c r="C372" s="123" t="s">
        <v>689</v>
      </c>
      <c r="D372" s="298">
        <v>9</v>
      </c>
      <c r="E372" s="299">
        <v>5</v>
      </c>
      <c r="F372" s="80">
        <f t="shared" si="30"/>
        <v>7</v>
      </c>
      <c r="G372" s="81">
        <f t="shared" si="31"/>
        <v>21</v>
      </c>
      <c r="H372" s="142"/>
      <c r="I372" s="82">
        <f t="shared" si="32"/>
        <v>21</v>
      </c>
      <c r="J372" s="91"/>
      <c r="K372" s="82">
        <f t="shared" si="33"/>
        <v>21</v>
      </c>
      <c r="L372" s="83"/>
      <c r="M372" s="84" t="str">
        <f t="shared" si="34"/>
        <v>Juin</v>
      </c>
      <c r="N372" s="43" t="str">
        <f t="shared" si="35"/>
        <v>oui</v>
      </c>
      <c r="O372" s="136" t="s">
        <v>688</v>
      </c>
      <c r="P372" s="136" t="s">
        <v>689</v>
      </c>
      <c r="Q372" s="135"/>
      <c r="R372" s="142"/>
    </row>
    <row r="373" spans="1:18" s="43" customFormat="1" ht="24" customHeight="1">
      <c r="A373" s="79">
        <v>366</v>
      </c>
      <c r="B373" s="123" t="s">
        <v>690</v>
      </c>
      <c r="C373" s="123" t="s">
        <v>691</v>
      </c>
      <c r="D373" s="298">
        <v>6</v>
      </c>
      <c r="E373" s="299">
        <v>3.5</v>
      </c>
      <c r="F373" s="80">
        <f t="shared" si="30"/>
        <v>4.75</v>
      </c>
      <c r="G373" s="81">
        <f t="shared" si="31"/>
        <v>14.25</v>
      </c>
      <c r="H373" s="293">
        <v>8</v>
      </c>
      <c r="I373" s="82">
        <f t="shared" si="32"/>
        <v>24</v>
      </c>
      <c r="J373" s="91"/>
      <c r="K373" s="82">
        <f t="shared" si="33"/>
        <v>24</v>
      </c>
      <c r="L373" s="83"/>
      <c r="M373" s="84" t="str">
        <f t="shared" si="34"/>
        <v>Synthèse</v>
      </c>
      <c r="N373" s="43" t="str">
        <f t="shared" si="35"/>
        <v>oui</v>
      </c>
      <c r="O373" s="136" t="s">
        <v>690</v>
      </c>
      <c r="P373" s="136" t="s">
        <v>691</v>
      </c>
      <c r="Q373" s="135" t="s">
        <v>1954</v>
      </c>
      <c r="R373" s="293">
        <v>8</v>
      </c>
    </row>
    <row r="374" spans="1:18" s="43" customFormat="1" ht="24" customHeight="1">
      <c r="A374" s="79">
        <v>367</v>
      </c>
      <c r="B374" s="123" t="s">
        <v>692</v>
      </c>
      <c r="C374" s="123" t="s">
        <v>693</v>
      </c>
      <c r="D374" s="298">
        <v>1.25</v>
      </c>
      <c r="E374" s="299">
        <v>4.5</v>
      </c>
      <c r="F374" s="80">
        <f t="shared" si="30"/>
        <v>2.875</v>
      </c>
      <c r="G374" s="81">
        <f t="shared" si="31"/>
        <v>8.625</v>
      </c>
      <c r="H374" s="293">
        <v>10</v>
      </c>
      <c r="I374" s="82">
        <f t="shared" si="32"/>
        <v>30</v>
      </c>
      <c r="J374" s="91"/>
      <c r="K374" s="82">
        <f t="shared" si="33"/>
        <v>30</v>
      </c>
      <c r="L374" s="83"/>
      <c r="M374" s="84" t="str">
        <f t="shared" si="34"/>
        <v>Synthèse</v>
      </c>
      <c r="N374" s="43" t="str">
        <f t="shared" si="35"/>
        <v>oui</v>
      </c>
      <c r="O374" s="136" t="s">
        <v>692</v>
      </c>
      <c r="P374" s="136" t="s">
        <v>693</v>
      </c>
      <c r="Q374" s="135" t="s">
        <v>1955</v>
      </c>
      <c r="R374" s="293">
        <v>10</v>
      </c>
    </row>
    <row r="375" spans="1:18" s="43" customFormat="1" ht="24" customHeight="1">
      <c r="A375" s="79">
        <v>368</v>
      </c>
      <c r="B375" s="123" t="s">
        <v>692</v>
      </c>
      <c r="C375" s="123" t="s">
        <v>41</v>
      </c>
      <c r="D375" s="298">
        <v>5</v>
      </c>
      <c r="E375" s="299">
        <v>5</v>
      </c>
      <c r="F375" s="80">
        <f t="shared" si="30"/>
        <v>5</v>
      </c>
      <c r="G375" s="81">
        <f t="shared" si="31"/>
        <v>15</v>
      </c>
      <c r="H375" s="293">
        <v>7.5</v>
      </c>
      <c r="I375" s="82">
        <f t="shared" si="32"/>
        <v>22.5</v>
      </c>
      <c r="J375" s="91"/>
      <c r="K375" s="82">
        <f t="shared" si="33"/>
        <v>22.5</v>
      </c>
      <c r="L375" s="83"/>
      <c r="M375" s="84" t="str">
        <f t="shared" si="34"/>
        <v>Synthèse</v>
      </c>
      <c r="N375" s="43" t="str">
        <f t="shared" si="35"/>
        <v>oui</v>
      </c>
      <c r="O375" s="136" t="s">
        <v>692</v>
      </c>
      <c r="P375" s="136" t="s">
        <v>41</v>
      </c>
      <c r="Q375" s="135" t="s">
        <v>1956</v>
      </c>
      <c r="R375" s="293">
        <v>7.5</v>
      </c>
    </row>
    <row r="376" spans="1:18" s="43" customFormat="1" ht="24" customHeight="1">
      <c r="A376" s="79">
        <v>369</v>
      </c>
      <c r="B376" s="123" t="s">
        <v>694</v>
      </c>
      <c r="C376" s="123" t="s">
        <v>695</v>
      </c>
      <c r="D376" s="298">
        <v>6.5</v>
      </c>
      <c r="E376" s="299">
        <v>8</v>
      </c>
      <c r="F376" s="80">
        <f t="shared" si="30"/>
        <v>7.25</v>
      </c>
      <c r="G376" s="81">
        <f t="shared" si="31"/>
        <v>21.75</v>
      </c>
      <c r="H376" s="142"/>
      <c r="I376" s="82">
        <f t="shared" si="32"/>
        <v>21.75</v>
      </c>
      <c r="J376" s="91"/>
      <c r="K376" s="82">
        <f t="shared" si="33"/>
        <v>21.75</v>
      </c>
      <c r="L376" s="83"/>
      <c r="M376" s="84" t="str">
        <f t="shared" si="34"/>
        <v>Juin</v>
      </c>
      <c r="N376" s="43" t="str">
        <f t="shared" si="35"/>
        <v>oui</v>
      </c>
      <c r="O376" s="136" t="s">
        <v>694</v>
      </c>
      <c r="P376" s="136" t="s">
        <v>695</v>
      </c>
      <c r="Q376" s="135"/>
      <c r="R376" s="142"/>
    </row>
    <row r="377" spans="1:18" s="43" customFormat="1" ht="24" customHeight="1">
      <c r="A377" s="79">
        <v>370</v>
      </c>
      <c r="B377" s="123" t="s">
        <v>696</v>
      </c>
      <c r="C377" s="123" t="s">
        <v>208</v>
      </c>
      <c r="D377" s="298">
        <v>2.5</v>
      </c>
      <c r="E377" s="299">
        <v>3</v>
      </c>
      <c r="F377" s="80">
        <f t="shared" si="30"/>
        <v>2.75</v>
      </c>
      <c r="G377" s="81">
        <f t="shared" si="31"/>
        <v>8.25</v>
      </c>
      <c r="H377" s="293">
        <v>4.5</v>
      </c>
      <c r="I377" s="82">
        <f t="shared" si="32"/>
        <v>13.5</v>
      </c>
      <c r="J377" s="91"/>
      <c r="K377" s="82">
        <f t="shared" si="33"/>
        <v>13.5</v>
      </c>
      <c r="L377" s="83"/>
      <c r="M377" s="84" t="str">
        <f t="shared" si="34"/>
        <v>Synthèse</v>
      </c>
      <c r="N377" s="43" t="str">
        <f t="shared" si="35"/>
        <v>oui</v>
      </c>
      <c r="O377" s="136" t="s">
        <v>696</v>
      </c>
      <c r="P377" s="136" t="s">
        <v>208</v>
      </c>
      <c r="Q377" s="135" t="s">
        <v>1957</v>
      </c>
      <c r="R377" s="293">
        <v>4.5</v>
      </c>
    </row>
    <row r="378" spans="1:18" s="43" customFormat="1" ht="24" customHeight="1">
      <c r="A378" s="79">
        <v>371</v>
      </c>
      <c r="B378" s="123" t="s">
        <v>697</v>
      </c>
      <c r="C378" s="123" t="s">
        <v>698</v>
      </c>
      <c r="D378" s="298">
        <v>8</v>
      </c>
      <c r="E378" s="299">
        <v>5.5</v>
      </c>
      <c r="F378" s="80">
        <f t="shared" si="30"/>
        <v>6.75</v>
      </c>
      <c r="G378" s="81">
        <f t="shared" si="31"/>
        <v>20.25</v>
      </c>
      <c r="H378" s="142"/>
      <c r="I378" s="82">
        <f t="shared" si="32"/>
        <v>20.25</v>
      </c>
      <c r="J378" s="91"/>
      <c r="K378" s="82">
        <f t="shared" si="33"/>
        <v>20.25</v>
      </c>
      <c r="L378" s="83"/>
      <c r="M378" s="84" t="str">
        <f t="shared" si="34"/>
        <v>Juin</v>
      </c>
      <c r="N378" s="43" t="str">
        <f t="shared" si="35"/>
        <v>oui</v>
      </c>
      <c r="O378" s="136" t="s">
        <v>697</v>
      </c>
      <c r="P378" s="136" t="s">
        <v>698</v>
      </c>
      <c r="Q378" s="135"/>
      <c r="R378" s="142"/>
    </row>
    <row r="379" spans="1:18" s="43" customFormat="1" ht="24" customHeight="1">
      <c r="A379" s="79">
        <v>372</v>
      </c>
      <c r="B379" s="123" t="s">
        <v>699</v>
      </c>
      <c r="C379" s="123" t="s">
        <v>700</v>
      </c>
      <c r="D379" s="298">
        <v>2.25</v>
      </c>
      <c r="E379" s="299">
        <v>2</v>
      </c>
      <c r="F379" s="80">
        <f t="shared" si="30"/>
        <v>2.125</v>
      </c>
      <c r="G379" s="81">
        <f t="shared" si="31"/>
        <v>6.375</v>
      </c>
      <c r="H379" s="293">
        <v>5.5</v>
      </c>
      <c r="I379" s="82">
        <f t="shared" si="32"/>
        <v>16.5</v>
      </c>
      <c r="J379" s="91"/>
      <c r="K379" s="82">
        <f t="shared" si="33"/>
        <v>16.5</v>
      </c>
      <c r="L379" s="83"/>
      <c r="M379" s="84" t="str">
        <f t="shared" si="34"/>
        <v>Synthèse</v>
      </c>
      <c r="N379" s="43" t="str">
        <f t="shared" si="35"/>
        <v>oui</v>
      </c>
      <c r="O379" s="136" t="s">
        <v>699</v>
      </c>
      <c r="P379" s="136" t="s">
        <v>700</v>
      </c>
      <c r="Q379" s="135" t="s">
        <v>1958</v>
      </c>
      <c r="R379" s="293">
        <v>5.5</v>
      </c>
    </row>
    <row r="380" spans="1:18" s="43" customFormat="1" ht="24" customHeight="1">
      <c r="A380" s="79">
        <v>373</v>
      </c>
      <c r="B380" s="123" t="s">
        <v>701</v>
      </c>
      <c r="C380" s="123" t="s">
        <v>702</v>
      </c>
      <c r="D380" s="298">
        <v>5.5</v>
      </c>
      <c r="E380" s="299">
        <v>2</v>
      </c>
      <c r="F380" s="80">
        <f t="shared" si="30"/>
        <v>3.75</v>
      </c>
      <c r="G380" s="81">
        <f t="shared" si="31"/>
        <v>11.25</v>
      </c>
      <c r="H380" s="293">
        <v>6</v>
      </c>
      <c r="I380" s="82">
        <f t="shared" si="32"/>
        <v>18</v>
      </c>
      <c r="J380" s="91"/>
      <c r="K380" s="82">
        <f t="shared" si="33"/>
        <v>18</v>
      </c>
      <c r="L380" s="83"/>
      <c r="M380" s="84" t="str">
        <f t="shared" si="34"/>
        <v>Synthèse</v>
      </c>
      <c r="N380" s="43" t="str">
        <f t="shared" si="35"/>
        <v>oui</v>
      </c>
      <c r="O380" s="136" t="s">
        <v>701</v>
      </c>
      <c r="P380" s="136" t="s">
        <v>702</v>
      </c>
      <c r="Q380" s="135" t="s">
        <v>1959</v>
      </c>
      <c r="R380" s="293">
        <v>6</v>
      </c>
    </row>
    <row r="381" spans="1:18" s="43" customFormat="1" ht="24" customHeight="1">
      <c r="A381" s="79">
        <v>374</v>
      </c>
      <c r="B381" s="123" t="s">
        <v>703</v>
      </c>
      <c r="C381" s="123" t="s">
        <v>704</v>
      </c>
      <c r="D381" s="298">
        <v>5.5</v>
      </c>
      <c r="E381" s="299">
        <v>6.5</v>
      </c>
      <c r="F381" s="80">
        <f t="shared" si="30"/>
        <v>6</v>
      </c>
      <c r="G381" s="81">
        <f t="shared" si="31"/>
        <v>18</v>
      </c>
      <c r="H381" s="142"/>
      <c r="I381" s="82">
        <f t="shared" si="32"/>
        <v>18</v>
      </c>
      <c r="J381" s="91"/>
      <c r="K381" s="82">
        <f t="shared" si="33"/>
        <v>18</v>
      </c>
      <c r="L381" s="83"/>
      <c r="M381" s="84" t="str">
        <f t="shared" si="34"/>
        <v>Juin</v>
      </c>
      <c r="N381" s="43" t="str">
        <f t="shared" si="35"/>
        <v>oui</v>
      </c>
      <c r="O381" s="136" t="s">
        <v>703</v>
      </c>
      <c r="P381" s="136" t="s">
        <v>704</v>
      </c>
      <c r="Q381" s="135"/>
      <c r="R381" s="142"/>
    </row>
    <row r="382" spans="1:18" s="43" customFormat="1" ht="24" customHeight="1">
      <c r="A382" s="79">
        <v>375</v>
      </c>
      <c r="B382" s="123" t="s">
        <v>705</v>
      </c>
      <c r="C382" s="123" t="s">
        <v>788</v>
      </c>
      <c r="D382" s="74">
        <v>4</v>
      </c>
      <c r="E382" s="299">
        <v>7.5</v>
      </c>
      <c r="F382" s="80">
        <f t="shared" si="30"/>
        <v>5.75</v>
      </c>
      <c r="G382" s="81">
        <f t="shared" si="31"/>
        <v>17.25</v>
      </c>
      <c r="H382" s="293">
        <v>11.5</v>
      </c>
      <c r="I382" s="82">
        <f t="shared" si="32"/>
        <v>34.5</v>
      </c>
      <c r="J382" s="91"/>
      <c r="K382" s="82">
        <f t="shared" si="33"/>
        <v>34.5</v>
      </c>
      <c r="L382" s="83"/>
      <c r="M382" s="84" t="str">
        <f t="shared" si="34"/>
        <v>Synthèse</v>
      </c>
      <c r="N382" s="43" t="str">
        <f t="shared" si="35"/>
        <v>oui</v>
      </c>
      <c r="O382" s="136" t="s">
        <v>705</v>
      </c>
      <c r="P382" s="136" t="s">
        <v>788</v>
      </c>
      <c r="Q382" s="135" t="s">
        <v>1960</v>
      </c>
      <c r="R382" s="293">
        <v>11.5</v>
      </c>
    </row>
    <row r="383" spans="1:18" s="43" customFormat="1" ht="24" customHeight="1">
      <c r="A383" s="79">
        <v>376</v>
      </c>
      <c r="B383" s="123" t="s">
        <v>707</v>
      </c>
      <c r="C383" s="123" t="s">
        <v>204</v>
      </c>
      <c r="D383" s="298">
        <v>12</v>
      </c>
      <c r="E383" s="299">
        <v>7.5</v>
      </c>
      <c r="F383" s="80">
        <f t="shared" si="30"/>
        <v>9.75</v>
      </c>
      <c r="G383" s="81">
        <f t="shared" si="31"/>
        <v>29.25</v>
      </c>
      <c r="H383" s="142"/>
      <c r="I383" s="82">
        <f t="shared" si="32"/>
        <v>29.25</v>
      </c>
      <c r="J383" s="91"/>
      <c r="K383" s="82">
        <f t="shared" si="33"/>
        <v>29.25</v>
      </c>
      <c r="L383" s="83"/>
      <c r="M383" s="84" t="str">
        <f t="shared" si="34"/>
        <v>Juin</v>
      </c>
      <c r="N383" s="43" t="str">
        <f t="shared" si="35"/>
        <v>oui</v>
      </c>
      <c r="O383" s="136" t="s">
        <v>707</v>
      </c>
      <c r="P383" s="136" t="s">
        <v>204</v>
      </c>
      <c r="Q383" s="135"/>
      <c r="R383" s="142"/>
    </row>
    <row r="384" spans="1:18" s="43" customFormat="1" ht="24" customHeight="1">
      <c r="A384" s="79">
        <v>377</v>
      </c>
      <c r="B384" s="123" t="s">
        <v>709</v>
      </c>
      <c r="C384" s="123" t="s">
        <v>710</v>
      </c>
      <c r="D384" s="298">
        <v>2.25</v>
      </c>
      <c r="E384" s="299">
        <v>8</v>
      </c>
      <c r="F384" s="80">
        <f t="shared" si="30"/>
        <v>5.125</v>
      </c>
      <c r="G384" s="81">
        <f t="shared" si="31"/>
        <v>15.375</v>
      </c>
      <c r="H384" s="293">
        <v>10</v>
      </c>
      <c r="I384" s="82">
        <f t="shared" si="32"/>
        <v>30</v>
      </c>
      <c r="J384" s="91"/>
      <c r="K384" s="82">
        <f t="shared" si="33"/>
        <v>30</v>
      </c>
      <c r="L384" s="83"/>
      <c r="M384" s="84" t="str">
        <f t="shared" si="34"/>
        <v>Synthèse</v>
      </c>
      <c r="N384" s="43" t="str">
        <f t="shared" si="35"/>
        <v>oui</v>
      </c>
      <c r="O384" s="136" t="s">
        <v>709</v>
      </c>
      <c r="P384" s="136" t="s">
        <v>710</v>
      </c>
      <c r="Q384" s="135" t="s">
        <v>1961</v>
      </c>
      <c r="R384" s="293">
        <v>10</v>
      </c>
    </row>
    <row r="385" spans="1:18" s="43" customFormat="1" ht="24" customHeight="1">
      <c r="A385" s="79">
        <v>378</v>
      </c>
      <c r="B385" s="123" t="s">
        <v>711</v>
      </c>
      <c r="C385" s="123" t="s">
        <v>234</v>
      </c>
      <c r="D385" s="298">
        <v>6</v>
      </c>
      <c r="E385" s="299">
        <v>8</v>
      </c>
      <c r="F385" s="80">
        <f t="shared" si="30"/>
        <v>7</v>
      </c>
      <c r="G385" s="81">
        <f t="shared" si="31"/>
        <v>21</v>
      </c>
      <c r="H385" s="142"/>
      <c r="I385" s="82">
        <f t="shared" si="32"/>
        <v>21</v>
      </c>
      <c r="J385" s="91"/>
      <c r="K385" s="82">
        <f t="shared" si="33"/>
        <v>21</v>
      </c>
      <c r="L385" s="83"/>
      <c r="M385" s="84" t="str">
        <f t="shared" si="34"/>
        <v>Juin</v>
      </c>
      <c r="N385" s="43" t="str">
        <f t="shared" si="35"/>
        <v>oui</v>
      </c>
      <c r="O385" s="136" t="s">
        <v>711</v>
      </c>
      <c r="P385" s="136" t="s">
        <v>234</v>
      </c>
      <c r="Q385" s="135"/>
      <c r="R385" s="142"/>
    </row>
    <row r="386" spans="1:18" s="43" customFormat="1" ht="24" customHeight="1">
      <c r="A386" s="79">
        <v>379</v>
      </c>
      <c r="B386" s="123" t="s">
        <v>712</v>
      </c>
      <c r="C386" s="123" t="s">
        <v>658</v>
      </c>
      <c r="D386" s="298">
        <v>4</v>
      </c>
      <c r="E386" s="299">
        <v>5</v>
      </c>
      <c r="F386" s="80">
        <f t="shared" si="30"/>
        <v>4.5</v>
      </c>
      <c r="G386" s="81">
        <f t="shared" si="31"/>
        <v>13.5</v>
      </c>
      <c r="H386" s="293">
        <v>5</v>
      </c>
      <c r="I386" s="82">
        <f t="shared" si="32"/>
        <v>15</v>
      </c>
      <c r="J386" s="91"/>
      <c r="K386" s="82">
        <f t="shared" si="33"/>
        <v>15</v>
      </c>
      <c r="L386" s="83"/>
      <c r="M386" s="84" t="str">
        <f t="shared" si="34"/>
        <v>Synthèse</v>
      </c>
      <c r="N386" s="43" t="str">
        <f t="shared" si="35"/>
        <v>oui</v>
      </c>
      <c r="O386" s="136" t="s">
        <v>712</v>
      </c>
      <c r="P386" s="136" t="s">
        <v>658</v>
      </c>
      <c r="Q386" s="135" t="s">
        <v>1962</v>
      </c>
      <c r="R386" s="293">
        <v>3.5</v>
      </c>
    </row>
    <row r="387" spans="1:18" s="43" customFormat="1" ht="24" customHeight="1">
      <c r="A387" s="79">
        <v>380</v>
      </c>
      <c r="B387" s="123" t="s">
        <v>125</v>
      </c>
      <c r="C387" s="123" t="s">
        <v>713</v>
      </c>
      <c r="D387" s="298">
        <v>2.25</v>
      </c>
      <c r="E387" s="299">
        <v>1.5</v>
      </c>
      <c r="F387" s="80">
        <f t="shared" si="30"/>
        <v>1.875</v>
      </c>
      <c r="G387" s="81">
        <f t="shared" si="31"/>
        <v>5.625</v>
      </c>
      <c r="H387" s="293">
        <v>2</v>
      </c>
      <c r="I387" s="82">
        <f t="shared" si="32"/>
        <v>6</v>
      </c>
      <c r="J387" s="91"/>
      <c r="K387" s="82">
        <f t="shared" si="33"/>
        <v>6</v>
      </c>
      <c r="L387" s="83"/>
      <c r="M387" s="84" t="str">
        <f t="shared" si="34"/>
        <v>Synthèse</v>
      </c>
      <c r="N387" s="43" t="str">
        <f t="shared" si="35"/>
        <v>oui</v>
      </c>
      <c r="O387" s="136" t="s">
        <v>125</v>
      </c>
      <c r="P387" s="136" t="s">
        <v>713</v>
      </c>
      <c r="Q387" s="135" t="s">
        <v>1963</v>
      </c>
      <c r="R387" s="293">
        <v>2</v>
      </c>
    </row>
    <row r="388" spans="1:18" s="43" customFormat="1" ht="24" customHeight="1">
      <c r="A388" s="79">
        <v>381</v>
      </c>
      <c r="B388" s="123" t="s">
        <v>714</v>
      </c>
      <c r="C388" s="123" t="s">
        <v>715</v>
      </c>
      <c r="D388" s="298">
        <v>4.25</v>
      </c>
      <c r="E388" s="299">
        <v>3</v>
      </c>
      <c r="F388" s="80">
        <f t="shared" si="30"/>
        <v>3.625</v>
      </c>
      <c r="G388" s="81">
        <f t="shared" si="31"/>
        <v>10.875</v>
      </c>
      <c r="H388" s="293">
        <v>8.5</v>
      </c>
      <c r="I388" s="82">
        <f t="shared" si="32"/>
        <v>25.5</v>
      </c>
      <c r="J388" s="91"/>
      <c r="K388" s="82">
        <f t="shared" si="33"/>
        <v>25.5</v>
      </c>
      <c r="L388" s="83"/>
      <c r="M388" s="84" t="str">
        <f t="shared" si="34"/>
        <v>Synthèse</v>
      </c>
      <c r="N388" s="43" t="str">
        <f t="shared" si="35"/>
        <v>oui</v>
      </c>
      <c r="O388" s="136" t="s">
        <v>714</v>
      </c>
      <c r="P388" s="136" t="s">
        <v>715</v>
      </c>
      <c r="Q388" s="135" t="s">
        <v>1964</v>
      </c>
      <c r="R388" s="293">
        <v>8.5</v>
      </c>
    </row>
    <row r="389" spans="1:18" s="43" customFormat="1" ht="24" customHeight="1">
      <c r="A389" s="79">
        <v>382</v>
      </c>
      <c r="B389" s="123" t="s">
        <v>716</v>
      </c>
      <c r="C389" s="123" t="s">
        <v>717</v>
      </c>
      <c r="D389" s="298">
        <v>5</v>
      </c>
      <c r="E389" s="299">
        <v>6</v>
      </c>
      <c r="F389" s="80">
        <f t="shared" si="30"/>
        <v>5.5</v>
      </c>
      <c r="G389" s="81">
        <f t="shared" si="31"/>
        <v>16.5</v>
      </c>
      <c r="H389" s="142"/>
      <c r="I389" s="82">
        <f t="shared" si="32"/>
        <v>16.5</v>
      </c>
      <c r="J389" s="91"/>
      <c r="K389" s="82">
        <f t="shared" si="33"/>
        <v>16.5</v>
      </c>
      <c r="L389" s="83"/>
      <c r="M389" s="84" t="str">
        <f t="shared" si="34"/>
        <v>Juin</v>
      </c>
      <c r="N389" s="43" t="str">
        <f t="shared" si="35"/>
        <v>oui</v>
      </c>
      <c r="O389" s="136" t="s">
        <v>716</v>
      </c>
      <c r="P389" s="136" t="s">
        <v>717</v>
      </c>
      <c r="Q389" s="135"/>
      <c r="R389" s="142"/>
    </row>
    <row r="390" spans="1:18" s="43" customFormat="1" ht="24" customHeight="1">
      <c r="A390" s="79">
        <v>383</v>
      </c>
      <c r="B390" s="123" t="s">
        <v>126</v>
      </c>
      <c r="C390" s="123" t="s">
        <v>718</v>
      </c>
      <c r="D390" s="298">
        <v>5.5</v>
      </c>
      <c r="E390" s="299">
        <v>2.5</v>
      </c>
      <c r="F390" s="80">
        <f t="shared" si="30"/>
        <v>4</v>
      </c>
      <c r="G390" s="81">
        <f t="shared" si="31"/>
        <v>12</v>
      </c>
      <c r="H390" s="293">
        <v>7</v>
      </c>
      <c r="I390" s="82">
        <f t="shared" si="32"/>
        <v>21</v>
      </c>
      <c r="J390" s="91"/>
      <c r="K390" s="82">
        <f t="shared" si="33"/>
        <v>21</v>
      </c>
      <c r="L390" s="83"/>
      <c r="M390" s="84" t="str">
        <f t="shared" si="34"/>
        <v>Synthèse</v>
      </c>
      <c r="N390" s="43" t="str">
        <f t="shared" si="35"/>
        <v>oui</v>
      </c>
      <c r="O390" s="136" t="s">
        <v>126</v>
      </c>
      <c r="P390" s="136" t="s">
        <v>718</v>
      </c>
      <c r="Q390" s="135" t="s">
        <v>1965</v>
      </c>
      <c r="R390" s="293">
        <v>7</v>
      </c>
    </row>
    <row r="391" spans="1:18" s="43" customFormat="1" ht="24" customHeight="1">
      <c r="A391" s="79">
        <v>384</v>
      </c>
      <c r="B391" s="123" t="s">
        <v>719</v>
      </c>
      <c r="C391" s="123" t="s">
        <v>515</v>
      </c>
      <c r="D391" s="298">
        <v>2</v>
      </c>
      <c r="E391" s="299">
        <v>1</v>
      </c>
      <c r="F391" s="80">
        <f t="shared" si="30"/>
        <v>1.5</v>
      </c>
      <c r="G391" s="81">
        <f t="shared" si="31"/>
        <v>4.5</v>
      </c>
      <c r="H391" s="293">
        <v>2</v>
      </c>
      <c r="I391" s="82">
        <f t="shared" si="32"/>
        <v>6</v>
      </c>
      <c r="J391" s="91"/>
      <c r="K391" s="82">
        <f t="shared" si="33"/>
        <v>6</v>
      </c>
      <c r="L391" s="83"/>
      <c r="M391" s="84" t="str">
        <f t="shared" si="34"/>
        <v>Synthèse</v>
      </c>
      <c r="N391" s="43" t="str">
        <f t="shared" si="35"/>
        <v>oui</v>
      </c>
      <c r="O391" s="136" t="s">
        <v>719</v>
      </c>
      <c r="P391" s="136" t="s">
        <v>515</v>
      </c>
      <c r="Q391" s="135" t="s">
        <v>1966</v>
      </c>
      <c r="R391" s="293">
        <v>2</v>
      </c>
    </row>
    <row r="392" spans="1:18" s="43" customFormat="1" ht="24" customHeight="1">
      <c r="A392" s="79">
        <v>385</v>
      </c>
      <c r="B392" s="123" t="s">
        <v>720</v>
      </c>
      <c r="C392" s="123" t="s">
        <v>721</v>
      </c>
      <c r="D392" s="298">
        <v>5</v>
      </c>
      <c r="E392" s="299">
        <v>6.5</v>
      </c>
      <c r="F392" s="80">
        <f t="shared" ref="F392:F421" si="36">IF(AND(D392=0,E392=0),L392/3,(D392+E392)/2)</f>
        <v>5.75</v>
      </c>
      <c r="G392" s="81">
        <f t="shared" ref="G392:G421" si="37">F392*3</f>
        <v>17.25</v>
      </c>
      <c r="H392" s="142"/>
      <c r="I392" s="82">
        <f t="shared" ref="I392:I421" si="38">MAX(G392,H392*3)</f>
        <v>17.25</v>
      </c>
      <c r="J392" s="91"/>
      <c r="K392" s="82">
        <f t="shared" ref="K392:K421" si="39">MAX(I392,J392*3)</f>
        <v>17.25</v>
      </c>
      <c r="L392" s="83"/>
      <c r="M392" s="84" t="str">
        <f t="shared" ref="M392:M421" si="40">IF(ISBLANK(J392),IF(ISBLANK(H392),"Juin","Synthèse"),"Rattrapage")</f>
        <v>Juin</v>
      </c>
      <c r="N392" s="43" t="str">
        <f t="shared" si="35"/>
        <v>oui</v>
      </c>
      <c r="O392" s="136" t="s">
        <v>720</v>
      </c>
      <c r="P392" s="136" t="s">
        <v>721</v>
      </c>
      <c r="Q392" s="135"/>
      <c r="R392" s="142"/>
    </row>
    <row r="393" spans="1:18" s="43" customFormat="1" ht="24" customHeight="1">
      <c r="A393" s="79">
        <v>386</v>
      </c>
      <c r="B393" s="123" t="s">
        <v>722</v>
      </c>
      <c r="C393" s="123" t="s">
        <v>723</v>
      </c>
      <c r="D393" s="298">
        <v>2.25</v>
      </c>
      <c r="E393" s="299">
        <v>5.5</v>
      </c>
      <c r="F393" s="80">
        <f t="shared" si="36"/>
        <v>3.875</v>
      </c>
      <c r="G393" s="81">
        <f t="shared" si="37"/>
        <v>11.625</v>
      </c>
      <c r="H393" s="293">
        <v>7</v>
      </c>
      <c r="I393" s="82">
        <f t="shared" si="38"/>
        <v>21</v>
      </c>
      <c r="J393" s="91"/>
      <c r="K393" s="82">
        <f t="shared" si="39"/>
        <v>21</v>
      </c>
      <c r="L393" s="83"/>
      <c r="M393" s="84" t="str">
        <f t="shared" si="40"/>
        <v>Synthèse</v>
      </c>
      <c r="N393" s="43" t="str">
        <f t="shared" ref="N393:N421" si="41">IF(AND(B393=O393,C393=P393),"oui","non")</f>
        <v>oui</v>
      </c>
      <c r="O393" s="136" t="s">
        <v>722</v>
      </c>
      <c r="P393" s="136" t="s">
        <v>723</v>
      </c>
      <c r="Q393" s="135" t="s">
        <v>1967</v>
      </c>
      <c r="R393" s="293">
        <v>7</v>
      </c>
    </row>
    <row r="394" spans="1:18" s="43" customFormat="1" ht="24" customHeight="1">
      <c r="A394" s="79">
        <v>387</v>
      </c>
      <c r="B394" s="123" t="s">
        <v>724</v>
      </c>
      <c r="C394" s="123" t="s">
        <v>789</v>
      </c>
      <c r="D394" s="298">
        <v>6</v>
      </c>
      <c r="E394" s="299">
        <v>3</v>
      </c>
      <c r="F394" s="80">
        <f t="shared" si="36"/>
        <v>4.5</v>
      </c>
      <c r="G394" s="81">
        <f t="shared" si="37"/>
        <v>13.5</v>
      </c>
      <c r="H394" s="293">
        <v>5</v>
      </c>
      <c r="I394" s="82">
        <f t="shared" si="38"/>
        <v>15</v>
      </c>
      <c r="J394" s="91"/>
      <c r="K394" s="82">
        <f t="shared" si="39"/>
        <v>15</v>
      </c>
      <c r="L394" s="83"/>
      <c r="M394" s="84" t="str">
        <f t="shared" si="40"/>
        <v>Synthèse</v>
      </c>
      <c r="N394" s="43" t="str">
        <f t="shared" si="41"/>
        <v>oui</v>
      </c>
      <c r="O394" s="136" t="s">
        <v>724</v>
      </c>
      <c r="P394" s="136" t="s">
        <v>789</v>
      </c>
      <c r="Q394" s="135" t="s">
        <v>1968</v>
      </c>
      <c r="R394" s="293">
        <v>2</v>
      </c>
    </row>
    <row r="395" spans="1:18" s="43" customFormat="1" ht="24" customHeight="1">
      <c r="A395" s="79">
        <v>388</v>
      </c>
      <c r="B395" s="123" t="s">
        <v>725</v>
      </c>
      <c r="C395" s="123" t="s">
        <v>790</v>
      </c>
      <c r="D395" s="298">
        <v>3.75</v>
      </c>
      <c r="E395" s="299">
        <v>6.5</v>
      </c>
      <c r="F395" s="80">
        <f t="shared" si="36"/>
        <v>5.125</v>
      </c>
      <c r="G395" s="81">
        <f t="shared" si="37"/>
        <v>15.375</v>
      </c>
      <c r="H395" s="293">
        <v>8.5</v>
      </c>
      <c r="I395" s="82">
        <f t="shared" si="38"/>
        <v>25.5</v>
      </c>
      <c r="J395" s="91"/>
      <c r="K395" s="82">
        <f t="shared" si="39"/>
        <v>25.5</v>
      </c>
      <c r="L395" s="83"/>
      <c r="M395" s="84" t="str">
        <f t="shared" si="40"/>
        <v>Synthèse</v>
      </c>
      <c r="N395" s="43" t="str">
        <f t="shared" si="41"/>
        <v>oui</v>
      </c>
      <c r="O395" s="136" t="s">
        <v>725</v>
      </c>
      <c r="P395" s="136" t="s">
        <v>790</v>
      </c>
      <c r="Q395" s="135" t="s">
        <v>1969</v>
      </c>
      <c r="R395" s="293">
        <v>8.5</v>
      </c>
    </row>
    <row r="396" spans="1:18" s="43" customFormat="1" ht="24" customHeight="1">
      <c r="A396" s="79">
        <v>389</v>
      </c>
      <c r="B396" s="123" t="s">
        <v>726</v>
      </c>
      <c r="C396" s="123" t="s">
        <v>91</v>
      </c>
      <c r="D396" s="298">
        <v>2.5</v>
      </c>
      <c r="E396" s="299">
        <v>5.5</v>
      </c>
      <c r="F396" s="80">
        <f t="shared" si="36"/>
        <v>4</v>
      </c>
      <c r="G396" s="81">
        <f t="shared" si="37"/>
        <v>12</v>
      </c>
      <c r="H396" s="293">
        <v>6.5</v>
      </c>
      <c r="I396" s="82">
        <f t="shared" si="38"/>
        <v>19.5</v>
      </c>
      <c r="J396" s="91"/>
      <c r="K396" s="82">
        <f t="shared" si="39"/>
        <v>19.5</v>
      </c>
      <c r="L396" s="83"/>
      <c r="M396" s="84" t="str">
        <f t="shared" si="40"/>
        <v>Synthèse</v>
      </c>
      <c r="N396" s="43" t="str">
        <f t="shared" si="41"/>
        <v>oui</v>
      </c>
      <c r="O396" s="136" t="s">
        <v>726</v>
      </c>
      <c r="P396" s="136" t="s">
        <v>91</v>
      </c>
      <c r="Q396" s="135" t="s">
        <v>1970</v>
      </c>
      <c r="R396" s="293">
        <v>6.5</v>
      </c>
    </row>
    <row r="397" spans="1:18" s="43" customFormat="1" ht="24" customHeight="1">
      <c r="A397" s="79">
        <v>390</v>
      </c>
      <c r="B397" s="123" t="s">
        <v>727</v>
      </c>
      <c r="C397" s="123" t="s">
        <v>477</v>
      </c>
      <c r="D397" s="298">
        <v>2</v>
      </c>
      <c r="E397" s="299">
        <v>1.5</v>
      </c>
      <c r="F397" s="80">
        <f t="shared" si="36"/>
        <v>1.75</v>
      </c>
      <c r="G397" s="81">
        <f t="shared" si="37"/>
        <v>5.25</v>
      </c>
      <c r="H397" s="293">
        <v>10</v>
      </c>
      <c r="I397" s="82">
        <f t="shared" si="38"/>
        <v>30</v>
      </c>
      <c r="J397" s="91"/>
      <c r="K397" s="82">
        <f t="shared" si="39"/>
        <v>30</v>
      </c>
      <c r="L397" s="83"/>
      <c r="M397" s="84" t="str">
        <f t="shared" si="40"/>
        <v>Synthèse</v>
      </c>
      <c r="N397" s="43" t="str">
        <f t="shared" si="41"/>
        <v>oui</v>
      </c>
      <c r="O397" s="136" t="s">
        <v>727</v>
      </c>
      <c r="P397" s="136" t="s">
        <v>477</v>
      </c>
      <c r="Q397" s="135" t="s">
        <v>1971</v>
      </c>
      <c r="R397" s="293">
        <v>10</v>
      </c>
    </row>
    <row r="398" spans="1:18" s="43" customFormat="1" ht="24" customHeight="1">
      <c r="A398" s="79">
        <v>391</v>
      </c>
      <c r="B398" s="123" t="s">
        <v>93</v>
      </c>
      <c r="C398" s="123" t="s">
        <v>728</v>
      </c>
      <c r="D398" s="298">
        <v>3.5</v>
      </c>
      <c r="E398" s="299">
        <v>4</v>
      </c>
      <c r="F398" s="80">
        <f t="shared" si="36"/>
        <v>3.75</v>
      </c>
      <c r="G398" s="81">
        <f t="shared" si="37"/>
        <v>11.25</v>
      </c>
      <c r="H398" s="293">
        <v>5.5</v>
      </c>
      <c r="I398" s="82">
        <f t="shared" si="38"/>
        <v>16.5</v>
      </c>
      <c r="J398" s="91"/>
      <c r="K398" s="82">
        <f t="shared" si="39"/>
        <v>16.5</v>
      </c>
      <c r="L398" s="83"/>
      <c r="M398" s="84" t="str">
        <f t="shared" si="40"/>
        <v>Synthèse</v>
      </c>
      <c r="N398" s="43" t="str">
        <f t="shared" si="41"/>
        <v>oui</v>
      </c>
      <c r="O398" s="136" t="s">
        <v>93</v>
      </c>
      <c r="P398" s="136" t="s">
        <v>728</v>
      </c>
      <c r="Q398" s="135" t="s">
        <v>1972</v>
      </c>
      <c r="R398" s="293">
        <v>5.5</v>
      </c>
    </row>
    <row r="399" spans="1:18" s="43" customFormat="1" ht="24" customHeight="1">
      <c r="A399" s="79">
        <v>392</v>
      </c>
      <c r="B399" s="123" t="s">
        <v>729</v>
      </c>
      <c r="C399" s="123" t="s">
        <v>730</v>
      </c>
      <c r="D399" s="298">
        <v>2</v>
      </c>
      <c r="E399" s="299">
        <v>1.5</v>
      </c>
      <c r="F399" s="80">
        <f t="shared" si="36"/>
        <v>1.75</v>
      </c>
      <c r="G399" s="81">
        <f t="shared" si="37"/>
        <v>5.25</v>
      </c>
      <c r="H399" s="293">
        <v>7</v>
      </c>
      <c r="I399" s="82">
        <f t="shared" si="38"/>
        <v>21</v>
      </c>
      <c r="J399" s="91"/>
      <c r="K399" s="82">
        <f t="shared" si="39"/>
        <v>21</v>
      </c>
      <c r="L399" s="83"/>
      <c r="M399" s="84" t="str">
        <f t="shared" si="40"/>
        <v>Synthèse</v>
      </c>
      <c r="N399" s="43" t="str">
        <f t="shared" si="41"/>
        <v>oui</v>
      </c>
      <c r="O399" s="136" t="s">
        <v>729</v>
      </c>
      <c r="P399" s="136" t="s">
        <v>730</v>
      </c>
      <c r="Q399" s="135" t="s">
        <v>1973</v>
      </c>
      <c r="R399" s="293">
        <v>7</v>
      </c>
    </row>
    <row r="400" spans="1:18" s="43" customFormat="1" ht="24" customHeight="1">
      <c r="A400" s="79">
        <v>393</v>
      </c>
      <c r="B400" s="123" t="s">
        <v>791</v>
      </c>
      <c r="C400" s="123" t="s">
        <v>234</v>
      </c>
      <c r="D400" s="298">
        <v>0.75</v>
      </c>
      <c r="E400" s="299">
        <v>3</v>
      </c>
      <c r="F400" s="80">
        <f t="shared" si="36"/>
        <v>1.875</v>
      </c>
      <c r="G400" s="81">
        <f t="shared" si="37"/>
        <v>5.625</v>
      </c>
      <c r="H400" s="142"/>
      <c r="I400" s="82">
        <f t="shared" si="38"/>
        <v>5.625</v>
      </c>
      <c r="J400" s="91"/>
      <c r="K400" s="82">
        <f t="shared" si="39"/>
        <v>5.625</v>
      </c>
      <c r="L400" s="83"/>
      <c r="M400" s="84" t="str">
        <f t="shared" si="40"/>
        <v>Juin</v>
      </c>
      <c r="N400" s="43" t="str">
        <f t="shared" si="41"/>
        <v>oui</v>
      </c>
      <c r="O400" s="136" t="s">
        <v>791</v>
      </c>
      <c r="P400" s="136" t="s">
        <v>234</v>
      </c>
      <c r="Q400" s="135"/>
      <c r="R400" s="142"/>
    </row>
    <row r="401" spans="1:18" s="43" customFormat="1" ht="24" customHeight="1">
      <c r="A401" s="79">
        <v>394</v>
      </c>
      <c r="B401" s="123" t="s">
        <v>731</v>
      </c>
      <c r="C401" s="123" t="s">
        <v>649</v>
      </c>
      <c r="D401" s="298">
        <v>7.5</v>
      </c>
      <c r="E401" s="299">
        <v>3</v>
      </c>
      <c r="F401" s="80">
        <f t="shared" si="36"/>
        <v>5.25</v>
      </c>
      <c r="G401" s="81">
        <f t="shared" si="37"/>
        <v>15.75</v>
      </c>
      <c r="H401" s="142"/>
      <c r="I401" s="82">
        <f t="shared" si="38"/>
        <v>15.75</v>
      </c>
      <c r="J401" s="91"/>
      <c r="K401" s="82">
        <f t="shared" si="39"/>
        <v>15.75</v>
      </c>
      <c r="L401" s="83"/>
      <c r="M401" s="84" t="str">
        <f t="shared" si="40"/>
        <v>Juin</v>
      </c>
      <c r="N401" s="43" t="str">
        <f t="shared" si="41"/>
        <v>oui</v>
      </c>
      <c r="O401" s="136" t="s">
        <v>731</v>
      </c>
      <c r="P401" s="136" t="s">
        <v>649</v>
      </c>
      <c r="Q401" s="135"/>
      <c r="R401" s="142"/>
    </row>
    <row r="402" spans="1:18" s="43" customFormat="1" ht="24" customHeight="1">
      <c r="A402" s="79">
        <v>395</v>
      </c>
      <c r="B402" s="123" t="s">
        <v>732</v>
      </c>
      <c r="C402" s="123" t="s">
        <v>255</v>
      </c>
      <c r="D402" s="310">
        <v>7.5</v>
      </c>
      <c r="E402" s="299">
        <v>4</v>
      </c>
      <c r="F402" s="80">
        <f t="shared" si="36"/>
        <v>5.75</v>
      </c>
      <c r="G402" s="81">
        <f t="shared" si="37"/>
        <v>17.25</v>
      </c>
      <c r="H402" s="293"/>
      <c r="I402" s="82">
        <f t="shared" si="38"/>
        <v>17.25</v>
      </c>
      <c r="J402" s="91"/>
      <c r="K402" s="82">
        <f t="shared" si="39"/>
        <v>17.25</v>
      </c>
      <c r="L402" s="83"/>
      <c r="M402" s="84" t="str">
        <f t="shared" si="40"/>
        <v>Juin</v>
      </c>
      <c r="N402" s="43" t="str">
        <f t="shared" si="41"/>
        <v>oui</v>
      </c>
      <c r="O402" s="136" t="s">
        <v>732</v>
      </c>
      <c r="P402" s="136" t="s">
        <v>255</v>
      </c>
      <c r="Q402" s="135" t="s">
        <v>1974</v>
      </c>
      <c r="R402" s="293">
        <v>7.5</v>
      </c>
    </row>
    <row r="403" spans="1:18" s="43" customFormat="1" ht="24" customHeight="1">
      <c r="A403" s="79">
        <v>396</v>
      </c>
      <c r="B403" s="123" t="s">
        <v>733</v>
      </c>
      <c r="C403" s="123" t="s">
        <v>734</v>
      </c>
      <c r="D403" s="298">
        <v>5.5</v>
      </c>
      <c r="E403" s="299">
        <v>6</v>
      </c>
      <c r="F403" s="80">
        <f t="shared" si="36"/>
        <v>5.75</v>
      </c>
      <c r="G403" s="81">
        <f t="shared" si="37"/>
        <v>17.25</v>
      </c>
      <c r="H403" s="293">
        <v>5</v>
      </c>
      <c r="I403" s="82">
        <f t="shared" si="38"/>
        <v>17.25</v>
      </c>
      <c r="J403" s="91"/>
      <c r="K403" s="82">
        <f t="shared" si="39"/>
        <v>17.25</v>
      </c>
      <c r="L403" s="83"/>
      <c r="M403" s="84" t="str">
        <f t="shared" si="40"/>
        <v>Synthèse</v>
      </c>
      <c r="N403" s="43" t="str">
        <f t="shared" si="41"/>
        <v>oui</v>
      </c>
      <c r="O403" s="136" t="s">
        <v>733</v>
      </c>
      <c r="P403" s="136" t="s">
        <v>734</v>
      </c>
      <c r="Q403" s="135" t="s">
        <v>1975</v>
      </c>
      <c r="R403" s="293">
        <v>5</v>
      </c>
    </row>
    <row r="404" spans="1:18" s="43" customFormat="1" ht="24" customHeight="1">
      <c r="A404" s="79">
        <v>397</v>
      </c>
      <c r="B404" s="123" t="s">
        <v>733</v>
      </c>
      <c r="C404" s="123" t="s">
        <v>69</v>
      </c>
      <c r="D404" s="298">
        <v>5.5</v>
      </c>
      <c r="E404" s="299">
        <v>2.5</v>
      </c>
      <c r="F404" s="80">
        <f t="shared" si="36"/>
        <v>4</v>
      </c>
      <c r="G404" s="81">
        <f t="shared" si="37"/>
        <v>12</v>
      </c>
      <c r="H404" s="293">
        <v>4</v>
      </c>
      <c r="I404" s="82">
        <f t="shared" si="38"/>
        <v>12</v>
      </c>
      <c r="J404" s="91"/>
      <c r="K404" s="82">
        <f t="shared" si="39"/>
        <v>12</v>
      </c>
      <c r="L404" s="83"/>
      <c r="M404" s="84" t="str">
        <f t="shared" si="40"/>
        <v>Synthèse</v>
      </c>
      <c r="N404" s="43" t="str">
        <f t="shared" si="41"/>
        <v>oui</v>
      </c>
      <c r="O404" s="136" t="s">
        <v>733</v>
      </c>
      <c r="P404" s="136" t="s">
        <v>69</v>
      </c>
      <c r="Q404" s="135" t="s">
        <v>1976</v>
      </c>
      <c r="R404" s="293">
        <v>4</v>
      </c>
    </row>
    <row r="405" spans="1:18" s="43" customFormat="1" ht="24" customHeight="1">
      <c r="A405" s="79">
        <v>398</v>
      </c>
      <c r="B405" s="123" t="s">
        <v>735</v>
      </c>
      <c r="C405" s="123" t="s">
        <v>94</v>
      </c>
      <c r="D405" s="298">
        <v>2.25</v>
      </c>
      <c r="E405" s="299">
        <v>0.5</v>
      </c>
      <c r="F405" s="80">
        <f t="shared" si="36"/>
        <v>1.375</v>
      </c>
      <c r="G405" s="81">
        <f t="shared" si="37"/>
        <v>4.125</v>
      </c>
      <c r="H405" s="293">
        <v>10</v>
      </c>
      <c r="I405" s="82">
        <f t="shared" si="38"/>
        <v>30</v>
      </c>
      <c r="J405" s="91"/>
      <c r="K405" s="82">
        <f t="shared" si="39"/>
        <v>30</v>
      </c>
      <c r="L405" s="83"/>
      <c r="M405" s="84" t="str">
        <f t="shared" si="40"/>
        <v>Synthèse</v>
      </c>
      <c r="N405" s="43" t="str">
        <f t="shared" si="41"/>
        <v>oui</v>
      </c>
      <c r="O405" s="136" t="s">
        <v>735</v>
      </c>
      <c r="P405" s="136" t="s">
        <v>94</v>
      </c>
      <c r="Q405" s="135" t="s">
        <v>1977</v>
      </c>
      <c r="R405" s="293">
        <v>10</v>
      </c>
    </row>
    <row r="406" spans="1:18" s="43" customFormat="1" ht="24" customHeight="1">
      <c r="A406" s="79">
        <v>399</v>
      </c>
      <c r="B406" s="123" t="s">
        <v>127</v>
      </c>
      <c r="C406" s="123" t="s">
        <v>736</v>
      </c>
      <c r="D406" s="298">
        <v>0.75</v>
      </c>
      <c r="E406" s="299">
        <v>0.5</v>
      </c>
      <c r="F406" s="80">
        <f t="shared" si="36"/>
        <v>0.625</v>
      </c>
      <c r="G406" s="81">
        <f t="shared" si="37"/>
        <v>1.875</v>
      </c>
      <c r="H406" s="293">
        <v>4</v>
      </c>
      <c r="I406" s="82">
        <f t="shared" si="38"/>
        <v>12</v>
      </c>
      <c r="J406" s="91"/>
      <c r="K406" s="82">
        <f t="shared" si="39"/>
        <v>12</v>
      </c>
      <c r="L406" s="83"/>
      <c r="M406" s="84" t="str">
        <f t="shared" si="40"/>
        <v>Synthèse</v>
      </c>
      <c r="N406" s="43" t="str">
        <f t="shared" si="41"/>
        <v>oui</v>
      </c>
      <c r="O406" s="136" t="s">
        <v>127</v>
      </c>
      <c r="P406" s="136" t="s">
        <v>736</v>
      </c>
      <c r="Q406" s="135" t="s">
        <v>1978</v>
      </c>
      <c r="R406" s="293">
        <v>4</v>
      </c>
    </row>
    <row r="407" spans="1:18" s="43" customFormat="1" ht="24" customHeight="1">
      <c r="A407" s="79">
        <v>400</v>
      </c>
      <c r="B407" s="123" t="s">
        <v>737</v>
      </c>
      <c r="C407" s="123" t="s">
        <v>738</v>
      </c>
      <c r="D407" s="298">
        <v>0.25</v>
      </c>
      <c r="E407" s="299">
        <v>3</v>
      </c>
      <c r="F407" s="80">
        <f t="shared" si="36"/>
        <v>1.625</v>
      </c>
      <c r="G407" s="81">
        <f t="shared" si="37"/>
        <v>4.875</v>
      </c>
      <c r="H407" s="293">
        <v>9.5</v>
      </c>
      <c r="I407" s="82">
        <f t="shared" si="38"/>
        <v>28.5</v>
      </c>
      <c r="J407" s="91"/>
      <c r="K407" s="82">
        <f t="shared" si="39"/>
        <v>28.5</v>
      </c>
      <c r="L407" s="83"/>
      <c r="M407" s="84" t="str">
        <f t="shared" si="40"/>
        <v>Synthèse</v>
      </c>
      <c r="N407" s="43" t="str">
        <f t="shared" si="41"/>
        <v>oui</v>
      </c>
      <c r="O407" s="136" t="s">
        <v>737</v>
      </c>
      <c r="P407" s="136" t="s">
        <v>738</v>
      </c>
      <c r="Q407" s="135" t="s">
        <v>1979</v>
      </c>
      <c r="R407" s="293">
        <v>9.5</v>
      </c>
    </row>
    <row r="408" spans="1:18" s="43" customFormat="1" ht="24" customHeight="1">
      <c r="A408" s="79">
        <v>401</v>
      </c>
      <c r="B408" s="123" t="s">
        <v>739</v>
      </c>
      <c r="C408" s="123" t="s">
        <v>89</v>
      </c>
      <c r="D408" s="74">
        <v>7.5</v>
      </c>
      <c r="E408" s="299">
        <v>3</v>
      </c>
      <c r="F408" s="80">
        <f t="shared" si="36"/>
        <v>5.25</v>
      </c>
      <c r="G408" s="81">
        <f t="shared" si="37"/>
        <v>15.75</v>
      </c>
      <c r="H408" s="142"/>
      <c r="I408" s="82">
        <f t="shared" si="38"/>
        <v>15.75</v>
      </c>
      <c r="J408" s="91"/>
      <c r="K408" s="82">
        <f t="shared" si="39"/>
        <v>15.75</v>
      </c>
      <c r="L408" s="83"/>
      <c r="M408" s="84" t="str">
        <f t="shared" si="40"/>
        <v>Juin</v>
      </c>
      <c r="N408" s="43" t="str">
        <f t="shared" si="41"/>
        <v>oui</v>
      </c>
      <c r="O408" s="136" t="s">
        <v>739</v>
      </c>
      <c r="P408" s="136" t="s">
        <v>89</v>
      </c>
      <c r="Q408" s="135"/>
      <c r="R408" s="142"/>
    </row>
    <row r="409" spans="1:18" s="43" customFormat="1" ht="24" customHeight="1">
      <c r="A409" s="79">
        <v>402</v>
      </c>
      <c r="B409" s="123" t="s">
        <v>740</v>
      </c>
      <c r="C409" s="123" t="s">
        <v>492</v>
      </c>
      <c r="D409" s="298">
        <v>0.5</v>
      </c>
      <c r="E409" s="308">
        <v>0.5</v>
      </c>
      <c r="F409" s="80">
        <f t="shared" si="36"/>
        <v>0.5</v>
      </c>
      <c r="G409" s="81">
        <f t="shared" si="37"/>
        <v>1.5</v>
      </c>
      <c r="H409" s="293"/>
      <c r="I409" s="82">
        <f t="shared" si="38"/>
        <v>1.5</v>
      </c>
      <c r="J409" s="91"/>
      <c r="K409" s="82">
        <f t="shared" si="39"/>
        <v>1.5</v>
      </c>
      <c r="L409" s="83"/>
      <c r="M409" s="84" t="str">
        <f t="shared" si="40"/>
        <v>Juin</v>
      </c>
      <c r="N409" s="43" t="str">
        <f t="shared" si="41"/>
        <v>oui</v>
      </c>
      <c r="O409" s="136" t="s">
        <v>740</v>
      </c>
      <c r="P409" s="136" t="s">
        <v>492</v>
      </c>
      <c r="Q409" s="135" t="s">
        <v>1980</v>
      </c>
      <c r="R409" s="293">
        <v>0.5</v>
      </c>
    </row>
    <row r="410" spans="1:18" s="43" customFormat="1" ht="24" customHeight="1">
      <c r="A410" s="79">
        <v>403</v>
      </c>
      <c r="B410" s="123" t="s">
        <v>741</v>
      </c>
      <c r="C410" s="123" t="s">
        <v>742</v>
      </c>
      <c r="D410" s="298">
        <v>2.25</v>
      </c>
      <c r="E410" s="299">
        <v>1.5</v>
      </c>
      <c r="F410" s="80">
        <f t="shared" si="36"/>
        <v>1.875</v>
      </c>
      <c r="G410" s="81">
        <f t="shared" si="37"/>
        <v>5.625</v>
      </c>
      <c r="H410" s="293">
        <v>4.5</v>
      </c>
      <c r="I410" s="82">
        <f t="shared" si="38"/>
        <v>13.5</v>
      </c>
      <c r="J410" s="91"/>
      <c r="K410" s="82">
        <f t="shared" si="39"/>
        <v>13.5</v>
      </c>
      <c r="L410" s="83"/>
      <c r="M410" s="84" t="str">
        <f t="shared" si="40"/>
        <v>Synthèse</v>
      </c>
      <c r="N410" s="43" t="str">
        <f t="shared" si="41"/>
        <v>oui</v>
      </c>
      <c r="O410" s="136" t="s">
        <v>741</v>
      </c>
      <c r="P410" s="136" t="s">
        <v>742</v>
      </c>
      <c r="Q410" s="135" t="s">
        <v>1981</v>
      </c>
      <c r="R410" s="293">
        <v>4.5</v>
      </c>
    </row>
    <row r="411" spans="1:18" s="43" customFormat="1" ht="24" customHeight="1">
      <c r="A411" s="79">
        <v>404</v>
      </c>
      <c r="B411" s="123" t="s">
        <v>743</v>
      </c>
      <c r="C411" s="123" t="s">
        <v>744</v>
      </c>
      <c r="D411" s="310">
        <v>5.5</v>
      </c>
      <c r="E411" s="299">
        <v>4.5</v>
      </c>
      <c r="F411" s="80">
        <f t="shared" si="36"/>
        <v>5</v>
      </c>
      <c r="G411" s="81">
        <f t="shared" si="37"/>
        <v>15</v>
      </c>
      <c r="H411" s="293"/>
      <c r="I411" s="82">
        <f t="shared" si="38"/>
        <v>15</v>
      </c>
      <c r="J411" s="91"/>
      <c r="K411" s="82">
        <f t="shared" si="39"/>
        <v>15</v>
      </c>
      <c r="L411" s="83"/>
      <c r="M411" s="84" t="str">
        <f t="shared" si="40"/>
        <v>Juin</v>
      </c>
      <c r="N411" s="43" t="str">
        <f t="shared" si="41"/>
        <v>oui</v>
      </c>
      <c r="O411" s="136" t="s">
        <v>743</v>
      </c>
      <c r="P411" s="136" t="s">
        <v>744</v>
      </c>
      <c r="Q411" s="135" t="s">
        <v>1982</v>
      </c>
      <c r="R411" s="293">
        <v>5</v>
      </c>
    </row>
    <row r="412" spans="1:18" s="43" customFormat="1" ht="24" customHeight="1">
      <c r="A412" s="79">
        <v>405</v>
      </c>
      <c r="B412" s="123" t="s">
        <v>743</v>
      </c>
      <c r="C412" s="123" t="s">
        <v>745</v>
      </c>
      <c r="D412" s="74">
        <v>2.25</v>
      </c>
      <c r="E412" s="299">
        <v>2</v>
      </c>
      <c r="F412" s="80">
        <f t="shared" si="36"/>
        <v>2.125</v>
      </c>
      <c r="G412" s="81">
        <f t="shared" si="37"/>
        <v>6.375</v>
      </c>
      <c r="H412" s="293">
        <v>3</v>
      </c>
      <c r="I412" s="82">
        <f t="shared" si="38"/>
        <v>9</v>
      </c>
      <c r="J412" s="91"/>
      <c r="K412" s="82">
        <f t="shared" si="39"/>
        <v>9</v>
      </c>
      <c r="L412" s="83"/>
      <c r="M412" s="84" t="str">
        <f t="shared" si="40"/>
        <v>Synthèse</v>
      </c>
      <c r="N412" s="43" t="str">
        <f t="shared" si="41"/>
        <v>oui</v>
      </c>
      <c r="O412" s="136" t="s">
        <v>743</v>
      </c>
      <c r="P412" s="136" t="s">
        <v>745</v>
      </c>
      <c r="Q412" s="135" t="s">
        <v>1983</v>
      </c>
      <c r="R412" s="293">
        <v>3</v>
      </c>
    </row>
    <row r="413" spans="1:18" s="43" customFormat="1" ht="24" customHeight="1">
      <c r="A413" s="79">
        <v>406</v>
      </c>
      <c r="B413" s="123" t="s">
        <v>746</v>
      </c>
      <c r="C413" s="123" t="s">
        <v>747</v>
      </c>
      <c r="D413" s="74">
        <v>6.75</v>
      </c>
      <c r="E413" s="299">
        <v>11.5</v>
      </c>
      <c r="F413" s="80">
        <f t="shared" si="36"/>
        <v>9.125</v>
      </c>
      <c r="G413" s="81">
        <f t="shared" si="37"/>
        <v>27.375</v>
      </c>
      <c r="H413" s="142"/>
      <c r="I413" s="82">
        <f t="shared" si="38"/>
        <v>27.375</v>
      </c>
      <c r="J413" s="91"/>
      <c r="K413" s="82">
        <f t="shared" si="39"/>
        <v>27.375</v>
      </c>
      <c r="L413" s="83"/>
      <c r="M413" s="84" t="str">
        <f t="shared" si="40"/>
        <v>Juin</v>
      </c>
      <c r="N413" s="43" t="str">
        <f t="shared" si="41"/>
        <v>oui</v>
      </c>
      <c r="O413" s="136" t="s">
        <v>746</v>
      </c>
      <c r="P413" s="136" t="s">
        <v>747</v>
      </c>
      <c r="Q413" s="135"/>
      <c r="R413" s="142"/>
    </row>
    <row r="414" spans="1:18" s="43" customFormat="1" ht="24" customHeight="1">
      <c r="A414" s="79">
        <v>407</v>
      </c>
      <c r="B414" s="123" t="s">
        <v>748</v>
      </c>
      <c r="C414" s="123" t="s">
        <v>82</v>
      </c>
      <c r="D414" s="298">
        <v>3</v>
      </c>
      <c r="E414" s="309">
        <v>12</v>
      </c>
      <c r="F414" s="80">
        <f t="shared" si="36"/>
        <v>7.5</v>
      </c>
      <c r="G414" s="81">
        <f t="shared" si="37"/>
        <v>22.5</v>
      </c>
      <c r="H414" s="293"/>
      <c r="I414" s="82">
        <f t="shared" si="38"/>
        <v>22.5</v>
      </c>
      <c r="J414" s="91"/>
      <c r="K414" s="82">
        <f t="shared" si="39"/>
        <v>22.5</v>
      </c>
      <c r="L414" s="83"/>
      <c r="M414" s="84" t="str">
        <f t="shared" si="40"/>
        <v>Juin</v>
      </c>
      <c r="N414" s="43" t="str">
        <f t="shared" si="41"/>
        <v>oui</v>
      </c>
      <c r="O414" s="136" t="s">
        <v>748</v>
      </c>
      <c r="P414" s="136" t="s">
        <v>82</v>
      </c>
      <c r="Q414" s="135" t="s">
        <v>1984</v>
      </c>
      <c r="R414" s="293">
        <v>12</v>
      </c>
    </row>
    <row r="415" spans="1:18" s="43" customFormat="1" ht="24" customHeight="1">
      <c r="A415" s="79">
        <v>408</v>
      </c>
      <c r="B415" s="123" t="s">
        <v>749</v>
      </c>
      <c r="C415" s="123" t="s">
        <v>254</v>
      </c>
      <c r="D415" s="298">
        <v>2.25</v>
      </c>
      <c r="E415" s="299">
        <v>1.5</v>
      </c>
      <c r="F415" s="80">
        <f t="shared" si="36"/>
        <v>1.875</v>
      </c>
      <c r="G415" s="81">
        <f t="shared" si="37"/>
        <v>5.625</v>
      </c>
      <c r="H415" s="293">
        <v>10</v>
      </c>
      <c r="I415" s="82">
        <f t="shared" si="38"/>
        <v>30</v>
      </c>
      <c r="J415" s="91"/>
      <c r="K415" s="82">
        <f t="shared" si="39"/>
        <v>30</v>
      </c>
      <c r="L415" s="83"/>
      <c r="M415" s="84" t="str">
        <f t="shared" si="40"/>
        <v>Synthèse</v>
      </c>
      <c r="N415" s="43" t="str">
        <f t="shared" si="41"/>
        <v>oui</v>
      </c>
      <c r="O415" s="136" t="s">
        <v>749</v>
      </c>
      <c r="P415" s="136" t="s">
        <v>254</v>
      </c>
      <c r="Q415" s="135" t="s">
        <v>1985</v>
      </c>
      <c r="R415" s="293">
        <v>10</v>
      </c>
    </row>
    <row r="416" spans="1:18" s="43" customFormat="1" ht="24" customHeight="1">
      <c r="A416" s="79">
        <v>409</v>
      </c>
      <c r="B416" s="123" t="s">
        <v>59</v>
      </c>
      <c r="C416" s="123" t="s">
        <v>750</v>
      </c>
      <c r="D416" s="298">
        <v>4</v>
      </c>
      <c r="E416" s="299">
        <v>8.5</v>
      </c>
      <c r="F416" s="80">
        <f t="shared" si="36"/>
        <v>6.25</v>
      </c>
      <c r="G416" s="81">
        <f t="shared" si="37"/>
        <v>18.75</v>
      </c>
      <c r="H416" s="293">
        <v>9</v>
      </c>
      <c r="I416" s="82">
        <f t="shared" si="38"/>
        <v>27</v>
      </c>
      <c r="J416" s="91"/>
      <c r="K416" s="82">
        <f t="shared" si="39"/>
        <v>27</v>
      </c>
      <c r="L416" s="83"/>
      <c r="M416" s="84" t="str">
        <f t="shared" si="40"/>
        <v>Synthèse</v>
      </c>
      <c r="N416" s="43" t="str">
        <f t="shared" si="41"/>
        <v>oui</v>
      </c>
      <c r="O416" s="136" t="s">
        <v>59</v>
      </c>
      <c r="P416" s="136" t="s">
        <v>750</v>
      </c>
      <c r="Q416" s="135" t="s">
        <v>1986</v>
      </c>
      <c r="R416" s="293">
        <v>9</v>
      </c>
    </row>
    <row r="417" spans="1:18" s="43" customFormat="1" ht="24" customHeight="1">
      <c r="A417" s="79">
        <v>410</v>
      </c>
      <c r="B417" s="123" t="s">
        <v>59</v>
      </c>
      <c r="C417" s="123" t="s">
        <v>792</v>
      </c>
      <c r="D417" s="298">
        <v>4</v>
      </c>
      <c r="E417" s="299">
        <v>3.5</v>
      </c>
      <c r="F417" s="80">
        <f t="shared" si="36"/>
        <v>3.75</v>
      </c>
      <c r="G417" s="81">
        <f t="shared" si="37"/>
        <v>11.25</v>
      </c>
      <c r="H417" s="293">
        <v>1</v>
      </c>
      <c r="I417" s="82">
        <f t="shared" si="38"/>
        <v>11.25</v>
      </c>
      <c r="J417" s="91"/>
      <c r="K417" s="82">
        <f t="shared" si="39"/>
        <v>11.25</v>
      </c>
      <c r="L417" s="83"/>
      <c r="M417" s="84" t="str">
        <f t="shared" si="40"/>
        <v>Synthèse</v>
      </c>
      <c r="N417" s="43" t="str">
        <f t="shared" si="41"/>
        <v>oui</v>
      </c>
      <c r="O417" s="136" t="s">
        <v>59</v>
      </c>
      <c r="P417" s="136" t="s">
        <v>792</v>
      </c>
      <c r="Q417" s="135" t="s">
        <v>1987</v>
      </c>
      <c r="R417" s="293">
        <v>1</v>
      </c>
    </row>
    <row r="418" spans="1:18" s="43" customFormat="1" ht="24" customHeight="1">
      <c r="A418" s="79">
        <v>411</v>
      </c>
      <c r="B418" s="123" t="s">
        <v>751</v>
      </c>
      <c r="C418" s="123" t="s">
        <v>397</v>
      </c>
      <c r="D418" s="298">
        <v>1.25</v>
      </c>
      <c r="E418" s="299">
        <v>1</v>
      </c>
      <c r="F418" s="80">
        <f t="shared" si="36"/>
        <v>1.125</v>
      </c>
      <c r="G418" s="81">
        <f t="shared" si="37"/>
        <v>3.375</v>
      </c>
      <c r="H418" s="293">
        <v>2</v>
      </c>
      <c r="I418" s="82">
        <f t="shared" si="38"/>
        <v>6</v>
      </c>
      <c r="J418" s="91"/>
      <c r="K418" s="82">
        <f t="shared" si="39"/>
        <v>6</v>
      </c>
      <c r="L418" s="83"/>
      <c r="M418" s="84" t="str">
        <f t="shared" si="40"/>
        <v>Synthèse</v>
      </c>
      <c r="N418" s="43" t="str">
        <f t="shared" si="41"/>
        <v>oui</v>
      </c>
      <c r="O418" s="136" t="s">
        <v>751</v>
      </c>
      <c r="P418" s="136" t="s">
        <v>397</v>
      </c>
      <c r="Q418" s="135" t="s">
        <v>1988</v>
      </c>
      <c r="R418" s="293">
        <v>2</v>
      </c>
    </row>
    <row r="419" spans="1:18" s="43" customFormat="1" ht="24" customHeight="1">
      <c r="A419" s="79">
        <v>412</v>
      </c>
      <c r="B419" s="123" t="s">
        <v>752</v>
      </c>
      <c r="C419" s="123" t="s">
        <v>753</v>
      </c>
      <c r="D419" s="298">
        <v>5</v>
      </c>
      <c r="E419" s="299">
        <v>10</v>
      </c>
      <c r="F419" s="80">
        <f t="shared" si="36"/>
        <v>7.5</v>
      </c>
      <c r="G419" s="81">
        <f t="shared" si="37"/>
        <v>22.5</v>
      </c>
      <c r="H419" s="142"/>
      <c r="I419" s="82">
        <f t="shared" si="38"/>
        <v>22.5</v>
      </c>
      <c r="J419" s="91"/>
      <c r="K419" s="82">
        <f t="shared" si="39"/>
        <v>22.5</v>
      </c>
      <c r="L419" s="83"/>
      <c r="M419" s="84" t="str">
        <f t="shared" si="40"/>
        <v>Juin</v>
      </c>
      <c r="N419" s="43" t="str">
        <f t="shared" si="41"/>
        <v>oui</v>
      </c>
      <c r="O419" s="136" t="s">
        <v>752</v>
      </c>
      <c r="P419" s="136" t="s">
        <v>753</v>
      </c>
      <c r="Q419" s="135"/>
      <c r="R419" s="142"/>
    </row>
    <row r="420" spans="1:18" s="43" customFormat="1" ht="24" customHeight="1">
      <c r="A420" s="79">
        <v>413</v>
      </c>
      <c r="B420" s="123" t="s">
        <v>754</v>
      </c>
      <c r="C420" s="123" t="s">
        <v>477</v>
      </c>
      <c r="D420" s="74">
        <v>11.25</v>
      </c>
      <c r="E420" s="299">
        <v>12</v>
      </c>
      <c r="F420" s="80">
        <f t="shared" si="36"/>
        <v>11.625</v>
      </c>
      <c r="G420" s="81">
        <f t="shared" si="37"/>
        <v>34.875</v>
      </c>
      <c r="H420" s="142"/>
      <c r="I420" s="82">
        <f t="shared" si="38"/>
        <v>34.875</v>
      </c>
      <c r="J420" s="91"/>
      <c r="K420" s="82">
        <f t="shared" si="39"/>
        <v>34.875</v>
      </c>
      <c r="L420" s="83"/>
      <c r="M420" s="84" t="str">
        <f t="shared" si="40"/>
        <v>Juin</v>
      </c>
      <c r="N420" s="43" t="str">
        <f t="shared" si="41"/>
        <v>oui</v>
      </c>
      <c r="O420" s="136" t="s">
        <v>754</v>
      </c>
      <c r="P420" s="136" t="s">
        <v>477</v>
      </c>
      <c r="Q420" s="135"/>
      <c r="R420" s="142"/>
    </row>
    <row r="421" spans="1:18" s="43" customFormat="1" ht="24" customHeight="1">
      <c r="A421" s="79">
        <v>414</v>
      </c>
      <c r="B421" s="123" t="s">
        <v>755</v>
      </c>
      <c r="C421" s="123" t="s">
        <v>756</v>
      </c>
      <c r="D421" s="298">
        <v>3.5</v>
      </c>
      <c r="E421" s="299">
        <v>4</v>
      </c>
      <c r="F421" s="80">
        <f t="shared" si="36"/>
        <v>3.75</v>
      </c>
      <c r="G421" s="81">
        <f t="shared" si="37"/>
        <v>11.25</v>
      </c>
      <c r="H421" s="293">
        <v>8.5</v>
      </c>
      <c r="I421" s="82">
        <f t="shared" si="38"/>
        <v>25.5</v>
      </c>
      <c r="J421" s="91"/>
      <c r="K421" s="82">
        <f t="shared" si="39"/>
        <v>25.5</v>
      </c>
      <c r="L421" s="83"/>
      <c r="M421" s="84" t="str">
        <f t="shared" si="40"/>
        <v>Synthèse</v>
      </c>
      <c r="N421" s="43" t="str">
        <f t="shared" si="41"/>
        <v>oui</v>
      </c>
      <c r="O421" s="136" t="s">
        <v>755</v>
      </c>
      <c r="P421" s="136" t="s">
        <v>756</v>
      </c>
      <c r="Q421" s="135" t="s">
        <v>1989</v>
      </c>
      <c r="R421" s="293">
        <v>8.5</v>
      </c>
    </row>
  </sheetData>
  <autoFilter ref="A7:R7"/>
  <sortState ref="B9:M469">
    <sortCondition ref="B9:B469"/>
    <sortCondition ref="C9:C469"/>
  </sortState>
  <conditionalFormatting sqref="M7:M421">
    <cfRule type="cellIs" dxfId="61" priority="21" operator="equal">
      <formula>"Rattrapage"</formula>
    </cfRule>
    <cfRule type="cellIs" dxfId="60" priority="22" operator="equal">
      <formula>"Synthèse"</formula>
    </cfRule>
    <cfRule type="cellIs" dxfId="59" priority="23" operator="equal">
      <formula>"Juin"</formula>
    </cfRule>
  </conditionalFormatting>
  <conditionalFormatting sqref="O306:P420 O421 Q306:Q421 O306:Q415 R306:R324 B8:C421 O8:R305 H8:H324">
    <cfRule type="cellIs" dxfId="58" priority="7" operator="equal">
      <formula>"NON"</formula>
    </cfRule>
  </conditionalFormatting>
  <conditionalFormatting sqref="N8:N421">
    <cfRule type="cellIs" dxfId="57" priority="5" operator="equal">
      <formula>"non"</formula>
    </cfRule>
  </conditionalFormatting>
  <dataValidations count="1">
    <dataValidation type="decimal" allowBlank="1" showInputMessage="1" showErrorMessage="1" sqref="L8:L421">
      <formula1>30</formula1>
      <formula2>60</formula2>
    </dataValidation>
  </dataValidations>
  <pageMargins left="0.7" right="0.7" top="0.75" bottom="0.75" header="0.3" footer="0.3"/>
  <pageSetup paperSize="9" scale="65" orientation="portrait" horizontalDpi="180" verticalDpi="180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421"/>
  <sheetViews>
    <sheetView zoomScale="80" zoomScaleNormal="80" workbookViewId="0">
      <selection activeCell="A7" sqref="A7:XFD7"/>
    </sheetView>
  </sheetViews>
  <sheetFormatPr baseColWidth="10" defaultRowHeight="15"/>
  <cols>
    <col min="1" max="1" width="5.140625" bestFit="1" customWidth="1"/>
    <col min="2" max="2" width="20.42578125" style="21" customWidth="1"/>
    <col min="3" max="3" width="31.5703125" style="21" customWidth="1"/>
    <col min="4" max="4" width="9.42578125" customWidth="1"/>
    <col min="5" max="5" width="8.42578125" customWidth="1"/>
    <col min="6" max="6" width="8.7109375" customWidth="1"/>
    <col min="7" max="7" width="8.28515625" customWidth="1"/>
    <col min="8" max="8" width="10.85546875" customWidth="1"/>
    <col min="9" max="9" width="8.42578125" customWidth="1"/>
    <col min="12" max="12" width="8.28515625" style="49" customWidth="1"/>
  </cols>
  <sheetData>
    <row r="1" spans="1:18" ht="21">
      <c r="B1" s="37"/>
      <c r="C1" s="38" t="s">
        <v>0</v>
      </c>
      <c r="D1" s="58"/>
      <c r="E1" s="66"/>
      <c r="F1" s="67"/>
      <c r="G1" s="68"/>
      <c r="H1" s="65"/>
      <c r="I1" s="65"/>
    </row>
    <row r="2" spans="1:18" ht="21">
      <c r="B2" s="37"/>
      <c r="C2" s="38" t="s">
        <v>1</v>
      </c>
      <c r="D2" s="58"/>
      <c r="E2" s="66"/>
      <c r="F2" s="67"/>
      <c r="G2" s="68"/>
      <c r="H2" s="65"/>
      <c r="I2" s="65"/>
    </row>
    <row r="3" spans="1:18" ht="21">
      <c r="B3" s="37"/>
      <c r="C3" s="38" t="s">
        <v>151</v>
      </c>
      <c r="D3" s="58"/>
      <c r="E3" s="66"/>
      <c r="F3" s="67"/>
      <c r="G3" s="68"/>
      <c r="H3" s="65"/>
      <c r="I3" s="65"/>
    </row>
    <row r="4" spans="1:18">
      <c r="B4" s="37"/>
      <c r="C4" s="38" t="s">
        <v>2</v>
      </c>
      <c r="G4" s="68"/>
      <c r="H4" s="65"/>
      <c r="I4" s="65"/>
    </row>
    <row r="5" spans="1:18" ht="23.25">
      <c r="B5" s="58"/>
      <c r="C5" s="66" t="s">
        <v>18</v>
      </c>
      <c r="E5" s="67"/>
      <c r="F5" s="5"/>
      <c r="G5" s="29"/>
    </row>
    <row r="6" spans="1:18" ht="24" thickBot="1">
      <c r="B6" s="37" t="s">
        <v>130</v>
      </c>
      <c r="E6" s="67"/>
      <c r="F6" s="5"/>
      <c r="G6" s="29"/>
    </row>
    <row r="7" spans="1:18" s="16" customFormat="1" ht="20.25" thickBot="1">
      <c r="A7" s="6" t="s">
        <v>5</v>
      </c>
      <c r="B7" s="7" t="s">
        <v>6</v>
      </c>
      <c r="C7" s="7" t="s">
        <v>7</v>
      </c>
      <c r="D7" s="57" t="s">
        <v>8</v>
      </c>
      <c r="E7" s="8" t="s">
        <v>9</v>
      </c>
      <c r="F7" s="10" t="s">
        <v>10</v>
      </c>
      <c r="G7" s="10" t="s">
        <v>11</v>
      </c>
      <c r="H7" s="11" t="s">
        <v>145</v>
      </c>
      <c r="I7" s="12" t="s">
        <v>12</v>
      </c>
      <c r="J7" s="13" t="s">
        <v>143</v>
      </c>
      <c r="K7" s="12" t="s">
        <v>12</v>
      </c>
      <c r="L7" s="55" t="s">
        <v>146</v>
      </c>
      <c r="M7" s="15" t="s">
        <v>13</v>
      </c>
      <c r="O7" s="241" t="s">
        <v>757</v>
      </c>
      <c r="P7" s="241" t="s">
        <v>758</v>
      </c>
      <c r="Q7" s="241" t="s">
        <v>793</v>
      </c>
      <c r="R7" s="324" t="s">
        <v>1696</v>
      </c>
    </row>
    <row r="8" spans="1:18" ht="18.75">
      <c r="A8" s="17">
        <v>1</v>
      </c>
      <c r="B8" s="122" t="s">
        <v>60</v>
      </c>
      <c r="C8" s="122" t="s">
        <v>152</v>
      </c>
      <c r="D8" s="69">
        <v>8</v>
      </c>
      <c r="E8" s="142">
        <v>5.5</v>
      </c>
      <c r="F8" s="60">
        <f t="shared" ref="F8:F71" si="0">IF(AND(D8=0,E8=0),L8/3,(D8+E8)/2)</f>
        <v>6.75</v>
      </c>
      <c r="G8" s="61">
        <f>F8*3</f>
        <v>20.25</v>
      </c>
      <c r="H8" s="299">
        <v>5</v>
      </c>
      <c r="I8" s="62">
        <f t="shared" ref="I8:I71" si="1">MAX(G8,H8*3)</f>
        <v>20.25</v>
      </c>
      <c r="J8" s="50"/>
      <c r="K8" s="62">
        <f t="shared" ref="K8:K71" si="2">MAX(I8,J8*3)</f>
        <v>20.25</v>
      </c>
      <c r="L8" s="54"/>
      <c r="M8" s="20" t="str">
        <f t="shared" ref="M8:M71" si="3">IF(ISBLANK(J8),IF(ISBLANK(H8),"Juin","Synthèse"),"Rattrapage")</f>
        <v>Synthèse</v>
      </c>
      <c r="N8" t="str">
        <f>IF(AND(B8=O8,C8=P8),"oui","non")</f>
        <v>oui</v>
      </c>
      <c r="O8" s="136" t="s">
        <v>60</v>
      </c>
      <c r="P8" s="136" t="s">
        <v>152</v>
      </c>
      <c r="Q8" s="136" t="s">
        <v>1251</v>
      </c>
      <c r="R8" s="299">
        <v>5</v>
      </c>
    </row>
    <row r="9" spans="1:18" ht="18.75">
      <c r="A9" s="17">
        <v>2</v>
      </c>
      <c r="B9" s="123" t="s">
        <v>153</v>
      </c>
      <c r="C9" s="123" t="s">
        <v>152</v>
      </c>
      <c r="D9" s="24">
        <v>16</v>
      </c>
      <c r="E9" s="142">
        <v>9</v>
      </c>
      <c r="F9" s="60">
        <f t="shared" si="0"/>
        <v>12.5</v>
      </c>
      <c r="G9" s="61">
        <f t="shared" ref="G9:G71" si="4">F9*3</f>
        <v>37.5</v>
      </c>
      <c r="H9" s="142"/>
      <c r="I9" s="62">
        <f t="shared" si="1"/>
        <v>37.5</v>
      </c>
      <c r="J9" s="50"/>
      <c r="K9" s="62">
        <f t="shared" si="2"/>
        <v>37.5</v>
      </c>
      <c r="L9" s="54"/>
      <c r="M9" s="20" t="str">
        <f t="shared" si="3"/>
        <v>Juin</v>
      </c>
      <c r="N9" t="str">
        <f t="shared" ref="N9:N72" si="5">IF(AND(B9=O9,C9=P9),"oui","non")</f>
        <v>oui</v>
      </c>
      <c r="O9" s="136" t="s">
        <v>153</v>
      </c>
      <c r="P9" s="136" t="s">
        <v>152</v>
      </c>
      <c r="Q9" s="136"/>
      <c r="R9" s="142"/>
    </row>
    <row r="10" spans="1:18" ht="18.75">
      <c r="A10" s="17">
        <v>3</v>
      </c>
      <c r="B10" s="123" t="s">
        <v>154</v>
      </c>
      <c r="C10" s="123" t="s">
        <v>55</v>
      </c>
      <c r="D10" s="24">
        <v>12</v>
      </c>
      <c r="E10" s="142">
        <v>8</v>
      </c>
      <c r="F10" s="60">
        <f t="shared" si="0"/>
        <v>10</v>
      </c>
      <c r="G10" s="61">
        <f t="shared" si="4"/>
        <v>30</v>
      </c>
      <c r="H10" s="142"/>
      <c r="I10" s="62">
        <f t="shared" si="1"/>
        <v>30</v>
      </c>
      <c r="J10" s="50"/>
      <c r="K10" s="62">
        <f t="shared" si="2"/>
        <v>30</v>
      </c>
      <c r="L10" s="54"/>
      <c r="M10" s="20" t="str">
        <f t="shared" si="3"/>
        <v>Juin</v>
      </c>
      <c r="N10" t="str">
        <f t="shared" si="5"/>
        <v>oui</v>
      </c>
      <c r="O10" s="136" t="s">
        <v>154</v>
      </c>
      <c r="P10" s="136" t="s">
        <v>55</v>
      </c>
      <c r="Q10" s="136"/>
      <c r="R10" s="142"/>
    </row>
    <row r="11" spans="1:18" ht="18.75">
      <c r="A11" s="17">
        <v>4</v>
      </c>
      <c r="B11" s="123" t="s">
        <v>155</v>
      </c>
      <c r="C11" s="123" t="s">
        <v>45</v>
      </c>
      <c r="D11" s="24">
        <v>16</v>
      </c>
      <c r="E11" s="142">
        <v>12</v>
      </c>
      <c r="F11" s="60">
        <f t="shared" si="0"/>
        <v>14</v>
      </c>
      <c r="G11" s="61">
        <f t="shared" si="4"/>
        <v>42</v>
      </c>
      <c r="H11" s="142"/>
      <c r="I11" s="62">
        <f t="shared" si="1"/>
        <v>42</v>
      </c>
      <c r="J11" s="50"/>
      <c r="K11" s="62">
        <f t="shared" si="2"/>
        <v>42</v>
      </c>
      <c r="L11" s="54"/>
      <c r="M11" s="20" t="str">
        <f t="shared" si="3"/>
        <v>Juin</v>
      </c>
      <c r="N11" t="str">
        <f t="shared" si="5"/>
        <v>oui</v>
      </c>
      <c r="O11" s="136" t="s">
        <v>155</v>
      </c>
      <c r="P11" s="136" t="s">
        <v>45</v>
      </c>
      <c r="Q11" s="136"/>
      <c r="R11" s="142"/>
    </row>
    <row r="12" spans="1:18" ht="18.75">
      <c r="A12" s="17">
        <v>5</v>
      </c>
      <c r="B12" s="123" t="s">
        <v>156</v>
      </c>
      <c r="C12" s="123" t="s">
        <v>759</v>
      </c>
      <c r="D12" s="24">
        <v>14</v>
      </c>
      <c r="E12" s="142">
        <v>6.25</v>
      </c>
      <c r="F12" s="60">
        <f t="shared" si="0"/>
        <v>10.125</v>
      </c>
      <c r="G12" s="61">
        <f t="shared" si="4"/>
        <v>30.375</v>
      </c>
      <c r="H12" s="142"/>
      <c r="I12" s="62">
        <f t="shared" si="1"/>
        <v>30.375</v>
      </c>
      <c r="J12" s="50"/>
      <c r="K12" s="62">
        <f t="shared" si="2"/>
        <v>30.375</v>
      </c>
      <c r="L12" s="54"/>
      <c r="M12" s="20" t="str">
        <f t="shared" si="3"/>
        <v>Juin</v>
      </c>
      <c r="N12" t="str">
        <f t="shared" si="5"/>
        <v>oui</v>
      </c>
      <c r="O12" s="136" t="s">
        <v>156</v>
      </c>
      <c r="P12" s="136" t="s">
        <v>759</v>
      </c>
      <c r="Q12" s="136"/>
      <c r="R12" s="142"/>
    </row>
    <row r="13" spans="1:18" ht="31.5">
      <c r="A13" s="17">
        <v>6</v>
      </c>
      <c r="B13" s="123" t="s">
        <v>157</v>
      </c>
      <c r="C13" s="123" t="s">
        <v>158</v>
      </c>
      <c r="D13" s="24">
        <v>14</v>
      </c>
      <c r="E13" s="142">
        <v>8.5</v>
      </c>
      <c r="F13" s="60">
        <f t="shared" si="0"/>
        <v>11.25</v>
      </c>
      <c r="G13" s="61">
        <f t="shared" si="4"/>
        <v>33.75</v>
      </c>
      <c r="H13" s="142"/>
      <c r="I13" s="62">
        <f t="shared" si="1"/>
        <v>33.75</v>
      </c>
      <c r="J13" s="50"/>
      <c r="K13" s="62">
        <f t="shared" si="2"/>
        <v>33.75</v>
      </c>
      <c r="L13" s="54"/>
      <c r="M13" s="20" t="str">
        <f t="shared" si="3"/>
        <v>Juin</v>
      </c>
      <c r="N13" t="str">
        <f t="shared" si="5"/>
        <v>oui</v>
      </c>
      <c r="O13" s="136" t="s">
        <v>157</v>
      </c>
      <c r="P13" s="136" t="s">
        <v>158</v>
      </c>
      <c r="Q13" s="136"/>
      <c r="R13" s="142"/>
    </row>
    <row r="14" spans="1:18" ht="18.75">
      <c r="A14" s="17">
        <v>7</v>
      </c>
      <c r="B14" s="123" t="s">
        <v>159</v>
      </c>
      <c r="C14" s="123" t="s">
        <v>160</v>
      </c>
      <c r="D14" s="24">
        <v>17</v>
      </c>
      <c r="E14" s="142">
        <v>5.75</v>
      </c>
      <c r="F14" s="60">
        <f t="shared" si="0"/>
        <v>11.375</v>
      </c>
      <c r="G14" s="61">
        <f t="shared" si="4"/>
        <v>34.125</v>
      </c>
      <c r="H14" s="142"/>
      <c r="I14" s="62">
        <f t="shared" si="1"/>
        <v>34.125</v>
      </c>
      <c r="J14" s="50"/>
      <c r="K14" s="62">
        <f t="shared" si="2"/>
        <v>34.125</v>
      </c>
      <c r="L14" s="54"/>
      <c r="M14" s="20" t="str">
        <f t="shared" si="3"/>
        <v>Juin</v>
      </c>
      <c r="N14" t="str">
        <f t="shared" si="5"/>
        <v>oui</v>
      </c>
      <c r="O14" s="136" t="s">
        <v>159</v>
      </c>
      <c r="P14" s="136" t="s">
        <v>160</v>
      </c>
      <c r="Q14" s="136"/>
      <c r="R14" s="142"/>
    </row>
    <row r="15" spans="1:18" ht="18.75">
      <c r="A15" s="17">
        <v>8</v>
      </c>
      <c r="B15" s="123" t="s">
        <v>161</v>
      </c>
      <c r="C15" s="123" t="s">
        <v>162</v>
      </c>
      <c r="D15" s="24">
        <v>10</v>
      </c>
      <c r="E15" s="142">
        <v>10</v>
      </c>
      <c r="F15" s="60">
        <f t="shared" si="0"/>
        <v>10</v>
      </c>
      <c r="G15" s="61">
        <f t="shared" si="4"/>
        <v>30</v>
      </c>
      <c r="H15" s="142"/>
      <c r="I15" s="62">
        <f t="shared" si="1"/>
        <v>30</v>
      </c>
      <c r="J15" s="50"/>
      <c r="K15" s="62">
        <f t="shared" si="2"/>
        <v>30</v>
      </c>
      <c r="L15" s="54"/>
      <c r="M15" s="20" t="str">
        <f t="shared" si="3"/>
        <v>Juin</v>
      </c>
      <c r="N15" t="str">
        <f t="shared" si="5"/>
        <v>oui</v>
      </c>
      <c r="O15" s="136" t="s">
        <v>161</v>
      </c>
      <c r="P15" s="136" t="s">
        <v>162</v>
      </c>
      <c r="Q15" s="136"/>
      <c r="R15" s="142"/>
    </row>
    <row r="16" spans="1:18" ht="18.75">
      <c r="A16" s="17">
        <v>9</v>
      </c>
      <c r="B16" s="123" t="s">
        <v>163</v>
      </c>
      <c r="C16" s="123" t="s">
        <v>44</v>
      </c>
      <c r="D16" s="24">
        <v>8</v>
      </c>
      <c r="E16" s="142">
        <v>3.5</v>
      </c>
      <c r="F16" s="60">
        <f t="shared" si="0"/>
        <v>5.75</v>
      </c>
      <c r="G16" s="61">
        <f t="shared" si="4"/>
        <v>17.25</v>
      </c>
      <c r="H16" s="299">
        <v>0.01</v>
      </c>
      <c r="I16" s="62">
        <f t="shared" si="1"/>
        <v>17.25</v>
      </c>
      <c r="J16" s="50"/>
      <c r="K16" s="62">
        <f t="shared" si="2"/>
        <v>17.25</v>
      </c>
      <c r="L16" s="54"/>
      <c r="M16" s="20" t="str">
        <f t="shared" si="3"/>
        <v>Synthèse</v>
      </c>
      <c r="N16" t="str">
        <f t="shared" si="5"/>
        <v>oui</v>
      </c>
      <c r="O16" s="136" t="s">
        <v>163</v>
      </c>
      <c r="P16" s="136" t="s">
        <v>44</v>
      </c>
      <c r="Q16" s="136" t="s">
        <v>1410</v>
      </c>
      <c r="R16" s="299">
        <v>0.01</v>
      </c>
    </row>
    <row r="17" spans="1:18" ht="18.75">
      <c r="A17" s="17">
        <v>10</v>
      </c>
      <c r="B17" s="123" t="s">
        <v>164</v>
      </c>
      <c r="C17" s="123" t="s">
        <v>165</v>
      </c>
      <c r="D17" s="24">
        <v>12</v>
      </c>
      <c r="E17" s="142">
        <v>4.5</v>
      </c>
      <c r="F17" s="60">
        <f t="shared" si="0"/>
        <v>8.25</v>
      </c>
      <c r="G17" s="61">
        <f t="shared" si="4"/>
        <v>24.75</v>
      </c>
      <c r="H17" s="299">
        <v>3</v>
      </c>
      <c r="I17" s="62">
        <f t="shared" si="1"/>
        <v>24.75</v>
      </c>
      <c r="J17" s="50"/>
      <c r="K17" s="62">
        <f t="shared" si="2"/>
        <v>24.75</v>
      </c>
      <c r="L17" s="54"/>
      <c r="M17" s="20" t="str">
        <f t="shared" si="3"/>
        <v>Synthèse</v>
      </c>
      <c r="N17" t="str">
        <f t="shared" si="5"/>
        <v>oui</v>
      </c>
      <c r="O17" s="136" t="s">
        <v>164</v>
      </c>
      <c r="P17" s="136" t="s">
        <v>165</v>
      </c>
      <c r="Q17" s="136" t="s">
        <v>1255</v>
      </c>
      <c r="R17" s="299">
        <v>3</v>
      </c>
    </row>
    <row r="18" spans="1:18" ht="31.5">
      <c r="A18" s="17">
        <v>11</v>
      </c>
      <c r="B18" s="123" t="s">
        <v>166</v>
      </c>
      <c r="C18" s="123" t="s">
        <v>167</v>
      </c>
      <c r="D18" s="24">
        <v>14</v>
      </c>
      <c r="E18" s="142">
        <v>14.25</v>
      </c>
      <c r="F18" s="60">
        <f t="shared" si="0"/>
        <v>14.125</v>
      </c>
      <c r="G18" s="61">
        <f t="shared" si="4"/>
        <v>42.375</v>
      </c>
      <c r="H18" s="142"/>
      <c r="I18" s="62">
        <f t="shared" si="1"/>
        <v>42.375</v>
      </c>
      <c r="J18" s="50"/>
      <c r="K18" s="62">
        <f t="shared" si="2"/>
        <v>42.375</v>
      </c>
      <c r="L18" s="54"/>
      <c r="M18" s="20" t="str">
        <f t="shared" si="3"/>
        <v>Juin</v>
      </c>
      <c r="N18" t="str">
        <f t="shared" si="5"/>
        <v>oui</v>
      </c>
      <c r="O18" s="136" t="s">
        <v>166</v>
      </c>
      <c r="P18" s="136" t="s">
        <v>167</v>
      </c>
      <c r="Q18" s="136"/>
      <c r="R18" s="142"/>
    </row>
    <row r="19" spans="1:18" ht="31.5">
      <c r="A19" s="17">
        <v>12</v>
      </c>
      <c r="B19" s="123" t="s">
        <v>168</v>
      </c>
      <c r="C19" s="123" t="s">
        <v>169</v>
      </c>
      <c r="D19" s="24">
        <v>12</v>
      </c>
      <c r="E19" s="142">
        <v>8.75</v>
      </c>
      <c r="F19" s="60">
        <f t="shared" si="0"/>
        <v>10.375</v>
      </c>
      <c r="G19" s="61">
        <f t="shared" si="4"/>
        <v>31.125</v>
      </c>
      <c r="H19" s="142"/>
      <c r="I19" s="62">
        <f t="shared" si="1"/>
        <v>31.125</v>
      </c>
      <c r="J19" s="50"/>
      <c r="K19" s="62">
        <f t="shared" si="2"/>
        <v>31.125</v>
      </c>
      <c r="L19" s="54"/>
      <c r="M19" s="20" t="str">
        <f t="shared" si="3"/>
        <v>Juin</v>
      </c>
      <c r="N19" t="str">
        <f t="shared" si="5"/>
        <v>oui</v>
      </c>
      <c r="O19" s="136" t="s">
        <v>168</v>
      </c>
      <c r="P19" s="136" t="s">
        <v>169</v>
      </c>
      <c r="Q19" s="136"/>
      <c r="R19" s="142"/>
    </row>
    <row r="20" spans="1:18" ht="31.5">
      <c r="A20" s="17">
        <v>13</v>
      </c>
      <c r="B20" s="123" t="s">
        <v>170</v>
      </c>
      <c r="C20" s="123" t="s">
        <v>68</v>
      </c>
      <c r="D20" s="24">
        <v>18</v>
      </c>
      <c r="E20" s="142">
        <v>17.75</v>
      </c>
      <c r="F20" s="60">
        <f t="shared" si="0"/>
        <v>17.875</v>
      </c>
      <c r="G20" s="61">
        <f t="shared" si="4"/>
        <v>53.625</v>
      </c>
      <c r="H20" s="142"/>
      <c r="I20" s="62">
        <f t="shared" si="1"/>
        <v>53.625</v>
      </c>
      <c r="J20" s="50"/>
      <c r="K20" s="62">
        <f t="shared" si="2"/>
        <v>53.625</v>
      </c>
      <c r="L20" s="54"/>
      <c r="M20" s="20" t="str">
        <f t="shared" si="3"/>
        <v>Juin</v>
      </c>
      <c r="N20" t="str">
        <f t="shared" si="5"/>
        <v>oui</v>
      </c>
      <c r="O20" s="136" t="s">
        <v>170</v>
      </c>
      <c r="P20" s="136" t="s">
        <v>68</v>
      </c>
      <c r="Q20" s="136"/>
      <c r="R20" s="142"/>
    </row>
    <row r="21" spans="1:18" ht="18.75">
      <c r="A21" s="17">
        <v>14</v>
      </c>
      <c r="B21" s="123" t="s">
        <v>171</v>
      </c>
      <c r="C21" s="123" t="s">
        <v>172</v>
      </c>
      <c r="D21" s="24">
        <v>14</v>
      </c>
      <c r="E21" s="142">
        <v>10.75</v>
      </c>
      <c r="F21" s="60">
        <f t="shared" si="0"/>
        <v>12.375</v>
      </c>
      <c r="G21" s="61">
        <f t="shared" si="4"/>
        <v>37.125</v>
      </c>
      <c r="H21" s="142"/>
      <c r="I21" s="62">
        <f t="shared" si="1"/>
        <v>37.125</v>
      </c>
      <c r="J21" s="50"/>
      <c r="K21" s="62">
        <f t="shared" si="2"/>
        <v>37.125</v>
      </c>
      <c r="L21" s="54"/>
      <c r="M21" s="20" t="str">
        <f t="shared" si="3"/>
        <v>Juin</v>
      </c>
      <c r="N21" t="str">
        <f t="shared" si="5"/>
        <v>oui</v>
      </c>
      <c r="O21" s="136" t="s">
        <v>171</v>
      </c>
      <c r="P21" s="136" t="s">
        <v>172</v>
      </c>
      <c r="Q21" s="136"/>
      <c r="R21" s="142"/>
    </row>
    <row r="22" spans="1:18" ht="31.5">
      <c r="A22" s="17">
        <v>15</v>
      </c>
      <c r="B22" s="123" t="s">
        <v>173</v>
      </c>
      <c r="C22" s="123" t="s">
        <v>174</v>
      </c>
      <c r="D22" s="24">
        <v>10</v>
      </c>
      <c r="E22" s="142">
        <v>5</v>
      </c>
      <c r="F22" s="60">
        <f t="shared" si="0"/>
        <v>7.5</v>
      </c>
      <c r="G22" s="61">
        <f t="shared" si="4"/>
        <v>22.5</v>
      </c>
      <c r="H22" s="299">
        <v>1</v>
      </c>
      <c r="I22" s="62">
        <f t="shared" si="1"/>
        <v>22.5</v>
      </c>
      <c r="J22" s="50"/>
      <c r="K22" s="62">
        <f t="shared" si="2"/>
        <v>22.5</v>
      </c>
      <c r="L22" s="54"/>
      <c r="M22" s="20" t="str">
        <f t="shared" si="3"/>
        <v>Synthèse</v>
      </c>
      <c r="N22" t="str">
        <f t="shared" si="5"/>
        <v>oui</v>
      </c>
      <c r="O22" s="136" t="s">
        <v>173</v>
      </c>
      <c r="P22" s="136" t="s">
        <v>174</v>
      </c>
      <c r="Q22" s="136" t="s">
        <v>1257</v>
      </c>
      <c r="R22" s="299">
        <v>1</v>
      </c>
    </row>
    <row r="23" spans="1:18" ht="31.5">
      <c r="A23" s="17">
        <v>16</v>
      </c>
      <c r="B23" s="123" t="s">
        <v>175</v>
      </c>
      <c r="C23" s="123" t="s">
        <v>176</v>
      </c>
      <c r="D23" s="24">
        <v>7</v>
      </c>
      <c r="E23" s="142">
        <v>5.25</v>
      </c>
      <c r="F23" s="60">
        <f t="shared" si="0"/>
        <v>6.125</v>
      </c>
      <c r="G23" s="61">
        <f t="shared" si="4"/>
        <v>18.375</v>
      </c>
      <c r="H23" s="299">
        <v>0.01</v>
      </c>
      <c r="I23" s="62">
        <f t="shared" si="1"/>
        <v>18.375</v>
      </c>
      <c r="J23" s="50"/>
      <c r="K23" s="62">
        <f t="shared" si="2"/>
        <v>18.375</v>
      </c>
      <c r="L23" s="54"/>
      <c r="M23" s="20" t="str">
        <f t="shared" si="3"/>
        <v>Synthèse</v>
      </c>
      <c r="N23" t="str">
        <f t="shared" si="5"/>
        <v>oui</v>
      </c>
      <c r="O23" s="136" t="s">
        <v>175</v>
      </c>
      <c r="P23" s="136" t="s">
        <v>176</v>
      </c>
      <c r="Q23" s="136" t="s">
        <v>1294</v>
      </c>
      <c r="R23" s="299">
        <v>0.01</v>
      </c>
    </row>
    <row r="24" spans="1:18" ht="31.5">
      <c r="A24" s="17">
        <v>17</v>
      </c>
      <c r="B24" s="123" t="s">
        <v>177</v>
      </c>
      <c r="C24" s="123" t="s">
        <v>178</v>
      </c>
      <c r="D24" s="24">
        <v>10</v>
      </c>
      <c r="E24" s="142">
        <v>13</v>
      </c>
      <c r="F24" s="60">
        <f t="shared" si="0"/>
        <v>11.5</v>
      </c>
      <c r="G24" s="61">
        <f t="shared" si="4"/>
        <v>34.5</v>
      </c>
      <c r="H24" s="142"/>
      <c r="I24" s="62">
        <f t="shared" si="1"/>
        <v>34.5</v>
      </c>
      <c r="J24" s="50"/>
      <c r="K24" s="62">
        <f t="shared" si="2"/>
        <v>34.5</v>
      </c>
      <c r="L24" s="54"/>
      <c r="M24" s="20" t="str">
        <f t="shared" si="3"/>
        <v>Juin</v>
      </c>
      <c r="N24" t="str">
        <f t="shared" si="5"/>
        <v>oui</v>
      </c>
      <c r="O24" s="136" t="s">
        <v>177</v>
      </c>
      <c r="P24" s="136" t="s">
        <v>178</v>
      </c>
      <c r="Q24" s="136"/>
      <c r="R24" s="142"/>
    </row>
    <row r="25" spans="1:18" ht="31.5">
      <c r="A25" s="17">
        <v>18</v>
      </c>
      <c r="B25" s="123" t="s">
        <v>45</v>
      </c>
      <c r="C25" s="123" t="s">
        <v>50</v>
      </c>
      <c r="D25" s="24">
        <v>12</v>
      </c>
      <c r="E25" s="142">
        <v>10.25</v>
      </c>
      <c r="F25" s="60">
        <f t="shared" si="0"/>
        <v>11.125</v>
      </c>
      <c r="G25" s="61">
        <f t="shared" si="4"/>
        <v>33.375</v>
      </c>
      <c r="H25" s="142"/>
      <c r="I25" s="62">
        <f t="shared" si="1"/>
        <v>33.375</v>
      </c>
      <c r="J25" s="50"/>
      <c r="K25" s="62">
        <f t="shared" si="2"/>
        <v>33.375</v>
      </c>
      <c r="L25" s="54"/>
      <c r="M25" s="20" t="str">
        <f t="shared" si="3"/>
        <v>Juin</v>
      </c>
      <c r="N25" t="str">
        <f t="shared" si="5"/>
        <v>oui</v>
      </c>
      <c r="O25" s="136" t="s">
        <v>45</v>
      </c>
      <c r="P25" s="136" t="s">
        <v>50</v>
      </c>
      <c r="Q25" s="136"/>
      <c r="R25" s="142"/>
    </row>
    <row r="26" spans="1:18" ht="31.5">
      <c r="A26" s="17">
        <v>19</v>
      </c>
      <c r="B26" s="123" t="s">
        <v>179</v>
      </c>
      <c r="C26" s="123" t="s">
        <v>180</v>
      </c>
      <c r="D26" s="24">
        <v>14</v>
      </c>
      <c r="E26" s="142">
        <v>13.25</v>
      </c>
      <c r="F26" s="60">
        <f t="shared" si="0"/>
        <v>13.625</v>
      </c>
      <c r="G26" s="61">
        <f t="shared" si="4"/>
        <v>40.875</v>
      </c>
      <c r="H26" s="142"/>
      <c r="I26" s="62">
        <f t="shared" si="1"/>
        <v>40.875</v>
      </c>
      <c r="J26" s="50"/>
      <c r="K26" s="62">
        <f t="shared" si="2"/>
        <v>40.875</v>
      </c>
      <c r="L26" s="54"/>
      <c r="M26" s="20" t="str">
        <f t="shared" si="3"/>
        <v>Juin</v>
      </c>
      <c r="N26" t="str">
        <f t="shared" si="5"/>
        <v>oui</v>
      </c>
      <c r="O26" s="136" t="s">
        <v>179</v>
      </c>
      <c r="P26" s="136" t="s">
        <v>180</v>
      </c>
      <c r="Q26" s="136"/>
      <c r="R26" s="142"/>
    </row>
    <row r="27" spans="1:18" ht="31.5">
      <c r="A27" s="17">
        <v>20</v>
      </c>
      <c r="B27" s="123" t="s">
        <v>181</v>
      </c>
      <c r="C27" s="123" t="s">
        <v>182</v>
      </c>
      <c r="D27" s="24">
        <v>14</v>
      </c>
      <c r="E27" s="142">
        <v>11.25</v>
      </c>
      <c r="F27" s="60">
        <f t="shared" si="0"/>
        <v>12.625</v>
      </c>
      <c r="G27" s="61">
        <f t="shared" si="4"/>
        <v>37.875</v>
      </c>
      <c r="H27" s="142"/>
      <c r="I27" s="62">
        <f t="shared" si="1"/>
        <v>37.875</v>
      </c>
      <c r="J27" s="50"/>
      <c r="K27" s="62">
        <f t="shared" si="2"/>
        <v>37.875</v>
      </c>
      <c r="L27" s="54"/>
      <c r="M27" s="20" t="str">
        <f t="shared" si="3"/>
        <v>Juin</v>
      </c>
      <c r="N27" t="str">
        <f t="shared" si="5"/>
        <v>oui</v>
      </c>
      <c r="O27" s="136" t="s">
        <v>181</v>
      </c>
      <c r="P27" s="136" t="s">
        <v>182</v>
      </c>
      <c r="Q27" s="136"/>
      <c r="R27" s="142"/>
    </row>
    <row r="28" spans="1:18" ht="47.25">
      <c r="A28" s="17">
        <v>21</v>
      </c>
      <c r="B28" s="123" t="s">
        <v>183</v>
      </c>
      <c r="C28" s="123" t="s">
        <v>184</v>
      </c>
      <c r="D28" s="24">
        <v>16</v>
      </c>
      <c r="E28" s="142">
        <v>9.25</v>
      </c>
      <c r="F28" s="60">
        <f t="shared" si="0"/>
        <v>12.625</v>
      </c>
      <c r="G28" s="61">
        <f t="shared" si="4"/>
        <v>37.875</v>
      </c>
      <c r="H28" s="142"/>
      <c r="I28" s="62">
        <f t="shared" si="1"/>
        <v>37.875</v>
      </c>
      <c r="J28" s="50"/>
      <c r="K28" s="62">
        <f t="shared" si="2"/>
        <v>37.875</v>
      </c>
      <c r="L28" s="54"/>
      <c r="M28" s="20" t="str">
        <f t="shared" si="3"/>
        <v>Juin</v>
      </c>
      <c r="N28" t="str">
        <f t="shared" si="5"/>
        <v>oui</v>
      </c>
      <c r="O28" s="136" t="s">
        <v>183</v>
      </c>
      <c r="P28" s="136" t="s">
        <v>184</v>
      </c>
      <c r="Q28" s="136"/>
      <c r="R28" s="142"/>
    </row>
    <row r="29" spans="1:18" ht="18.75">
      <c r="A29" s="17">
        <v>22</v>
      </c>
      <c r="B29" s="123" t="s">
        <v>185</v>
      </c>
      <c r="C29" s="123" t="s">
        <v>78</v>
      </c>
      <c r="D29" s="24">
        <v>15</v>
      </c>
      <c r="E29" s="142">
        <v>14.5</v>
      </c>
      <c r="F29" s="60">
        <f t="shared" si="0"/>
        <v>14.75</v>
      </c>
      <c r="G29" s="61">
        <f t="shared" si="4"/>
        <v>44.25</v>
      </c>
      <c r="H29" s="142"/>
      <c r="I29" s="62">
        <f t="shared" si="1"/>
        <v>44.25</v>
      </c>
      <c r="J29" s="50"/>
      <c r="K29" s="62">
        <f t="shared" si="2"/>
        <v>44.25</v>
      </c>
      <c r="L29" s="54"/>
      <c r="M29" s="20" t="str">
        <f t="shared" si="3"/>
        <v>Juin</v>
      </c>
      <c r="N29" t="str">
        <f t="shared" si="5"/>
        <v>oui</v>
      </c>
      <c r="O29" s="136" t="s">
        <v>185</v>
      </c>
      <c r="P29" s="136" t="s">
        <v>78</v>
      </c>
      <c r="Q29" s="136"/>
      <c r="R29" s="142"/>
    </row>
    <row r="30" spans="1:18" ht="31.5">
      <c r="A30" s="17">
        <v>23</v>
      </c>
      <c r="B30" s="123" t="s">
        <v>186</v>
      </c>
      <c r="C30" s="123" t="s">
        <v>187</v>
      </c>
      <c r="D30" s="24">
        <v>7</v>
      </c>
      <c r="E30" s="142">
        <v>7</v>
      </c>
      <c r="F30" s="60">
        <f t="shared" si="0"/>
        <v>7</v>
      </c>
      <c r="G30" s="61">
        <f t="shared" si="4"/>
        <v>21</v>
      </c>
      <c r="H30" s="299">
        <v>0.01</v>
      </c>
      <c r="I30" s="62">
        <f t="shared" si="1"/>
        <v>21</v>
      </c>
      <c r="J30" s="50"/>
      <c r="K30" s="62">
        <f t="shared" si="2"/>
        <v>21</v>
      </c>
      <c r="L30" s="54"/>
      <c r="M30" s="20" t="str">
        <f t="shared" si="3"/>
        <v>Synthèse</v>
      </c>
      <c r="N30" t="str">
        <f t="shared" si="5"/>
        <v>oui</v>
      </c>
      <c r="O30" s="136" t="s">
        <v>186</v>
      </c>
      <c r="P30" s="136" t="s">
        <v>187</v>
      </c>
      <c r="Q30" s="136" t="s">
        <v>1350</v>
      </c>
      <c r="R30" s="299">
        <v>0.01</v>
      </c>
    </row>
    <row r="31" spans="1:18" ht="18.75">
      <c r="A31" s="17">
        <v>24</v>
      </c>
      <c r="B31" s="123" t="s">
        <v>188</v>
      </c>
      <c r="C31" s="123" t="s">
        <v>189</v>
      </c>
      <c r="D31" s="24">
        <v>8</v>
      </c>
      <c r="E31" s="142">
        <v>7</v>
      </c>
      <c r="F31" s="60">
        <f t="shared" si="0"/>
        <v>7.5</v>
      </c>
      <c r="G31" s="61">
        <f t="shared" si="4"/>
        <v>22.5</v>
      </c>
      <c r="H31" s="299">
        <v>1</v>
      </c>
      <c r="I31" s="62">
        <f t="shared" si="1"/>
        <v>22.5</v>
      </c>
      <c r="J31" s="50"/>
      <c r="K31" s="62">
        <f t="shared" si="2"/>
        <v>22.5</v>
      </c>
      <c r="L31" s="54"/>
      <c r="M31" s="20" t="str">
        <f t="shared" si="3"/>
        <v>Synthèse</v>
      </c>
      <c r="N31" t="str">
        <f t="shared" si="5"/>
        <v>oui</v>
      </c>
      <c r="O31" s="136" t="s">
        <v>188</v>
      </c>
      <c r="P31" s="136" t="s">
        <v>189</v>
      </c>
      <c r="Q31" s="136" t="s">
        <v>1408</v>
      </c>
      <c r="R31" s="299">
        <v>1</v>
      </c>
    </row>
    <row r="32" spans="1:18" ht="18.75">
      <c r="A32" s="17">
        <v>25</v>
      </c>
      <c r="B32" s="123" t="s">
        <v>190</v>
      </c>
      <c r="C32" s="123" t="s">
        <v>191</v>
      </c>
      <c r="D32" s="24">
        <v>15</v>
      </c>
      <c r="E32" s="142">
        <v>0.75</v>
      </c>
      <c r="F32" s="60">
        <f t="shared" si="0"/>
        <v>7.875</v>
      </c>
      <c r="G32" s="61">
        <f t="shared" si="4"/>
        <v>23.625</v>
      </c>
      <c r="H32" s="299">
        <v>0.01</v>
      </c>
      <c r="I32" s="62">
        <f t="shared" si="1"/>
        <v>23.625</v>
      </c>
      <c r="J32" s="50"/>
      <c r="K32" s="62">
        <f t="shared" si="2"/>
        <v>23.625</v>
      </c>
      <c r="L32" s="54"/>
      <c r="M32" s="20" t="str">
        <f t="shared" si="3"/>
        <v>Synthèse</v>
      </c>
      <c r="N32" t="str">
        <f t="shared" si="5"/>
        <v>oui</v>
      </c>
      <c r="O32" s="136" t="s">
        <v>190</v>
      </c>
      <c r="P32" s="136" t="s">
        <v>191</v>
      </c>
      <c r="Q32" s="136" t="s">
        <v>1259</v>
      </c>
      <c r="R32" s="299">
        <v>0.01</v>
      </c>
    </row>
    <row r="33" spans="1:18" ht="18.75">
      <c r="A33" s="17">
        <v>26</v>
      </c>
      <c r="B33" s="123" t="s">
        <v>192</v>
      </c>
      <c r="C33" s="123" t="s">
        <v>193</v>
      </c>
      <c r="D33" s="24">
        <v>14</v>
      </c>
      <c r="E33" s="142">
        <v>4</v>
      </c>
      <c r="F33" s="60">
        <f t="shared" si="0"/>
        <v>9</v>
      </c>
      <c r="G33" s="61">
        <f t="shared" si="4"/>
        <v>27</v>
      </c>
      <c r="H33" s="299">
        <v>2</v>
      </c>
      <c r="I33" s="62">
        <f t="shared" si="1"/>
        <v>27</v>
      </c>
      <c r="J33" s="50"/>
      <c r="K33" s="62">
        <f t="shared" si="2"/>
        <v>27</v>
      </c>
      <c r="L33" s="54"/>
      <c r="M33" s="20" t="str">
        <f t="shared" si="3"/>
        <v>Synthèse</v>
      </c>
      <c r="N33" t="str">
        <f t="shared" si="5"/>
        <v>oui</v>
      </c>
      <c r="O33" s="136" t="s">
        <v>192</v>
      </c>
      <c r="P33" s="136" t="s">
        <v>193</v>
      </c>
      <c r="Q33" s="136" t="s">
        <v>1249</v>
      </c>
      <c r="R33" s="299">
        <v>2</v>
      </c>
    </row>
    <row r="34" spans="1:18" ht="18.75">
      <c r="A34" s="17">
        <v>27</v>
      </c>
      <c r="B34" s="123" t="s">
        <v>102</v>
      </c>
      <c r="C34" s="123" t="s">
        <v>194</v>
      </c>
      <c r="D34" s="24">
        <v>10</v>
      </c>
      <c r="E34" s="142">
        <v>3.75</v>
      </c>
      <c r="F34" s="60">
        <f t="shared" si="0"/>
        <v>6.875</v>
      </c>
      <c r="G34" s="61">
        <f t="shared" si="4"/>
        <v>20.625</v>
      </c>
      <c r="H34" s="299">
        <v>1</v>
      </c>
      <c r="I34" s="62">
        <f t="shared" si="1"/>
        <v>20.625</v>
      </c>
      <c r="J34" s="50"/>
      <c r="K34" s="62">
        <f t="shared" si="2"/>
        <v>20.625</v>
      </c>
      <c r="L34" s="54"/>
      <c r="M34" s="20" t="str">
        <f t="shared" si="3"/>
        <v>Synthèse</v>
      </c>
      <c r="N34" t="str">
        <f t="shared" si="5"/>
        <v>oui</v>
      </c>
      <c r="O34" s="136" t="s">
        <v>102</v>
      </c>
      <c r="P34" s="136" t="s">
        <v>194</v>
      </c>
      <c r="Q34" s="136" t="s">
        <v>1258</v>
      </c>
      <c r="R34" s="299">
        <v>1</v>
      </c>
    </row>
    <row r="35" spans="1:18" ht="18.75">
      <c r="A35" s="17">
        <v>28</v>
      </c>
      <c r="B35" s="123" t="s">
        <v>195</v>
      </c>
      <c r="C35" s="123" t="s">
        <v>196</v>
      </c>
      <c r="D35" s="24">
        <v>12</v>
      </c>
      <c r="E35" s="142">
        <v>6.5</v>
      </c>
      <c r="F35" s="60">
        <f t="shared" si="0"/>
        <v>9.25</v>
      </c>
      <c r="G35" s="61">
        <f t="shared" si="4"/>
        <v>27.75</v>
      </c>
      <c r="H35" s="299">
        <v>2</v>
      </c>
      <c r="I35" s="62">
        <f t="shared" si="1"/>
        <v>27.75</v>
      </c>
      <c r="J35" s="50"/>
      <c r="K35" s="62">
        <f t="shared" si="2"/>
        <v>27.75</v>
      </c>
      <c r="L35" s="54"/>
      <c r="M35" s="20" t="str">
        <f t="shared" si="3"/>
        <v>Synthèse</v>
      </c>
      <c r="N35" t="str">
        <f t="shared" si="5"/>
        <v>oui</v>
      </c>
      <c r="O35" s="136" t="s">
        <v>195</v>
      </c>
      <c r="P35" s="136" t="s">
        <v>196</v>
      </c>
      <c r="Q35" s="136" t="s">
        <v>1292</v>
      </c>
      <c r="R35" s="299">
        <v>2</v>
      </c>
    </row>
    <row r="36" spans="1:18" ht="31.5">
      <c r="A36" s="17">
        <v>29</v>
      </c>
      <c r="B36" s="123" t="s">
        <v>197</v>
      </c>
      <c r="C36" s="123" t="s">
        <v>760</v>
      </c>
      <c r="D36" s="24">
        <v>14</v>
      </c>
      <c r="E36" s="142">
        <v>3.25</v>
      </c>
      <c r="F36" s="60">
        <f t="shared" si="0"/>
        <v>8.625</v>
      </c>
      <c r="G36" s="61">
        <f t="shared" si="4"/>
        <v>25.875</v>
      </c>
      <c r="H36" s="299">
        <v>0.01</v>
      </c>
      <c r="I36" s="62">
        <f t="shared" si="1"/>
        <v>25.875</v>
      </c>
      <c r="J36" s="50"/>
      <c r="K36" s="62">
        <f t="shared" si="2"/>
        <v>25.875</v>
      </c>
      <c r="L36" s="54"/>
      <c r="M36" s="20" t="str">
        <f t="shared" si="3"/>
        <v>Synthèse</v>
      </c>
      <c r="N36" t="str">
        <f t="shared" si="5"/>
        <v>oui</v>
      </c>
      <c r="O36" s="136" t="s">
        <v>197</v>
      </c>
      <c r="P36" s="136" t="s">
        <v>760</v>
      </c>
      <c r="Q36" s="136" t="s">
        <v>1395</v>
      </c>
      <c r="R36" s="299">
        <v>0.01</v>
      </c>
    </row>
    <row r="37" spans="1:18" ht="31.5">
      <c r="A37" s="17">
        <v>30</v>
      </c>
      <c r="B37" s="123" t="s">
        <v>199</v>
      </c>
      <c r="C37" s="123" t="s">
        <v>761</v>
      </c>
      <c r="D37" s="24">
        <v>7</v>
      </c>
      <c r="E37" s="142">
        <v>3.75</v>
      </c>
      <c r="F37" s="60">
        <f t="shared" si="0"/>
        <v>5.375</v>
      </c>
      <c r="G37" s="61">
        <f t="shared" si="4"/>
        <v>16.125</v>
      </c>
      <c r="H37" s="299">
        <v>0.01</v>
      </c>
      <c r="I37" s="62">
        <f t="shared" si="1"/>
        <v>16.125</v>
      </c>
      <c r="J37" s="50"/>
      <c r="K37" s="62">
        <f t="shared" si="2"/>
        <v>16.125</v>
      </c>
      <c r="L37" s="54"/>
      <c r="M37" s="20" t="str">
        <f t="shared" si="3"/>
        <v>Synthèse</v>
      </c>
      <c r="N37" t="str">
        <f t="shared" si="5"/>
        <v>oui</v>
      </c>
      <c r="O37" s="136" t="s">
        <v>199</v>
      </c>
      <c r="P37" s="136" t="s">
        <v>761</v>
      </c>
      <c r="Q37" s="136" t="s">
        <v>1210</v>
      </c>
      <c r="R37" s="299">
        <v>0.01</v>
      </c>
    </row>
    <row r="38" spans="1:18" ht="31.5">
      <c r="A38" s="17">
        <v>31</v>
      </c>
      <c r="B38" s="123" t="s">
        <v>201</v>
      </c>
      <c r="C38" s="123" t="s">
        <v>202</v>
      </c>
      <c r="D38" s="24">
        <v>17</v>
      </c>
      <c r="E38" s="142">
        <v>8.75</v>
      </c>
      <c r="F38" s="60">
        <f t="shared" si="0"/>
        <v>12.875</v>
      </c>
      <c r="G38" s="61">
        <f t="shared" si="4"/>
        <v>38.625</v>
      </c>
      <c r="H38" s="142"/>
      <c r="I38" s="62">
        <f t="shared" si="1"/>
        <v>38.625</v>
      </c>
      <c r="J38" s="50"/>
      <c r="K38" s="62">
        <f t="shared" si="2"/>
        <v>38.625</v>
      </c>
      <c r="L38" s="54"/>
      <c r="M38" s="20" t="str">
        <f t="shared" si="3"/>
        <v>Juin</v>
      </c>
      <c r="N38" t="str">
        <f t="shared" si="5"/>
        <v>oui</v>
      </c>
      <c r="O38" s="136" t="s">
        <v>201</v>
      </c>
      <c r="P38" s="136" t="s">
        <v>202</v>
      </c>
      <c r="Q38" s="136"/>
      <c r="R38" s="142"/>
    </row>
    <row r="39" spans="1:18" ht="18.75">
      <c r="A39" s="17">
        <v>32</v>
      </c>
      <c r="B39" s="123" t="s">
        <v>203</v>
      </c>
      <c r="C39" s="123" t="s">
        <v>204</v>
      </c>
      <c r="D39" s="24">
        <v>12</v>
      </c>
      <c r="E39" s="142">
        <v>9.25</v>
      </c>
      <c r="F39" s="60">
        <f t="shared" si="0"/>
        <v>10.625</v>
      </c>
      <c r="G39" s="61">
        <f t="shared" si="4"/>
        <v>31.875</v>
      </c>
      <c r="H39" s="142"/>
      <c r="I39" s="62">
        <f t="shared" si="1"/>
        <v>31.875</v>
      </c>
      <c r="J39" s="50"/>
      <c r="K39" s="62">
        <f t="shared" si="2"/>
        <v>31.875</v>
      </c>
      <c r="L39" s="54"/>
      <c r="M39" s="20" t="str">
        <f t="shared" si="3"/>
        <v>Juin</v>
      </c>
      <c r="N39" t="str">
        <f t="shared" si="5"/>
        <v>oui</v>
      </c>
      <c r="O39" s="136" t="s">
        <v>203</v>
      </c>
      <c r="P39" s="136" t="s">
        <v>204</v>
      </c>
      <c r="Q39" s="136"/>
      <c r="R39" s="142"/>
    </row>
    <row r="40" spans="1:18" ht="31.5">
      <c r="A40" s="17">
        <v>33</v>
      </c>
      <c r="B40" s="123" t="s">
        <v>205</v>
      </c>
      <c r="C40" s="123" t="s">
        <v>206</v>
      </c>
      <c r="D40" s="24">
        <v>8</v>
      </c>
      <c r="E40" s="142">
        <v>6.5</v>
      </c>
      <c r="F40" s="60">
        <f t="shared" si="0"/>
        <v>7.25</v>
      </c>
      <c r="G40" s="61">
        <f t="shared" si="4"/>
        <v>21.75</v>
      </c>
      <c r="H40" s="299">
        <v>0.01</v>
      </c>
      <c r="I40" s="62">
        <f t="shared" si="1"/>
        <v>21.75</v>
      </c>
      <c r="J40" s="50"/>
      <c r="K40" s="62">
        <f t="shared" si="2"/>
        <v>21.75</v>
      </c>
      <c r="L40" s="54"/>
      <c r="M40" s="20" t="str">
        <f t="shared" si="3"/>
        <v>Synthèse</v>
      </c>
      <c r="N40" t="str">
        <f t="shared" si="5"/>
        <v>oui</v>
      </c>
      <c r="O40" s="136" t="s">
        <v>205</v>
      </c>
      <c r="P40" s="136" t="s">
        <v>206</v>
      </c>
      <c r="Q40" s="136" t="s">
        <v>1260</v>
      </c>
      <c r="R40" s="299">
        <v>0.01</v>
      </c>
    </row>
    <row r="41" spans="1:18" ht="31.5">
      <c r="A41" s="17">
        <v>34</v>
      </c>
      <c r="B41" s="123" t="s">
        <v>207</v>
      </c>
      <c r="C41" s="123" t="s">
        <v>208</v>
      </c>
      <c r="D41" s="24">
        <v>8</v>
      </c>
      <c r="E41" s="142">
        <v>3</v>
      </c>
      <c r="F41" s="60">
        <f t="shared" si="0"/>
        <v>5.5</v>
      </c>
      <c r="G41" s="61">
        <f t="shared" si="4"/>
        <v>16.5</v>
      </c>
      <c r="H41" s="299">
        <v>0.01</v>
      </c>
      <c r="I41" s="62">
        <f t="shared" si="1"/>
        <v>16.5</v>
      </c>
      <c r="J41" s="50"/>
      <c r="K41" s="62">
        <f t="shared" si="2"/>
        <v>16.5</v>
      </c>
      <c r="L41" s="54"/>
      <c r="M41" s="20" t="str">
        <f t="shared" si="3"/>
        <v>Synthèse</v>
      </c>
      <c r="N41" t="str">
        <f t="shared" si="5"/>
        <v>oui</v>
      </c>
      <c r="O41" s="136" t="s">
        <v>207</v>
      </c>
      <c r="P41" s="136" t="s">
        <v>208</v>
      </c>
      <c r="Q41" s="136" t="s">
        <v>1307</v>
      </c>
      <c r="R41" s="299">
        <v>0.01</v>
      </c>
    </row>
    <row r="42" spans="1:18" ht="31.5">
      <c r="A42" s="17">
        <v>35</v>
      </c>
      <c r="B42" s="123" t="s">
        <v>209</v>
      </c>
      <c r="C42" s="123" t="s">
        <v>210</v>
      </c>
      <c r="D42" s="24">
        <v>14</v>
      </c>
      <c r="E42" s="142">
        <v>6.25</v>
      </c>
      <c r="F42" s="60">
        <f t="shared" si="0"/>
        <v>10.125</v>
      </c>
      <c r="G42" s="61">
        <f t="shared" si="4"/>
        <v>30.375</v>
      </c>
      <c r="H42" s="142"/>
      <c r="I42" s="62">
        <f t="shared" si="1"/>
        <v>30.375</v>
      </c>
      <c r="J42" s="50"/>
      <c r="K42" s="62">
        <f t="shared" si="2"/>
        <v>30.375</v>
      </c>
      <c r="L42" s="54"/>
      <c r="M42" s="20" t="str">
        <f t="shared" si="3"/>
        <v>Juin</v>
      </c>
      <c r="N42" t="str">
        <f t="shared" si="5"/>
        <v>oui</v>
      </c>
      <c r="O42" s="136" t="s">
        <v>209</v>
      </c>
      <c r="P42" s="136" t="s">
        <v>210</v>
      </c>
      <c r="Q42" s="136"/>
      <c r="R42" s="142"/>
    </row>
    <row r="43" spans="1:18" ht="31.5">
      <c r="A43" s="17">
        <v>36</v>
      </c>
      <c r="B43" s="123" t="s">
        <v>762</v>
      </c>
      <c r="C43" s="123" t="s">
        <v>763</v>
      </c>
      <c r="D43" s="24">
        <v>14</v>
      </c>
      <c r="E43" s="142">
        <v>8.5</v>
      </c>
      <c r="F43" s="60">
        <f t="shared" si="0"/>
        <v>11.25</v>
      </c>
      <c r="G43" s="61">
        <f t="shared" si="4"/>
        <v>33.75</v>
      </c>
      <c r="H43" s="142"/>
      <c r="I43" s="62">
        <f t="shared" si="1"/>
        <v>33.75</v>
      </c>
      <c r="J43" s="50"/>
      <c r="K43" s="62">
        <f t="shared" si="2"/>
        <v>33.75</v>
      </c>
      <c r="L43" s="54"/>
      <c r="M43" s="20" t="str">
        <f t="shared" si="3"/>
        <v>Juin</v>
      </c>
      <c r="N43" t="str">
        <f t="shared" si="5"/>
        <v>oui</v>
      </c>
      <c r="O43" s="136" t="s">
        <v>762</v>
      </c>
      <c r="P43" s="136" t="s">
        <v>763</v>
      </c>
      <c r="Q43" s="136"/>
      <c r="R43" s="142"/>
    </row>
    <row r="44" spans="1:18" ht="31.5">
      <c r="A44" s="17">
        <v>37</v>
      </c>
      <c r="B44" s="123" t="s">
        <v>211</v>
      </c>
      <c r="C44" s="123" t="s">
        <v>212</v>
      </c>
      <c r="D44" s="24">
        <v>12</v>
      </c>
      <c r="E44" s="142">
        <v>8</v>
      </c>
      <c r="F44" s="60">
        <f t="shared" si="0"/>
        <v>10</v>
      </c>
      <c r="G44" s="61">
        <f t="shared" si="4"/>
        <v>30</v>
      </c>
      <c r="H44" s="142"/>
      <c r="I44" s="62">
        <f t="shared" si="1"/>
        <v>30</v>
      </c>
      <c r="J44" s="50"/>
      <c r="K44" s="62">
        <f t="shared" si="2"/>
        <v>30</v>
      </c>
      <c r="L44" s="54"/>
      <c r="M44" s="20" t="str">
        <f t="shared" si="3"/>
        <v>Juin</v>
      </c>
      <c r="N44" t="str">
        <f t="shared" si="5"/>
        <v>oui</v>
      </c>
      <c r="O44" s="136" t="s">
        <v>211</v>
      </c>
      <c r="P44" s="136" t="s">
        <v>212</v>
      </c>
      <c r="Q44" s="136"/>
      <c r="R44" s="142"/>
    </row>
    <row r="45" spans="1:18" ht="31.5">
      <c r="A45" s="17">
        <v>38</v>
      </c>
      <c r="B45" s="123" t="s">
        <v>213</v>
      </c>
      <c r="C45" s="123" t="s">
        <v>58</v>
      </c>
      <c r="D45" s="24">
        <v>12</v>
      </c>
      <c r="E45" s="142">
        <v>4.75</v>
      </c>
      <c r="F45" s="60">
        <f t="shared" si="0"/>
        <v>8.375</v>
      </c>
      <c r="G45" s="61">
        <f t="shared" si="4"/>
        <v>25.125</v>
      </c>
      <c r="H45" s="299">
        <v>3</v>
      </c>
      <c r="I45" s="62">
        <f t="shared" si="1"/>
        <v>25.125</v>
      </c>
      <c r="J45" s="50"/>
      <c r="K45" s="62">
        <f t="shared" si="2"/>
        <v>25.125</v>
      </c>
      <c r="L45" s="54"/>
      <c r="M45" s="20" t="str">
        <f t="shared" si="3"/>
        <v>Synthèse</v>
      </c>
      <c r="N45" t="str">
        <f t="shared" si="5"/>
        <v>oui</v>
      </c>
      <c r="O45" s="136" t="s">
        <v>213</v>
      </c>
      <c r="P45" s="136" t="s">
        <v>58</v>
      </c>
      <c r="Q45" s="136" t="s">
        <v>1349</v>
      </c>
      <c r="R45" s="299">
        <v>3</v>
      </c>
    </row>
    <row r="46" spans="1:18" ht="18.75">
      <c r="A46" s="17">
        <v>39</v>
      </c>
      <c r="B46" s="123" t="s">
        <v>214</v>
      </c>
      <c r="C46" s="123" t="s">
        <v>215</v>
      </c>
      <c r="D46" s="24">
        <v>12</v>
      </c>
      <c r="E46" s="142">
        <v>9</v>
      </c>
      <c r="F46" s="60">
        <f t="shared" si="0"/>
        <v>10.5</v>
      </c>
      <c r="G46" s="61">
        <f t="shared" si="4"/>
        <v>31.5</v>
      </c>
      <c r="H46" s="142"/>
      <c r="I46" s="62">
        <f t="shared" si="1"/>
        <v>31.5</v>
      </c>
      <c r="J46" s="50"/>
      <c r="K46" s="62">
        <f t="shared" si="2"/>
        <v>31.5</v>
      </c>
      <c r="L46" s="54"/>
      <c r="M46" s="20" t="str">
        <f t="shared" si="3"/>
        <v>Juin</v>
      </c>
      <c r="N46" t="str">
        <f t="shared" si="5"/>
        <v>oui</v>
      </c>
      <c r="O46" s="136" t="s">
        <v>214</v>
      </c>
      <c r="P46" s="136" t="s">
        <v>215</v>
      </c>
      <c r="Q46" s="136"/>
      <c r="R46" s="142"/>
    </row>
    <row r="47" spans="1:18" ht="47.25">
      <c r="A47" s="17">
        <v>40</v>
      </c>
      <c r="B47" s="123" t="s">
        <v>216</v>
      </c>
      <c r="C47" s="123" t="s">
        <v>217</v>
      </c>
      <c r="D47" s="24">
        <v>14</v>
      </c>
      <c r="E47" s="142">
        <v>7.75</v>
      </c>
      <c r="F47" s="60">
        <f t="shared" si="0"/>
        <v>10.875</v>
      </c>
      <c r="G47" s="61">
        <f t="shared" si="4"/>
        <v>32.625</v>
      </c>
      <c r="H47" s="142"/>
      <c r="I47" s="62">
        <f t="shared" si="1"/>
        <v>32.625</v>
      </c>
      <c r="J47" s="50"/>
      <c r="K47" s="62">
        <f t="shared" si="2"/>
        <v>32.625</v>
      </c>
      <c r="L47" s="54"/>
      <c r="M47" s="20" t="str">
        <f t="shared" si="3"/>
        <v>Juin</v>
      </c>
      <c r="N47" t="str">
        <f t="shared" si="5"/>
        <v>oui</v>
      </c>
      <c r="O47" s="136" t="s">
        <v>216</v>
      </c>
      <c r="P47" s="136" t="s">
        <v>217</v>
      </c>
      <c r="Q47" s="136"/>
      <c r="R47" s="142"/>
    </row>
    <row r="48" spans="1:18" ht="31.5">
      <c r="A48" s="17">
        <v>41</v>
      </c>
      <c r="B48" s="123" t="s">
        <v>218</v>
      </c>
      <c r="C48" s="123" t="s">
        <v>219</v>
      </c>
      <c r="D48" s="24">
        <v>14</v>
      </c>
      <c r="E48" s="142">
        <v>10</v>
      </c>
      <c r="F48" s="60">
        <f t="shared" si="0"/>
        <v>12</v>
      </c>
      <c r="G48" s="61">
        <f t="shared" si="4"/>
        <v>36</v>
      </c>
      <c r="H48" s="142"/>
      <c r="I48" s="62">
        <f t="shared" si="1"/>
        <v>36</v>
      </c>
      <c r="J48" s="50"/>
      <c r="K48" s="62">
        <f t="shared" si="2"/>
        <v>36</v>
      </c>
      <c r="L48" s="54"/>
      <c r="M48" s="20" t="str">
        <f t="shared" si="3"/>
        <v>Juin</v>
      </c>
      <c r="N48" t="str">
        <f t="shared" si="5"/>
        <v>oui</v>
      </c>
      <c r="O48" s="136" t="s">
        <v>218</v>
      </c>
      <c r="P48" s="136" t="s">
        <v>219</v>
      </c>
      <c r="Q48" s="136"/>
      <c r="R48" s="142"/>
    </row>
    <row r="49" spans="1:18" ht="31.5">
      <c r="A49" s="17">
        <v>42</v>
      </c>
      <c r="B49" s="123" t="s">
        <v>220</v>
      </c>
      <c r="C49" s="123" t="s">
        <v>44</v>
      </c>
      <c r="D49" s="24">
        <v>10</v>
      </c>
      <c r="E49" s="142">
        <v>9.5</v>
      </c>
      <c r="F49" s="60">
        <f t="shared" si="0"/>
        <v>9.75</v>
      </c>
      <c r="G49" s="61">
        <f t="shared" si="4"/>
        <v>29.25</v>
      </c>
      <c r="H49" s="142"/>
      <c r="I49" s="62">
        <f t="shared" si="1"/>
        <v>29.25</v>
      </c>
      <c r="J49" s="50"/>
      <c r="K49" s="62">
        <f t="shared" si="2"/>
        <v>29.25</v>
      </c>
      <c r="L49" s="54"/>
      <c r="M49" s="20" t="str">
        <f t="shared" si="3"/>
        <v>Juin</v>
      </c>
      <c r="N49" t="str">
        <f t="shared" si="5"/>
        <v>oui</v>
      </c>
      <c r="O49" s="136" t="s">
        <v>220</v>
      </c>
      <c r="P49" s="136" t="s">
        <v>44</v>
      </c>
      <c r="Q49" s="136"/>
      <c r="R49" s="142"/>
    </row>
    <row r="50" spans="1:18" ht="31.5">
      <c r="A50" s="17">
        <v>43</v>
      </c>
      <c r="B50" s="123" t="s">
        <v>221</v>
      </c>
      <c r="C50" s="123" t="s">
        <v>222</v>
      </c>
      <c r="D50" s="24">
        <v>12</v>
      </c>
      <c r="E50" s="142">
        <v>10</v>
      </c>
      <c r="F50" s="60">
        <f t="shared" si="0"/>
        <v>11</v>
      </c>
      <c r="G50" s="61">
        <f t="shared" si="4"/>
        <v>33</v>
      </c>
      <c r="H50" s="142"/>
      <c r="I50" s="62">
        <f t="shared" si="1"/>
        <v>33</v>
      </c>
      <c r="J50" s="50"/>
      <c r="K50" s="62">
        <f t="shared" si="2"/>
        <v>33</v>
      </c>
      <c r="L50" s="54"/>
      <c r="M50" s="20" t="str">
        <f t="shared" si="3"/>
        <v>Juin</v>
      </c>
      <c r="N50" t="str">
        <f t="shared" si="5"/>
        <v>oui</v>
      </c>
      <c r="O50" s="136" t="s">
        <v>221</v>
      </c>
      <c r="P50" s="136" t="s">
        <v>222</v>
      </c>
      <c r="Q50" s="136"/>
      <c r="R50" s="142"/>
    </row>
    <row r="51" spans="1:18" ht="31.5">
      <c r="A51" s="17">
        <v>44</v>
      </c>
      <c r="B51" s="123" t="s">
        <v>223</v>
      </c>
      <c r="C51" s="123" t="s">
        <v>764</v>
      </c>
      <c r="D51" s="24">
        <v>12</v>
      </c>
      <c r="E51" s="142">
        <v>4.75</v>
      </c>
      <c r="F51" s="60">
        <f t="shared" si="0"/>
        <v>8.375</v>
      </c>
      <c r="G51" s="61">
        <f t="shared" si="4"/>
        <v>25.125</v>
      </c>
      <c r="H51" s="299">
        <v>0.01</v>
      </c>
      <c r="I51" s="62">
        <f t="shared" si="1"/>
        <v>25.125</v>
      </c>
      <c r="J51" s="50"/>
      <c r="K51" s="62">
        <f t="shared" si="2"/>
        <v>25.125</v>
      </c>
      <c r="L51" s="54"/>
      <c r="M51" s="20" t="str">
        <f t="shared" si="3"/>
        <v>Synthèse</v>
      </c>
      <c r="N51" t="str">
        <f t="shared" si="5"/>
        <v>oui</v>
      </c>
      <c r="O51" s="136" t="s">
        <v>223</v>
      </c>
      <c r="P51" s="136" t="s">
        <v>764</v>
      </c>
      <c r="Q51" s="136" t="s">
        <v>1399</v>
      </c>
      <c r="R51" s="299">
        <v>0.01</v>
      </c>
    </row>
    <row r="52" spans="1:18" ht="31.5">
      <c r="A52" s="17">
        <v>45</v>
      </c>
      <c r="B52" s="123" t="s">
        <v>225</v>
      </c>
      <c r="C52" s="123" t="s">
        <v>226</v>
      </c>
      <c r="D52" s="24">
        <v>17</v>
      </c>
      <c r="E52" s="142">
        <v>11.25</v>
      </c>
      <c r="F52" s="60">
        <f t="shared" si="0"/>
        <v>14.125</v>
      </c>
      <c r="G52" s="61">
        <f t="shared" si="4"/>
        <v>42.375</v>
      </c>
      <c r="H52" s="142"/>
      <c r="I52" s="62">
        <f t="shared" si="1"/>
        <v>42.375</v>
      </c>
      <c r="J52" s="50"/>
      <c r="K52" s="62">
        <f t="shared" si="2"/>
        <v>42.375</v>
      </c>
      <c r="L52" s="54"/>
      <c r="M52" s="20" t="str">
        <f t="shared" si="3"/>
        <v>Juin</v>
      </c>
      <c r="N52" t="str">
        <f t="shared" si="5"/>
        <v>oui</v>
      </c>
      <c r="O52" s="136" t="s">
        <v>225</v>
      </c>
      <c r="P52" s="136" t="s">
        <v>226</v>
      </c>
      <c r="Q52" s="136"/>
      <c r="R52" s="142"/>
    </row>
    <row r="53" spans="1:18" ht="31.5">
      <c r="A53" s="17">
        <v>46</v>
      </c>
      <c r="B53" s="123" t="s">
        <v>227</v>
      </c>
      <c r="C53" s="123" t="s">
        <v>228</v>
      </c>
      <c r="D53" s="24">
        <v>15</v>
      </c>
      <c r="E53" s="142">
        <v>11.75</v>
      </c>
      <c r="F53" s="60">
        <f t="shared" si="0"/>
        <v>13.375</v>
      </c>
      <c r="G53" s="61">
        <f t="shared" si="4"/>
        <v>40.125</v>
      </c>
      <c r="H53" s="142"/>
      <c r="I53" s="62">
        <f t="shared" si="1"/>
        <v>40.125</v>
      </c>
      <c r="J53" s="50"/>
      <c r="K53" s="62">
        <f t="shared" si="2"/>
        <v>40.125</v>
      </c>
      <c r="L53" s="54"/>
      <c r="M53" s="20" t="str">
        <f t="shared" si="3"/>
        <v>Juin</v>
      </c>
      <c r="N53" t="str">
        <f t="shared" si="5"/>
        <v>oui</v>
      </c>
      <c r="O53" s="136" t="s">
        <v>227</v>
      </c>
      <c r="P53" s="136" t="s">
        <v>228</v>
      </c>
      <c r="Q53" s="136"/>
      <c r="R53" s="142"/>
    </row>
    <row r="54" spans="1:18" ht="31.5">
      <c r="A54" s="17">
        <v>47</v>
      </c>
      <c r="B54" s="123" t="s">
        <v>46</v>
      </c>
      <c r="C54" s="123" t="s">
        <v>229</v>
      </c>
      <c r="D54" s="24">
        <v>12</v>
      </c>
      <c r="E54" s="142">
        <v>8.75</v>
      </c>
      <c r="F54" s="60">
        <f t="shared" si="0"/>
        <v>10.375</v>
      </c>
      <c r="G54" s="61">
        <f t="shared" si="4"/>
        <v>31.125</v>
      </c>
      <c r="H54" s="142"/>
      <c r="I54" s="62">
        <f t="shared" si="1"/>
        <v>31.125</v>
      </c>
      <c r="J54" s="50"/>
      <c r="K54" s="62">
        <f t="shared" si="2"/>
        <v>31.125</v>
      </c>
      <c r="L54" s="54"/>
      <c r="M54" s="20" t="str">
        <f t="shared" si="3"/>
        <v>Juin</v>
      </c>
      <c r="N54" t="str">
        <f t="shared" si="5"/>
        <v>oui</v>
      </c>
      <c r="O54" s="136" t="s">
        <v>46</v>
      </c>
      <c r="P54" s="136" t="s">
        <v>229</v>
      </c>
      <c r="Q54" s="136"/>
      <c r="R54" s="142"/>
    </row>
    <row r="55" spans="1:18" ht="31.5">
      <c r="A55" s="17">
        <v>48</v>
      </c>
      <c r="B55" s="123" t="s">
        <v>230</v>
      </c>
      <c r="C55" s="123" t="s">
        <v>226</v>
      </c>
      <c r="D55" s="24">
        <v>14</v>
      </c>
      <c r="E55" s="142">
        <v>11.75</v>
      </c>
      <c r="F55" s="60">
        <f t="shared" si="0"/>
        <v>12.875</v>
      </c>
      <c r="G55" s="61">
        <f t="shared" si="4"/>
        <v>38.625</v>
      </c>
      <c r="H55" s="142"/>
      <c r="I55" s="62">
        <f t="shared" si="1"/>
        <v>38.625</v>
      </c>
      <c r="J55" s="50"/>
      <c r="K55" s="62">
        <f t="shared" si="2"/>
        <v>38.625</v>
      </c>
      <c r="L55" s="54"/>
      <c r="M55" s="20" t="str">
        <f t="shared" si="3"/>
        <v>Juin</v>
      </c>
      <c r="N55" t="str">
        <f t="shared" si="5"/>
        <v>oui</v>
      </c>
      <c r="O55" s="136" t="s">
        <v>230</v>
      </c>
      <c r="P55" s="136" t="s">
        <v>226</v>
      </c>
      <c r="Q55" s="136"/>
      <c r="R55" s="142"/>
    </row>
    <row r="56" spans="1:18" ht="31.5">
      <c r="A56" s="17">
        <v>49</v>
      </c>
      <c r="B56" s="123" t="s">
        <v>231</v>
      </c>
      <c r="C56" s="123" t="s">
        <v>212</v>
      </c>
      <c r="D56" s="24">
        <v>12</v>
      </c>
      <c r="E56" s="142">
        <v>11.75</v>
      </c>
      <c r="F56" s="60">
        <f t="shared" si="0"/>
        <v>11.875</v>
      </c>
      <c r="G56" s="61">
        <f t="shared" si="4"/>
        <v>35.625</v>
      </c>
      <c r="H56" s="142"/>
      <c r="I56" s="62">
        <f t="shared" si="1"/>
        <v>35.625</v>
      </c>
      <c r="J56" s="50"/>
      <c r="K56" s="62">
        <f t="shared" si="2"/>
        <v>35.625</v>
      </c>
      <c r="L56" s="54"/>
      <c r="M56" s="20" t="str">
        <f t="shared" si="3"/>
        <v>Juin</v>
      </c>
      <c r="N56" t="str">
        <f t="shared" si="5"/>
        <v>oui</v>
      </c>
      <c r="O56" s="136" t="s">
        <v>231</v>
      </c>
      <c r="P56" s="136" t="s">
        <v>212</v>
      </c>
      <c r="Q56" s="136"/>
      <c r="R56" s="142"/>
    </row>
    <row r="57" spans="1:18" ht="18.75">
      <c r="A57" s="17">
        <v>50</v>
      </c>
      <c r="B57" s="123" t="s">
        <v>232</v>
      </c>
      <c r="C57" s="123" t="s">
        <v>233</v>
      </c>
      <c r="D57" s="24">
        <v>14</v>
      </c>
      <c r="E57" s="142">
        <v>3.75</v>
      </c>
      <c r="F57" s="60">
        <f t="shared" si="0"/>
        <v>8.875</v>
      </c>
      <c r="G57" s="61">
        <f t="shared" si="4"/>
        <v>26.625</v>
      </c>
      <c r="H57" s="299">
        <v>0.01</v>
      </c>
      <c r="I57" s="62">
        <f t="shared" si="1"/>
        <v>26.625</v>
      </c>
      <c r="J57" s="50"/>
      <c r="K57" s="62">
        <f t="shared" si="2"/>
        <v>26.625</v>
      </c>
      <c r="L57" s="54"/>
      <c r="M57" s="20" t="str">
        <f t="shared" si="3"/>
        <v>Synthèse</v>
      </c>
      <c r="N57" t="str">
        <f t="shared" si="5"/>
        <v>oui</v>
      </c>
      <c r="O57" s="136" t="s">
        <v>232</v>
      </c>
      <c r="P57" s="136" t="s">
        <v>233</v>
      </c>
      <c r="Q57" s="136" t="s">
        <v>1219</v>
      </c>
      <c r="R57" s="299">
        <v>0.01</v>
      </c>
    </row>
    <row r="58" spans="1:18" ht="18.75">
      <c r="A58" s="17">
        <v>51</v>
      </c>
      <c r="B58" s="123" t="s">
        <v>66</v>
      </c>
      <c r="C58" s="123" t="s">
        <v>234</v>
      </c>
      <c r="D58" s="24">
        <v>10</v>
      </c>
      <c r="E58" s="142">
        <v>12</v>
      </c>
      <c r="F58" s="60">
        <f t="shared" si="0"/>
        <v>11</v>
      </c>
      <c r="G58" s="61">
        <f t="shared" si="4"/>
        <v>33</v>
      </c>
      <c r="H58" s="142"/>
      <c r="I58" s="62">
        <f t="shared" si="1"/>
        <v>33</v>
      </c>
      <c r="J58" s="50"/>
      <c r="K58" s="62">
        <f t="shared" si="2"/>
        <v>33</v>
      </c>
      <c r="L58" s="54"/>
      <c r="M58" s="20" t="str">
        <f t="shared" si="3"/>
        <v>Juin</v>
      </c>
      <c r="N58" t="str">
        <f t="shared" si="5"/>
        <v>oui</v>
      </c>
      <c r="O58" s="136" t="s">
        <v>66</v>
      </c>
      <c r="P58" s="136" t="s">
        <v>234</v>
      </c>
      <c r="Q58" s="136"/>
      <c r="R58" s="142"/>
    </row>
    <row r="59" spans="1:18" ht="31.5">
      <c r="A59" s="17">
        <v>52</v>
      </c>
      <c r="B59" s="123" t="s">
        <v>235</v>
      </c>
      <c r="C59" s="123" t="s">
        <v>236</v>
      </c>
      <c r="D59" s="24">
        <v>10</v>
      </c>
      <c r="E59" s="142">
        <v>11.75</v>
      </c>
      <c r="F59" s="60">
        <f t="shared" si="0"/>
        <v>10.875</v>
      </c>
      <c r="G59" s="61">
        <f t="shared" si="4"/>
        <v>32.625</v>
      </c>
      <c r="H59" s="142"/>
      <c r="I59" s="62">
        <f t="shared" si="1"/>
        <v>32.625</v>
      </c>
      <c r="J59" s="50"/>
      <c r="K59" s="62">
        <f t="shared" si="2"/>
        <v>32.625</v>
      </c>
      <c r="L59" s="54"/>
      <c r="M59" s="20" t="str">
        <f t="shared" si="3"/>
        <v>Juin</v>
      </c>
      <c r="N59" t="str">
        <f t="shared" si="5"/>
        <v>oui</v>
      </c>
      <c r="O59" s="136" t="s">
        <v>235</v>
      </c>
      <c r="P59" s="136" t="s">
        <v>236</v>
      </c>
      <c r="Q59" s="136"/>
      <c r="R59" s="142"/>
    </row>
    <row r="60" spans="1:18" ht="31.5">
      <c r="A60" s="17">
        <v>53</v>
      </c>
      <c r="B60" s="123" t="s">
        <v>237</v>
      </c>
      <c r="C60" s="123" t="s">
        <v>45</v>
      </c>
      <c r="D60" s="24">
        <v>14</v>
      </c>
      <c r="E60" s="142">
        <v>6.25</v>
      </c>
      <c r="F60" s="60">
        <f t="shared" si="0"/>
        <v>10.125</v>
      </c>
      <c r="G60" s="61">
        <f t="shared" si="4"/>
        <v>30.375</v>
      </c>
      <c r="H60" s="142"/>
      <c r="I60" s="62">
        <f t="shared" si="1"/>
        <v>30.375</v>
      </c>
      <c r="J60" s="50"/>
      <c r="K60" s="62">
        <f t="shared" si="2"/>
        <v>30.375</v>
      </c>
      <c r="L60" s="54"/>
      <c r="M60" s="20" t="str">
        <f t="shared" si="3"/>
        <v>Juin</v>
      </c>
      <c r="N60" t="str">
        <f t="shared" si="5"/>
        <v>oui</v>
      </c>
      <c r="O60" s="136" t="s">
        <v>237</v>
      </c>
      <c r="P60" s="136" t="s">
        <v>45</v>
      </c>
      <c r="Q60" s="136"/>
      <c r="R60" s="142"/>
    </row>
    <row r="61" spans="1:18" ht="31.5">
      <c r="A61" s="17">
        <v>54</v>
      </c>
      <c r="B61" s="123" t="s">
        <v>765</v>
      </c>
      <c r="C61" s="123" t="s">
        <v>766</v>
      </c>
      <c r="D61" s="24">
        <v>10</v>
      </c>
      <c r="E61" s="142">
        <v>11.25</v>
      </c>
      <c r="F61" s="60">
        <f t="shared" si="0"/>
        <v>10.625</v>
      </c>
      <c r="G61" s="61">
        <f t="shared" si="4"/>
        <v>31.875</v>
      </c>
      <c r="H61" s="142"/>
      <c r="I61" s="62">
        <f t="shared" si="1"/>
        <v>31.875</v>
      </c>
      <c r="J61" s="50"/>
      <c r="K61" s="62">
        <f t="shared" si="2"/>
        <v>31.875</v>
      </c>
      <c r="L61" s="54"/>
      <c r="M61" s="20" t="str">
        <f t="shared" si="3"/>
        <v>Juin</v>
      </c>
      <c r="N61" t="str">
        <f t="shared" si="5"/>
        <v>oui</v>
      </c>
      <c r="O61" s="136" t="s">
        <v>765</v>
      </c>
      <c r="P61" s="136" t="s">
        <v>766</v>
      </c>
      <c r="Q61" s="136"/>
      <c r="R61" s="142"/>
    </row>
    <row r="62" spans="1:18" ht="31.5">
      <c r="A62" s="17">
        <v>55</v>
      </c>
      <c r="B62" s="123" t="s">
        <v>238</v>
      </c>
      <c r="C62" s="123" t="s">
        <v>84</v>
      </c>
      <c r="D62" s="24">
        <v>12</v>
      </c>
      <c r="E62" s="142">
        <v>12.5</v>
      </c>
      <c r="F62" s="60">
        <f t="shared" si="0"/>
        <v>12.25</v>
      </c>
      <c r="G62" s="61">
        <f t="shared" si="4"/>
        <v>36.75</v>
      </c>
      <c r="H62" s="142"/>
      <c r="I62" s="62">
        <f t="shared" si="1"/>
        <v>36.75</v>
      </c>
      <c r="J62" s="50"/>
      <c r="K62" s="62">
        <f t="shared" si="2"/>
        <v>36.75</v>
      </c>
      <c r="L62" s="54"/>
      <c r="M62" s="20" t="str">
        <f t="shared" si="3"/>
        <v>Juin</v>
      </c>
      <c r="N62" t="str">
        <f t="shared" si="5"/>
        <v>oui</v>
      </c>
      <c r="O62" s="136" t="s">
        <v>238</v>
      </c>
      <c r="P62" s="136" t="s">
        <v>84</v>
      </c>
      <c r="Q62" s="136"/>
      <c r="R62" s="142"/>
    </row>
    <row r="63" spans="1:18" ht="31.5">
      <c r="A63" s="17">
        <v>56</v>
      </c>
      <c r="B63" s="123" t="s">
        <v>239</v>
      </c>
      <c r="C63" s="123" t="s">
        <v>83</v>
      </c>
      <c r="D63" s="24">
        <v>8</v>
      </c>
      <c r="E63" s="142">
        <v>9.5</v>
      </c>
      <c r="F63" s="60">
        <f t="shared" si="0"/>
        <v>8.75</v>
      </c>
      <c r="G63" s="61">
        <f t="shared" si="4"/>
        <v>26.25</v>
      </c>
      <c r="H63" s="142"/>
      <c r="I63" s="62">
        <f t="shared" si="1"/>
        <v>26.25</v>
      </c>
      <c r="J63" s="50"/>
      <c r="K63" s="62">
        <f t="shared" si="2"/>
        <v>26.25</v>
      </c>
      <c r="L63" s="54"/>
      <c r="M63" s="20" t="str">
        <f t="shared" si="3"/>
        <v>Juin</v>
      </c>
      <c r="N63" t="str">
        <f t="shared" si="5"/>
        <v>oui</v>
      </c>
      <c r="O63" s="136" t="s">
        <v>239</v>
      </c>
      <c r="P63" s="136" t="s">
        <v>83</v>
      </c>
      <c r="Q63" s="136"/>
      <c r="R63" s="142"/>
    </row>
    <row r="64" spans="1:18" ht="31.5">
      <c r="A64" s="17">
        <v>57</v>
      </c>
      <c r="B64" s="123" t="s">
        <v>240</v>
      </c>
      <c r="C64" s="123" t="s">
        <v>241</v>
      </c>
      <c r="D64" s="24">
        <v>16</v>
      </c>
      <c r="E64" s="142">
        <v>2.5</v>
      </c>
      <c r="F64" s="60">
        <f t="shared" si="0"/>
        <v>9.25</v>
      </c>
      <c r="G64" s="61">
        <f t="shared" si="4"/>
        <v>27.75</v>
      </c>
      <c r="H64" s="299">
        <v>0.01</v>
      </c>
      <c r="I64" s="62">
        <f t="shared" si="1"/>
        <v>27.75</v>
      </c>
      <c r="J64" s="50"/>
      <c r="K64" s="62">
        <f t="shared" si="2"/>
        <v>27.75</v>
      </c>
      <c r="L64" s="54"/>
      <c r="M64" s="20" t="str">
        <f t="shared" si="3"/>
        <v>Synthèse</v>
      </c>
      <c r="N64" t="str">
        <f t="shared" si="5"/>
        <v>oui</v>
      </c>
      <c r="O64" s="136" t="s">
        <v>240</v>
      </c>
      <c r="P64" s="136" t="s">
        <v>241</v>
      </c>
      <c r="Q64" s="136" t="s">
        <v>1409</v>
      </c>
      <c r="R64" s="299">
        <v>0.01</v>
      </c>
    </row>
    <row r="65" spans="1:18" ht="31.5">
      <c r="A65" s="17">
        <v>58</v>
      </c>
      <c r="B65" s="123" t="s">
        <v>103</v>
      </c>
      <c r="C65" s="123" t="s">
        <v>242</v>
      </c>
      <c r="D65" s="24">
        <v>10</v>
      </c>
      <c r="E65" s="142">
        <v>10.75</v>
      </c>
      <c r="F65" s="60">
        <f t="shared" si="0"/>
        <v>10.375</v>
      </c>
      <c r="G65" s="61">
        <f t="shared" si="4"/>
        <v>31.125</v>
      </c>
      <c r="H65" s="142"/>
      <c r="I65" s="62">
        <f t="shared" si="1"/>
        <v>31.125</v>
      </c>
      <c r="J65" s="50"/>
      <c r="K65" s="62">
        <f t="shared" si="2"/>
        <v>31.125</v>
      </c>
      <c r="L65" s="54"/>
      <c r="M65" s="20" t="str">
        <f t="shared" si="3"/>
        <v>Juin</v>
      </c>
      <c r="N65" t="str">
        <f t="shared" si="5"/>
        <v>oui</v>
      </c>
      <c r="O65" s="136" t="s">
        <v>103</v>
      </c>
      <c r="P65" s="136" t="s">
        <v>242</v>
      </c>
      <c r="Q65" s="136"/>
      <c r="R65" s="142"/>
    </row>
    <row r="66" spans="1:18" ht="31.5">
      <c r="A66" s="17">
        <v>59</v>
      </c>
      <c r="B66" s="123" t="s">
        <v>243</v>
      </c>
      <c r="C66" s="123" t="s">
        <v>244</v>
      </c>
      <c r="D66" s="24">
        <v>14</v>
      </c>
      <c r="E66" s="142">
        <v>11</v>
      </c>
      <c r="F66" s="60">
        <f t="shared" si="0"/>
        <v>12.5</v>
      </c>
      <c r="G66" s="61">
        <f t="shared" si="4"/>
        <v>37.5</v>
      </c>
      <c r="H66" s="142"/>
      <c r="I66" s="62">
        <f t="shared" si="1"/>
        <v>37.5</v>
      </c>
      <c r="J66" s="50"/>
      <c r="K66" s="62">
        <f t="shared" si="2"/>
        <v>37.5</v>
      </c>
      <c r="L66" s="54"/>
      <c r="M66" s="20" t="str">
        <f t="shared" si="3"/>
        <v>Juin</v>
      </c>
      <c r="N66" t="str">
        <f t="shared" si="5"/>
        <v>oui</v>
      </c>
      <c r="O66" s="136" t="s">
        <v>243</v>
      </c>
      <c r="P66" s="136" t="s">
        <v>244</v>
      </c>
      <c r="Q66" s="136"/>
      <c r="R66" s="142"/>
    </row>
    <row r="67" spans="1:18" ht="18.75">
      <c r="A67" s="17">
        <v>60</v>
      </c>
      <c r="B67" s="123" t="s">
        <v>245</v>
      </c>
      <c r="C67" s="123" t="s">
        <v>246</v>
      </c>
      <c r="D67" s="24">
        <v>12</v>
      </c>
      <c r="E67" s="142">
        <v>5.75</v>
      </c>
      <c r="F67" s="60">
        <f t="shared" si="0"/>
        <v>8.875</v>
      </c>
      <c r="G67" s="61">
        <f t="shared" si="4"/>
        <v>26.625</v>
      </c>
      <c r="H67" s="299">
        <v>0.01</v>
      </c>
      <c r="I67" s="62">
        <f t="shared" si="1"/>
        <v>26.625</v>
      </c>
      <c r="J67" s="50"/>
      <c r="K67" s="62">
        <f t="shared" si="2"/>
        <v>26.625</v>
      </c>
      <c r="L67" s="54"/>
      <c r="M67" s="20" t="str">
        <f t="shared" si="3"/>
        <v>Synthèse</v>
      </c>
      <c r="N67" t="str">
        <f t="shared" si="5"/>
        <v>oui</v>
      </c>
      <c r="O67" s="136" t="s">
        <v>245</v>
      </c>
      <c r="P67" s="136" t="s">
        <v>246</v>
      </c>
      <c r="Q67" s="136" t="s">
        <v>1254</v>
      </c>
      <c r="R67" s="299">
        <v>0.01</v>
      </c>
    </row>
    <row r="68" spans="1:18" ht="31.5">
      <c r="A68" s="17">
        <v>61</v>
      </c>
      <c r="B68" s="123" t="s">
        <v>247</v>
      </c>
      <c r="C68" s="123" t="s">
        <v>172</v>
      </c>
      <c r="D68" s="24">
        <v>12</v>
      </c>
      <c r="E68" s="142">
        <v>7.5</v>
      </c>
      <c r="F68" s="60">
        <f t="shared" si="0"/>
        <v>9.75</v>
      </c>
      <c r="G68" s="61">
        <f t="shared" si="4"/>
        <v>29.25</v>
      </c>
      <c r="H68" s="142"/>
      <c r="I68" s="62">
        <f t="shared" si="1"/>
        <v>29.25</v>
      </c>
      <c r="J68" s="50"/>
      <c r="K68" s="62">
        <f t="shared" si="2"/>
        <v>29.25</v>
      </c>
      <c r="L68" s="54"/>
      <c r="M68" s="20" t="str">
        <f t="shared" si="3"/>
        <v>Juin</v>
      </c>
      <c r="N68" t="str">
        <f t="shared" si="5"/>
        <v>oui</v>
      </c>
      <c r="O68" s="136" t="s">
        <v>247</v>
      </c>
      <c r="P68" s="136" t="s">
        <v>172</v>
      </c>
      <c r="Q68" s="136"/>
      <c r="R68" s="142"/>
    </row>
    <row r="69" spans="1:18" ht="31.5">
      <c r="A69" s="17">
        <v>62</v>
      </c>
      <c r="B69" s="123" t="s">
        <v>248</v>
      </c>
      <c r="C69" s="123" t="s">
        <v>249</v>
      </c>
      <c r="D69" s="24">
        <v>10</v>
      </c>
      <c r="E69" s="142">
        <v>4.75</v>
      </c>
      <c r="F69" s="60">
        <f t="shared" si="0"/>
        <v>7.375</v>
      </c>
      <c r="G69" s="61">
        <f t="shared" si="4"/>
        <v>22.125</v>
      </c>
      <c r="H69" s="142"/>
      <c r="I69" s="62">
        <f t="shared" si="1"/>
        <v>22.125</v>
      </c>
      <c r="J69" s="50"/>
      <c r="K69" s="62">
        <f t="shared" si="2"/>
        <v>22.125</v>
      </c>
      <c r="L69" s="54"/>
      <c r="M69" s="20" t="str">
        <f t="shared" si="3"/>
        <v>Juin</v>
      </c>
      <c r="N69" t="str">
        <f t="shared" si="5"/>
        <v>oui</v>
      </c>
      <c r="O69" s="136" t="s">
        <v>248</v>
      </c>
      <c r="P69" s="136" t="s">
        <v>249</v>
      </c>
      <c r="Q69" s="136"/>
      <c r="R69" s="142"/>
    </row>
    <row r="70" spans="1:18" ht="31.5">
      <c r="A70" s="17">
        <v>63</v>
      </c>
      <c r="B70" s="123" t="s">
        <v>250</v>
      </c>
      <c r="C70" s="123" t="s">
        <v>251</v>
      </c>
      <c r="D70" s="24">
        <v>14</v>
      </c>
      <c r="E70" s="142">
        <v>14.5</v>
      </c>
      <c r="F70" s="60">
        <f t="shared" si="0"/>
        <v>14.25</v>
      </c>
      <c r="G70" s="61">
        <f t="shared" si="4"/>
        <v>42.75</v>
      </c>
      <c r="H70" s="142"/>
      <c r="I70" s="62">
        <f t="shared" si="1"/>
        <v>42.75</v>
      </c>
      <c r="J70" s="50"/>
      <c r="K70" s="62">
        <f t="shared" si="2"/>
        <v>42.75</v>
      </c>
      <c r="L70" s="54"/>
      <c r="M70" s="20" t="str">
        <f t="shared" si="3"/>
        <v>Juin</v>
      </c>
      <c r="N70" t="str">
        <f t="shared" si="5"/>
        <v>oui</v>
      </c>
      <c r="O70" s="136" t="s">
        <v>250</v>
      </c>
      <c r="P70" s="136" t="s">
        <v>251</v>
      </c>
      <c r="Q70" s="136"/>
      <c r="R70" s="142"/>
    </row>
    <row r="71" spans="1:18" ht="31.5">
      <c r="A71" s="17">
        <v>64</v>
      </c>
      <c r="B71" s="123" t="s">
        <v>252</v>
      </c>
      <c r="C71" s="123" t="s">
        <v>63</v>
      </c>
      <c r="D71" s="24">
        <v>14</v>
      </c>
      <c r="E71" s="142">
        <v>7.25</v>
      </c>
      <c r="F71" s="60">
        <f t="shared" si="0"/>
        <v>10.625</v>
      </c>
      <c r="G71" s="61">
        <f t="shared" si="4"/>
        <v>31.875</v>
      </c>
      <c r="H71" s="142"/>
      <c r="I71" s="62">
        <f t="shared" si="1"/>
        <v>31.875</v>
      </c>
      <c r="J71" s="50"/>
      <c r="K71" s="62">
        <f t="shared" si="2"/>
        <v>31.875</v>
      </c>
      <c r="L71" s="54"/>
      <c r="M71" s="20" t="str">
        <f t="shared" si="3"/>
        <v>Juin</v>
      </c>
      <c r="N71" t="str">
        <f t="shared" si="5"/>
        <v>oui</v>
      </c>
      <c r="O71" s="136" t="s">
        <v>252</v>
      </c>
      <c r="P71" s="136" t="s">
        <v>63</v>
      </c>
      <c r="Q71" s="136"/>
      <c r="R71" s="142"/>
    </row>
    <row r="72" spans="1:18" ht="31.5">
      <c r="A72" s="17">
        <v>65</v>
      </c>
      <c r="B72" s="123" t="s">
        <v>253</v>
      </c>
      <c r="C72" s="123" t="s">
        <v>254</v>
      </c>
      <c r="D72" s="24">
        <v>16</v>
      </c>
      <c r="E72" s="142">
        <v>14.25</v>
      </c>
      <c r="F72" s="60">
        <f t="shared" ref="F72:F135" si="6">IF(AND(D72=0,E72=0),L72/3,(D72+E72)/2)</f>
        <v>15.125</v>
      </c>
      <c r="G72" s="61">
        <f t="shared" ref="G72:G135" si="7">F72*3</f>
        <v>45.375</v>
      </c>
      <c r="H72" s="142"/>
      <c r="I72" s="62">
        <f t="shared" ref="I72:I135" si="8">MAX(G72,H72*3)</f>
        <v>45.375</v>
      </c>
      <c r="J72" s="50"/>
      <c r="K72" s="62">
        <f t="shared" ref="K72:K135" si="9">MAX(I72,J72*3)</f>
        <v>45.375</v>
      </c>
      <c r="L72" s="54"/>
      <c r="M72" s="20" t="str">
        <f t="shared" ref="M72:M135" si="10">IF(ISBLANK(J72),IF(ISBLANK(H72),"Juin","Synthèse"),"Rattrapage")</f>
        <v>Juin</v>
      </c>
      <c r="N72" t="str">
        <f t="shared" si="5"/>
        <v>oui</v>
      </c>
      <c r="O72" s="136" t="s">
        <v>253</v>
      </c>
      <c r="P72" s="136" t="s">
        <v>254</v>
      </c>
      <c r="Q72" s="136"/>
      <c r="R72" s="142"/>
    </row>
    <row r="73" spans="1:18" ht="31.5">
      <c r="A73" s="17">
        <v>66</v>
      </c>
      <c r="B73" s="123" t="s">
        <v>253</v>
      </c>
      <c r="C73" s="123" t="s">
        <v>255</v>
      </c>
      <c r="D73" s="24">
        <v>14</v>
      </c>
      <c r="E73" s="142">
        <v>12</v>
      </c>
      <c r="F73" s="60">
        <f t="shared" si="6"/>
        <v>13</v>
      </c>
      <c r="G73" s="61">
        <f t="shared" si="7"/>
        <v>39</v>
      </c>
      <c r="H73" s="142"/>
      <c r="I73" s="62">
        <f t="shared" si="8"/>
        <v>39</v>
      </c>
      <c r="J73" s="50"/>
      <c r="K73" s="62">
        <f t="shared" si="9"/>
        <v>39</v>
      </c>
      <c r="L73" s="54"/>
      <c r="M73" s="20" t="str">
        <f t="shared" si="10"/>
        <v>Juin</v>
      </c>
      <c r="N73" t="str">
        <f t="shared" ref="N73:N136" si="11">IF(AND(B73=O73,C73=P73),"oui","non")</f>
        <v>oui</v>
      </c>
      <c r="O73" s="136" t="s">
        <v>253</v>
      </c>
      <c r="P73" s="136" t="s">
        <v>255</v>
      </c>
      <c r="Q73" s="136"/>
      <c r="R73" s="142"/>
    </row>
    <row r="74" spans="1:18" ht="31.5">
      <c r="A74" s="17">
        <v>67</v>
      </c>
      <c r="B74" s="123" t="s">
        <v>253</v>
      </c>
      <c r="C74" s="123" t="s">
        <v>256</v>
      </c>
      <c r="D74" s="24">
        <v>10</v>
      </c>
      <c r="E74" s="142">
        <v>13.25</v>
      </c>
      <c r="F74" s="60">
        <f t="shared" si="6"/>
        <v>11.625</v>
      </c>
      <c r="G74" s="61">
        <f t="shared" si="7"/>
        <v>34.875</v>
      </c>
      <c r="H74" s="142"/>
      <c r="I74" s="62">
        <f t="shared" si="8"/>
        <v>34.875</v>
      </c>
      <c r="J74" s="50"/>
      <c r="K74" s="62">
        <f t="shared" si="9"/>
        <v>34.875</v>
      </c>
      <c r="L74" s="54"/>
      <c r="M74" s="20" t="str">
        <f t="shared" si="10"/>
        <v>Juin</v>
      </c>
      <c r="N74" t="str">
        <f t="shared" si="11"/>
        <v>oui</v>
      </c>
      <c r="O74" s="136" t="s">
        <v>253</v>
      </c>
      <c r="P74" s="136" t="s">
        <v>256</v>
      </c>
      <c r="Q74" s="136"/>
      <c r="R74" s="142"/>
    </row>
    <row r="75" spans="1:18" ht="31.5">
      <c r="A75" s="17">
        <v>68</v>
      </c>
      <c r="B75" s="123" t="s">
        <v>767</v>
      </c>
      <c r="C75" s="123" t="s">
        <v>113</v>
      </c>
      <c r="D75" s="24">
        <v>16</v>
      </c>
      <c r="E75" s="142">
        <v>6</v>
      </c>
      <c r="F75" s="60">
        <f t="shared" si="6"/>
        <v>11</v>
      </c>
      <c r="G75" s="61">
        <f t="shared" si="7"/>
        <v>33</v>
      </c>
      <c r="H75" s="142"/>
      <c r="I75" s="62">
        <f t="shared" si="8"/>
        <v>33</v>
      </c>
      <c r="J75" s="50"/>
      <c r="K75" s="62">
        <f t="shared" si="9"/>
        <v>33</v>
      </c>
      <c r="L75" s="54"/>
      <c r="M75" s="20" t="str">
        <f t="shared" si="10"/>
        <v>Juin</v>
      </c>
      <c r="N75" t="str">
        <f t="shared" si="11"/>
        <v>oui</v>
      </c>
      <c r="O75" s="136" t="s">
        <v>767</v>
      </c>
      <c r="P75" s="136" t="s">
        <v>113</v>
      </c>
      <c r="Q75" s="136"/>
      <c r="R75" s="142"/>
    </row>
    <row r="76" spans="1:18" ht="18.75">
      <c r="A76" s="17">
        <v>69</v>
      </c>
      <c r="B76" s="123" t="s">
        <v>257</v>
      </c>
      <c r="C76" s="123" t="s">
        <v>79</v>
      </c>
      <c r="D76" s="24">
        <v>17</v>
      </c>
      <c r="E76" s="142">
        <v>18.5</v>
      </c>
      <c r="F76" s="60">
        <f t="shared" si="6"/>
        <v>17.75</v>
      </c>
      <c r="G76" s="61">
        <f t="shared" si="7"/>
        <v>53.25</v>
      </c>
      <c r="H76" s="142"/>
      <c r="I76" s="62">
        <f t="shared" si="8"/>
        <v>53.25</v>
      </c>
      <c r="J76" s="50"/>
      <c r="K76" s="62">
        <f t="shared" si="9"/>
        <v>53.25</v>
      </c>
      <c r="L76" s="54"/>
      <c r="M76" s="20" t="str">
        <f t="shared" si="10"/>
        <v>Juin</v>
      </c>
      <c r="N76" t="str">
        <f t="shared" si="11"/>
        <v>oui</v>
      </c>
      <c r="O76" s="136" t="s">
        <v>257</v>
      </c>
      <c r="P76" s="136" t="s">
        <v>79</v>
      </c>
      <c r="Q76" s="136"/>
      <c r="R76" s="142"/>
    </row>
    <row r="77" spans="1:18" ht="47.25">
      <c r="A77" s="17">
        <v>70</v>
      </c>
      <c r="B77" s="123" t="s">
        <v>104</v>
      </c>
      <c r="C77" s="123" t="s">
        <v>768</v>
      </c>
      <c r="D77" s="24">
        <v>14</v>
      </c>
      <c r="E77" s="142">
        <v>12.5</v>
      </c>
      <c r="F77" s="60">
        <f t="shared" si="6"/>
        <v>13.25</v>
      </c>
      <c r="G77" s="61">
        <f t="shared" si="7"/>
        <v>39.75</v>
      </c>
      <c r="H77" s="142"/>
      <c r="I77" s="62">
        <f t="shared" si="8"/>
        <v>39.75</v>
      </c>
      <c r="J77" s="50"/>
      <c r="K77" s="62">
        <f t="shared" si="9"/>
        <v>39.75</v>
      </c>
      <c r="L77" s="54"/>
      <c r="M77" s="20" t="str">
        <f t="shared" si="10"/>
        <v>Juin</v>
      </c>
      <c r="N77" t="str">
        <f t="shared" si="11"/>
        <v>oui</v>
      </c>
      <c r="O77" s="136" t="s">
        <v>104</v>
      </c>
      <c r="P77" s="136" t="s">
        <v>768</v>
      </c>
      <c r="Q77" s="136"/>
      <c r="R77" s="142"/>
    </row>
    <row r="78" spans="1:18" ht="18.75">
      <c r="A78" s="17">
        <v>71</v>
      </c>
      <c r="B78" s="123" t="s">
        <v>104</v>
      </c>
      <c r="C78" s="123" t="s">
        <v>258</v>
      </c>
      <c r="D78" s="24">
        <v>15</v>
      </c>
      <c r="E78" s="142">
        <v>8</v>
      </c>
      <c r="F78" s="60">
        <f t="shared" si="6"/>
        <v>11.5</v>
      </c>
      <c r="G78" s="61">
        <f t="shared" si="7"/>
        <v>34.5</v>
      </c>
      <c r="H78" s="142"/>
      <c r="I78" s="62">
        <f t="shared" si="8"/>
        <v>34.5</v>
      </c>
      <c r="J78" s="50"/>
      <c r="K78" s="62">
        <f t="shared" si="9"/>
        <v>34.5</v>
      </c>
      <c r="L78" s="54"/>
      <c r="M78" s="20" t="str">
        <f t="shared" si="10"/>
        <v>Juin</v>
      </c>
      <c r="N78" t="str">
        <f t="shared" si="11"/>
        <v>oui</v>
      </c>
      <c r="O78" s="136" t="s">
        <v>104</v>
      </c>
      <c r="P78" s="136" t="s">
        <v>258</v>
      </c>
      <c r="Q78" s="136"/>
      <c r="R78" s="142"/>
    </row>
    <row r="79" spans="1:18" ht="18.75">
      <c r="A79" s="17">
        <v>72</v>
      </c>
      <c r="B79" s="123" t="s">
        <v>259</v>
      </c>
      <c r="C79" s="123" t="s">
        <v>260</v>
      </c>
      <c r="D79" s="24">
        <v>10</v>
      </c>
      <c r="E79" s="142">
        <v>4.75</v>
      </c>
      <c r="F79" s="60">
        <f t="shared" si="6"/>
        <v>7.375</v>
      </c>
      <c r="G79" s="61">
        <f t="shared" si="7"/>
        <v>22.125</v>
      </c>
      <c r="H79" s="299">
        <v>0.01</v>
      </c>
      <c r="I79" s="62">
        <f t="shared" si="8"/>
        <v>22.125</v>
      </c>
      <c r="J79" s="50"/>
      <c r="K79" s="62">
        <f t="shared" si="9"/>
        <v>22.125</v>
      </c>
      <c r="L79" s="54"/>
      <c r="M79" s="20" t="str">
        <f t="shared" si="10"/>
        <v>Synthèse</v>
      </c>
      <c r="N79" t="str">
        <f t="shared" si="11"/>
        <v>oui</v>
      </c>
      <c r="O79" s="136" t="s">
        <v>259</v>
      </c>
      <c r="P79" s="136" t="s">
        <v>260</v>
      </c>
      <c r="Q79" s="136" t="s">
        <v>1398</v>
      </c>
      <c r="R79" s="299">
        <v>0.01</v>
      </c>
    </row>
    <row r="80" spans="1:18" ht="31.5">
      <c r="A80" s="17">
        <v>73</v>
      </c>
      <c r="B80" s="123" t="s">
        <v>261</v>
      </c>
      <c r="C80" s="123" t="s">
        <v>262</v>
      </c>
      <c r="D80" s="24">
        <v>15</v>
      </c>
      <c r="E80" s="142">
        <v>12.5</v>
      </c>
      <c r="F80" s="60">
        <f t="shared" si="6"/>
        <v>13.75</v>
      </c>
      <c r="G80" s="61">
        <f t="shared" si="7"/>
        <v>41.25</v>
      </c>
      <c r="H80" s="142"/>
      <c r="I80" s="62">
        <f t="shared" si="8"/>
        <v>41.25</v>
      </c>
      <c r="J80" s="50"/>
      <c r="K80" s="62">
        <f t="shared" si="9"/>
        <v>41.25</v>
      </c>
      <c r="L80" s="54"/>
      <c r="M80" s="20" t="str">
        <f t="shared" si="10"/>
        <v>Juin</v>
      </c>
      <c r="N80" t="str">
        <f t="shared" si="11"/>
        <v>oui</v>
      </c>
      <c r="O80" s="136" t="s">
        <v>261</v>
      </c>
      <c r="P80" s="136" t="s">
        <v>262</v>
      </c>
      <c r="Q80" s="136"/>
      <c r="R80" s="142"/>
    </row>
    <row r="81" spans="1:18" ht="31.5">
      <c r="A81" s="17">
        <v>74</v>
      </c>
      <c r="B81" s="123" t="s">
        <v>261</v>
      </c>
      <c r="C81" s="123" t="s">
        <v>263</v>
      </c>
      <c r="D81" s="24">
        <v>16</v>
      </c>
      <c r="E81" s="142">
        <v>12.75</v>
      </c>
      <c r="F81" s="60">
        <f t="shared" si="6"/>
        <v>14.375</v>
      </c>
      <c r="G81" s="61">
        <f t="shared" si="7"/>
        <v>43.125</v>
      </c>
      <c r="H81" s="142"/>
      <c r="I81" s="62">
        <f t="shared" si="8"/>
        <v>43.125</v>
      </c>
      <c r="J81" s="50"/>
      <c r="K81" s="62">
        <f t="shared" si="9"/>
        <v>43.125</v>
      </c>
      <c r="L81" s="54"/>
      <c r="M81" s="20" t="str">
        <f t="shared" si="10"/>
        <v>Juin</v>
      </c>
      <c r="N81" t="str">
        <f t="shared" si="11"/>
        <v>oui</v>
      </c>
      <c r="O81" s="136" t="s">
        <v>261</v>
      </c>
      <c r="P81" s="136" t="s">
        <v>263</v>
      </c>
      <c r="Q81" s="136"/>
      <c r="R81" s="142"/>
    </row>
    <row r="82" spans="1:18" ht="18.75">
      <c r="A82" s="17">
        <v>75</v>
      </c>
      <c r="B82" s="123" t="s">
        <v>264</v>
      </c>
      <c r="C82" s="123" t="s">
        <v>265</v>
      </c>
      <c r="D82" s="24">
        <v>10</v>
      </c>
      <c r="E82" s="142">
        <v>4.75</v>
      </c>
      <c r="F82" s="60">
        <f t="shared" si="6"/>
        <v>7.375</v>
      </c>
      <c r="G82" s="61">
        <f t="shared" si="7"/>
        <v>22.125</v>
      </c>
      <c r="H82" s="299">
        <v>0.01</v>
      </c>
      <c r="I82" s="62">
        <f t="shared" si="8"/>
        <v>22.125</v>
      </c>
      <c r="J82" s="50"/>
      <c r="K82" s="62">
        <f t="shared" si="9"/>
        <v>22.125</v>
      </c>
      <c r="L82" s="54"/>
      <c r="M82" s="20" t="str">
        <f t="shared" si="10"/>
        <v>Synthèse</v>
      </c>
      <c r="N82" t="str">
        <f t="shared" si="11"/>
        <v>oui</v>
      </c>
      <c r="O82" s="136" t="s">
        <v>264</v>
      </c>
      <c r="P82" s="136" t="s">
        <v>265</v>
      </c>
      <c r="Q82" s="136" t="s">
        <v>1400</v>
      </c>
      <c r="R82" s="299">
        <v>0.01</v>
      </c>
    </row>
    <row r="83" spans="1:18" ht="31.5">
      <c r="A83" s="17">
        <v>76</v>
      </c>
      <c r="B83" s="123" t="s">
        <v>769</v>
      </c>
      <c r="C83" s="123" t="s">
        <v>770</v>
      </c>
      <c r="D83" s="24">
        <v>7</v>
      </c>
      <c r="E83" s="142">
        <v>3.75</v>
      </c>
      <c r="F83" s="60">
        <f t="shared" si="6"/>
        <v>5.375</v>
      </c>
      <c r="G83" s="61">
        <f t="shared" si="7"/>
        <v>16.125</v>
      </c>
      <c r="H83" s="299">
        <v>0.01</v>
      </c>
      <c r="I83" s="62">
        <f t="shared" si="8"/>
        <v>16.125</v>
      </c>
      <c r="J83" s="50"/>
      <c r="K83" s="62">
        <f t="shared" si="9"/>
        <v>16.125</v>
      </c>
      <c r="L83" s="54"/>
      <c r="M83" s="20" t="str">
        <f t="shared" si="10"/>
        <v>Synthèse</v>
      </c>
      <c r="N83" t="str">
        <f t="shared" si="11"/>
        <v>oui</v>
      </c>
      <c r="O83" s="136" t="s">
        <v>769</v>
      </c>
      <c r="P83" s="136" t="s">
        <v>770</v>
      </c>
      <c r="Q83" s="136" t="s">
        <v>1265</v>
      </c>
      <c r="R83" s="299">
        <v>0.01</v>
      </c>
    </row>
    <row r="84" spans="1:18" ht="18.75">
      <c r="A84" s="17">
        <v>77</v>
      </c>
      <c r="B84" s="123" t="s">
        <v>266</v>
      </c>
      <c r="C84" s="123" t="s">
        <v>204</v>
      </c>
      <c r="D84" s="24">
        <v>10</v>
      </c>
      <c r="E84" s="142">
        <v>4.75</v>
      </c>
      <c r="F84" s="60">
        <f t="shared" si="6"/>
        <v>7.375</v>
      </c>
      <c r="G84" s="61">
        <f t="shared" si="7"/>
        <v>22.125</v>
      </c>
      <c r="H84" s="299">
        <v>1</v>
      </c>
      <c r="I84" s="62">
        <f t="shared" si="8"/>
        <v>22.125</v>
      </c>
      <c r="J84" s="50"/>
      <c r="K84" s="62">
        <f t="shared" si="9"/>
        <v>22.125</v>
      </c>
      <c r="L84" s="54"/>
      <c r="M84" s="20" t="str">
        <f t="shared" si="10"/>
        <v>Synthèse</v>
      </c>
      <c r="N84" t="str">
        <f t="shared" si="11"/>
        <v>oui</v>
      </c>
      <c r="O84" s="136" t="s">
        <v>266</v>
      </c>
      <c r="P84" s="136" t="s">
        <v>204</v>
      </c>
      <c r="Q84" s="136" t="s">
        <v>1252</v>
      </c>
      <c r="R84" s="299">
        <v>1</v>
      </c>
    </row>
    <row r="85" spans="1:18" ht="31.5">
      <c r="A85" s="17">
        <v>78</v>
      </c>
      <c r="B85" s="123" t="s">
        <v>70</v>
      </c>
      <c r="C85" s="123" t="s">
        <v>267</v>
      </c>
      <c r="D85" s="24">
        <v>16</v>
      </c>
      <c r="E85" s="142">
        <v>9.75</v>
      </c>
      <c r="F85" s="60">
        <f t="shared" si="6"/>
        <v>12.875</v>
      </c>
      <c r="G85" s="61">
        <f t="shared" si="7"/>
        <v>38.625</v>
      </c>
      <c r="H85" s="142"/>
      <c r="I85" s="62">
        <f t="shared" si="8"/>
        <v>38.625</v>
      </c>
      <c r="J85" s="50"/>
      <c r="K85" s="62">
        <f t="shared" si="9"/>
        <v>38.625</v>
      </c>
      <c r="L85" s="54"/>
      <c r="M85" s="20" t="str">
        <f t="shared" si="10"/>
        <v>Juin</v>
      </c>
      <c r="N85" t="str">
        <f t="shared" si="11"/>
        <v>oui</v>
      </c>
      <c r="O85" s="136" t="s">
        <v>70</v>
      </c>
      <c r="P85" s="136" t="s">
        <v>267</v>
      </c>
      <c r="Q85" s="136"/>
      <c r="R85" s="142"/>
    </row>
    <row r="86" spans="1:18" ht="31.5">
      <c r="A86" s="17">
        <v>79</v>
      </c>
      <c r="B86" s="123" t="s">
        <v>268</v>
      </c>
      <c r="C86" s="123" t="s">
        <v>269</v>
      </c>
      <c r="D86" s="24">
        <v>16</v>
      </c>
      <c r="E86" s="142">
        <v>16.75</v>
      </c>
      <c r="F86" s="60">
        <f t="shared" si="6"/>
        <v>16.375</v>
      </c>
      <c r="G86" s="61">
        <f t="shared" si="7"/>
        <v>49.125</v>
      </c>
      <c r="H86" s="142"/>
      <c r="I86" s="62">
        <f t="shared" si="8"/>
        <v>49.125</v>
      </c>
      <c r="J86" s="50"/>
      <c r="K86" s="62">
        <f t="shared" si="9"/>
        <v>49.125</v>
      </c>
      <c r="L86" s="54"/>
      <c r="M86" s="20" t="str">
        <f t="shared" si="10"/>
        <v>Juin</v>
      </c>
      <c r="N86" t="str">
        <f t="shared" si="11"/>
        <v>oui</v>
      </c>
      <c r="O86" s="136" t="s">
        <v>268</v>
      </c>
      <c r="P86" s="136" t="s">
        <v>269</v>
      </c>
      <c r="Q86" s="136"/>
      <c r="R86" s="142"/>
    </row>
    <row r="87" spans="1:18" ht="31.5">
      <c r="A87" s="17">
        <v>80</v>
      </c>
      <c r="B87" s="123" t="s">
        <v>270</v>
      </c>
      <c r="C87" s="123" t="s">
        <v>75</v>
      </c>
      <c r="D87" s="24">
        <v>12</v>
      </c>
      <c r="E87" s="142">
        <v>14.75</v>
      </c>
      <c r="F87" s="60">
        <f t="shared" si="6"/>
        <v>13.375</v>
      </c>
      <c r="G87" s="61">
        <f t="shared" si="7"/>
        <v>40.125</v>
      </c>
      <c r="H87" s="142"/>
      <c r="I87" s="62">
        <f t="shared" si="8"/>
        <v>40.125</v>
      </c>
      <c r="J87" s="50"/>
      <c r="K87" s="62">
        <f t="shared" si="9"/>
        <v>40.125</v>
      </c>
      <c r="L87" s="54"/>
      <c r="M87" s="20" t="str">
        <f t="shared" si="10"/>
        <v>Juin</v>
      </c>
      <c r="N87" t="str">
        <f t="shared" si="11"/>
        <v>oui</v>
      </c>
      <c r="O87" s="136" t="s">
        <v>270</v>
      </c>
      <c r="P87" s="136" t="s">
        <v>75</v>
      </c>
      <c r="Q87" s="136"/>
      <c r="R87" s="142"/>
    </row>
    <row r="88" spans="1:18" ht="31.5">
      <c r="A88" s="17">
        <v>81</v>
      </c>
      <c r="B88" s="123" t="s">
        <v>271</v>
      </c>
      <c r="C88" s="123" t="s">
        <v>272</v>
      </c>
      <c r="D88" s="24">
        <v>15</v>
      </c>
      <c r="E88" s="142">
        <v>13.25</v>
      </c>
      <c r="F88" s="60">
        <f t="shared" si="6"/>
        <v>14.125</v>
      </c>
      <c r="G88" s="61">
        <f t="shared" si="7"/>
        <v>42.375</v>
      </c>
      <c r="H88" s="142"/>
      <c r="I88" s="62">
        <f t="shared" si="8"/>
        <v>42.375</v>
      </c>
      <c r="J88" s="50"/>
      <c r="K88" s="62">
        <f t="shared" si="9"/>
        <v>42.375</v>
      </c>
      <c r="L88" s="54"/>
      <c r="M88" s="20" t="str">
        <f t="shared" si="10"/>
        <v>Juin</v>
      </c>
      <c r="N88" t="str">
        <f t="shared" si="11"/>
        <v>oui</v>
      </c>
      <c r="O88" s="136" t="s">
        <v>271</v>
      </c>
      <c r="P88" s="136" t="s">
        <v>272</v>
      </c>
      <c r="Q88" s="136"/>
      <c r="R88" s="142"/>
    </row>
    <row r="89" spans="1:18" ht="18.75">
      <c r="A89" s="17">
        <v>82</v>
      </c>
      <c r="B89" s="123" t="s">
        <v>273</v>
      </c>
      <c r="C89" s="123" t="s">
        <v>77</v>
      </c>
      <c r="D89" s="24">
        <v>10</v>
      </c>
      <c r="E89" s="142">
        <v>8.75</v>
      </c>
      <c r="F89" s="60">
        <f t="shared" si="6"/>
        <v>9.375</v>
      </c>
      <c r="G89" s="61">
        <f t="shared" si="7"/>
        <v>28.125</v>
      </c>
      <c r="H89" s="299">
        <v>2</v>
      </c>
      <c r="I89" s="62">
        <f t="shared" si="8"/>
        <v>28.125</v>
      </c>
      <c r="J89" s="50"/>
      <c r="K89" s="62">
        <f t="shared" si="9"/>
        <v>28.125</v>
      </c>
      <c r="L89" s="54"/>
      <c r="M89" s="20" t="str">
        <f t="shared" si="10"/>
        <v>Synthèse</v>
      </c>
      <c r="N89" t="str">
        <f t="shared" si="11"/>
        <v>oui</v>
      </c>
      <c r="O89" s="136" t="s">
        <v>273</v>
      </c>
      <c r="P89" s="136" t="s">
        <v>77</v>
      </c>
      <c r="Q89" s="136" t="s">
        <v>1250</v>
      </c>
      <c r="R89" s="299">
        <v>2</v>
      </c>
    </row>
    <row r="90" spans="1:18" ht="31.5">
      <c r="A90" s="17">
        <v>83</v>
      </c>
      <c r="B90" s="123" t="s">
        <v>274</v>
      </c>
      <c r="C90" s="123" t="s">
        <v>275</v>
      </c>
      <c r="D90" s="24">
        <v>14</v>
      </c>
      <c r="E90" s="142">
        <v>5.5</v>
      </c>
      <c r="F90" s="60">
        <f t="shared" si="6"/>
        <v>9.75</v>
      </c>
      <c r="G90" s="61">
        <f t="shared" si="7"/>
        <v>29.25</v>
      </c>
      <c r="H90" s="299">
        <v>1</v>
      </c>
      <c r="I90" s="62">
        <f t="shared" si="8"/>
        <v>29.25</v>
      </c>
      <c r="J90" s="50"/>
      <c r="K90" s="62">
        <f t="shared" si="9"/>
        <v>29.25</v>
      </c>
      <c r="L90" s="54"/>
      <c r="M90" s="20" t="str">
        <f t="shared" si="10"/>
        <v>Synthèse</v>
      </c>
      <c r="N90" t="str">
        <f t="shared" si="11"/>
        <v>oui</v>
      </c>
      <c r="O90" s="136" t="s">
        <v>274</v>
      </c>
      <c r="P90" s="136" t="s">
        <v>275</v>
      </c>
      <c r="Q90" s="136" t="s">
        <v>1425</v>
      </c>
      <c r="R90" s="299">
        <v>1</v>
      </c>
    </row>
    <row r="91" spans="1:18" ht="31.5">
      <c r="A91" s="17">
        <v>84</v>
      </c>
      <c r="B91" s="123" t="s">
        <v>96</v>
      </c>
      <c r="C91" s="123" t="s">
        <v>276</v>
      </c>
      <c r="D91" s="24">
        <v>8</v>
      </c>
      <c r="E91" s="142">
        <v>13.5</v>
      </c>
      <c r="F91" s="60">
        <f t="shared" si="6"/>
        <v>10.75</v>
      </c>
      <c r="G91" s="61">
        <f t="shared" si="7"/>
        <v>32.25</v>
      </c>
      <c r="H91" s="142"/>
      <c r="I91" s="62">
        <f t="shared" si="8"/>
        <v>32.25</v>
      </c>
      <c r="J91" s="50"/>
      <c r="K91" s="62">
        <f t="shared" si="9"/>
        <v>32.25</v>
      </c>
      <c r="L91" s="54"/>
      <c r="M91" s="20" t="str">
        <f t="shared" si="10"/>
        <v>Juin</v>
      </c>
      <c r="N91" t="str">
        <f t="shared" si="11"/>
        <v>oui</v>
      </c>
      <c r="O91" s="136" t="s">
        <v>96</v>
      </c>
      <c r="P91" s="136" t="s">
        <v>276</v>
      </c>
      <c r="Q91" s="136"/>
      <c r="R91" s="142"/>
    </row>
    <row r="92" spans="1:18" ht="47.25">
      <c r="A92" s="17">
        <v>85</v>
      </c>
      <c r="B92" s="123" t="s">
        <v>96</v>
      </c>
      <c r="C92" s="123" t="s">
        <v>771</v>
      </c>
      <c r="D92" s="24"/>
      <c r="E92" s="163"/>
      <c r="F92" s="60">
        <f t="shared" si="6"/>
        <v>12</v>
      </c>
      <c r="G92" s="61">
        <f t="shared" si="7"/>
        <v>36</v>
      </c>
      <c r="H92" s="163"/>
      <c r="I92" s="62">
        <f t="shared" si="8"/>
        <v>36</v>
      </c>
      <c r="J92" s="50"/>
      <c r="K92" s="62">
        <f t="shared" si="9"/>
        <v>36</v>
      </c>
      <c r="L92" s="54">
        <v>36</v>
      </c>
      <c r="M92" s="20" t="str">
        <f t="shared" si="10"/>
        <v>Juin</v>
      </c>
      <c r="N92" t="str">
        <f t="shared" si="11"/>
        <v>oui</v>
      </c>
      <c r="O92" s="136" t="s">
        <v>96</v>
      </c>
      <c r="P92" s="136" t="s">
        <v>771</v>
      </c>
      <c r="Q92" s="136"/>
      <c r="R92" s="163"/>
    </row>
    <row r="93" spans="1:18" ht="18.75">
      <c r="A93" s="17">
        <v>86</v>
      </c>
      <c r="B93" s="123" t="s">
        <v>96</v>
      </c>
      <c r="C93" s="123" t="s">
        <v>204</v>
      </c>
      <c r="D93" s="24">
        <v>12</v>
      </c>
      <c r="E93" s="142">
        <v>10.75</v>
      </c>
      <c r="F93" s="60">
        <f t="shared" si="6"/>
        <v>11.375</v>
      </c>
      <c r="G93" s="61">
        <f t="shared" si="7"/>
        <v>34.125</v>
      </c>
      <c r="H93" s="142"/>
      <c r="I93" s="62">
        <f t="shared" si="8"/>
        <v>34.125</v>
      </c>
      <c r="J93" s="50"/>
      <c r="K93" s="62">
        <f t="shared" si="9"/>
        <v>34.125</v>
      </c>
      <c r="L93" s="54"/>
      <c r="M93" s="20" t="str">
        <f t="shared" si="10"/>
        <v>Juin</v>
      </c>
      <c r="N93" t="str">
        <f t="shared" si="11"/>
        <v>oui</v>
      </c>
      <c r="O93" s="136" t="s">
        <v>96</v>
      </c>
      <c r="P93" s="136" t="s">
        <v>204</v>
      </c>
      <c r="Q93" s="136"/>
      <c r="R93" s="142"/>
    </row>
    <row r="94" spans="1:18" ht="31.5">
      <c r="A94" s="17">
        <v>87</v>
      </c>
      <c r="B94" s="123" t="s">
        <v>277</v>
      </c>
      <c r="C94" s="123" t="s">
        <v>278</v>
      </c>
      <c r="D94" s="24">
        <v>14</v>
      </c>
      <c r="E94" s="142">
        <v>11.25</v>
      </c>
      <c r="F94" s="60">
        <f t="shared" si="6"/>
        <v>12.625</v>
      </c>
      <c r="G94" s="61">
        <f t="shared" si="7"/>
        <v>37.875</v>
      </c>
      <c r="H94" s="142"/>
      <c r="I94" s="62">
        <f t="shared" si="8"/>
        <v>37.875</v>
      </c>
      <c r="J94" s="50"/>
      <c r="K94" s="62">
        <f t="shared" si="9"/>
        <v>37.875</v>
      </c>
      <c r="L94" s="54"/>
      <c r="M94" s="20" t="str">
        <f t="shared" si="10"/>
        <v>Juin</v>
      </c>
      <c r="N94" t="str">
        <f t="shared" si="11"/>
        <v>oui</v>
      </c>
      <c r="O94" s="136" t="s">
        <v>277</v>
      </c>
      <c r="P94" s="136" t="s">
        <v>278</v>
      </c>
      <c r="Q94" s="136"/>
      <c r="R94" s="142"/>
    </row>
    <row r="95" spans="1:18" ht="31.5">
      <c r="A95" s="17">
        <v>88</v>
      </c>
      <c r="B95" s="123" t="s">
        <v>279</v>
      </c>
      <c r="C95" s="123" t="s">
        <v>65</v>
      </c>
      <c r="D95" s="24">
        <v>12</v>
      </c>
      <c r="E95" s="142">
        <v>14.5</v>
      </c>
      <c r="F95" s="60">
        <f t="shared" si="6"/>
        <v>13.25</v>
      </c>
      <c r="G95" s="61">
        <f t="shared" si="7"/>
        <v>39.75</v>
      </c>
      <c r="H95" s="142"/>
      <c r="I95" s="62">
        <f t="shared" si="8"/>
        <v>39.75</v>
      </c>
      <c r="J95" s="50"/>
      <c r="K95" s="62">
        <f t="shared" si="9"/>
        <v>39.75</v>
      </c>
      <c r="L95" s="54"/>
      <c r="M95" s="20" t="str">
        <f t="shared" si="10"/>
        <v>Juin</v>
      </c>
      <c r="N95" t="str">
        <f t="shared" si="11"/>
        <v>oui</v>
      </c>
      <c r="O95" s="136" t="s">
        <v>279</v>
      </c>
      <c r="P95" s="136" t="s">
        <v>65</v>
      </c>
      <c r="Q95" s="136"/>
      <c r="R95" s="142"/>
    </row>
    <row r="96" spans="1:18" ht="31.5">
      <c r="A96" s="17">
        <v>89</v>
      </c>
      <c r="B96" s="123" t="s">
        <v>280</v>
      </c>
      <c r="C96" s="123" t="s">
        <v>281</v>
      </c>
      <c r="D96" s="24">
        <v>10</v>
      </c>
      <c r="E96" s="142">
        <v>15</v>
      </c>
      <c r="F96" s="60">
        <f t="shared" si="6"/>
        <v>12.5</v>
      </c>
      <c r="G96" s="61">
        <f t="shared" si="7"/>
        <v>37.5</v>
      </c>
      <c r="H96" s="142"/>
      <c r="I96" s="62">
        <f t="shared" si="8"/>
        <v>37.5</v>
      </c>
      <c r="J96" s="50"/>
      <c r="K96" s="62">
        <f t="shared" si="9"/>
        <v>37.5</v>
      </c>
      <c r="L96" s="54"/>
      <c r="M96" s="20" t="str">
        <f t="shared" si="10"/>
        <v>Juin</v>
      </c>
      <c r="N96" t="str">
        <f t="shared" si="11"/>
        <v>oui</v>
      </c>
      <c r="O96" s="136" t="s">
        <v>280</v>
      </c>
      <c r="P96" s="136" t="s">
        <v>281</v>
      </c>
      <c r="Q96" s="136"/>
      <c r="R96" s="142"/>
    </row>
    <row r="97" spans="1:18" ht="31.5">
      <c r="A97" s="17">
        <v>90</v>
      </c>
      <c r="B97" s="123" t="s">
        <v>282</v>
      </c>
      <c r="C97" s="123" t="s">
        <v>283</v>
      </c>
      <c r="D97" s="24">
        <v>14</v>
      </c>
      <c r="E97" s="142">
        <v>11.25</v>
      </c>
      <c r="F97" s="60">
        <f t="shared" si="6"/>
        <v>12.625</v>
      </c>
      <c r="G97" s="61">
        <f t="shared" si="7"/>
        <v>37.875</v>
      </c>
      <c r="H97" s="142"/>
      <c r="I97" s="62">
        <f t="shared" si="8"/>
        <v>37.875</v>
      </c>
      <c r="J97" s="50"/>
      <c r="K97" s="62">
        <f t="shared" si="9"/>
        <v>37.875</v>
      </c>
      <c r="L97" s="54"/>
      <c r="M97" s="20" t="str">
        <f t="shared" si="10"/>
        <v>Juin</v>
      </c>
      <c r="N97" t="str">
        <f t="shared" si="11"/>
        <v>oui</v>
      </c>
      <c r="O97" s="136" t="s">
        <v>282</v>
      </c>
      <c r="P97" s="136" t="s">
        <v>283</v>
      </c>
      <c r="Q97" s="136"/>
      <c r="R97" s="142"/>
    </row>
    <row r="98" spans="1:18" ht="31.5">
      <c r="A98" s="17">
        <v>91</v>
      </c>
      <c r="B98" s="123" t="s">
        <v>284</v>
      </c>
      <c r="C98" s="123" t="s">
        <v>772</v>
      </c>
      <c r="D98" s="24">
        <v>12</v>
      </c>
      <c r="E98" s="142">
        <v>3.75</v>
      </c>
      <c r="F98" s="60">
        <f t="shared" si="6"/>
        <v>7.875</v>
      </c>
      <c r="G98" s="61">
        <f t="shared" si="7"/>
        <v>23.625</v>
      </c>
      <c r="H98" s="299">
        <v>1</v>
      </c>
      <c r="I98" s="62">
        <f t="shared" si="8"/>
        <v>23.625</v>
      </c>
      <c r="J98" s="50"/>
      <c r="K98" s="62">
        <f t="shared" si="9"/>
        <v>23.625</v>
      </c>
      <c r="L98" s="54"/>
      <c r="M98" s="20" t="str">
        <f t="shared" si="10"/>
        <v>Synthèse</v>
      </c>
      <c r="N98" t="str">
        <f t="shared" si="11"/>
        <v>oui</v>
      </c>
      <c r="O98" s="136" t="s">
        <v>284</v>
      </c>
      <c r="P98" s="136" t="s">
        <v>772</v>
      </c>
      <c r="Q98" s="136" t="s">
        <v>1217</v>
      </c>
      <c r="R98" s="299">
        <v>1</v>
      </c>
    </row>
    <row r="99" spans="1:18" ht="31.5">
      <c r="A99" s="17">
        <v>92</v>
      </c>
      <c r="B99" s="123" t="s">
        <v>285</v>
      </c>
      <c r="C99" s="123" t="s">
        <v>50</v>
      </c>
      <c r="D99" s="24">
        <v>14</v>
      </c>
      <c r="E99" s="142">
        <v>12.75</v>
      </c>
      <c r="F99" s="60">
        <f t="shared" si="6"/>
        <v>13.375</v>
      </c>
      <c r="G99" s="61">
        <f t="shared" si="7"/>
        <v>40.125</v>
      </c>
      <c r="H99" s="142"/>
      <c r="I99" s="62">
        <f t="shared" si="8"/>
        <v>40.125</v>
      </c>
      <c r="J99" s="50"/>
      <c r="K99" s="62">
        <f t="shared" si="9"/>
        <v>40.125</v>
      </c>
      <c r="L99" s="54"/>
      <c r="M99" s="20" t="str">
        <f t="shared" si="10"/>
        <v>Juin</v>
      </c>
      <c r="N99" t="str">
        <f t="shared" si="11"/>
        <v>oui</v>
      </c>
      <c r="O99" s="136" t="s">
        <v>285</v>
      </c>
      <c r="P99" s="136" t="s">
        <v>50</v>
      </c>
      <c r="Q99" s="136"/>
      <c r="R99" s="142"/>
    </row>
    <row r="100" spans="1:18" ht="31.5">
      <c r="A100" s="17">
        <v>93</v>
      </c>
      <c r="B100" s="123" t="s">
        <v>105</v>
      </c>
      <c r="C100" s="123" t="s">
        <v>52</v>
      </c>
      <c r="D100" s="24">
        <v>12</v>
      </c>
      <c r="E100" s="142">
        <v>13.5</v>
      </c>
      <c r="F100" s="60">
        <f t="shared" si="6"/>
        <v>12.75</v>
      </c>
      <c r="G100" s="61">
        <f t="shared" si="7"/>
        <v>38.25</v>
      </c>
      <c r="H100" s="142"/>
      <c r="I100" s="62">
        <f t="shared" si="8"/>
        <v>38.25</v>
      </c>
      <c r="J100" s="50"/>
      <c r="K100" s="62">
        <f t="shared" si="9"/>
        <v>38.25</v>
      </c>
      <c r="L100" s="54"/>
      <c r="M100" s="20" t="str">
        <f t="shared" si="10"/>
        <v>Juin</v>
      </c>
      <c r="N100" t="str">
        <f t="shared" si="11"/>
        <v>oui</v>
      </c>
      <c r="O100" s="136" t="s">
        <v>105</v>
      </c>
      <c r="P100" s="136" t="s">
        <v>52</v>
      </c>
      <c r="Q100" s="136"/>
      <c r="R100" s="142"/>
    </row>
    <row r="101" spans="1:18" ht="31.5">
      <c r="A101" s="17">
        <v>94</v>
      </c>
      <c r="B101" s="123" t="s">
        <v>286</v>
      </c>
      <c r="C101" s="123" t="s">
        <v>287</v>
      </c>
      <c r="D101" s="24">
        <v>14</v>
      </c>
      <c r="E101" s="142">
        <v>15.25</v>
      </c>
      <c r="F101" s="60">
        <f t="shared" si="6"/>
        <v>14.625</v>
      </c>
      <c r="G101" s="61">
        <f t="shared" si="7"/>
        <v>43.875</v>
      </c>
      <c r="H101" s="142"/>
      <c r="I101" s="62">
        <f t="shared" si="8"/>
        <v>43.875</v>
      </c>
      <c r="J101" s="50"/>
      <c r="K101" s="62">
        <f t="shared" si="9"/>
        <v>43.875</v>
      </c>
      <c r="L101" s="54"/>
      <c r="M101" s="20" t="str">
        <f t="shared" si="10"/>
        <v>Juin</v>
      </c>
      <c r="N101" t="str">
        <f t="shared" si="11"/>
        <v>oui</v>
      </c>
      <c r="O101" s="136" t="s">
        <v>286</v>
      </c>
      <c r="P101" s="136" t="s">
        <v>287</v>
      </c>
      <c r="Q101" s="136"/>
      <c r="R101" s="142"/>
    </row>
    <row r="102" spans="1:18" ht="47.25">
      <c r="A102" s="17">
        <v>95</v>
      </c>
      <c r="B102" s="123" t="s">
        <v>288</v>
      </c>
      <c r="C102" s="123" t="s">
        <v>289</v>
      </c>
      <c r="D102" s="24">
        <v>10</v>
      </c>
      <c r="E102" s="142">
        <v>12.75</v>
      </c>
      <c r="F102" s="60">
        <f t="shared" si="6"/>
        <v>11.375</v>
      </c>
      <c r="G102" s="61">
        <f t="shared" si="7"/>
        <v>34.125</v>
      </c>
      <c r="H102" s="142"/>
      <c r="I102" s="62">
        <f t="shared" si="8"/>
        <v>34.125</v>
      </c>
      <c r="J102" s="50"/>
      <c r="K102" s="62">
        <f t="shared" si="9"/>
        <v>34.125</v>
      </c>
      <c r="L102" s="54"/>
      <c r="M102" s="20" t="str">
        <f t="shared" si="10"/>
        <v>Juin</v>
      </c>
      <c r="N102" t="str">
        <f t="shared" si="11"/>
        <v>oui</v>
      </c>
      <c r="O102" s="136" t="s">
        <v>288</v>
      </c>
      <c r="P102" s="136" t="s">
        <v>289</v>
      </c>
      <c r="Q102" s="136"/>
      <c r="R102" s="142"/>
    </row>
    <row r="103" spans="1:18" ht="18.75">
      <c r="A103" s="17">
        <v>96</v>
      </c>
      <c r="B103" s="123" t="s">
        <v>290</v>
      </c>
      <c r="C103" s="123" t="s">
        <v>291</v>
      </c>
      <c r="D103" s="24">
        <v>15</v>
      </c>
      <c r="E103" s="142">
        <v>16</v>
      </c>
      <c r="F103" s="60">
        <f t="shared" si="6"/>
        <v>15.5</v>
      </c>
      <c r="G103" s="61">
        <f t="shared" si="7"/>
        <v>46.5</v>
      </c>
      <c r="H103" s="142"/>
      <c r="I103" s="62">
        <f t="shared" si="8"/>
        <v>46.5</v>
      </c>
      <c r="J103" s="50"/>
      <c r="K103" s="62">
        <f t="shared" si="9"/>
        <v>46.5</v>
      </c>
      <c r="L103" s="54"/>
      <c r="M103" s="20" t="str">
        <f t="shared" si="10"/>
        <v>Juin</v>
      </c>
      <c r="N103" t="str">
        <f t="shared" si="11"/>
        <v>oui</v>
      </c>
      <c r="O103" s="136" t="s">
        <v>290</v>
      </c>
      <c r="P103" s="136" t="s">
        <v>291</v>
      </c>
      <c r="Q103" s="136"/>
      <c r="R103" s="142"/>
    </row>
    <row r="104" spans="1:18" ht="18.75">
      <c r="A104" s="17">
        <v>97</v>
      </c>
      <c r="B104" s="123" t="s">
        <v>292</v>
      </c>
      <c r="C104" s="123" t="s">
        <v>64</v>
      </c>
      <c r="D104" s="24">
        <v>10</v>
      </c>
      <c r="E104" s="142">
        <v>11.25</v>
      </c>
      <c r="F104" s="60">
        <f t="shared" si="6"/>
        <v>10.625</v>
      </c>
      <c r="G104" s="61">
        <f t="shared" si="7"/>
        <v>31.875</v>
      </c>
      <c r="H104" s="142"/>
      <c r="I104" s="62">
        <f t="shared" si="8"/>
        <v>31.875</v>
      </c>
      <c r="J104" s="50"/>
      <c r="K104" s="62">
        <f t="shared" si="9"/>
        <v>31.875</v>
      </c>
      <c r="L104" s="54"/>
      <c r="M104" s="20" t="str">
        <f t="shared" si="10"/>
        <v>Juin</v>
      </c>
      <c r="N104" t="str">
        <f t="shared" si="11"/>
        <v>oui</v>
      </c>
      <c r="O104" s="136" t="s">
        <v>292</v>
      </c>
      <c r="P104" s="136" t="s">
        <v>64</v>
      </c>
      <c r="Q104" s="136"/>
      <c r="R104" s="142"/>
    </row>
    <row r="105" spans="1:18" ht="31.5">
      <c r="A105" s="17">
        <v>98</v>
      </c>
      <c r="B105" s="123" t="s">
        <v>293</v>
      </c>
      <c r="C105" s="123" t="s">
        <v>294</v>
      </c>
      <c r="D105" s="24">
        <v>10</v>
      </c>
      <c r="E105" s="142">
        <v>4</v>
      </c>
      <c r="F105" s="60">
        <f t="shared" si="6"/>
        <v>7</v>
      </c>
      <c r="G105" s="61">
        <f t="shared" si="7"/>
        <v>21</v>
      </c>
      <c r="H105" s="299">
        <v>1</v>
      </c>
      <c r="I105" s="62">
        <f t="shared" si="8"/>
        <v>21</v>
      </c>
      <c r="J105" s="50"/>
      <c r="K105" s="62">
        <f t="shared" si="9"/>
        <v>21</v>
      </c>
      <c r="L105" s="54"/>
      <c r="M105" s="20" t="str">
        <f t="shared" si="10"/>
        <v>Synthèse</v>
      </c>
      <c r="N105" t="str">
        <f t="shared" si="11"/>
        <v>oui</v>
      </c>
      <c r="O105" s="136" t="s">
        <v>293</v>
      </c>
      <c r="P105" s="136" t="s">
        <v>294</v>
      </c>
      <c r="Q105" s="136" t="s">
        <v>1214</v>
      </c>
      <c r="R105" s="299">
        <v>1</v>
      </c>
    </row>
    <row r="106" spans="1:18" ht="31.5">
      <c r="A106" s="17">
        <v>99</v>
      </c>
      <c r="B106" s="123" t="s">
        <v>295</v>
      </c>
      <c r="C106" s="123" t="s">
        <v>296</v>
      </c>
      <c r="D106" s="24">
        <v>15</v>
      </c>
      <c r="E106" s="142">
        <v>10.75</v>
      </c>
      <c r="F106" s="60">
        <f t="shared" si="6"/>
        <v>12.875</v>
      </c>
      <c r="G106" s="61">
        <f t="shared" si="7"/>
        <v>38.625</v>
      </c>
      <c r="H106" s="142"/>
      <c r="I106" s="62">
        <f t="shared" si="8"/>
        <v>38.625</v>
      </c>
      <c r="J106" s="50"/>
      <c r="K106" s="62">
        <f t="shared" si="9"/>
        <v>38.625</v>
      </c>
      <c r="L106" s="54"/>
      <c r="M106" s="20" t="str">
        <f t="shared" si="10"/>
        <v>Juin</v>
      </c>
      <c r="N106" t="str">
        <f t="shared" si="11"/>
        <v>oui</v>
      </c>
      <c r="O106" s="136" t="s">
        <v>295</v>
      </c>
      <c r="P106" s="136" t="s">
        <v>296</v>
      </c>
      <c r="Q106" s="136"/>
      <c r="R106" s="142"/>
    </row>
    <row r="107" spans="1:18" ht="31.5">
      <c r="A107" s="17">
        <v>100</v>
      </c>
      <c r="B107" s="123" t="s">
        <v>297</v>
      </c>
      <c r="C107" s="123" t="s">
        <v>298</v>
      </c>
      <c r="D107" s="24">
        <v>12</v>
      </c>
      <c r="E107" s="142">
        <v>10.25</v>
      </c>
      <c r="F107" s="60">
        <f t="shared" si="6"/>
        <v>11.125</v>
      </c>
      <c r="G107" s="61">
        <f t="shared" si="7"/>
        <v>33.375</v>
      </c>
      <c r="H107" s="142"/>
      <c r="I107" s="62">
        <f t="shared" si="8"/>
        <v>33.375</v>
      </c>
      <c r="J107" s="50"/>
      <c r="K107" s="62">
        <f t="shared" si="9"/>
        <v>33.375</v>
      </c>
      <c r="L107" s="54"/>
      <c r="M107" s="20" t="str">
        <f t="shared" si="10"/>
        <v>Juin</v>
      </c>
      <c r="N107" t="str">
        <f t="shared" si="11"/>
        <v>oui</v>
      </c>
      <c r="O107" s="136" t="s">
        <v>297</v>
      </c>
      <c r="P107" s="136" t="s">
        <v>298</v>
      </c>
      <c r="Q107" s="136"/>
      <c r="R107" s="142"/>
    </row>
    <row r="108" spans="1:18" ht="31.5">
      <c r="A108" s="17">
        <v>101</v>
      </c>
      <c r="B108" s="124" t="s">
        <v>299</v>
      </c>
      <c r="C108" s="124" t="s">
        <v>300</v>
      </c>
      <c r="D108" s="24"/>
      <c r="E108" s="163"/>
      <c r="F108" s="60">
        <f t="shared" si="6"/>
        <v>0</v>
      </c>
      <c r="G108" s="61">
        <f t="shared" si="7"/>
        <v>0</v>
      </c>
      <c r="H108" s="163"/>
      <c r="I108" s="62">
        <f t="shared" si="8"/>
        <v>0</v>
      </c>
      <c r="J108" s="50"/>
      <c r="K108" s="62">
        <f t="shared" si="9"/>
        <v>0</v>
      </c>
      <c r="L108" s="54"/>
      <c r="M108" s="20" t="str">
        <f t="shared" si="10"/>
        <v>Juin</v>
      </c>
      <c r="N108" t="str">
        <f t="shared" si="11"/>
        <v>oui</v>
      </c>
      <c r="O108" s="136" t="s">
        <v>299</v>
      </c>
      <c r="P108" s="136" t="s">
        <v>300</v>
      </c>
      <c r="Q108" s="136"/>
      <c r="R108" s="163"/>
    </row>
    <row r="109" spans="1:18" ht="47.25">
      <c r="A109" s="17">
        <v>102</v>
      </c>
      <c r="B109" s="123" t="s">
        <v>301</v>
      </c>
      <c r="C109" s="123" t="s">
        <v>302</v>
      </c>
      <c r="D109" s="24">
        <v>17</v>
      </c>
      <c r="E109" s="142">
        <v>14.5</v>
      </c>
      <c r="F109" s="60">
        <f t="shared" si="6"/>
        <v>15.75</v>
      </c>
      <c r="G109" s="61">
        <f t="shared" si="7"/>
        <v>47.25</v>
      </c>
      <c r="H109" s="142"/>
      <c r="I109" s="62">
        <f t="shared" si="8"/>
        <v>47.25</v>
      </c>
      <c r="J109" s="50"/>
      <c r="K109" s="62">
        <f t="shared" si="9"/>
        <v>47.25</v>
      </c>
      <c r="L109" s="54"/>
      <c r="M109" s="20" t="str">
        <f t="shared" si="10"/>
        <v>Juin</v>
      </c>
      <c r="N109" t="str">
        <f t="shared" si="11"/>
        <v>oui</v>
      </c>
      <c r="O109" s="136" t="s">
        <v>301</v>
      </c>
      <c r="P109" s="136" t="s">
        <v>302</v>
      </c>
      <c r="Q109" s="136"/>
      <c r="R109" s="142"/>
    </row>
    <row r="110" spans="1:18" ht="31.5">
      <c r="A110" s="17">
        <v>103</v>
      </c>
      <c r="B110" s="123" t="s">
        <v>303</v>
      </c>
      <c r="C110" s="123" t="s">
        <v>304</v>
      </c>
      <c r="D110" s="24">
        <v>12</v>
      </c>
      <c r="E110" s="142">
        <v>10</v>
      </c>
      <c r="F110" s="60">
        <f t="shared" si="6"/>
        <v>11</v>
      </c>
      <c r="G110" s="61">
        <f t="shared" si="7"/>
        <v>33</v>
      </c>
      <c r="H110" s="142"/>
      <c r="I110" s="62">
        <f t="shared" si="8"/>
        <v>33</v>
      </c>
      <c r="J110" s="50"/>
      <c r="K110" s="62">
        <f t="shared" si="9"/>
        <v>33</v>
      </c>
      <c r="L110" s="54"/>
      <c r="M110" s="20" t="str">
        <f t="shared" si="10"/>
        <v>Juin</v>
      </c>
      <c r="N110" t="str">
        <f t="shared" si="11"/>
        <v>oui</v>
      </c>
      <c r="O110" s="136" t="s">
        <v>303</v>
      </c>
      <c r="P110" s="136" t="s">
        <v>304</v>
      </c>
      <c r="Q110" s="136"/>
      <c r="R110" s="142"/>
    </row>
    <row r="111" spans="1:18" ht="31.5">
      <c r="A111" s="17">
        <v>104</v>
      </c>
      <c r="B111" s="123" t="s">
        <v>305</v>
      </c>
      <c r="C111" s="123" t="s">
        <v>306</v>
      </c>
      <c r="D111" s="24">
        <v>14</v>
      </c>
      <c r="E111" s="142">
        <v>11.25</v>
      </c>
      <c r="F111" s="60">
        <f t="shared" si="6"/>
        <v>12.625</v>
      </c>
      <c r="G111" s="61">
        <f t="shared" si="7"/>
        <v>37.875</v>
      </c>
      <c r="H111" s="142"/>
      <c r="I111" s="62">
        <f t="shared" si="8"/>
        <v>37.875</v>
      </c>
      <c r="J111" s="50"/>
      <c r="K111" s="62">
        <f t="shared" si="9"/>
        <v>37.875</v>
      </c>
      <c r="L111" s="54"/>
      <c r="M111" s="20" t="str">
        <f t="shared" si="10"/>
        <v>Juin</v>
      </c>
      <c r="N111" t="str">
        <f t="shared" si="11"/>
        <v>oui</v>
      </c>
      <c r="O111" s="136" t="s">
        <v>305</v>
      </c>
      <c r="P111" s="136" t="s">
        <v>306</v>
      </c>
      <c r="Q111" s="136"/>
      <c r="R111" s="142"/>
    </row>
    <row r="112" spans="1:18" ht="31.5">
      <c r="A112" s="17">
        <v>105</v>
      </c>
      <c r="B112" s="123" t="s">
        <v>307</v>
      </c>
      <c r="C112" s="123" t="s">
        <v>206</v>
      </c>
      <c r="D112" s="24">
        <v>10</v>
      </c>
      <c r="E112" s="142">
        <v>8</v>
      </c>
      <c r="F112" s="60">
        <f t="shared" si="6"/>
        <v>9</v>
      </c>
      <c r="G112" s="61">
        <f t="shared" si="7"/>
        <v>27</v>
      </c>
      <c r="H112" s="299">
        <v>0.01</v>
      </c>
      <c r="I112" s="62">
        <f t="shared" si="8"/>
        <v>27</v>
      </c>
      <c r="J112" s="50"/>
      <c r="K112" s="62">
        <f t="shared" si="9"/>
        <v>27</v>
      </c>
      <c r="L112" s="54"/>
      <c r="M112" s="20" t="str">
        <f t="shared" si="10"/>
        <v>Synthèse</v>
      </c>
      <c r="N112" t="str">
        <f t="shared" si="11"/>
        <v>oui</v>
      </c>
      <c r="O112" s="136" t="s">
        <v>307</v>
      </c>
      <c r="P112" s="136" t="s">
        <v>206</v>
      </c>
      <c r="Q112" s="136" t="s">
        <v>1264</v>
      </c>
      <c r="R112" s="299">
        <v>0.01</v>
      </c>
    </row>
    <row r="113" spans="1:18" ht="31.5">
      <c r="A113" s="17">
        <v>106</v>
      </c>
      <c r="B113" s="123" t="s">
        <v>308</v>
      </c>
      <c r="C113" s="123" t="s">
        <v>309</v>
      </c>
      <c r="D113" s="24">
        <v>14</v>
      </c>
      <c r="E113" s="142">
        <v>16.25</v>
      </c>
      <c r="F113" s="60">
        <f t="shared" si="6"/>
        <v>15.125</v>
      </c>
      <c r="G113" s="61">
        <f t="shared" si="7"/>
        <v>45.375</v>
      </c>
      <c r="H113" s="142"/>
      <c r="I113" s="62">
        <f t="shared" si="8"/>
        <v>45.375</v>
      </c>
      <c r="J113" s="50"/>
      <c r="K113" s="62">
        <f t="shared" si="9"/>
        <v>45.375</v>
      </c>
      <c r="L113" s="54"/>
      <c r="M113" s="20" t="str">
        <f t="shared" si="10"/>
        <v>Juin</v>
      </c>
      <c r="N113" t="str">
        <f t="shared" si="11"/>
        <v>oui</v>
      </c>
      <c r="O113" s="136" t="s">
        <v>308</v>
      </c>
      <c r="P113" s="136" t="s">
        <v>309</v>
      </c>
      <c r="Q113" s="136"/>
      <c r="R113" s="142"/>
    </row>
    <row r="114" spans="1:18" ht="31.5">
      <c r="A114" s="17">
        <v>107</v>
      </c>
      <c r="B114" s="123" t="s">
        <v>310</v>
      </c>
      <c r="C114" s="123" t="s">
        <v>311</v>
      </c>
      <c r="D114" s="24">
        <v>12</v>
      </c>
      <c r="E114" s="142">
        <v>10.25</v>
      </c>
      <c r="F114" s="60">
        <f t="shared" si="6"/>
        <v>11.125</v>
      </c>
      <c r="G114" s="61">
        <f t="shared" si="7"/>
        <v>33.375</v>
      </c>
      <c r="H114" s="142"/>
      <c r="I114" s="62">
        <f t="shared" si="8"/>
        <v>33.375</v>
      </c>
      <c r="J114" s="50"/>
      <c r="K114" s="62">
        <f t="shared" si="9"/>
        <v>33.375</v>
      </c>
      <c r="L114" s="54"/>
      <c r="M114" s="20" t="str">
        <f t="shared" si="10"/>
        <v>Juin</v>
      </c>
      <c r="N114" t="str">
        <f t="shared" si="11"/>
        <v>oui</v>
      </c>
      <c r="O114" s="136" t="s">
        <v>310</v>
      </c>
      <c r="P114" s="136" t="s">
        <v>311</v>
      </c>
      <c r="Q114" s="136"/>
      <c r="R114" s="142"/>
    </row>
    <row r="115" spans="1:18" ht="31.5">
      <c r="A115" s="17">
        <v>108</v>
      </c>
      <c r="B115" s="123" t="s">
        <v>312</v>
      </c>
      <c r="C115" s="123" t="s">
        <v>313</v>
      </c>
      <c r="D115" s="24">
        <v>8</v>
      </c>
      <c r="E115" s="142">
        <v>7</v>
      </c>
      <c r="F115" s="60">
        <f t="shared" si="6"/>
        <v>7.5</v>
      </c>
      <c r="G115" s="61">
        <f t="shared" si="7"/>
        <v>22.5</v>
      </c>
      <c r="H115" s="299">
        <v>0.01</v>
      </c>
      <c r="I115" s="62">
        <f t="shared" si="8"/>
        <v>22.5</v>
      </c>
      <c r="J115" s="50"/>
      <c r="K115" s="62">
        <f t="shared" si="9"/>
        <v>22.5</v>
      </c>
      <c r="L115" s="54"/>
      <c r="M115" s="20" t="str">
        <f t="shared" si="10"/>
        <v>Synthèse</v>
      </c>
      <c r="N115" t="str">
        <f t="shared" si="11"/>
        <v>oui</v>
      </c>
      <c r="O115" s="136" t="s">
        <v>312</v>
      </c>
      <c r="P115" s="136" t="s">
        <v>313</v>
      </c>
      <c r="Q115" s="136" t="s">
        <v>1212</v>
      </c>
      <c r="R115" s="299">
        <v>0.01</v>
      </c>
    </row>
    <row r="116" spans="1:18" ht="31.5">
      <c r="A116" s="17">
        <v>109</v>
      </c>
      <c r="B116" s="123" t="s">
        <v>314</v>
      </c>
      <c r="C116" s="123" t="s">
        <v>315</v>
      </c>
      <c r="D116" s="24">
        <v>12</v>
      </c>
      <c r="E116" s="142">
        <v>7.25</v>
      </c>
      <c r="F116" s="60">
        <f t="shared" si="6"/>
        <v>9.625</v>
      </c>
      <c r="G116" s="61">
        <f t="shared" si="7"/>
        <v>28.875</v>
      </c>
      <c r="H116" s="299">
        <v>0.01</v>
      </c>
      <c r="I116" s="62">
        <f t="shared" si="8"/>
        <v>28.875</v>
      </c>
      <c r="J116" s="50"/>
      <c r="K116" s="62">
        <f t="shared" si="9"/>
        <v>28.875</v>
      </c>
      <c r="L116" s="54"/>
      <c r="M116" s="20" t="str">
        <f t="shared" si="10"/>
        <v>Synthèse</v>
      </c>
      <c r="N116" t="str">
        <f t="shared" si="11"/>
        <v>oui</v>
      </c>
      <c r="O116" s="136" t="s">
        <v>314</v>
      </c>
      <c r="P116" s="136" t="s">
        <v>315</v>
      </c>
      <c r="Q116" s="136" t="s">
        <v>1342</v>
      </c>
      <c r="R116" s="299">
        <v>0.01</v>
      </c>
    </row>
    <row r="117" spans="1:18" ht="31.5">
      <c r="A117" s="17">
        <v>110</v>
      </c>
      <c r="B117" s="123" t="s">
        <v>316</v>
      </c>
      <c r="C117" s="123" t="s">
        <v>317</v>
      </c>
      <c r="D117" s="24">
        <v>14</v>
      </c>
      <c r="E117" s="142">
        <v>10.25</v>
      </c>
      <c r="F117" s="60">
        <f t="shared" si="6"/>
        <v>12.125</v>
      </c>
      <c r="G117" s="61">
        <f t="shared" si="7"/>
        <v>36.375</v>
      </c>
      <c r="H117" s="142"/>
      <c r="I117" s="62">
        <f t="shared" si="8"/>
        <v>36.375</v>
      </c>
      <c r="J117" s="50"/>
      <c r="K117" s="62">
        <f t="shared" si="9"/>
        <v>36.375</v>
      </c>
      <c r="L117" s="54"/>
      <c r="M117" s="20" t="str">
        <f t="shared" si="10"/>
        <v>Juin</v>
      </c>
      <c r="N117" t="str">
        <f t="shared" si="11"/>
        <v>oui</v>
      </c>
      <c r="O117" s="136" t="s">
        <v>316</v>
      </c>
      <c r="P117" s="136" t="s">
        <v>317</v>
      </c>
      <c r="Q117" s="136"/>
      <c r="R117" s="142"/>
    </row>
    <row r="118" spans="1:18" ht="31.5">
      <c r="A118" s="17">
        <v>111</v>
      </c>
      <c r="B118" s="123" t="s">
        <v>318</v>
      </c>
      <c r="C118" s="123" t="s">
        <v>43</v>
      </c>
      <c r="D118" s="24">
        <v>12</v>
      </c>
      <c r="E118" s="142">
        <v>8.75</v>
      </c>
      <c r="F118" s="60">
        <f t="shared" si="6"/>
        <v>10.375</v>
      </c>
      <c r="G118" s="61">
        <f t="shared" si="7"/>
        <v>31.125</v>
      </c>
      <c r="H118" s="142"/>
      <c r="I118" s="62">
        <f t="shared" si="8"/>
        <v>31.125</v>
      </c>
      <c r="J118" s="50"/>
      <c r="K118" s="62">
        <f t="shared" si="9"/>
        <v>31.125</v>
      </c>
      <c r="L118" s="54"/>
      <c r="M118" s="20" t="str">
        <f t="shared" si="10"/>
        <v>Juin</v>
      </c>
      <c r="N118" t="str">
        <f t="shared" si="11"/>
        <v>oui</v>
      </c>
      <c r="O118" s="136" t="s">
        <v>318</v>
      </c>
      <c r="P118" s="136" t="s">
        <v>43</v>
      </c>
      <c r="Q118" s="136"/>
      <c r="R118" s="142"/>
    </row>
    <row r="119" spans="1:18" ht="31.5">
      <c r="A119" s="17">
        <v>112</v>
      </c>
      <c r="B119" s="123" t="s">
        <v>319</v>
      </c>
      <c r="C119" s="123" t="s">
        <v>320</v>
      </c>
      <c r="D119" s="24">
        <v>12</v>
      </c>
      <c r="E119" s="142">
        <v>5.75</v>
      </c>
      <c r="F119" s="60">
        <f t="shared" si="6"/>
        <v>8.875</v>
      </c>
      <c r="G119" s="61">
        <f t="shared" si="7"/>
        <v>26.625</v>
      </c>
      <c r="H119" s="299">
        <v>0.01</v>
      </c>
      <c r="I119" s="62">
        <f t="shared" si="8"/>
        <v>26.625</v>
      </c>
      <c r="J119" s="50"/>
      <c r="K119" s="62">
        <f t="shared" si="9"/>
        <v>26.625</v>
      </c>
      <c r="L119" s="54"/>
      <c r="M119" s="20" t="str">
        <f t="shared" si="10"/>
        <v>Synthèse</v>
      </c>
      <c r="N119" t="str">
        <f t="shared" si="11"/>
        <v>oui</v>
      </c>
      <c r="O119" s="136" t="s">
        <v>319</v>
      </c>
      <c r="P119" s="136" t="s">
        <v>320</v>
      </c>
      <c r="Q119" s="136" t="s">
        <v>1397</v>
      </c>
      <c r="R119" s="299">
        <v>0.01</v>
      </c>
    </row>
    <row r="120" spans="1:18" ht="31.5">
      <c r="A120" s="17">
        <v>113</v>
      </c>
      <c r="B120" s="123" t="s">
        <v>321</v>
      </c>
      <c r="C120" s="123" t="s">
        <v>322</v>
      </c>
      <c r="D120" s="24"/>
      <c r="E120" s="163"/>
      <c r="F120" s="60">
        <f t="shared" si="6"/>
        <v>0</v>
      </c>
      <c r="G120" s="61">
        <f t="shared" si="7"/>
        <v>0</v>
      </c>
      <c r="H120" s="163"/>
      <c r="I120" s="62">
        <f t="shared" si="8"/>
        <v>0</v>
      </c>
      <c r="J120" s="50"/>
      <c r="K120" s="62">
        <f t="shared" si="9"/>
        <v>0</v>
      </c>
      <c r="L120" s="54"/>
      <c r="M120" s="20" t="str">
        <f t="shared" si="10"/>
        <v>Juin</v>
      </c>
      <c r="N120" t="str">
        <f t="shared" si="11"/>
        <v>oui</v>
      </c>
      <c r="O120" s="136" t="s">
        <v>321</v>
      </c>
      <c r="P120" s="136" t="s">
        <v>322</v>
      </c>
      <c r="Q120" s="136"/>
      <c r="R120" s="163"/>
    </row>
    <row r="121" spans="1:18" ht="31.5">
      <c r="A121" s="17">
        <v>114</v>
      </c>
      <c r="B121" s="123" t="s">
        <v>323</v>
      </c>
      <c r="C121" s="123" t="s">
        <v>324</v>
      </c>
      <c r="D121" s="24">
        <v>14</v>
      </c>
      <c r="E121" s="142">
        <v>4.5</v>
      </c>
      <c r="F121" s="60">
        <f t="shared" si="6"/>
        <v>9.25</v>
      </c>
      <c r="G121" s="61">
        <f t="shared" si="7"/>
        <v>27.75</v>
      </c>
      <c r="H121" s="299">
        <v>0.01</v>
      </c>
      <c r="I121" s="62">
        <f t="shared" si="8"/>
        <v>27.75</v>
      </c>
      <c r="J121" s="50"/>
      <c r="K121" s="62">
        <f t="shared" si="9"/>
        <v>27.75</v>
      </c>
      <c r="L121" s="54"/>
      <c r="M121" s="20" t="str">
        <f t="shared" si="10"/>
        <v>Synthèse</v>
      </c>
      <c r="N121" t="str">
        <f t="shared" si="11"/>
        <v>oui</v>
      </c>
      <c r="O121" s="136" t="s">
        <v>323</v>
      </c>
      <c r="P121" s="136" t="s">
        <v>324</v>
      </c>
      <c r="Q121" s="136" t="s">
        <v>1402</v>
      </c>
      <c r="R121" s="299">
        <v>0.01</v>
      </c>
    </row>
    <row r="122" spans="1:18" ht="31.5">
      <c r="A122" s="17">
        <v>115</v>
      </c>
      <c r="B122" s="123" t="s">
        <v>325</v>
      </c>
      <c r="C122" s="123" t="s">
        <v>326</v>
      </c>
      <c r="D122" s="24">
        <v>16</v>
      </c>
      <c r="E122" s="142">
        <v>14.75</v>
      </c>
      <c r="F122" s="60">
        <f t="shared" si="6"/>
        <v>15.375</v>
      </c>
      <c r="G122" s="61">
        <f t="shared" si="7"/>
        <v>46.125</v>
      </c>
      <c r="H122" s="142"/>
      <c r="I122" s="62">
        <f t="shared" si="8"/>
        <v>46.125</v>
      </c>
      <c r="J122" s="50"/>
      <c r="K122" s="62">
        <f t="shared" si="9"/>
        <v>46.125</v>
      </c>
      <c r="L122" s="54"/>
      <c r="M122" s="20" t="str">
        <f t="shared" si="10"/>
        <v>Juin</v>
      </c>
      <c r="N122" t="str">
        <f t="shared" si="11"/>
        <v>oui</v>
      </c>
      <c r="O122" s="136" t="s">
        <v>325</v>
      </c>
      <c r="P122" s="136" t="s">
        <v>326</v>
      </c>
      <c r="Q122" s="136"/>
      <c r="R122" s="142"/>
    </row>
    <row r="123" spans="1:18" ht="31.5">
      <c r="A123" s="17">
        <v>116</v>
      </c>
      <c r="B123" s="123" t="s">
        <v>327</v>
      </c>
      <c r="C123" s="123" t="s">
        <v>328</v>
      </c>
      <c r="D123" s="24">
        <v>12</v>
      </c>
      <c r="E123" s="142">
        <v>8.75</v>
      </c>
      <c r="F123" s="60">
        <f t="shared" si="6"/>
        <v>10.375</v>
      </c>
      <c r="G123" s="61">
        <f t="shared" si="7"/>
        <v>31.125</v>
      </c>
      <c r="H123" s="142"/>
      <c r="I123" s="62">
        <f t="shared" si="8"/>
        <v>31.125</v>
      </c>
      <c r="J123" s="50"/>
      <c r="K123" s="62">
        <f t="shared" si="9"/>
        <v>31.125</v>
      </c>
      <c r="L123" s="54"/>
      <c r="M123" s="20" t="str">
        <f t="shared" si="10"/>
        <v>Juin</v>
      </c>
      <c r="N123" t="str">
        <f t="shared" si="11"/>
        <v>oui</v>
      </c>
      <c r="O123" s="136" t="s">
        <v>327</v>
      </c>
      <c r="P123" s="136" t="s">
        <v>328</v>
      </c>
      <c r="Q123" s="136"/>
      <c r="R123" s="142"/>
    </row>
    <row r="124" spans="1:18" ht="47.25">
      <c r="A124" s="17">
        <v>117</v>
      </c>
      <c r="B124" s="123" t="s">
        <v>329</v>
      </c>
      <c r="C124" s="123" t="s">
        <v>330</v>
      </c>
      <c r="D124" s="24">
        <v>14</v>
      </c>
      <c r="E124" s="142">
        <v>5.5</v>
      </c>
      <c r="F124" s="60">
        <f t="shared" si="6"/>
        <v>9.75</v>
      </c>
      <c r="G124" s="61">
        <f t="shared" si="7"/>
        <v>29.25</v>
      </c>
      <c r="H124" s="299">
        <v>0.01</v>
      </c>
      <c r="I124" s="62">
        <f t="shared" si="8"/>
        <v>29.25</v>
      </c>
      <c r="J124" s="50"/>
      <c r="K124" s="62">
        <f t="shared" si="9"/>
        <v>29.25</v>
      </c>
      <c r="L124" s="54"/>
      <c r="M124" s="20" t="str">
        <f t="shared" si="10"/>
        <v>Synthèse</v>
      </c>
      <c r="N124" t="str">
        <f t="shared" si="11"/>
        <v>oui</v>
      </c>
      <c r="O124" s="136" t="s">
        <v>329</v>
      </c>
      <c r="P124" s="136" t="s">
        <v>330</v>
      </c>
      <c r="Q124" s="136" t="s">
        <v>1261</v>
      </c>
      <c r="R124" s="299">
        <v>0.01</v>
      </c>
    </row>
    <row r="125" spans="1:18" ht="31.5">
      <c r="A125" s="17">
        <v>118</v>
      </c>
      <c r="B125" s="123" t="s">
        <v>331</v>
      </c>
      <c r="C125" s="123" t="s">
        <v>332</v>
      </c>
      <c r="D125" s="24">
        <v>8</v>
      </c>
      <c r="E125" s="142">
        <v>15.5</v>
      </c>
      <c r="F125" s="60">
        <f t="shared" si="6"/>
        <v>11.75</v>
      </c>
      <c r="G125" s="61">
        <f t="shared" si="7"/>
        <v>35.25</v>
      </c>
      <c r="H125" s="142"/>
      <c r="I125" s="62">
        <f t="shared" si="8"/>
        <v>35.25</v>
      </c>
      <c r="J125" s="50"/>
      <c r="K125" s="62">
        <f t="shared" si="9"/>
        <v>35.25</v>
      </c>
      <c r="L125" s="54"/>
      <c r="M125" s="20" t="str">
        <f t="shared" si="10"/>
        <v>Juin</v>
      </c>
      <c r="N125" t="str">
        <f t="shared" si="11"/>
        <v>oui</v>
      </c>
      <c r="O125" s="136" t="s">
        <v>331</v>
      </c>
      <c r="P125" s="136" t="s">
        <v>332</v>
      </c>
      <c r="Q125" s="136"/>
      <c r="R125" s="142"/>
    </row>
    <row r="126" spans="1:18" ht="31.5">
      <c r="A126" s="17">
        <v>119</v>
      </c>
      <c r="B126" s="123" t="s">
        <v>74</v>
      </c>
      <c r="C126" s="123" t="s">
        <v>333</v>
      </c>
      <c r="D126" s="24">
        <v>8</v>
      </c>
      <c r="E126" s="142">
        <v>5.75</v>
      </c>
      <c r="F126" s="60">
        <f t="shared" si="6"/>
        <v>6.875</v>
      </c>
      <c r="G126" s="61">
        <f t="shared" si="7"/>
        <v>20.625</v>
      </c>
      <c r="H126" s="299">
        <v>0.01</v>
      </c>
      <c r="I126" s="62">
        <f t="shared" si="8"/>
        <v>20.625</v>
      </c>
      <c r="J126" s="50"/>
      <c r="K126" s="62">
        <f t="shared" si="9"/>
        <v>20.625</v>
      </c>
      <c r="L126" s="54"/>
      <c r="M126" s="20" t="str">
        <f t="shared" si="10"/>
        <v>Synthèse</v>
      </c>
      <c r="N126" t="str">
        <f t="shared" si="11"/>
        <v>oui</v>
      </c>
      <c r="O126" s="136" t="s">
        <v>74</v>
      </c>
      <c r="P126" s="136" t="s">
        <v>333</v>
      </c>
      <c r="Q126" s="136" t="s">
        <v>1213</v>
      </c>
      <c r="R126" s="299">
        <v>0.01</v>
      </c>
    </row>
    <row r="127" spans="1:18" ht="31.5">
      <c r="A127" s="17">
        <v>120</v>
      </c>
      <c r="B127" s="123" t="s">
        <v>334</v>
      </c>
      <c r="C127" s="123" t="s">
        <v>73</v>
      </c>
      <c r="D127" s="24">
        <v>12</v>
      </c>
      <c r="E127" s="142">
        <v>12</v>
      </c>
      <c r="F127" s="60">
        <f t="shared" si="6"/>
        <v>12</v>
      </c>
      <c r="G127" s="61">
        <f t="shared" si="7"/>
        <v>36</v>
      </c>
      <c r="H127" s="142"/>
      <c r="I127" s="62">
        <f t="shared" si="8"/>
        <v>36</v>
      </c>
      <c r="J127" s="50"/>
      <c r="K127" s="62">
        <f t="shared" si="9"/>
        <v>36</v>
      </c>
      <c r="L127" s="54"/>
      <c r="M127" s="20" t="str">
        <f t="shared" si="10"/>
        <v>Juin</v>
      </c>
      <c r="N127" t="str">
        <f t="shared" si="11"/>
        <v>oui</v>
      </c>
      <c r="O127" s="136" t="s">
        <v>334</v>
      </c>
      <c r="P127" s="136" t="s">
        <v>73</v>
      </c>
      <c r="Q127" s="136"/>
      <c r="R127" s="142"/>
    </row>
    <row r="128" spans="1:18" ht="31.5">
      <c r="A128" s="17">
        <v>121</v>
      </c>
      <c r="B128" s="123" t="s">
        <v>335</v>
      </c>
      <c r="C128" s="123" t="s">
        <v>45</v>
      </c>
      <c r="D128" s="24">
        <v>16</v>
      </c>
      <c r="E128" s="142">
        <v>14.25</v>
      </c>
      <c r="F128" s="60">
        <f t="shared" si="6"/>
        <v>15.125</v>
      </c>
      <c r="G128" s="61">
        <f t="shared" si="7"/>
        <v>45.375</v>
      </c>
      <c r="H128" s="142"/>
      <c r="I128" s="62">
        <f t="shared" si="8"/>
        <v>45.375</v>
      </c>
      <c r="J128" s="50"/>
      <c r="K128" s="62">
        <f t="shared" si="9"/>
        <v>45.375</v>
      </c>
      <c r="L128" s="54"/>
      <c r="M128" s="20" t="str">
        <f t="shared" si="10"/>
        <v>Juin</v>
      </c>
      <c r="N128" t="str">
        <f t="shared" si="11"/>
        <v>oui</v>
      </c>
      <c r="O128" s="136" t="s">
        <v>335</v>
      </c>
      <c r="P128" s="136" t="s">
        <v>45</v>
      </c>
      <c r="Q128" s="136"/>
      <c r="R128" s="142"/>
    </row>
    <row r="129" spans="1:18" ht="31.5">
      <c r="A129" s="17">
        <v>122</v>
      </c>
      <c r="B129" s="123" t="s">
        <v>336</v>
      </c>
      <c r="C129" s="123" t="s">
        <v>337</v>
      </c>
      <c r="D129" s="24">
        <v>16</v>
      </c>
      <c r="E129" s="142">
        <v>13.75</v>
      </c>
      <c r="F129" s="60">
        <f t="shared" si="6"/>
        <v>14.875</v>
      </c>
      <c r="G129" s="61">
        <f t="shared" si="7"/>
        <v>44.625</v>
      </c>
      <c r="H129" s="142"/>
      <c r="I129" s="62">
        <f t="shared" si="8"/>
        <v>44.625</v>
      </c>
      <c r="J129" s="50"/>
      <c r="K129" s="62">
        <f t="shared" si="9"/>
        <v>44.625</v>
      </c>
      <c r="L129" s="54"/>
      <c r="M129" s="20" t="str">
        <f t="shared" si="10"/>
        <v>Juin</v>
      </c>
      <c r="N129" t="str">
        <f t="shared" si="11"/>
        <v>oui</v>
      </c>
      <c r="O129" s="136" t="s">
        <v>336</v>
      </c>
      <c r="P129" s="136" t="s">
        <v>337</v>
      </c>
      <c r="Q129" s="136"/>
      <c r="R129" s="142"/>
    </row>
    <row r="130" spans="1:18" ht="31.5">
      <c r="A130" s="17">
        <v>123</v>
      </c>
      <c r="B130" s="123" t="s">
        <v>338</v>
      </c>
      <c r="C130" s="123" t="s">
        <v>339</v>
      </c>
      <c r="D130" s="24">
        <v>8</v>
      </c>
      <c r="E130" s="142">
        <v>3.75</v>
      </c>
      <c r="F130" s="60">
        <f t="shared" si="6"/>
        <v>5.875</v>
      </c>
      <c r="G130" s="61">
        <f t="shared" si="7"/>
        <v>17.625</v>
      </c>
      <c r="H130" s="299">
        <v>0.01</v>
      </c>
      <c r="I130" s="62">
        <f t="shared" si="8"/>
        <v>17.625</v>
      </c>
      <c r="J130" s="50"/>
      <c r="K130" s="62">
        <f t="shared" si="9"/>
        <v>17.625</v>
      </c>
      <c r="L130" s="54"/>
      <c r="M130" s="20" t="str">
        <f t="shared" si="10"/>
        <v>Synthèse</v>
      </c>
      <c r="N130" t="str">
        <f t="shared" si="11"/>
        <v>oui</v>
      </c>
      <c r="O130" s="136" t="s">
        <v>338</v>
      </c>
      <c r="P130" s="136" t="s">
        <v>339</v>
      </c>
      <c r="Q130" s="136" t="s">
        <v>1351</v>
      </c>
      <c r="R130" s="299">
        <v>0.01</v>
      </c>
    </row>
    <row r="131" spans="1:18" ht="47.25">
      <c r="A131" s="17">
        <v>124</v>
      </c>
      <c r="B131" s="123" t="s">
        <v>340</v>
      </c>
      <c r="C131" s="123" t="s">
        <v>341</v>
      </c>
      <c r="D131" s="24">
        <v>8</v>
      </c>
      <c r="E131" s="142">
        <v>7.25</v>
      </c>
      <c r="F131" s="60">
        <f t="shared" si="6"/>
        <v>7.625</v>
      </c>
      <c r="G131" s="61">
        <f t="shared" si="7"/>
        <v>22.875</v>
      </c>
      <c r="H131" s="299">
        <v>0.01</v>
      </c>
      <c r="I131" s="62">
        <f t="shared" si="8"/>
        <v>22.875</v>
      </c>
      <c r="J131" s="50"/>
      <c r="K131" s="62">
        <f t="shared" si="9"/>
        <v>22.875</v>
      </c>
      <c r="L131" s="54"/>
      <c r="M131" s="20" t="str">
        <f t="shared" si="10"/>
        <v>Synthèse</v>
      </c>
      <c r="N131" t="str">
        <f t="shared" si="11"/>
        <v>oui</v>
      </c>
      <c r="O131" s="136" t="s">
        <v>340</v>
      </c>
      <c r="P131" s="136" t="s">
        <v>341</v>
      </c>
      <c r="Q131" s="136" t="s">
        <v>1291</v>
      </c>
      <c r="R131" s="299">
        <v>0.01</v>
      </c>
    </row>
    <row r="132" spans="1:18" ht="31.5">
      <c r="A132" s="17">
        <v>125</v>
      </c>
      <c r="B132" s="123" t="s">
        <v>342</v>
      </c>
      <c r="C132" s="123" t="s">
        <v>343</v>
      </c>
      <c r="D132" s="24">
        <v>12</v>
      </c>
      <c r="E132" s="142">
        <v>12.25</v>
      </c>
      <c r="F132" s="60">
        <f t="shared" si="6"/>
        <v>12.125</v>
      </c>
      <c r="G132" s="61">
        <f t="shared" si="7"/>
        <v>36.375</v>
      </c>
      <c r="H132" s="142"/>
      <c r="I132" s="62">
        <f t="shared" si="8"/>
        <v>36.375</v>
      </c>
      <c r="J132" s="50"/>
      <c r="K132" s="62">
        <f t="shared" si="9"/>
        <v>36.375</v>
      </c>
      <c r="L132" s="54"/>
      <c r="M132" s="20" t="str">
        <f t="shared" si="10"/>
        <v>Juin</v>
      </c>
      <c r="N132" t="str">
        <f t="shared" si="11"/>
        <v>oui</v>
      </c>
      <c r="O132" s="136" t="s">
        <v>342</v>
      </c>
      <c r="P132" s="136" t="s">
        <v>343</v>
      </c>
      <c r="Q132" s="136"/>
      <c r="R132" s="142"/>
    </row>
    <row r="133" spans="1:18" ht="31.5">
      <c r="A133" s="17">
        <v>126</v>
      </c>
      <c r="B133" s="123" t="s">
        <v>344</v>
      </c>
      <c r="C133" s="123" t="s">
        <v>345</v>
      </c>
      <c r="D133" s="24">
        <v>14</v>
      </c>
      <c r="E133" s="142">
        <v>7.25</v>
      </c>
      <c r="F133" s="60">
        <f t="shared" si="6"/>
        <v>10.625</v>
      </c>
      <c r="G133" s="61">
        <f t="shared" si="7"/>
        <v>31.875</v>
      </c>
      <c r="H133" s="142"/>
      <c r="I133" s="62">
        <f t="shared" si="8"/>
        <v>31.875</v>
      </c>
      <c r="J133" s="50"/>
      <c r="K133" s="62">
        <f t="shared" si="9"/>
        <v>31.875</v>
      </c>
      <c r="L133" s="54"/>
      <c r="M133" s="20" t="str">
        <f t="shared" si="10"/>
        <v>Juin</v>
      </c>
      <c r="N133" t="str">
        <f t="shared" si="11"/>
        <v>oui</v>
      </c>
      <c r="O133" s="136" t="s">
        <v>344</v>
      </c>
      <c r="P133" s="136" t="s">
        <v>345</v>
      </c>
      <c r="Q133" s="136"/>
      <c r="R133" s="142"/>
    </row>
    <row r="134" spans="1:18" ht="31.5">
      <c r="A134" s="17">
        <v>127</v>
      </c>
      <c r="B134" s="123" t="s">
        <v>346</v>
      </c>
      <c r="C134" s="123" t="s">
        <v>88</v>
      </c>
      <c r="D134" s="24">
        <v>12</v>
      </c>
      <c r="E134" s="142">
        <v>9.5</v>
      </c>
      <c r="F134" s="60">
        <f t="shared" si="6"/>
        <v>10.75</v>
      </c>
      <c r="G134" s="61">
        <f t="shared" si="7"/>
        <v>32.25</v>
      </c>
      <c r="H134" s="142"/>
      <c r="I134" s="62">
        <f t="shared" si="8"/>
        <v>32.25</v>
      </c>
      <c r="J134" s="50"/>
      <c r="K134" s="62">
        <f t="shared" si="9"/>
        <v>32.25</v>
      </c>
      <c r="L134" s="54"/>
      <c r="M134" s="20" t="str">
        <f t="shared" si="10"/>
        <v>Juin</v>
      </c>
      <c r="N134" t="str">
        <f t="shared" si="11"/>
        <v>oui</v>
      </c>
      <c r="O134" s="136" t="s">
        <v>346</v>
      </c>
      <c r="P134" s="136" t="s">
        <v>88</v>
      </c>
      <c r="Q134" s="136"/>
      <c r="R134" s="142"/>
    </row>
    <row r="135" spans="1:18" ht="31.5">
      <c r="A135" s="17">
        <v>128</v>
      </c>
      <c r="B135" s="123" t="s">
        <v>347</v>
      </c>
      <c r="C135" s="123" t="s">
        <v>52</v>
      </c>
      <c r="D135" s="24">
        <v>16</v>
      </c>
      <c r="E135" s="142">
        <v>14.25</v>
      </c>
      <c r="F135" s="60">
        <f t="shared" si="6"/>
        <v>15.125</v>
      </c>
      <c r="G135" s="61">
        <f t="shared" si="7"/>
        <v>45.375</v>
      </c>
      <c r="H135" s="142"/>
      <c r="I135" s="62">
        <f t="shared" si="8"/>
        <v>45.375</v>
      </c>
      <c r="J135" s="50"/>
      <c r="K135" s="62">
        <f t="shared" si="9"/>
        <v>45.375</v>
      </c>
      <c r="L135" s="54"/>
      <c r="M135" s="20" t="str">
        <f t="shared" si="10"/>
        <v>Juin</v>
      </c>
      <c r="N135" t="str">
        <f t="shared" si="11"/>
        <v>oui</v>
      </c>
      <c r="O135" s="136" t="s">
        <v>347</v>
      </c>
      <c r="P135" s="136" t="s">
        <v>52</v>
      </c>
      <c r="Q135" s="136"/>
      <c r="R135" s="142"/>
    </row>
    <row r="136" spans="1:18" ht="47.25">
      <c r="A136" s="17">
        <v>129</v>
      </c>
      <c r="B136" s="123" t="s">
        <v>348</v>
      </c>
      <c r="C136" s="123" t="s">
        <v>349</v>
      </c>
      <c r="D136" s="24">
        <v>14</v>
      </c>
      <c r="E136" s="142">
        <v>8.25</v>
      </c>
      <c r="F136" s="60">
        <f t="shared" ref="F136:F199" si="12">IF(AND(D136=0,E136=0),L136/3,(D136+E136)/2)</f>
        <v>11.125</v>
      </c>
      <c r="G136" s="61">
        <f t="shared" ref="G136:G199" si="13">F136*3</f>
        <v>33.375</v>
      </c>
      <c r="H136" s="142"/>
      <c r="I136" s="62">
        <f t="shared" ref="I136:I199" si="14">MAX(G136,H136*3)</f>
        <v>33.375</v>
      </c>
      <c r="J136" s="50"/>
      <c r="K136" s="62">
        <f t="shared" ref="K136:K199" si="15">MAX(I136,J136*3)</f>
        <v>33.375</v>
      </c>
      <c r="L136" s="54"/>
      <c r="M136" s="20" t="str">
        <f t="shared" ref="M136:M199" si="16">IF(ISBLANK(J136),IF(ISBLANK(H136),"Juin","Synthèse"),"Rattrapage")</f>
        <v>Juin</v>
      </c>
      <c r="N136" t="str">
        <f t="shared" si="11"/>
        <v>oui</v>
      </c>
      <c r="O136" s="136" t="s">
        <v>348</v>
      </c>
      <c r="P136" s="136" t="s">
        <v>349</v>
      </c>
      <c r="Q136" s="136"/>
      <c r="R136" s="142"/>
    </row>
    <row r="137" spans="1:18" ht="31.5">
      <c r="A137" s="17">
        <v>130</v>
      </c>
      <c r="B137" s="123" t="s">
        <v>97</v>
      </c>
      <c r="C137" s="123" t="s">
        <v>350</v>
      </c>
      <c r="D137" s="24">
        <v>10</v>
      </c>
      <c r="E137" s="142">
        <v>9.5</v>
      </c>
      <c r="F137" s="60">
        <f t="shared" si="12"/>
        <v>9.75</v>
      </c>
      <c r="G137" s="61">
        <f t="shared" si="13"/>
        <v>29.25</v>
      </c>
      <c r="H137" s="299">
        <v>3</v>
      </c>
      <c r="I137" s="62">
        <f t="shared" si="14"/>
        <v>29.25</v>
      </c>
      <c r="J137" s="50"/>
      <c r="K137" s="62">
        <f t="shared" si="15"/>
        <v>29.25</v>
      </c>
      <c r="L137" s="54"/>
      <c r="M137" s="20" t="str">
        <f t="shared" si="16"/>
        <v>Synthèse</v>
      </c>
      <c r="N137" t="str">
        <f t="shared" ref="N137:N198" si="17">IF(AND(B137=O137,C137=P137),"oui","non")</f>
        <v>oui</v>
      </c>
      <c r="O137" s="136" t="s">
        <v>97</v>
      </c>
      <c r="P137" s="136" t="s">
        <v>350</v>
      </c>
      <c r="Q137" s="136" t="s">
        <v>1343</v>
      </c>
      <c r="R137" s="299">
        <v>3</v>
      </c>
    </row>
    <row r="138" spans="1:18" ht="31.5">
      <c r="A138" s="17">
        <v>131</v>
      </c>
      <c r="B138" s="123" t="s">
        <v>351</v>
      </c>
      <c r="C138" s="123" t="s">
        <v>352</v>
      </c>
      <c r="D138" s="24">
        <v>10</v>
      </c>
      <c r="E138" s="142">
        <v>4.5</v>
      </c>
      <c r="F138" s="60">
        <f t="shared" si="12"/>
        <v>7.25</v>
      </c>
      <c r="G138" s="61">
        <f t="shared" si="13"/>
        <v>21.75</v>
      </c>
      <c r="H138" s="299">
        <v>0.01</v>
      </c>
      <c r="I138" s="62">
        <f t="shared" si="14"/>
        <v>21.75</v>
      </c>
      <c r="J138" s="50"/>
      <c r="K138" s="62">
        <f t="shared" si="15"/>
        <v>21.75</v>
      </c>
      <c r="L138" s="54"/>
      <c r="M138" s="20" t="str">
        <f t="shared" si="16"/>
        <v>Synthèse</v>
      </c>
      <c r="N138" t="str">
        <f t="shared" si="17"/>
        <v>oui</v>
      </c>
      <c r="O138" s="136" t="s">
        <v>351</v>
      </c>
      <c r="P138" s="136" t="s">
        <v>352</v>
      </c>
      <c r="Q138" s="136" t="s">
        <v>1406</v>
      </c>
      <c r="R138" s="299">
        <v>0.01</v>
      </c>
    </row>
    <row r="139" spans="1:18" ht="31.5">
      <c r="A139" s="17">
        <v>132</v>
      </c>
      <c r="B139" s="123" t="s">
        <v>353</v>
      </c>
      <c r="C139" s="123" t="s">
        <v>354</v>
      </c>
      <c r="D139" s="24">
        <v>7</v>
      </c>
      <c r="E139" s="142">
        <v>7.5</v>
      </c>
      <c r="F139" s="60">
        <f t="shared" si="12"/>
        <v>7.25</v>
      </c>
      <c r="G139" s="61">
        <f t="shared" si="13"/>
        <v>21.75</v>
      </c>
      <c r="H139" s="299">
        <v>0.01</v>
      </c>
      <c r="I139" s="62">
        <f t="shared" si="14"/>
        <v>21.75</v>
      </c>
      <c r="J139" s="50"/>
      <c r="K139" s="62">
        <f t="shared" si="15"/>
        <v>21.75</v>
      </c>
      <c r="L139" s="54"/>
      <c r="M139" s="20" t="str">
        <f t="shared" si="16"/>
        <v>Synthèse</v>
      </c>
      <c r="N139" t="str">
        <f t="shared" si="17"/>
        <v>oui</v>
      </c>
      <c r="O139" s="136" t="s">
        <v>353</v>
      </c>
      <c r="P139" s="136" t="s">
        <v>354</v>
      </c>
      <c r="Q139" s="136" t="s">
        <v>1208</v>
      </c>
      <c r="R139" s="299">
        <v>0.01</v>
      </c>
    </row>
    <row r="140" spans="1:18" ht="31.5">
      <c r="A140" s="17">
        <v>133</v>
      </c>
      <c r="B140" s="123" t="s">
        <v>355</v>
      </c>
      <c r="C140" s="123" t="s">
        <v>356</v>
      </c>
      <c r="D140" s="24">
        <v>15</v>
      </c>
      <c r="E140" s="142">
        <v>8</v>
      </c>
      <c r="F140" s="60">
        <f t="shared" si="12"/>
        <v>11.5</v>
      </c>
      <c r="G140" s="61">
        <f t="shared" si="13"/>
        <v>34.5</v>
      </c>
      <c r="H140" s="142"/>
      <c r="I140" s="62">
        <f t="shared" si="14"/>
        <v>34.5</v>
      </c>
      <c r="J140" s="50"/>
      <c r="K140" s="62">
        <f t="shared" si="15"/>
        <v>34.5</v>
      </c>
      <c r="L140" s="54"/>
      <c r="M140" s="20" t="str">
        <f t="shared" si="16"/>
        <v>Juin</v>
      </c>
      <c r="N140" t="str">
        <f t="shared" si="17"/>
        <v>oui</v>
      </c>
      <c r="O140" s="136" t="s">
        <v>355</v>
      </c>
      <c r="P140" s="136" t="s">
        <v>356</v>
      </c>
      <c r="Q140" s="136"/>
      <c r="R140" s="142"/>
    </row>
    <row r="141" spans="1:18" ht="31.5">
      <c r="A141" s="17">
        <v>134</v>
      </c>
      <c r="B141" s="123" t="s">
        <v>355</v>
      </c>
      <c r="C141" s="123" t="s">
        <v>92</v>
      </c>
      <c r="D141" s="24">
        <v>8</v>
      </c>
      <c r="E141" s="142">
        <v>6.25</v>
      </c>
      <c r="F141" s="60">
        <f t="shared" si="12"/>
        <v>7.125</v>
      </c>
      <c r="G141" s="61">
        <f t="shared" si="13"/>
        <v>21.375</v>
      </c>
      <c r="H141" s="299">
        <v>0.01</v>
      </c>
      <c r="I141" s="62">
        <f t="shared" si="14"/>
        <v>21.375</v>
      </c>
      <c r="J141" s="50"/>
      <c r="K141" s="62">
        <f t="shared" si="15"/>
        <v>21.375</v>
      </c>
      <c r="L141" s="54"/>
      <c r="M141" s="20" t="str">
        <f t="shared" si="16"/>
        <v>Synthèse</v>
      </c>
      <c r="N141" t="str">
        <f t="shared" si="17"/>
        <v>oui</v>
      </c>
      <c r="O141" s="136" t="s">
        <v>355</v>
      </c>
      <c r="P141" s="136" t="s">
        <v>92</v>
      </c>
      <c r="Q141" s="136" t="s">
        <v>1295</v>
      </c>
      <c r="R141" s="299">
        <v>0.01</v>
      </c>
    </row>
    <row r="142" spans="1:18" ht="31.5">
      <c r="A142" s="17">
        <v>135</v>
      </c>
      <c r="B142" s="123" t="s">
        <v>357</v>
      </c>
      <c r="C142" s="123" t="s">
        <v>52</v>
      </c>
      <c r="D142" s="24">
        <v>12</v>
      </c>
      <c r="E142" s="142">
        <v>9.25</v>
      </c>
      <c r="F142" s="60">
        <f t="shared" si="12"/>
        <v>10.625</v>
      </c>
      <c r="G142" s="61">
        <f t="shared" si="13"/>
        <v>31.875</v>
      </c>
      <c r="H142" s="142"/>
      <c r="I142" s="62">
        <f t="shared" si="14"/>
        <v>31.875</v>
      </c>
      <c r="J142" s="50"/>
      <c r="K142" s="62">
        <f t="shared" si="15"/>
        <v>31.875</v>
      </c>
      <c r="L142" s="54"/>
      <c r="M142" s="20" t="str">
        <f t="shared" si="16"/>
        <v>Juin</v>
      </c>
      <c r="N142" t="str">
        <f t="shared" si="17"/>
        <v>oui</v>
      </c>
      <c r="O142" s="136" t="s">
        <v>357</v>
      </c>
      <c r="P142" s="136" t="s">
        <v>52</v>
      </c>
      <c r="Q142" s="136"/>
      <c r="R142" s="142"/>
    </row>
    <row r="143" spans="1:18" ht="31.5">
      <c r="A143" s="17">
        <v>136</v>
      </c>
      <c r="B143" s="123" t="s">
        <v>358</v>
      </c>
      <c r="C143" s="123" t="s">
        <v>359</v>
      </c>
      <c r="D143" s="24">
        <v>17</v>
      </c>
      <c r="E143" s="142">
        <v>12.75</v>
      </c>
      <c r="F143" s="60">
        <f t="shared" si="12"/>
        <v>14.875</v>
      </c>
      <c r="G143" s="61">
        <f t="shared" si="13"/>
        <v>44.625</v>
      </c>
      <c r="H143" s="142"/>
      <c r="I143" s="62">
        <f t="shared" si="14"/>
        <v>44.625</v>
      </c>
      <c r="J143" s="50"/>
      <c r="K143" s="62">
        <f t="shared" si="15"/>
        <v>44.625</v>
      </c>
      <c r="L143" s="54"/>
      <c r="M143" s="20" t="str">
        <f t="shared" si="16"/>
        <v>Juin</v>
      </c>
      <c r="N143" t="str">
        <f t="shared" si="17"/>
        <v>oui</v>
      </c>
      <c r="O143" s="136" t="s">
        <v>358</v>
      </c>
      <c r="P143" s="136" t="s">
        <v>359</v>
      </c>
      <c r="Q143" s="136"/>
      <c r="R143" s="142"/>
    </row>
    <row r="144" spans="1:18" ht="31.5">
      <c r="A144" s="17">
        <v>137</v>
      </c>
      <c r="B144" s="123" t="s">
        <v>360</v>
      </c>
      <c r="C144" s="123" t="s">
        <v>51</v>
      </c>
      <c r="D144" s="24">
        <v>15</v>
      </c>
      <c r="E144" s="142">
        <v>12.25</v>
      </c>
      <c r="F144" s="60">
        <f t="shared" si="12"/>
        <v>13.625</v>
      </c>
      <c r="G144" s="61">
        <f t="shared" si="13"/>
        <v>40.875</v>
      </c>
      <c r="H144" s="142"/>
      <c r="I144" s="62">
        <f t="shared" si="14"/>
        <v>40.875</v>
      </c>
      <c r="J144" s="50"/>
      <c r="K144" s="62">
        <f t="shared" si="15"/>
        <v>40.875</v>
      </c>
      <c r="L144" s="54"/>
      <c r="M144" s="20" t="str">
        <f t="shared" si="16"/>
        <v>Juin</v>
      </c>
      <c r="N144" t="str">
        <f t="shared" si="17"/>
        <v>oui</v>
      </c>
      <c r="O144" s="136" t="s">
        <v>360</v>
      </c>
      <c r="P144" s="136" t="s">
        <v>51</v>
      </c>
      <c r="Q144" s="136"/>
      <c r="R144" s="142"/>
    </row>
    <row r="145" spans="1:18" ht="31.5">
      <c r="A145" s="17">
        <v>138</v>
      </c>
      <c r="B145" s="123" t="s">
        <v>361</v>
      </c>
      <c r="C145" s="123" t="s">
        <v>362</v>
      </c>
      <c r="D145" s="24">
        <v>10</v>
      </c>
      <c r="E145" s="142">
        <v>2.5</v>
      </c>
      <c r="F145" s="60">
        <f t="shared" si="12"/>
        <v>6.25</v>
      </c>
      <c r="G145" s="61">
        <f t="shared" si="13"/>
        <v>18.75</v>
      </c>
      <c r="H145" s="299">
        <v>0.01</v>
      </c>
      <c r="I145" s="62">
        <f t="shared" si="14"/>
        <v>18.75</v>
      </c>
      <c r="J145" s="50"/>
      <c r="K145" s="62">
        <f t="shared" si="15"/>
        <v>18.75</v>
      </c>
      <c r="L145" s="54"/>
      <c r="M145" s="20" t="str">
        <f t="shared" si="16"/>
        <v>Synthèse</v>
      </c>
      <c r="N145" t="str">
        <f t="shared" si="17"/>
        <v>oui</v>
      </c>
      <c r="O145" s="136" t="s">
        <v>361</v>
      </c>
      <c r="P145" s="136" t="s">
        <v>362</v>
      </c>
      <c r="Q145" s="136" t="s">
        <v>1263</v>
      </c>
      <c r="R145" s="299">
        <v>0.01</v>
      </c>
    </row>
    <row r="146" spans="1:18" ht="47.25">
      <c r="A146" s="17">
        <v>139</v>
      </c>
      <c r="B146" s="123" t="s">
        <v>363</v>
      </c>
      <c r="C146" s="123" t="s">
        <v>364</v>
      </c>
      <c r="D146" s="24">
        <v>10</v>
      </c>
      <c r="E146" s="142">
        <v>11.5</v>
      </c>
      <c r="F146" s="60">
        <f t="shared" si="12"/>
        <v>10.75</v>
      </c>
      <c r="G146" s="61">
        <f t="shared" si="13"/>
        <v>32.25</v>
      </c>
      <c r="H146" s="142"/>
      <c r="I146" s="62">
        <f t="shared" si="14"/>
        <v>32.25</v>
      </c>
      <c r="J146" s="50"/>
      <c r="K146" s="62">
        <f t="shared" si="15"/>
        <v>32.25</v>
      </c>
      <c r="L146" s="54"/>
      <c r="M146" s="20" t="str">
        <f t="shared" si="16"/>
        <v>Juin</v>
      </c>
      <c r="N146" t="str">
        <f t="shared" si="17"/>
        <v>oui</v>
      </c>
      <c r="O146" s="136" t="s">
        <v>363</v>
      </c>
      <c r="P146" s="136" t="s">
        <v>364</v>
      </c>
      <c r="Q146" s="136"/>
      <c r="R146" s="142"/>
    </row>
    <row r="147" spans="1:18" ht="18.75">
      <c r="A147" s="17">
        <v>140</v>
      </c>
      <c r="B147" s="123" t="s">
        <v>365</v>
      </c>
      <c r="C147" s="123" t="s">
        <v>72</v>
      </c>
      <c r="D147" s="24">
        <v>8</v>
      </c>
      <c r="E147" s="142">
        <v>11.5</v>
      </c>
      <c r="F147" s="60">
        <f t="shared" si="12"/>
        <v>9.75</v>
      </c>
      <c r="G147" s="61">
        <f t="shared" si="13"/>
        <v>29.25</v>
      </c>
      <c r="H147" s="299">
        <v>0.01</v>
      </c>
      <c r="I147" s="62">
        <f t="shared" si="14"/>
        <v>29.25</v>
      </c>
      <c r="J147" s="50"/>
      <c r="K147" s="62">
        <f t="shared" si="15"/>
        <v>29.25</v>
      </c>
      <c r="L147" s="54"/>
      <c r="M147" s="20" t="str">
        <f t="shared" si="16"/>
        <v>Synthèse</v>
      </c>
      <c r="N147" t="str">
        <f t="shared" si="17"/>
        <v>oui</v>
      </c>
      <c r="O147" s="136" t="s">
        <v>365</v>
      </c>
      <c r="P147" s="136" t="s">
        <v>72</v>
      </c>
      <c r="Q147" s="136" t="s">
        <v>1246</v>
      </c>
      <c r="R147" s="299">
        <v>0.01</v>
      </c>
    </row>
    <row r="148" spans="1:18" ht="31.5">
      <c r="A148" s="17">
        <v>141</v>
      </c>
      <c r="B148" s="123" t="s">
        <v>366</v>
      </c>
      <c r="C148" s="123" t="s">
        <v>367</v>
      </c>
      <c r="D148" s="24">
        <v>12</v>
      </c>
      <c r="E148" s="142">
        <v>9</v>
      </c>
      <c r="F148" s="60">
        <f t="shared" si="12"/>
        <v>10.5</v>
      </c>
      <c r="G148" s="61">
        <f t="shared" si="13"/>
        <v>31.5</v>
      </c>
      <c r="H148" s="142"/>
      <c r="I148" s="62">
        <f t="shared" si="14"/>
        <v>31.5</v>
      </c>
      <c r="J148" s="50"/>
      <c r="K148" s="62">
        <f t="shared" si="15"/>
        <v>31.5</v>
      </c>
      <c r="L148" s="54"/>
      <c r="M148" s="20" t="str">
        <f t="shared" si="16"/>
        <v>Juin</v>
      </c>
      <c r="N148" t="str">
        <f t="shared" si="17"/>
        <v>oui</v>
      </c>
      <c r="O148" s="136" t="s">
        <v>366</v>
      </c>
      <c r="P148" s="136" t="s">
        <v>367</v>
      </c>
      <c r="Q148" s="136"/>
      <c r="R148" s="142"/>
    </row>
    <row r="149" spans="1:18" ht="31.5">
      <c r="A149" s="17">
        <v>142</v>
      </c>
      <c r="B149" s="123" t="s">
        <v>368</v>
      </c>
      <c r="C149" s="123" t="s">
        <v>369</v>
      </c>
      <c r="D149" s="24">
        <v>10</v>
      </c>
      <c r="E149" s="142">
        <v>9.5</v>
      </c>
      <c r="F149" s="60">
        <f t="shared" si="12"/>
        <v>9.75</v>
      </c>
      <c r="G149" s="61">
        <f t="shared" si="13"/>
        <v>29.25</v>
      </c>
      <c r="H149" s="142"/>
      <c r="I149" s="62">
        <f t="shared" si="14"/>
        <v>29.25</v>
      </c>
      <c r="J149" s="50"/>
      <c r="K149" s="62">
        <f t="shared" si="15"/>
        <v>29.25</v>
      </c>
      <c r="L149" s="54"/>
      <c r="M149" s="20" t="str">
        <f t="shared" si="16"/>
        <v>Juin</v>
      </c>
      <c r="N149" t="str">
        <f t="shared" si="17"/>
        <v>oui</v>
      </c>
      <c r="O149" s="136" t="s">
        <v>368</v>
      </c>
      <c r="P149" s="136" t="s">
        <v>369</v>
      </c>
      <c r="Q149" s="136"/>
      <c r="R149" s="142"/>
    </row>
    <row r="150" spans="1:18" ht="31.5">
      <c r="A150" s="17">
        <v>143</v>
      </c>
      <c r="B150" s="123" t="s">
        <v>370</v>
      </c>
      <c r="C150" s="123" t="s">
        <v>41</v>
      </c>
      <c r="D150" s="24">
        <v>10</v>
      </c>
      <c r="E150" s="142">
        <v>3.25</v>
      </c>
      <c r="F150" s="60">
        <f t="shared" si="12"/>
        <v>6.625</v>
      </c>
      <c r="G150" s="61">
        <f t="shared" si="13"/>
        <v>19.875</v>
      </c>
      <c r="H150" s="299">
        <v>1</v>
      </c>
      <c r="I150" s="62">
        <f t="shared" si="14"/>
        <v>19.875</v>
      </c>
      <c r="J150" s="50"/>
      <c r="K150" s="62">
        <f t="shared" si="15"/>
        <v>19.875</v>
      </c>
      <c r="L150" s="54"/>
      <c r="M150" s="20" t="str">
        <f t="shared" si="16"/>
        <v>Synthèse</v>
      </c>
      <c r="N150" t="str">
        <f t="shared" si="17"/>
        <v>oui</v>
      </c>
      <c r="O150" s="136" t="s">
        <v>370</v>
      </c>
      <c r="P150" s="136" t="s">
        <v>41</v>
      </c>
      <c r="Q150" s="136" t="s">
        <v>1216</v>
      </c>
      <c r="R150" s="299">
        <v>1</v>
      </c>
    </row>
    <row r="151" spans="1:18" ht="31.5">
      <c r="A151" s="17">
        <v>144</v>
      </c>
      <c r="B151" s="123" t="s">
        <v>371</v>
      </c>
      <c r="C151" s="123" t="s">
        <v>372</v>
      </c>
      <c r="D151" s="24">
        <v>14</v>
      </c>
      <c r="E151" s="142">
        <v>4.75</v>
      </c>
      <c r="F151" s="60">
        <f t="shared" si="12"/>
        <v>9.375</v>
      </c>
      <c r="G151" s="61">
        <f t="shared" si="13"/>
        <v>28.125</v>
      </c>
      <c r="H151" s="299">
        <v>0.01</v>
      </c>
      <c r="I151" s="62">
        <f t="shared" si="14"/>
        <v>28.125</v>
      </c>
      <c r="J151" s="50"/>
      <c r="K151" s="62">
        <f t="shared" si="15"/>
        <v>28.125</v>
      </c>
      <c r="L151" s="54"/>
      <c r="M151" s="20" t="str">
        <f t="shared" si="16"/>
        <v>Synthèse</v>
      </c>
      <c r="N151" t="str">
        <f t="shared" si="17"/>
        <v>oui</v>
      </c>
      <c r="O151" s="136" t="s">
        <v>371</v>
      </c>
      <c r="P151" s="136" t="s">
        <v>372</v>
      </c>
      <c r="Q151" s="136" t="s">
        <v>1340</v>
      </c>
      <c r="R151" s="299">
        <v>0.01</v>
      </c>
    </row>
    <row r="152" spans="1:18" ht="31.5">
      <c r="A152" s="17">
        <v>145</v>
      </c>
      <c r="B152" s="123" t="s">
        <v>373</v>
      </c>
      <c r="C152" s="123" t="s">
        <v>374</v>
      </c>
      <c r="D152" s="24">
        <v>12</v>
      </c>
      <c r="E152" s="142">
        <v>11.75</v>
      </c>
      <c r="F152" s="60">
        <f t="shared" si="12"/>
        <v>11.875</v>
      </c>
      <c r="G152" s="61">
        <f t="shared" si="13"/>
        <v>35.625</v>
      </c>
      <c r="H152" s="142"/>
      <c r="I152" s="62">
        <f t="shared" si="14"/>
        <v>35.625</v>
      </c>
      <c r="J152" s="50"/>
      <c r="K152" s="62">
        <f t="shared" si="15"/>
        <v>35.625</v>
      </c>
      <c r="L152" s="54"/>
      <c r="M152" s="20" t="str">
        <f t="shared" si="16"/>
        <v>Juin</v>
      </c>
      <c r="N152" t="str">
        <f t="shared" si="17"/>
        <v>oui</v>
      </c>
      <c r="O152" s="136" t="s">
        <v>373</v>
      </c>
      <c r="P152" s="136" t="s">
        <v>374</v>
      </c>
      <c r="Q152" s="136"/>
      <c r="R152" s="142"/>
    </row>
    <row r="153" spans="1:18" ht="31.5">
      <c r="A153" s="17">
        <v>146</v>
      </c>
      <c r="B153" s="123" t="s">
        <v>375</v>
      </c>
      <c r="C153" s="123" t="s">
        <v>376</v>
      </c>
      <c r="D153" s="24">
        <v>8</v>
      </c>
      <c r="E153" s="142">
        <v>1.5</v>
      </c>
      <c r="F153" s="60">
        <f t="shared" si="12"/>
        <v>4.75</v>
      </c>
      <c r="G153" s="61">
        <f t="shared" si="13"/>
        <v>14.25</v>
      </c>
      <c r="H153" s="299">
        <v>0.01</v>
      </c>
      <c r="I153" s="62">
        <f t="shared" si="14"/>
        <v>14.25</v>
      </c>
      <c r="J153" s="50"/>
      <c r="K153" s="62">
        <f t="shared" si="15"/>
        <v>14.25</v>
      </c>
      <c r="L153" s="54"/>
      <c r="M153" s="20" t="str">
        <f t="shared" si="16"/>
        <v>Synthèse</v>
      </c>
      <c r="N153" t="str">
        <f t="shared" si="17"/>
        <v>oui</v>
      </c>
      <c r="O153" s="136" t="s">
        <v>375</v>
      </c>
      <c r="P153" s="136" t="s">
        <v>376</v>
      </c>
      <c r="Q153" s="136" t="s">
        <v>1211</v>
      </c>
      <c r="R153" s="299">
        <v>0.01</v>
      </c>
    </row>
    <row r="154" spans="1:18" ht="18.75">
      <c r="A154" s="17">
        <v>147</v>
      </c>
      <c r="B154" s="123" t="s">
        <v>377</v>
      </c>
      <c r="C154" s="123" t="s">
        <v>75</v>
      </c>
      <c r="D154" s="24">
        <v>10</v>
      </c>
      <c r="E154" s="142">
        <v>16.5</v>
      </c>
      <c r="F154" s="60">
        <f t="shared" si="12"/>
        <v>13.25</v>
      </c>
      <c r="G154" s="61">
        <f t="shared" si="13"/>
        <v>39.75</v>
      </c>
      <c r="H154" s="142"/>
      <c r="I154" s="62">
        <f t="shared" si="14"/>
        <v>39.75</v>
      </c>
      <c r="J154" s="50"/>
      <c r="K154" s="62">
        <f t="shared" si="15"/>
        <v>39.75</v>
      </c>
      <c r="L154" s="54"/>
      <c r="M154" s="20" t="str">
        <f t="shared" si="16"/>
        <v>Juin</v>
      </c>
      <c r="N154" t="str">
        <f t="shared" si="17"/>
        <v>oui</v>
      </c>
      <c r="O154" s="136" t="s">
        <v>377</v>
      </c>
      <c r="P154" s="136" t="s">
        <v>75</v>
      </c>
      <c r="Q154" s="136"/>
      <c r="R154" s="142"/>
    </row>
    <row r="155" spans="1:18" ht="18.75">
      <c r="A155" s="17">
        <v>148</v>
      </c>
      <c r="B155" s="123" t="s">
        <v>378</v>
      </c>
      <c r="C155" s="123" t="s">
        <v>379</v>
      </c>
      <c r="D155" s="24">
        <v>12</v>
      </c>
      <c r="E155" s="142">
        <v>12.25</v>
      </c>
      <c r="F155" s="60">
        <f t="shared" si="12"/>
        <v>12.125</v>
      </c>
      <c r="G155" s="61">
        <f t="shared" si="13"/>
        <v>36.375</v>
      </c>
      <c r="H155" s="142"/>
      <c r="I155" s="62">
        <f t="shared" si="14"/>
        <v>36.375</v>
      </c>
      <c r="J155" s="50"/>
      <c r="K155" s="62">
        <f t="shared" si="15"/>
        <v>36.375</v>
      </c>
      <c r="L155" s="54"/>
      <c r="M155" s="20" t="str">
        <f t="shared" si="16"/>
        <v>Juin</v>
      </c>
      <c r="N155" t="str">
        <f t="shared" si="17"/>
        <v>oui</v>
      </c>
      <c r="O155" s="136" t="s">
        <v>378</v>
      </c>
      <c r="P155" s="136" t="s">
        <v>379</v>
      </c>
      <c r="Q155" s="136"/>
      <c r="R155" s="142"/>
    </row>
    <row r="156" spans="1:18" ht="18.75">
      <c r="A156" s="17">
        <v>149</v>
      </c>
      <c r="B156" s="123" t="s">
        <v>380</v>
      </c>
      <c r="C156" s="123" t="s">
        <v>381</v>
      </c>
      <c r="D156" s="24">
        <v>10</v>
      </c>
      <c r="E156" s="142">
        <v>3</v>
      </c>
      <c r="F156" s="60">
        <f t="shared" si="12"/>
        <v>6.5</v>
      </c>
      <c r="G156" s="61">
        <f t="shared" si="13"/>
        <v>19.5</v>
      </c>
      <c r="H156" s="299">
        <v>1</v>
      </c>
      <c r="I156" s="62">
        <f t="shared" si="14"/>
        <v>19.5</v>
      </c>
      <c r="J156" s="50"/>
      <c r="K156" s="62">
        <f t="shared" si="15"/>
        <v>19.5</v>
      </c>
      <c r="L156" s="54"/>
      <c r="M156" s="20" t="str">
        <f t="shared" si="16"/>
        <v>Synthèse</v>
      </c>
      <c r="N156" t="str">
        <f t="shared" si="17"/>
        <v>oui</v>
      </c>
      <c r="O156" s="136" t="s">
        <v>380</v>
      </c>
      <c r="P156" s="136" t="s">
        <v>381</v>
      </c>
      <c r="Q156" s="136" t="s">
        <v>1332</v>
      </c>
      <c r="R156" s="299">
        <v>1</v>
      </c>
    </row>
    <row r="157" spans="1:18" ht="18.75">
      <c r="A157" s="17">
        <v>150</v>
      </c>
      <c r="B157" s="123" t="s">
        <v>382</v>
      </c>
      <c r="C157" s="123" t="s">
        <v>45</v>
      </c>
      <c r="D157" s="24">
        <v>16</v>
      </c>
      <c r="E157" s="142">
        <v>12.75</v>
      </c>
      <c r="F157" s="60">
        <f t="shared" si="12"/>
        <v>14.375</v>
      </c>
      <c r="G157" s="61">
        <f t="shared" si="13"/>
        <v>43.125</v>
      </c>
      <c r="H157" s="142"/>
      <c r="I157" s="62">
        <f t="shared" si="14"/>
        <v>43.125</v>
      </c>
      <c r="J157" s="50"/>
      <c r="K157" s="62">
        <f t="shared" si="15"/>
        <v>43.125</v>
      </c>
      <c r="L157" s="54"/>
      <c r="M157" s="20" t="str">
        <f t="shared" si="16"/>
        <v>Juin</v>
      </c>
      <c r="N157" t="str">
        <f t="shared" si="17"/>
        <v>oui</v>
      </c>
      <c r="O157" s="136" t="s">
        <v>382</v>
      </c>
      <c r="P157" s="136" t="s">
        <v>45</v>
      </c>
      <c r="Q157" s="136"/>
      <c r="R157" s="142"/>
    </row>
    <row r="158" spans="1:18" ht="18.75">
      <c r="A158" s="17">
        <v>151</v>
      </c>
      <c r="B158" s="123" t="s">
        <v>383</v>
      </c>
      <c r="C158" s="123" t="s">
        <v>384</v>
      </c>
      <c r="D158" s="24">
        <v>14</v>
      </c>
      <c r="E158" s="142">
        <v>4</v>
      </c>
      <c r="F158" s="60">
        <f t="shared" si="12"/>
        <v>9</v>
      </c>
      <c r="G158" s="61">
        <f t="shared" si="13"/>
        <v>27</v>
      </c>
      <c r="H158" s="299">
        <v>1</v>
      </c>
      <c r="I158" s="62">
        <f t="shared" si="14"/>
        <v>27</v>
      </c>
      <c r="J158" s="50"/>
      <c r="K158" s="62">
        <f t="shared" si="15"/>
        <v>27</v>
      </c>
      <c r="L158" s="54"/>
      <c r="M158" s="20" t="str">
        <f t="shared" si="16"/>
        <v>Synthèse</v>
      </c>
      <c r="N158" t="str">
        <f t="shared" si="17"/>
        <v>oui</v>
      </c>
      <c r="O158" s="136" t="s">
        <v>383</v>
      </c>
      <c r="P158" s="136" t="s">
        <v>384</v>
      </c>
      <c r="Q158" s="136" t="s">
        <v>1334</v>
      </c>
      <c r="R158" s="299">
        <v>1</v>
      </c>
    </row>
    <row r="159" spans="1:18" ht="31.5">
      <c r="A159" s="17">
        <v>152</v>
      </c>
      <c r="B159" s="123" t="s">
        <v>385</v>
      </c>
      <c r="C159" s="123" t="s">
        <v>386</v>
      </c>
      <c r="D159" s="24">
        <v>10</v>
      </c>
      <c r="E159" s="142">
        <v>11.75</v>
      </c>
      <c r="F159" s="60">
        <f t="shared" si="12"/>
        <v>10.875</v>
      </c>
      <c r="G159" s="61">
        <f t="shared" si="13"/>
        <v>32.625</v>
      </c>
      <c r="H159" s="142"/>
      <c r="I159" s="62">
        <f t="shared" si="14"/>
        <v>32.625</v>
      </c>
      <c r="J159" s="50"/>
      <c r="K159" s="62">
        <f t="shared" si="15"/>
        <v>32.625</v>
      </c>
      <c r="L159" s="54"/>
      <c r="M159" s="20" t="str">
        <f t="shared" si="16"/>
        <v>Juin</v>
      </c>
      <c r="N159" t="str">
        <f t="shared" si="17"/>
        <v>oui</v>
      </c>
      <c r="O159" s="136" t="s">
        <v>385</v>
      </c>
      <c r="P159" s="136" t="s">
        <v>386</v>
      </c>
      <c r="Q159" s="136"/>
      <c r="R159" s="142"/>
    </row>
    <row r="160" spans="1:18" ht="31.5">
      <c r="A160" s="17">
        <v>153</v>
      </c>
      <c r="B160" s="123" t="s">
        <v>387</v>
      </c>
      <c r="C160" s="123" t="s">
        <v>281</v>
      </c>
      <c r="D160" s="24">
        <v>15</v>
      </c>
      <c r="E160" s="142">
        <v>15.25</v>
      </c>
      <c r="F160" s="60">
        <f t="shared" si="12"/>
        <v>15.125</v>
      </c>
      <c r="G160" s="61">
        <f t="shared" si="13"/>
        <v>45.375</v>
      </c>
      <c r="H160" s="142"/>
      <c r="I160" s="62">
        <f t="shared" si="14"/>
        <v>45.375</v>
      </c>
      <c r="J160" s="50"/>
      <c r="K160" s="62">
        <f t="shared" si="15"/>
        <v>45.375</v>
      </c>
      <c r="L160" s="54"/>
      <c r="M160" s="20" t="str">
        <f t="shared" si="16"/>
        <v>Juin</v>
      </c>
      <c r="N160" t="str">
        <f t="shared" si="17"/>
        <v>oui</v>
      </c>
      <c r="O160" s="136" t="s">
        <v>387</v>
      </c>
      <c r="P160" s="136" t="s">
        <v>281</v>
      </c>
      <c r="Q160" s="136"/>
      <c r="R160" s="142"/>
    </row>
    <row r="161" spans="1:18" ht="18.75">
      <c r="A161" s="17">
        <v>154</v>
      </c>
      <c r="B161" s="123" t="s">
        <v>388</v>
      </c>
      <c r="C161" s="123" t="s">
        <v>40</v>
      </c>
      <c r="D161" s="24">
        <v>17</v>
      </c>
      <c r="E161" s="142">
        <v>9.5</v>
      </c>
      <c r="F161" s="60">
        <f t="shared" si="12"/>
        <v>13.25</v>
      </c>
      <c r="G161" s="61">
        <f t="shared" si="13"/>
        <v>39.75</v>
      </c>
      <c r="H161" s="142"/>
      <c r="I161" s="62">
        <f t="shared" si="14"/>
        <v>39.75</v>
      </c>
      <c r="J161" s="50"/>
      <c r="K161" s="62">
        <f t="shared" si="15"/>
        <v>39.75</v>
      </c>
      <c r="L161" s="54"/>
      <c r="M161" s="20" t="str">
        <f t="shared" si="16"/>
        <v>Juin</v>
      </c>
      <c r="N161" t="str">
        <f t="shared" si="17"/>
        <v>oui</v>
      </c>
      <c r="O161" s="136" t="s">
        <v>388</v>
      </c>
      <c r="P161" s="136" t="s">
        <v>40</v>
      </c>
      <c r="Q161" s="136"/>
      <c r="R161" s="142"/>
    </row>
    <row r="162" spans="1:18" ht="31.5">
      <c r="A162" s="17">
        <v>155</v>
      </c>
      <c r="B162" s="123" t="s">
        <v>389</v>
      </c>
      <c r="C162" s="123" t="s">
        <v>390</v>
      </c>
      <c r="D162" s="24">
        <v>8</v>
      </c>
      <c r="E162" s="142">
        <v>2.25</v>
      </c>
      <c r="F162" s="60">
        <f t="shared" si="12"/>
        <v>5.125</v>
      </c>
      <c r="G162" s="61">
        <f t="shared" si="13"/>
        <v>15.375</v>
      </c>
      <c r="H162" s="299">
        <v>1</v>
      </c>
      <c r="I162" s="62">
        <f t="shared" si="14"/>
        <v>15.375</v>
      </c>
      <c r="J162" s="50"/>
      <c r="K162" s="62">
        <f t="shared" si="15"/>
        <v>15.375</v>
      </c>
      <c r="L162" s="54"/>
      <c r="M162" s="20" t="str">
        <f t="shared" si="16"/>
        <v>Synthèse</v>
      </c>
      <c r="N162" t="str">
        <f t="shared" si="17"/>
        <v>oui</v>
      </c>
      <c r="O162" s="136" t="s">
        <v>389</v>
      </c>
      <c r="P162" s="136" t="s">
        <v>390</v>
      </c>
      <c r="Q162" s="136" t="s">
        <v>1262</v>
      </c>
      <c r="R162" s="299">
        <v>1</v>
      </c>
    </row>
    <row r="163" spans="1:18" ht="31.5">
      <c r="A163" s="17">
        <v>156</v>
      </c>
      <c r="B163" s="123" t="s">
        <v>389</v>
      </c>
      <c r="C163" s="123" t="s">
        <v>48</v>
      </c>
      <c r="D163" s="24">
        <v>10</v>
      </c>
      <c r="E163" s="142">
        <v>4</v>
      </c>
      <c r="F163" s="60">
        <f t="shared" si="12"/>
        <v>7</v>
      </c>
      <c r="G163" s="61">
        <f t="shared" si="13"/>
        <v>21</v>
      </c>
      <c r="H163" s="299">
        <v>1</v>
      </c>
      <c r="I163" s="62">
        <f t="shared" si="14"/>
        <v>21</v>
      </c>
      <c r="J163" s="50"/>
      <c r="K163" s="62">
        <f t="shared" si="15"/>
        <v>21</v>
      </c>
      <c r="L163" s="54"/>
      <c r="M163" s="20" t="str">
        <f t="shared" si="16"/>
        <v>Synthèse</v>
      </c>
      <c r="N163" t="str">
        <f t="shared" si="17"/>
        <v>oui</v>
      </c>
      <c r="O163" s="136" t="s">
        <v>389</v>
      </c>
      <c r="P163" s="136" t="s">
        <v>48</v>
      </c>
      <c r="Q163" s="136" t="s">
        <v>1405</v>
      </c>
      <c r="R163" s="299">
        <v>1</v>
      </c>
    </row>
    <row r="164" spans="1:18" ht="31.5">
      <c r="A164" s="17">
        <v>157</v>
      </c>
      <c r="B164" s="123" t="s">
        <v>391</v>
      </c>
      <c r="C164" s="123" t="s">
        <v>41</v>
      </c>
      <c r="D164" s="24">
        <v>12</v>
      </c>
      <c r="E164" s="142">
        <v>3.75</v>
      </c>
      <c r="F164" s="60">
        <f t="shared" si="12"/>
        <v>7.875</v>
      </c>
      <c r="G164" s="61">
        <f t="shared" si="13"/>
        <v>23.625</v>
      </c>
      <c r="H164" s="299">
        <v>0.01</v>
      </c>
      <c r="I164" s="62">
        <f t="shared" si="14"/>
        <v>23.625</v>
      </c>
      <c r="J164" s="50"/>
      <c r="K164" s="62">
        <f t="shared" si="15"/>
        <v>23.625</v>
      </c>
      <c r="L164" s="54"/>
      <c r="M164" s="20" t="str">
        <f t="shared" si="16"/>
        <v>Synthèse</v>
      </c>
      <c r="N164" t="str">
        <f t="shared" si="17"/>
        <v>oui</v>
      </c>
      <c r="O164" s="136" t="s">
        <v>391</v>
      </c>
      <c r="P164" s="136" t="s">
        <v>41</v>
      </c>
      <c r="Q164" s="136" t="s">
        <v>1215</v>
      </c>
      <c r="R164" s="299">
        <v>0.01</v>
      </c>
    </row>
    <row r="165" spans="1:18" ht="18.75">
      <c r="A165" s="17">
        <v>158</v>
      </c>
      <c r="B165" s="123" t="s">
        <v>392</v>
      </c>
      <c r="C165" s="123" t="s">
        <v>393</v>
      </c>
      <c r="D165" s="24">
        <v>8</v>
      </c>
      <c r="E165" s="142">
        <v>13</v>
      </c>
      <c r="F165" s="60">
        <f t="shared" si="12"/>
        <v>10.5</v>
      </c>
      <c r="G165" s="61">
        <f t="shared" si="13"/>
        <v>31.5</v>
      </c>
      <c r="H165" s="142"/>
      <c r="I165" s="62">
        <f t="shared" si="14"/>
        <v>31.5</v>
      </c>
      <c r="J165" s="50"/>
      <c r="K165" s="62">
        <f t="shared" si="15"/>
        <v>31.5</v>
      </c>
      <c r="L165" s="54"/>
      <c r="M165" s="20" t="str">
        <f t="shared" si="16"/>
        <v>Juin</v>
      </c>
      <c r="N165" t="str">
        <f t="shared" si="17"/>
        <v>oui</v>
      </c>
      <c r="O165" s="136" t="s">
        <v>392</v>
      </c>
      <c r="P165" s="136" t="s">
        <v>393</v>
      </c>
      <c r="Q165" s="136"/>
      <c r="R165" s="142"/>
    </row>
    <row r="166" spans="1:18" ht="31.5">
      <c r="A166" s="17">
        <v>159</v>
      </c>
      <c r="B166" s="123" t="s">
        <v>394</v>
      </c>
      <c r="C166" s="123" t="s">
        <v>395</v>
      </c>
      <c r="D166" s="24">
        <v>14</v>
      </c>
      <c r="E166" s="142">
        <v>14.75</v>
      </c>
      <c r="F166" s="60">
        <f t="shared" si="12"/>
        <v>14.375</v>
      </c>
      <c r="G166" s="61">
        <f t="shared" si="13"/>
        <v>43.125</v>
      </c>
      <c r="H166" s="142"/>
      <c r="I166" s="62">
        <f t="shared" si="14"/>
        <v>43.125</v>
      </c>
      <c r="J166" s="50"/>
      <c r="K166" s="62">
        <f t="shared" si="15"/>
        <v>43.125</v>
      </c>
      <c r="L166" s="54"/>
      <c r="M166" s="20" t="str">
        <f t="shared" si="16"/>
        <v>Juin</v>
      </c>
      <c r="N166" t="str">
        <f t="shared" si="17"/>
        <v>oui</v>
      </c>
      <c r="O166" s="136" t="s">
        <v>394</v>
      </c>
      <c r="P166" s="136" t="s">
        <v>395</v>
      </c>
      <c r="Q166" s="136"/>
      <c r="R166" s="142"/>
    </row>
    <row r="167" spans="1:18" ht="31.5">
      <c r="A167" s="17">
        <v>160</v>
      </c>
      <c r="B167" s="123" t="s">
        <v>396</v>
      </c>
      <c r="C167" s="123" t="s">
        <v>397</v>
      </c>
      <c r="D167" s="24">
        <v>17</v>
      </c>
      <c r="E167" s="142">
        <v>19.25</v>
      </c>
      <c r="F167" s="60">
        <f t="shared" si="12"/>
        <v>18.125</v>
      </c>
      <c r="G167" s="61">
        <f t="shared" si="13"/>
        <v>54.375</v>
      </c>
      <c r="H167" s="142"/>
      <c r="I167" s="62">
        <f t="shared" si="14"/>
        <v>54.375</v>
      </c>
      <c r="J167" s="50"/>
      <c r="K167" s="62">
        <f t="shared" si="15"/>
        <v>54.375</v>
      </c>
      <c r="L167" s="54"/>
      <c r="M167" s="20" t="str">
        <f t="shared" si="16"/>
        <v>Juin</v>
      </c>
      <c r="N167" t="str">
        <f t="shared" si="17"/>
        <v>oui</v>
      </c>
      <c r="O167" s="136" t="s">
        <v>396</v>
      </c>
      <c r="P167" s="136" t="s">
        <v>397</v>
      </c>
      <c r="Q167" s="136"/>
      <c r="R167" s="142"/>
    </row>
    <row r="168" spans="1:18" ht="18.75">
      <c r="A168" s="17">
        <v>161</v>
      </c>
      <c r="B168" s="123" t="s">
        <v>398</v>
      </c>
      <c r="C168" s="123" t="s">
        <v>399</v>
      </c>
      <c r="D168" s="24">
        <v>10</v>
      </c>
      <c r="E168" s="142">
        <v>4.5</v>
      </c>
      <c r="F168" s="60">
        <f t="shared" si="12"/>
        <v>7.25</v>
      </c>
      <c r="G168" s="61">
        <f t="shared" si="13"/>
        <v>21.75</v>
      </c>
      <c r="H168" s="299">
        <v>0.01</v>
      </c>
      <c r="I168" s="62">
        <f t="shared" si="14"/>
        <v>21.75</v>
      </c>
      <c r="J168" s="50"/>
      <c r="K168" s="62">
        <f t="shared" si="15"/>
        <v>21.75</v>
      </c>
      <c r="L168" s="54"/>
      <c r="M168" s="20" t="str">
        <f t="shared" si="16"/>
        <v>Synthèse</v>
      </c>
      <c r="N168" t="str">
        <f t="shared" si="17"/>
        <v>oui</v>
      </c>
      <c r="O168" s="136" t="s">
        <v>398</v>
      </c>
      <c r="P168" s="136" t="s">
        <v>399</v>
      </c>
      <c r="Q168" s="136" t="s">
        <v>1414</v>
      </c>
      <c r="R168" s="299">
        <v>0.01</v>
      </c>
    </row>
    <row r="169" spans="1:18" ht="18.75">
      <c r="A169" s="17">
        <v>162</v>
      </c>
      <c r="B169" s="123" t="s">
        <v>400</v>
      </c>
      <c r="C169" s="123" t="s">
        <v>401</v>
      </c>
      <c r="D169" s="24">
        <v>14</v>
      </c>
      <c r="E169" s="142">
        <v>3</v>
      </c>
      <c r="F169" s="60">
        <f t="shared" si="12"/>
        <v>8.5</v>
      </c>
      <c r="G169" s="61">
        <f t="shared" si="13"/>
        <v>25.5</v>
      </c>
      <c r="H169" s="299">
        <v>0.01</v>
      </c>
      <c r="I169" s="62">
        <f t="shared" si="14"/>
        <v>25.5</v>
      </c>
      <c r="J169" s="50"/>
      <c r="K169" s="62">
        <f t="shared" si="15"/>
        <v>25.5</v>
      </c>
      <c r="L169" s="54"/>
      <c r="M169" s="20" t="str">
        <f t="shared" si="16"/>
        <v>Synthèse</v>
      </c>
      <c r="N169" t="str">
        <f t="shared" si="17"/>
        <v>oui</v>
      </c>
      <c r="O169" s="136" t="s">
        <v>400</v>
      </c>
      <c r="P169" s="136" t="s">
        <v>401</v>
      </c>
      <c r="Q169" s="136" t="s">
        <v>1413</v>
      </c>
      <c r="R169" s="299">
        <v>0.01</v>
      </c>
    </row>
    <row r="170" spans="1:18" ht="18.75">
      <c r="A170" s="17">
        <v>163</v>
      </c>
      <c r="B170" s="123" t="s">
        <v>107</v>
      </c>
      <c r="C170" s="123" t="s">
        <v>402</v>
      </c>
      <c r="D170" s="24">
        <v>16</v>
      </c>
      <c r="E170" s="142">
        <v>9</v>
      </c>
      <c r="F170" s="60">
        <f t="shared" si="12"/>
        <v>12.5</v>
      </c>
      <c r="G170" s="61">
        <f t="shared" si="13"/>
        <v>37.5</v>
      </c>
      <c r="H170" s="142"/>
      <c r="I170" s="62">
        <f t="shared" si="14"/>
        <v>37.5</v>
      </c>
      <c r="J170" s="50"/>
      <c r="K170" s="62">
        <f t="shared" si="15"/>
        <v>37.5</v>
      </c>
      <c r="L170" s="54"/>
      <c r="M170" s="20" t="str">
        <f t="shared" si="16"/>
        <v>Juin</v>
      </c>
      <c r="N170" t="str">
        <f t="shared" si="17"/>
        <v>oui</v>
      </c>
      <c r="O170" s="136" t="s">
        <v>107</v>
      </c>
      <c r="P170" s="136" t="s">
        <v>402</v>
      </c>
      <c r="Q170" s="136"/>
      <c r="R170" s="142"/>
    </row>
    <row r="171" spans="1:18" ht="31.5">
      <c r="A171" s="17">
        <v>164</v>
      </c>
      <c r="B171" s="123" t="s">
        <v>403</v>
      </c>
      <c r="C171" s="123" t="s">
        <v>77</v>
      </c>
      <c r="D171" s="24">
        <v>15</v>
      </c>
      <c r="E171" s="142">
        <v>7.75</v>
      </c>
      <c r="F171" s="60">
        <f t="shared" si="12"/>
        <v>11.375</v>
      </c>
      <c r="G171" s="61">
        <f t="shared" si="13"/>
        <v>34.125</v>
      </c>
      <c r="H171" s="142"/>
      <c r="I171" s="62">
        <f t="shared" si="14"/>
        <v>34.125</v>
      </c>
      <c r="J171" s="50"/>
      <c r="K171" s="62">
        <f t="shared" si="15"/>
        <v>34.125</v>
      </c>
      <c r="L171" s="54"/>
      <c r="M171" s="20" t="str">
        <f t="shared" si="16"/>
        <v>Juin</v>
      </c>
      <c r="N171" t="str">
        <f t="shared" si="17"/>
        <v>oui</v>
      </c>
      <c r="O171" s="136" t="s">
        <v>403</v>
      </c>
      <c r="P171" s="136" t="s">
        <v>77</v>
      </c>
      <c r="Q171" s="136"/>
      <c r="R171" s="142"/>
    </row>
    <row r="172" spans="1:18" ht="18.75">
      <c r="A172" s="17">
        <v>165</v>
      </c>
      <c r="B172" s="123" t="s">
        <v>404</v>
      </c>
      <c r="C172" s="123" t="s">
        <v>405</v>
      </c>
      <c r="D172" s="24">
        <v>10</v>
      </c>
      <c r="E172" s="142">
        <v>10.75</v>
      </c>
      <c r="F172" s="60">
        <f t="shared" si="12"/>
        <v>10.375</v>
      </c>
      <c r="G172" s="61">
        <f t="shared" si="13"/>
        <v>31.125</v>
      </c>
      <c r="H172" s="142"/>
      <c r="I172" s="62">
        <f t="shared" si="14"/>
        <v>31.125</v>
      </c>
      <c r="J172" s="50"/>
      <c r="K172" s="62">
        <f t="shared" si="15"/>
        <v>31.125</v>
      </c>
      <c r="L172" s="54"/>
      <c r="M172" s="20" t="str">
        <f t="shared" si="16"/>
        <v>Juin</v>
      </c>
      <c r="N172" t="str">
        <f t="shared" si="17"/>
        <v>oui</v>
      </c>
      <c r="O172" s="136" t="s">
        <v>404</v>
      </c>
      <c r="P172" s="136" t="s">
        <v>405</v>
      </c>
      <c r="Q172" s="136"/>
      <c r="R172" s="142"/>
    </row>
    <row r="173" spans="1:18" ht="47.25">
      <c r="A173" s="17">
        <v>166</v>
      </c>
      <c r="B173" s="123" t="s">
        <v>108</v>
      </c>
      <c r="C173" s="123" t="s">
        <v>406</v>
      </c>
      <c r="D173" s="24">
        <v>10</v>
      </c>
      <c r="E173" s="142">
        <v>3.75</v>
      </c>
      <c r="F173" s="60">
        <f t="shared" si="12"/>
        <v>6.875</v>
      </c>
      <c r="G173" s="61">
        <f t="shared" si="13"/>
        <v>20.625</v>
      </c>
      <c r="H173" s="299">
        <v>1</v>
      </c>
      <c r="I173" s="62">
        <f t="shared" si="14"/>
        <v>20.625</v>
      </c>
      <c r="J173" s="50"/>
      <c r="K173" s="62">
        <f t="shared" si="15"/>
        <v>20.625</v>
      </c>
      <c r="L173" s="54"/>
      <c r="M173" s="20" t="str">
        <f t="shared" si="16"/>
        <v>Synthèse</v>
      </c>
      <c r="N173" t="str">
        <f t="shared" si="17"/>
        <v>oui</v>
      </c>
      <c r="O173" s="136" t="s">
        <v>108</v>
      </c>
      <c r="P173" s="136" t="s">
        <v>406</v>
      </c>
      <c r="Q173" s="136" t="s">
        <v>1407</v>
      </c>
      <c r="R173" s="299">
        <v>1</v>
      </c>
    </row>
    <row r="174" spans="1:18" ht="31.5">
      <c r="A174" s="17">
        <v>167</v>
      </c>
      <c r="B174" s="123" t="s">
        <v>109</v>
      </c>
      <c r="C174" s="123" t="s">
        <v>773</v>
      </c>
      <c r="D174" s="24"/>
      <c r="E174" s="163"/>
      <c r="F174" s="60">
        <f t="shared" si="12"/>
        <v>14</v>
      </c>
      <c r="G174" s="61">
        <f t="shared" si="13"/>
        <v>42</v>
      </c>
      <c r="H174" s="163"/>
      <c r="I174" s="62">
        <f t="shared" si="14"/>
        <v>42</v>
      </c>
      <c r="J174" s="50"/>
      <c r="K174" s="62">
        <f t="shared" si="15"/>
        <v>42</v>
      </c>
      <c r="L174" s="54">
        <v>42</v>
      </c>
      <c r="M174" s="20" t="str">
        <f t="shared" si="16"/>
        <v>Juin</v>
      </c>
      <c r="N174" t="str">
        <f t="shared" si="17"/>
        <v>oui</v>
      </c>
      <c r="O174" s="136" t="s">
        <v>109</v>
      </c>
      <c r="P174" s="136" t="s">
        <v>773</v>
      </c>
      <c r="Q174" s="136"/>
      <c r="R174" s="163"/>
    </row>
    <row r="175" spans="1:18" ht="47.25">
      <c r="A175" s="17">
        <v>168</v>
      </c>
      <c r="B175" s="123" t="s">
        <v>407</v>
      </c>
      <c r="C175" s="123" t="s">
        <v>408</v>
      </c>
      <c r="D175" s="24">
        <v>14</v>
      </c>
      <c r="E175" s="142">
        <v>11.5</v>
      </c>
      <c r="F175" s="60">
        <f t="shared" si="12"/>
        <v>12.75</v>
      </c>
      <c r="G175" s="61">
        <f t="shared" si="13"/>
        <v>38.25</v>
      </c>
      <c r="H175" s="142"/>
      <c r="I175" s="62">
        <f t="shared" si="14"/>
        <v>38.25</v>
      </c>
      <c r="J175" s="50"/>
      <c r="K175" s="62">
        <f t="shared" si="15"/>
        <v>38.25</v>
      </c>
      <c r="L175" s="54"/>
      <c r="M175" s="20" t="str">
        <f t="shared" si="16"/>
        <v>Juin</v>
      </c>
      <c r="N175" t="str">
        <f t="shared" si="17"/>
        <v>oui</v>
      </c>
      <c r="O175" s="136" t="s">
        <v>407</v>
      </c>
      <c r="P175" s="136" t="s">
        <v>408</v>
      </c>
      <c r="Q175" s="136"/>
      <c r="R175" s="142"/>
    </row>
    <row r="176" spans="1:18" ht="18.75">
      <c r="A176" s="17">
        <v>169</v>
      </c>
      <c r="B176" s="123" t="s">
        <v>409</v>
      </c>
      <c r="C176" s="123" t="s">
        <v>410</v>
      </c>
      <c r="D176" s="24">
        <v>17</v>
      </c>
      <c r="E176" s="142">
        <v>6.25</v>
      </c>
      <c r="F176" s="60">
        <f t="shared" si="12"/>
        <v>11.625</v>
      </c>
      <c r="G176" s="61">
        <f t="shared" si="13"/>
        <v>34.875</v>
      </c>
      <c r="H176" s="142"/>
      <c r="I176" s="62">
        <f t="shared" si="14"/>
        <v>34.875</v>
      </c>
      <c r="J176" s="50"/>
      <c r="K176" s="62">
        <f t="shared" si="15"/>
        <v>34.875</v>
      </c>
      <c r="L176" s="54"/>
      <c r="M176" s="20" t="str">
        <f t="shared" si="16"/>
        <v>Juin</v>
      </c>
      <c r="N176" t="str">
        <f t="shared" si="17"/>
        <v>oui</v>
      </c>
      <c r="O176" s="136" t="s">
        <v>409</v>
      </c>
      <c r="P176" s="136" t="s">
        <v>410</v>
      </c>
      <c r="Q176" s="136"/>
      <c r="R176" s="142"/>
    </row>
    <row r="177" spans="1:20" ht="31.5">
      <c r="A177" s="17">
        <v>170</v>
      </c>
      <c r="B177" s="123" t="s">
        <v>411</v>
      </c>
      <c r="C177" s="123" t="s">
        <v>267</v>
      </c>
      <c r="D177" s="24">
        <v>12</v>
      </c>
      <c r="E177" s="142">
        <v>12</v>
      </c>
      <c r="F177" s="60">
        <f t="shared" si="12"/>
        <v>12</v>
      </c>
      <c r="G177" s="61">
        <f t="shared" si="13"/>
        <v>36</v>
      </c>
      <c r="H177" s="142"/>
      <c r="I177" s="62">
        <f t="shared" si="14"/>
        <v>36</v>
      </c>
      <c r="J177" s="50"/>
      <c r="K177" s="62">
        <f t="shared" si="15"/>
        <v>36</v>
      </c>
      <c r="L177" s="54"/>
      <c r="M177" s="20" t="str">
        <f t="shared" si="16"/>
        <v>Juin</v>
      </c>
      <c r="N177" t="str">
        <f t="shared" si="17"/>
        <v>oui</v>
      </c>
      <c r="O177" s="136" t="s">
        <v>411</v>
      </c>
      <c r="P177" s="136" t="s">
        <v>267</v>
      </c>
      <c r="Q177" s="136"/>
      <c r="R177" s="142"/>
    </row>
    <row r="178" spans="1:20" ht="31.5">
      <c r="A178" s="17">
        <v>171</v>
      </c>
      <c r="B178" s="123" t="s">
        <v>774</v>
      </c>
      <c r="C178" s="123" t="s">
        <v>81</v>
      </c>
      <c r="D178" s="24">
        <v>8</v>
      </c>
      <c r="E178" s="142">
        <v>9</v>
      </c>
      <c r="F178" s="60">
        <f t="shared" si="12"/>
        <v>8.5</v>
      </c>
      <c r="G178" s="61">
        <f t="shared" si="13"/>
        <v>25.5</v>
      </c>
      <c r="H178" s="299">
        <v>0.01</v>
      </c>
      <c r="I178" s="62">
        <f t="shared" si="14"/>
        <v>25.5</v>
      </c>
      <c r="J178" s="50"/>
      <c r="K178" s="62">
        <f t="shared" si="15"/>
        <v>25.5</v>
      </c>
      <c r="L178" s="54"/>
      <c r="M178" s="20" t="str">
        <f t="shared" si="16"/>
        <v>Synthèse</v>
      </c>
      <c r="N178" t="str">
        <f t="shared" si="17"/>
        <v>oui</v>
      </c>
      <c r="O178" s="136" t="s">
        <v>774</v>
      </c>
      <c r="P178" s="136" t="s">
        <v>81</v>
      </c>
      <c r="Q178" s="136" t="s">
        <v>1335</v>
      </c>
      <c r="R178" s="299">
        <v>0.01</v>
      </c>
    </row>
    <row r="179" spans="1:20" ht="18.75">
      <c r="A179" s="17">
        <v>172</v>
      </c>
      <c r="B179" s="123" t="s">
        <v>412</v>
      </c>
      <c r="C179" s="123" t="s">
        <v>228</v>
      </c>
      <c r="D179" s="24">
        <v>17</v>
      </c>
      <c r="E179" s="142">
        <v>11.75</v>
      </c>
      <c r="F179" s="60">
        <f t="shared" si="12"/>
        <v>14.375</v>
      </c>
      <c r="G179" s="61">
        <f t="shared" si="13"/>
        <v>43.125</v>
      </c>
      <c r="H179" s="142"/>
      <c r="I179" s="62">
        <f t="shared" si="14"/>
        <v>43.125</v>
      </c>
      <c r="J179" s="50"/>
      <c r="K179" s="62">
        <f t="shared" si="15"/>
        <v>43.125</v>
      </c>
      <c r="L179" s="54"/>
      <c r="M179" s="20" t="str">
        <f t="shared" si="16"/>
        <v>Juin</v>
      </c>
      <c r="N179" t="str">
        <f t="shared" si="17"/>
        <v>oui</v>
      </c>
      <c r="O179" s="136" t="s">
        <v>412</v>
      </c>
      <c r="P179" s="136" t="s">
        <v>228</v>
      </c>
      <c r="Q179" s="136"/>
      <c r="R179" s="142"/>
    </row>
    <row r="180" spans="1:20" ht="18.75">
      <c r="A180" s="17">
        <v>173</v>
      </c>
      <c r="B180" s="123" t="s">
        <v>775</v>
      </c>
      <c r="C180" s="123" t="s">
        <v>776</v>
      </c>
      <c r="D180" s="24">
        <v>16</v>
      </c>
      <c r="E180" s="142">
        <v>10.25</v>
      </c>
      <c r="F180" s="60">
        <f t="shared" si="12"/>
        <v>13.125</v>
      </c>
      <c r="G180" s="61">
        <f t="shared" si="13"/>
        <v>39.375</v>
      </c>
      <c r="H180" s="142"/>
      <c r="I180" s="62">
        <f t="shared" si="14"/>
        <v>39.375</v>
      </c>
      <c r="J180" s="50"/>
      <c r="K180" s="62">
        <f t="shared" si="15"/>
        <v>39.375</v>
      </c>
      <c r="L180" s="54"/>
      <c r="M180" s="20" t="str">
        <f t="shared" si="16"/>
        <v>Juin</v>
      </c>
      <c r="N180" t="str">
        <f t="shared" si="17"/>
        <v>oui</v>
      </c>
      <c r="O180" s="136" t="s">
        <v>775</v>
      </c>
      <c r="P180" s="136" t="s">
        <v>776</v>
      </c>
      <c r="Q180" s="136"/>
      <c r="R180" s="142"/>
    </row>
    <row r="181" spans="1:20" ht="31.5">
      <c r="A181" s="17">
        <v>174</v>
      </c>
      <c r="B181" s="123" t="s">
        <v>110</v>
      </c>
      <c r="C181" s="123" t="s">
        <v>413</v>
      </c>
      <c r="D181" s="24">
        <v>7</v>
      </c>
      <c r="E181" s="142">
        <v>4</v>
      </c>
      <c r="F181" s="60">
        <f t="shared" si="12"/>
        <v>5.5</v>
      </c>
      <c r="G181" s="61">
        <f t="shared" si="13"/>
        <v>16.5</v>
      </c>
      <c r="H181" s="299">
        <v>0.01</v>
      </c>
      <c r="I181" s="62">
        <f t="shared" si="14"/>
        <v>16.5</v>
      </c>
      <c r="J181" s="50"/>
      <c r="K181" s="62">
        <f t="shared" si="15"/>
        <v>16.5</v>
      </c>
      <c r="L181" s="54"/>
      <c r="M181" s="20" t="str">
        <f t="shared" si="16"/>
        <v>Synthèse</v>
      </c>
      <c r="N181" t="str">
        <f t="shared" si="17"/>
        <v>oui</v>
      </c>
      <c r="O181" s="136" t="s">
        <v>110</v>
      </c>
      <c r="P181" s="136" t="s">
        <v>413</v>
      </c>
      <c r="Q181" s="136" t="s">
        <v>1218</v>
      </c>
      <c r="R181" s="299">
        <v>0.01</v>
      </c>
    </row>
    <row r="182" spans="1:20" ht="18.75">
      <c r="A182" s="17">
        <v>175</v>
      </c>
      <c r="B182" s="123" t="s">
        <v>414</v>
      </c>
      <c r="C182" s="123" t="s">
        <v>86</v>
      </c>
      <c r="D182" s="24">
        <v>12</v>
      </c>
      <c r="E182" s="142">
        <v>16</v>
      </c>
      <c r="F182" s="60">
        <f t="shared" si="12"/>
        <v>14</v>
      </c>
      <c r="G182" s="61">
        <f t="shared" si="13"/>
        <v>42</v>
      </c>
      <c r="H182" s="142"/>
      <c r="I182" s="62">
        <f t="shared" si="14"/>
        <v>42</v>
      </c>
      <c r="J182" s="50"/>
      <c r="K182" s="62">
        <f t="shared" si="15"/>
        <v>42</v>
      </c>
      <c r="L182" s="54"/>
      <c r="M182" s="20" t="str">
        <f t="shared" si="16"/>
        <v>Juin</v>
      </c>
      <c r="N182" t="str">
        <f t="shared" si="17"/>
        <v>oui</v>
      </c>
      <c r="O182" s="136" t="s">
        <v>414</v>
      </c>
      <c r="P182" s="136" t="s">
        <v>86</v>
      </c>
      <c r="Q182" s="136"/>
      <c r="R182" s="142"/>
    </row>
    <row r="183" spans="1:20" ht="31.5">
      <c r="A183" s="17">
        <v>176</v>
      </c>
      <c r="B183" s="123" t="s">
        <v>415</v>
      </c>
      <c r="C183" s="123" t="s">
        <v>42</v>
      </c>
      <c r="D183" s="24">
        <v>10</v>
      </c>
      <c r="E183" s="142">
        <v>14.75</v>
      </c>
      <c r="F183" s="60">
        <f t="shared" si="12"/>
        <v>12.375</v>
      </c>
      <c r="G183" s="61">
        <f t="shared" si="13"/>
        <v>37.125</v>
      </c>
      <c r="H183" s="142"/>
      <c r="I183" s="62">
        <f t="shared" si="14"/>
        <v>37.125</v>
      </c>
      <c r="J183" s="50"/>
      <c r="K183" s="62">
        <f t="shared" si="15"/>
        <v>37.125</v>
      </c>
      <c r="L183" s="54"/>
      <c r="M183" s="20" t="str">
        <f t="shared" si="16"/>
        <v>Juin</v>
      </c>
      <c r="N183" t="str">
        <f t="shared" si="17"/>
        <v>oui</v>
      </c>
      <c r="O183" s="136" t="s">
        <v>415</v>
      </c>
      <c r="P183" s="136" t="s">
        <v>42</v>
      </c>
      <c r="Q183" s="136"/>
      <c r="R183" s="142"/>
    </row>
    <row r="184" spans="1:20" ht="18.75">
      <c r="A184" s="17">
        <v>177</v>
      </c>
      <c r="B184" s="123" t="s">
        <v>416</v>
      </c>
      <c r="C184" s="123" t="s">
        <v>417</v>
      </c>
      <c r="D184" s="24">
        <v>14</v>
      </c>
      <c r="E184" s="142">
        <v>9.5</v>
      </c>
      <c r="F184" s="60">
        <f t="shared" si="12"/>
        <v>11.75</v>
      </c>
      <c r="G184" s="61">
        <f t="shared" si="13"/>
        <v>35.25</v>
      </c>
      <c r="H184" s="142"/>
      <c r="I184" s="62">
        <f t="shared" si="14"/>
        <v>35.25</v>
      </c>
      <c r="J184" s="50"/>
      <c r="K184" s="62">
        <f t="shared" si="15"/>
        <v>35.25</v>
      </c>
      <c r="L184" s="54"/>
      <c r="M184" s="20" t="str">
        <f t="shared" si="16"/>
        <v>Juin</v>
      </c>
      <c r="N184" t="str">
        <f t="shared" si="17"/>
        <v>oui</v>
      </c>
      <c r="O184" s="136" t="s">
        <v>416</v>
      </c>
      <c r="P184" s="136" t="s">
        <v>417</v>
      </c>
      <c r="Q184" s="136"/>
      <c r="R184" s="142"/>
    </row>
    <row r="185" spans="1:20" ht="18.75">
      <c r="A185" s="17">
        <v>178</v>
      </c>
      <c r="B185" s="123" t="s">
        <v>418</v>
      </c>
      <c r="C185" s="123" t="s">
        <v>419</v>
      </c>
      <c r="D185" s="24">
        <v>12</v>
      </c>
      <c r="E185" s="142">
        <v>12.75</v>
      </c>
      <c r="F185" s="60">
        <f t="shared" si="12"/>
        <v>12.375</v>
      </c>
      <c r="G185" s="61">
        <f t="shared" si="13"/>
        <v>37.125</v>
      </c>
      <c r="H185" s="142"/>
      <c r="I185" s="62">
        <f t="shared" si="14"/>
        <v>37.125</v>
      </c>
      <c r="J185" s="50"/>
      <c r="K185" s="62">
        <f t="shared" si="15"/>
        <v>37.125</v>
      </c>
      <c r="L185" s="54"/>
      <c r="M185" s="20" t="str">
        <f t="shared" si="16"/>
        <v>Juin</v>
      </c>
      <c r="N185" t="str">
        <f t="shared" si="17"/>
        <v>oui</v>
      </c>
      <c r="O185" s="136" t="s">
        <v>418</v>
      </c>
      <c r="P185" s="136" t="s">
        <v>419</v>
      </c>
      <c r="Q185" s="136"/>
      <c r="R185" s="142"/>
    </row>
    <row r="186" spans="1:20" ht="31.5">
      <c r="A186" s="17">
        <v>179</v>
      </c>
      <c r="B186" s="123" t="s">
        <v>420</v>
      </c>
      <c r="C186" s="123" t="s">
        <v>421</v>
      </c>
      <c r="D186" s="24">
        <v>10</v>
      </c>
      <c r="E186" s="142">
        <v>8.75</v>
      </c>
      <c r="F186" s="60">
        <f t="shared" si="12"/>
        <v>9.375</v>
      </c>
      <c r="G186" s="61">
        <f t="shared" si="13"/>
        <v>28.125</v>
      </c>
      <c r="H186" s="299">
        <v>1</v>
      </c>
      <c r="I186" s="62">
        <f t="shared" si="14"/>
        <v>28.125</v>
      </c>
      <c r="J186" s="50"/>
      <c r="K186" s="62">
        <f t="shared" si="15"/>
        <v>28.125</v>
      </c>
      <c r="L186" s="54"/>
      <c r="M186" s="20" t="str">
        <f t="shared" si="16"/>
        <v>Synthèse</v>
      </c>
      <c r="N186" t="str">
        <f t="shared" si="17"/>
        <v>oui</v>
      </c>
      <c r="O186" s="136" t="s">
        <v>420</v>
      </c>
      <c r="P186" s="136" t="s">
        <v>421</v>
      </c>
      <c r="Q186" s="136" t="s">
        <v>1336</v>
      </c>
      <c r="R186" s="299">
        <v>1</v>
      </c>
    </row>
    <row r="187" spans="1:20" ht="31.5">
      <c r="A187" s="17">
        <v>180</v>
      </c>
      <c r="B187" s="123" t="s">
        <v>422</v>
      </c>
      <c r="C187" s="123" t="s">
        <v>57</v>
      </c>
      <c r="D187" s="24">
        <v>14</v>
      </c>
      <c r="E187" s="142">
        <v>17.75</v>
      </c>
      <c r="F187" s="60">
        <f t="shared" si="12"/>
        <v>15.875</v>
      </c>
      <c r="G187" s="61">
        <f t="shared" si="13"/>
        <v>47.625</v>
      </c>
      <c r="H187" s="142"/>
      <c r="I187" s="62">
        <f t="shared" si="14"/>
        <v>47.625</v>
      </c>
      <c r="J187" s="50"/>
      <c r="K187" s="62">
        <f t="shared" si="15"/>
        <v>47.625</v>
      </c>
      <c r="L187" s="54"/>
      <c r="M187" s="20" t="str">
        <f t="shared" si="16"/>
        <v>Juin</v>
      </c>
      <c r="N187" t="str">
        <f t="shared" si="17"/>
        <v>oui</v>
      </c>
      <c r="O187" s="136" t="s">
        <v>422</v>
      </c>
      <c r="P187" s="136" t="s">
        <v>57</v>
      </c>
      <c r="Q187" s="136"/>
      <c r="R187" s="142"/>
    </row>
    <row r="188" spans="1:20" ht="18.75">
      <c r="A188" s="17">
        <v>181</v>
      </c>
      <c r="B188" s="123" t="s">
        <v>422</v>
      </c>
      <c r="C188" s="123" t="s">
        <v>423</v>
      </c>
      <c r="D188" s="24">
        <v>17</v>
      </c>
      <c r="E188" s="142">
        <v>15.25</v>
      </c>
      <c r="F188" s="60">
        <f t="shared" si="12"/>
        <v>16.125</v>
      </c>
      <c r="G188" s="61">
        <f t="shared" si="13"/>
        <v>48.375</v>
      </c>
      <c r="H188" s="142"/>
      <c r="I188" s="62">
        <f t="shared" si="14"/>
        <v>48.375</v>
      </c>
      <c r="J188" s="50"/>
      <c r="K188" s="62">
        <f t="shared" si="15"/>
        <v>48.375</v>
      </c>
      <c r="L188" s="54"/>
      <c r="M188" s="20" t="str">
        <f t="shared" si="16"/>
        <v>Juin</v>
      </c>
      <c r="N188" t="str">
        <f t="shared" si="17"/>
        <v>oui</v>
      </c>
      <c r="O188" s="136" t="s">
        <v>422</v>
      </c>
      <c r="P188" s="136" t="s">
        <v>423</v>
      </c>
      <c r="Q188" s="136"/>
      <c r="R188" s="142"/>
    </row>
    <row r="189" spans="1:20" ht="31.5">
      <c r="A189" s="17">
        <v>182</v>
      </c>
      <c r="B189" s="123" t="s">
        <v>424</v>
      </c>
      <c r="C189" s="123" t="s">
        <v>425</v>
      </c>
      <c r="D189" s="24">
        <v>10</v>
      </c>
      <c r="E189" s="142">
        <v>7</v>
      </c>
      <c r="F189" s="60">
        <f t="shared" si="12"/>
        <v>8.5</v>
      </c>
      <c r="G189" s="61">
        <f t="shared" si="13"/>
        <v>25.5</v>
      </c>
      <c r="H189" s="299">
        <v>0.01</v>
      </c>
      <c r="I189" s="62">
        <f t="shared" si="14"/>
        <v>25.5</v>
      </c>
      <c r="J189" s="50"/>
      <c r="K189" s="62">
        <f t="shared" si="15"/>
        <v>25.5</v>
      </c>
      <c r="L189" s="54"/>
      <c r="M189" s="20" t="str">
        <f t="shared" si="16"/>
        <v>Synthèse</v>
      </c>
      <c r="N189" t="str">
        <f t="shared" si="17"/>
        <v>oui</v>
      </c>
      <c r="O189" s="136" t="s">
        <v>424</v>
      </c>
      <c r="P189" s="136" t="s">
        <v>425</v>
      </c>
      <c r="Q189" s="136" t="s">
        <v>1338</v>
      </c>
      <c r="R189" s="299">
        <v>0.01</v>
      </c>
      <c r="T189" s="242"/>
    </row>
    <row r="190" spans="1:20" ht="31.5">
      <c r="A190" s="17">
        <v>183</v>
      </c>
      <c r="B190" s="123" t="s">
        <v>426</v>
      </c>
      <c r="C190" s="123" t="s">
        <v>427</v>
      </c>
      <c r="D190" s="24">
        <v>10</v>
      </c>
      <c r="E190" s="142">
        <v>11.5</v>
      </c>
      <c r="F190" s="60">
        <f t="shared" si="12"/>
        <v>10.75</v>
      </c>
      <c r="G190" s="61">
        <f t="shared" si="13"/>
        <v>32.25</v>
      </c>
      <c r="H190" s="142"/>
      <c r="I190" s="62">
        <f t="shared" si="14"/>
        <v>32.25</v>
      </c>
      <c r="J190" s="50"/>
      <c r="K190" s="62">
        <f t="shared" si="15"/>
        <v>32.25</v>
      </c>
      <c r="L190" s="54"/>
      <c r="M190" s="20" t="str">
        <f t="shared" si="16"/>
        <v>Juin</v>
      </c>
      <c r="N190" t="str">
        <f t="shared" si="17"/>
        <v>oui</v>
      </c>
      <c r="O190" s="136" t="s">
        <v>426</v>
      </c>
      <c r="P190" s="136" t="s">
        <v>427</v>
      </c>
      <c r="Q190" s="136"/>
      <c r="R190" s="142"/>
    </row>
    <row r="191" spans="1:20" ht="31.5">
      <c r="A191" s="17">
        <v>184</v>
      </c>
      <c r="B191" s="123" t="s">
        <v>428</v>
      </c>
      <c r="C191" s="123" t="s">
        <v>429</v>
      </c>
      <c r="D191" s="24">
        <v>14</v>
      </c>
      <c r="E191" s="142">
        <v>12.75</v>
      </c>
      <c r="F191" s="60">
        <f t="shared" si="12"/>
        <v>13.375</v>
      </c>
      <c r="G191" s="61">
        <f t="shared" si="13"/>
        <v>40.125</v>
      </c>
      <c r="H191" s="142"/>
      <c r="I191" s="62">
        <f t="shared" si="14"/>
        <v>40.125</v>
      </c>
      <c r="J191" s="50"/>
      <c r="K191" s="62">
        <f t="shared" si="15"/>
        <v>40.125</v>
      </c>
      <c r="L191" s="54"/>
      <c r="M191" s="20" t="str">
        <f t="shared" si="16"/>
        <v>Juin</v>
      </c>
      <c r="N191" t="str">
        <f t="shared" si="17"/>
        <v>oui</v>
      </c>
      <c r="O191" s="136" t="s">
        <v>428</v>
      </c>
      <c r="P191" s="136" t="s">
        <v>429</v>
      </c>
      <c r="Q191" s="136"/>
      <c r="R191" s="142"/>
    </row>
    <row r="192" spans="1:20" ht="31.5">
      <c r="A192" s="17">
        <v>185</v>
      </c>
      <c r="B192" s="123" t="s">
        <v>430</v>
      </c>
      <c r="C192" s="123" t="s">
        <v>431</v>
      </c>
      <c r="D192" s="24">
        <v>15</v>
      </c>
      <c r="E192" s="142">
        <v>17.5</v>
      </c>
      <c r="F192" s="60">
        <f t="shared" si="12"/>
        <v>16.25</v>
      </c>
      <c r="G192" s="61">
        <f t="shared" si="13"/>
        <v>48.75</v>
      </c>
      <c r="H192" s="142"/>
      <c r="I192" s="62">
        <f t="shared" si="14"/>
        <v>48.75</v>
      </c>
      <c r="J192" s="50"/>
      <c r="K192" s="62">
        <f t="shared" si="15"/>
        <v>48.75</v>
      </c>
      <c r="L192" s="54"/>
      <c r="M192" s="20" t="str">
        <f t="shared" si="16"/>
        <v>Juin</v>
      </c>
      <c r="N192" t="str">
        <f t="shared" si="17"/>
        <v>oui</v>
      </c>
      <c r="O192" s="136" t="s">
        <v>430</v>
      </c>
      <c r="P192" s="136" t="s">
        <v>431</v>
      </c>
      <c r="Q192" s="136"/>
      <c r="R192" s="142"/>
    </row>
    <row r="193" spans="1:18" ht="31.5">
      <c r="A193" s="17">
        <v>186</v>
      </c>
      <c r="B193" s="123" t="s">
        <v>432</v>
      </c>
      <c r="C193" s="123" t="s">
        <v>433</v>
      </c>
      <c r="D193" s="24">
        <v>12</v>
      </c>
      <c r="E193" s="142">
        <v>8.5</v>
      </c>
      <c r="F193" s="60">
        <f t="shared" si="12"/>
        <v>10.25</v>
      </c>
      <c r="G193" s="61">
        <f t="shared" si="13"/>
        <v>30.75</v>
      </c>
      <c r="H193" s="142"/>
      <c r="I193" s="62">
        <f t="shared" si="14"/>
        <v>30.75</v>
      </c>
      <c r="J193" s="50"/>
      <c r="K193" s="62">
        <f t="shared" si="15"/>
        <v>30.75</v>
      </c>
      <c r="L193" s="54"/>
      <c r="M193" s="20" t="str">
        <f t="shared" si="16"/>
        <v>Juin</v>
      </c>
      <c r="N193" t="str">
        <f t="shared" si="17"/>
        <v>oui</v>
      </c>
      <c r="O193" s="136" t="s">
        <v>432</v>
      </c>
      <c r="P193" s="136" t="s">
        <v>433</v>
      </c>
      <c r="Q193" s="136"/>
      <c r="R193" s="142"/>
    </row>
    <row r="194" spans="1:18" ht="31.5">
      <c r="A194" s="17">
        <v>187</v>
      </c>
      <c r="B194" s="123" t="s">
        <v>434</v>
      </c>
      <c r="C194" s="123" t="s">
        <v>435</v>
      </c>
      <c r="D194" s="24">
        <v>17</v>
      </c>
      <c r="E194" s="142">
        <v>9.5</v>
      </c>
      <c r="F194" s="60">
        <f t="shared" si="12"/>
        <v>13.25</v>
      </c>
      <c r="G194" s="61">
        <f t="shared" si="13"/>
        <v>39.75</v>
      </c>
      <c r="H194" s="142"/>
      <c r="I194" s="62">
        <f t="shared" si="14"/>
        <v>39.75</v>
      </c>
      <c r="J194" s="50"/>
      <c r="K194" s="62">
        <f t="shared" si="15"/>
        <v>39.75</v>
      </c>
      <c r="L194" s="54"/>
      <c r="M194" s="20" t="str">
        <f t="shared" si="16"/>
        <v>Juin</v>
      </c>
      <c r="N194" t="str">
        <f t="shared" si="17"/>
        <v>oui</v>
      </c>
      <c r="O194" s="136" t="s">
        <v>434</v>
      </c>
      <c r="P194" s="136" t="s">
        <v>435</v>
      </c>
      <c r="Q194" s="136"/>
      <c r="R194" s="142"/>
    </row>
    <row r="195" spans="1:18" ht="31.5">
      <c r="A195" s="17">
        <v>188</v>
      </c>
      <c r="B195" s="123" t="s">
        <v>777</v>
      </c>
      <c r="C195" s="123" t="s">
        <v>65</v>
      </c>
      <c r="D195" s="24">
        <v>12</v>
      </c>
      <c r="E195" s="142">
        <v>5.75</v>
      </c>
      <c r="F195" s="60">
        <f t="shared" si="12"/>
        <v>8.875</v>
      </c>
      <c r="G195" s="61">
        <f t="shared" si="13"/>
        <v>26.625</v>
      </c>
      <c r="H195" s="299">
        <v>0.01</v>
      </c>
      <c r="I195" s="62">
        <f t="shared" si="14"/>
        <v>26.625</v>
      </c>
      <c r="J195" s="50"/>
      <c r="K195" s="62">
        <f t="shared" si="15"/>
        <v>26.625</v>
      </c>
      <c r="L195" s="54"/>
      <c r="M195" s="20" t="str">
        <f t="shared" si="16"/>
        <v>Synthèse</v>
      </c>
      <c r="N195" t="str">
        <f t="shared" si="17"/>
        <v>non</v>
      </c>
      <c r="O195" s="136" t="s">
        <v>436</v>
      </c>
      <c r="P195" s="136" t="s">
        <v>206</v>
      </c>
      <c r="Q195" s="136" t="s">
        <v>1341</v>
      </c>
      <c r="R195" s="299">
        <v>0.01</v>
      </c>
    </row>
    <row r="196" spans="1:18" ht="31.5">
      <c r="A196" s="17">
        <v>189</v>
      </c>
      <c r="B196" s="123" t="s">
        <v>436</v>
      </c>
      <c r="C196" s="123" t="s">
        <v>206</v>
      </c>
      <c r="D196" s="24">
        <v>14</v>
      </c>
      <c r="E196" s="142">
        <v>3.75</v>
      </c>
      <c r="F196" s="60">
        <f t="shared" si="12"/>
        <v>8.875</v>
      </c>
      <c r="G196" s="61">
        <f t="shared" si="13"/>
        <v>26.625</v>
      </c>
      <c r="H196" s="299">
        <v>2</v>
      </c>
      <c r="I196" s="62">
        <f t="shared" si="14"/>
        <v>26.625</v>
      </c>
      <c r="J196" s="50"/>
      <c r="K196" s="62">
        <f t="shared" si="15"/>
        <v>26.625</v>
      </c>
      <c r="L196" s="54"/>
      <c r="M196" s="20" t="str">
        <f t="shared" si="16"/>
        <v>Synthèse</v>
      </c>
      <c r="N196" t="str">
        <f t="shared" si="17"/>
        <v>non</v>
      </c>
      <c r="O196" s="136" t="s">
        <v>777</v>
      </c>
      <c r="P196" s="136" t="s">
        <v>65</v>
      </c>
      <c r="Q196" s="136" t="s">
        <v>1256</v>
      </c>
      <c r="R196" s="299">
        <v>2</v>
      </c>
    </row>
    <row r="197" spans="1:18" ht="18.75">
      <c r="A197" s="17">
        <v>190</v>
      </c>
      <c r="B197" s="123" t="s">
        <v>437</v>
      </c>
      <c r="C197" s="123" t="s">
        <v>438</v>
      </c>
      <c r="D197" s="24">
        <v>10</v>
      </c>
      <c r="E197" s="142">
        <v>12.5</v>
      </c>
      <c r="F197" s="60">
        <f t="shared" si="12"/>
        <v>11.25</v>
      </c>
      <c r="G197" s="61">
        <f t="shared" si="13"/>
        <v>33.75</v>
      </c>
      <c r="H197" s="142"/>
      <c r="I197" s="62">
        <f t="shared" si="14"/>
        <v>33.75</v>
      </c>
      <c r="J197" s="50"/>
      <c r="K197" s="62">
        <f t="shared" si="15"/>
        <v>33.75</v>
      </c>
      <c r="L197" s="54"/>
      <c r="M197" s="20" t="str">
        <f t="shared" si="16"/>
        <v>Juin</v>
      </c>
      <c r="N197" t="str">
        <f t="shared" si="17"/>
        <v>oui</v>
      </c>
      <c r="O197" s="136" t="s">
        <v>437</v>
      </c>
      <c r="P197" s="136" t="s">
        <v>438</v>
      </c>
      <c r="Q197" s="136"/>
      <c r="R197" s="142"/>
    </row>
    <row r="198" spans="1:18" ht="18.75">
      <c r="A198" s="17">
        <v>191</v>
      </c>
      <c r="B198" s="123" t="s">
        <v>439</v>
      </c>
      <c r="C198" s="123" t="s">
        <v>440</v>
      </c>
      <c r="D198" s="24">
        <v>8</v>
      </c>
      <c r="E198" s="142">
        <v>11.25</v>
      </c>
      <c r="F198" s="60">
        <f t="shared" si="12"/>
        <v>9.625</v>
      </c>
      <c r="G198" s="61">
        <f t="shared" si="13"/>
        <v>28.875</v>
      </c>
      <c r="H198" s="299">
        <v>1</v>
      </c>
      <c r="I198" s="62">
        <f t="shared" si="14"/>
        <v>28.875</v>
      </c>
      <c r="J198" s="50"/>
      <c r="K198" s="62">
        <f t="shared" si="15"/>
        <v>28.875</v>
      </c>
      <c r="L198" s="54"/>
      <c r="M198" s="20" t="str">
        <f t="shared" si="16"/>
        <v>Synthèse</v>
      </c>
      <c r="N198" t="str">
        <f t="shared" si="17"/>
        <v>oui</v>
      </c>
      <c r="O198" s="136" t="s">
        <v>439</v>
      </c>
      <c r="P198" s="136" t="s">
        <v>440</v>
      </c>
      <c r="Q198" s="136" t="s">
        <v>1347</v>
      </c>
      <c r="R198" s="299">
        <v>1</v>
      </c>
    </row>
    <row r="199" spans="1:18" ht="31.5">
      <c r="A199" s="17">
        <v>192</v>
      </c>
      <c r="B199" s="123" t="s">
        <v>441</v>
      </c>
      <c r="C199" s="123" t="s">
        <v>50</v>
      </c>
      <c r="D199" s="24">
        <v>12</v>
      </c>
      <c r="E199" s="142">
        <v>13.75</v>
      </c>
      <c r="F199" s="60">
        <f t="shared" si="12"/>
        <v>12.875</v>
      </c>
      <c r="G199" s="61">
        <f t="shared" si="13"/>
        <v>38.625</v>
      </c>
      <c r="H199" s="142"/>
      <c r="I199" s="62">
        <f t="shared" si="14"/>
        <v>38.625</v>
      </c>
      <c r="J199" s="50"/>
      <c r="K199" s="62">
        <f t="shared" si="15"/>
        <v>38.625</v>
      </c>
      <c r="L199" s="54"/>
      <c r="M199" s="20" t="str">
        <f t="shared" si="16"/>
        <v>Juin</v>
      </c>
      <c r="N199" t="str">
        <f t="shared" ref="N199:N230" si="18">IF(AND(B199=O199,C199=P199),"oui","non")</f>
        <v>oui</v>
      </c>
      <c r="O199" s="136" t="s">
        <v>441</v>
      </c>
      <c r="P199" s="136" t="s">
        <v>50</v>
      </c>
      <c r="Q199" s="136"/>
      <c r="R199" s="142"/>
    </row>
    <row r="200" spans="1:18" ht="31.5">
      <c r="A200" s="17">
        <v>193</v>
      </c>
      <c r="B200" s="123" t="s">
        <v>442</v>
      </c>
      <c r="C200" s="123" t="s">
        <v>443</v>
      </c>
      <c r="D200" s="24">
        <v>14</v>
      </c>
      <c r="E200" s="142">
        <v>12.75</v>
      </c>
      <c r="F200" s="60">
        <f t="shared" ref="F200:F263" si="19">IF(AND(D200=0,E200=0),L200/3,(D200+E200)/2)</f>
        <v>13.375</v>
      </c>
      <c r="G200" s="61">
        <f t="shared" ref="G200:G263" si="20">F200*3</f>
        <v>40.125</v>
      </c>
      <c r="H200" s="142"/>
      <c r="I200" s="62">
        <f t="shared" ref="I200:I263" si="21">MAX(G200,H200*3)</f>
        <v>40.125</v>
      </c>
      <c r="J200" s="50"/>
      <c r="K200" s="62">
        <f t="shared" ref="K200:K263" si="22">MAX(I200,J200*3)</f>
        <v>40.125</v>
      </c>
      <c r="L200" s="54"/>
      <c r="M200" s="20" t="str">
        <f t="shared" ref="M200:M263" si="23">IF(ISBLANK(J200),IF(ISBLANK(H200),"Juin","Synthèse"),"Rattrapage")</f>
        <v>Juin</v>
      </c>
      <c r="N200" t="str">
        <f t="shared" si="18"/>
        <v>oui</v>
      </c>
      <c r="O200" s="136" t="s">
        <v>442</v>
      </c>
      <c r="P200" s="136" t="s">
        <v>443</v>
      </c>
      <c r="Q200" s="136"/>
      <c r="R200" s="142"/>
    </row>
    <row r="201" spans="1:18" ht="18.75">
      <c r="A201" s="17">
        <v>194</v>
      </c>
      <c r="B201" s="123" t="s">
        <v>444</v>
      </c>
      <c r="C201" s="123" t="s">
        <v>445</v>
      </c>
      <c r="D201" s="24">
        <v>14</v>
      </c>
      <c r="E201" s="142">
        <v>12.25</v>
      </c>
      <c r="F201" s="60">
        <f t="shared" si="19"/>
        <v>13.125</v>
      </c>
      <c r="G201" s="61">
        <f t="shared" si="20"/>
        <v>39.375</v>
      </c>
      <c r="H201" s="142"/>
      <c r="I201" s="62">
        <f t="shared" si="21"/>
        <v>39.375</v>
      </c>
      <c r="J201" s="50"/>
      <c r="K201" s="62">
        <f t="shared" si="22"/>
        <v>39.375</v>
      </c>
      <c r="L201" s="54"/>
      <c r="M201" s="20" t="str">
        <f t="shared" si="23"/>
        <v>Juin</v>
      </c>
      <c r="N201" t="str">
        <f t="shared" si="18"/>
        <v>oui</v>
      </c>
      <c r="O201" s="136" t="s">
        <v>444</v>
      </c>
      <c r="P201" s="136" t="s">
        <v>445</v>
      </c>
      <c r="Q201" s="136"/>
      <c r="R201" s="142"/>
    </row>
    <row r="202" spans="1:18" ht="18.75">
      <c r="A202" s="17">
        <v>195</v>
      </c>
      <c r="B202" s="123" t="s">
        <v>446</v>
      </c>
      <c r="C202" s="123" t="s">
        <v>228</v>
      </c>
      <c r="D202" s="24">
        <v>14</v>
      </c>
      <c r="E202" s="142">
        <v>13</v>
      </c>
      <c r="F202" s="60">
        <f t="shared" si="19"/>
        <v>13.5</v>
      </c>
      <c r="G202" s="61">
        <f t="shared" si="20"/>
        <v>40.5</v>
      </c>
      <c r="H202" s="142"/>
      <c r="I202" s="62">
        <f t="shared" si="21"/>
        <v>40.5</v>
      </c>
      <c r="J202" s="50"/>
      <c r="K202" s="62">
        <f t="shared" si="22"/>
        <v>40.5</v>
      </c>
      <c r="L202" s="54"/>
      <c r="M202" s="20" t="str">
        <f t="shared" si="23"/>
        <v>Juin</v>
      </c>
      <c r="N202" t="str">
        <f t="shared" si="18"/>
        <v>oui</v>
      </c>
      <c r="O202" s="136" t="s">
        <v>446</v>
      </c>
      <c r="P202" s="136" t="s">
        <v>228</v>
      </c>
      <c r="Q202" s="136"/>
      <c r="R202" s="142"/>
    </row>
    <row r="203" spans="1:18" ht="31.5">
      <c r="A203" s="17">
        <v>196</v>
      </c>
      <c r="B203" s="123" t="s">
        <v>447</v>
      </c>
      <c r="C203" s="123" t="s">
        <v>448</v>
      </c>
      <c r="D203" s="24">
        <v>15</v>
      </c>
      <c r="E203" s="142">
        <v>4</v>
      </c>
      <c r="F203" s="60">
        <f t="shared" si="19"/>
        <v>9.5</v>
      </c>
      <c r="G203" s="61">
        <f t="shared" si="20"/>
        <v>28.5</v>
      </c>
      <c r="H203" s="299">
        <v>0.01</v>
      </c>
      <c r="I203" s="62">
        <f t="shared" si="21"/>
        <v>28.5</v>
      </c>
      <c r="J203" s="50"/>
      <c r="K203" s="62">
        <f t="shared" si="22"/>
        <v>28.5</v>
      </c>
      <c r="L203" s="54"/>
      <c r="M203" s="20" t="str">
        <f t="shared" si="23"/>
        <v>Synthèse</v>
      </c>
      <c r="N203" t="str">
        <f t="shared" si="18"/>
        <v>oui</v>
      </c>
      <c r="O203" s="136" t="s">
        <v>447</v>
      </c>
      <c r="P203" s="136" t="s">
        <v>448</v>
      </c>
      <c r="Q203" s="136" t="s">
        <v>1253</v>
      </c>
      <c r="R203" s="299">
        <v>0.01</v>
      </c>
    </row>
    <row r="204" spans="1:18" ht="18.75">
      <c r="A204" s="17">
        <v>197</v>
      </c>
      <c r="B204" s="123" t="s">
        <v>447</v>
      </c>
      <c r="C204" s="123" t="s">
        <v>449</v>
      </c>
      <c r="D204" s="24">
        <v>10</v>
      </c>
      <c r="E204" s="142">
        <v>7.25</v>
      </c>
      <c r="F204" s="60">
        <f t="shared" si="19"/>
        <v>8.625</v>
      </c>
      <c r="G204" s="61">
        <f t="shared" si="20"/>
        <v>25.875</v>
      </c>
      <c r="H204" s="299">
        <v>0.01</v>
      </c>
      <c r="I204" s="62">
        <f t="shared" si="21"/>
        <v>25.875</v>
      </c>
      <c r="J204" s="50"/>
      <c r="K204" s="62">
        <f t="shared" si="22"/>
        <v>25.875</v>
      </c>
      <c r="L204" s="54"/>
      <c r="M204" s="20" t="str">
        <f t="shared" si="23"/>
        <v>Synthèse</v>
      </c>
      <c r="N204" t="str">
        <f t="shared" si="18"/>
        <v>oui</v>
      </c>
      <c r="O204" s="136" t="s">
        <v>447</v>
      </c>
      <c r="P204" s="136" t="s">
        <v>449</v>
      </c>
      <c r="Q204" s="136" t="s">
        <v>1348</v>
      </c>
      <c r="R204" s="299">
        <v>0.01</v>
      </c>
    </row>
    <row r="205" spans="1:18" ht="18.75">
      <c r="A205" s="17">
        <v>198</v>
      </c>
      <c r="B205" s="123" t="s">
        <v>111</v>
      </c>
      <c r="C205" s="123" t="s">
        <v>337</v>
      </c>
      <c r="D205" s="24">
        <v>12</v>
      </c>
      <c r="E205" s="142">
        <v>3</v>
      </c>
      <c r="F205" s="60">
        <f t="shared" si="19"/>
        <v>7.5</v>
      </c>
      <c r="G205" s="61">
        <f t="shared" si="20"/>
        <v>22.5</v>
      </c>
      <c r="H205" s="299">
        <v>0.01</v>
      </c>
      <c r="I205" s="62">
        <f t="shared" si="21"/>
        <v>22.5</v>
      </c>
      <c r="J205" s="50"/>
      <c r="K205" s="62">
        <f t="shared" si="22"/>
        <v>22.5</v>
      </c>
      <c r="L205" s="54"/>
      <c r="M205" s="20" t="str">
        <f t="shared" si="23"/>
        <v>Synthèse</v>
      </c>
      <c r="N205" t="str">
        <f t="shared" si="18"/>
        <v>oui</v>
      </c>
      <c r="O205" s="136" t="s">
        <v>111</v>
      </c>
      <c r="P205" s="136" t="s">
        <v>337</v>
      </c>
      <c r="Q205" s="136" t="s">
        <v>1209</v>
      </c>
      <c r="R205" s="299">
        <v>0.01</v>
      </c>
    </row>
    <row r="206" spans="1:18" ht="18.75">
      <c r="A206" s="17">
        <v>199</v>
      </c>
      <c r="B206" s="123" t="s">
        <v>450</v>
      </c>
      <c r="C206" s="123" t="s">
        <v>451</v>
      </c>
      <c r="D206" s="24">
        <v>16</v>
      </c>
      <c r="E206" s="142">
        <v>16</v>
      </c>
      <c r="F206" s="60">
        <f t="shared" si="19"/>
        <v>16</v>
      </c>
      <c r="G206" s="61">
        <f t="shared" si="20"/>
        <v>48</v>
      </c>
      <c r="H206" s="142"/>
      <c r="I206" s="62">
        <f t="shared" si="21"/>
        <v>48</v>
      </c>
      <c r="J206" s="50"/>
      <c r="K206" s="62">
        <f t="shared" si="22"/>
        <v>48</v>
      </c>
      <c r="L206" s="54"/>
      <c r="M206" s="20" t="str">
        <f t="shared" si="23"/>
        <v>Juin</v>
      </c>
      <c r="N206" t="str">
        <f t="shared" si="18"/>
        <v>oui</v>
      </c>
      <c r="O206" s="136" t="s">
        <v>450</v>
      </c>
      <c r="P206" s="136" t="s">
        <v>451</v>
      </c>
      <c r="Q206" s="136"/>
      <c r="R206" s="142"/>
    </row>
    <row r="207" spans="1:18" ht="31.5">
      <c r="A207" s="17">
        <v>200</v>
      </c>
      <c r="B207" s="123" t="s">
        <v>452</v>
      </c>
      <c r="C207" s="123" t="s">
        <v>453</v>
      </c>
      <c r="D207" s="24">
        <v>12</v>
      </c>
      <c r="E207" s="142">
        <v>11.75</v>
      </c>
      <c r="F207" s="60">
        <f t="shared" si="19"/>
        <v>11.875</v>
      </c>
      <c r="G207" s="61">
        <f t="shared" si="20"/>
        <v>35.625</v>
      </c>
      <c r="H207" s="142"/>
      <c r="I207" s="62">
        <f t="shared" si="21"/>
        <v>35.625</v>
      </c>
      <c r="J207" s="50"/>
      <c r="K207" s="62">
        <f t="shared" si="22"/>
        <v>35.625</v>
      </c>
      <c r="L207" s="54"/>
      <c r="M207" s="20" t="str">
        <f t="shared" si="23"/>
        <v>Juin</v>
      </c>
      <c r="N207" t="str">
        <f t="shared" si="18"/>
        <v>oui</v>
      </c>
      <c r="O207" s="136" t="s">
        <v>452</v>
      </c>
      <c r="P207" s="136" t="s">
        <v>453</v>
      </c>
      <c r="Q207" s="136"/>
      <c r="R207" s="142"/>
    </row>
    <row r="208" spans="1:18" ht="18.75">
      <c r="A208" s="17">
        <v>201</v>
      </c>
      <c r="B208" s="123" t="s">
        <v>454</v>
      </c>
      <c r="C208" s="123" t="s">
        <v>455</v>
      </c>
      <c r="D208" s="24">
        <v>12</v>
      </c>
      <c r="E208" s="142">
        <v>8.75</v>
      </c>
      <c r="F208" s="60">
        <f t="shared" si="19"/>
        <v>10.375</v>
      </c>
      <c r="G208" s="61">
        <f t="shared" si="20"/>
        <v>31.125</v>
      </c>
      <c r="H208" s="142"/>
      <c r="I208" s="62">
        <f t="shared" si="21"/>
        <v>31.125</v>
      </c>
      <c r="J208" s="50"/>
      <c r="K208" s="62">
        <f t="shared" si="22"/>
        <v>31.125</v>
      </c>
      <c r="L208" s="54"/>
      <c r="M208" s="20" t="str">
        <f t="shared" si="23"/>
        <v>Juin</v>
      </c>
      <c r="N208" t="str">
        <f t="shared" si="18"/>
        <v>oui</v>
      </c>
      <c r="O208" s="136" t="s">
        <v>454</v>
      </c>
      <c r="P208" s="136" t="s">
        <v>455</v>
      </c>
      <c r="Q208" s="136"/>
      <c r="R208" s="142"/>
    </row>
    <row r="209" spans="1:18" ht="18.75">
      <c r="A209" s="17">
        <v>202</v>
      </c>
      <c r="B209" s="123" t="s">
        <v>456</v>
      </c>
      <c r="C209" s="123" t="s">
        <v>457</v>
      </c>
      <c r="D209" s="24">
        <v>8</v>
      </c>
      <c r="E209" s="142">
        <v>7</v>
      </c>
      <c r="F209" s="60">
        <f t="shared" si="19"/>
        <v>7.5</v>
      </c>
      <c r="G209" s="61">
        <f t="shared" si="20"/>
        <v>22.5</v>
      </c>
      <c r="H209" s="299">
        <v>0.01</v>
      </c>
      <c r="I209" s="62">
        <f t="shared" si="21"/>
        <v>22.5</v>
      </c>
      <c r="J209" s="50"/>
      <c r="K209" s="62">
        <f t="shared" si="22"/>
        <v>22.5</v>
      </c>
      <c r="L209" s="54"/>
      <c r="M209" s="20" t="str">
        <f t="shared" si="23"/>
        <v>Synthèse</v>
      </c>
      <c r="N209" t="str">
        <f t="shared" si="18"/>
        <v>oui</v>
      </c>
      <c r="O209" s="136" t="s">
        <v>456</v>
      </c>
      <c r="P209" s="136" t="s">
        <v>457</v>
      </c>
      <c r="Q209" s="136" t="s">
        <v>1300</v>
      </c>
      <c r="R209" s="299">
        <v>0.01</v>
      </c>
    </row>
    <row r="210" spans="1:18" ht="31.5">
      <c r="A210" s="17">
        <v>203</v>
      </c>
      <c r="B210" s="123" t="s">
        <v>80</v>
      </c>
      <c r="C210" s="123" t="s">
        <v>458</v>
      </c>
      <c r="D210" s="24">
        <v>14</v>
      </c>
      <c r="E210" s="142">
        <v>10</v>
      </c>
      <c r="F210" s="60">
        <f t="shared" si="19"/>
        <v>12</v>
      </c>
      <c r="G210" s="61">
        <f t="shared" si="20"/>
        <v>36</v>
      </c>
      <c r="H210" s="142"/>
      <c r="I210" s="62">
        <f t="shared" si="21"/>
        <v>36</v>
      </c>
      <c r="J210" s="50"/>
      <c r="K210" s="62">
        <f t="shared" si="22"/>
        <v>36</v>
      </c>
      <c r="L210" s="54"/>
      <c r="M210" s="20" t="str">
        <f t="shared" si="23"/>
        <v>Juin</v>
      </c>
      <c r="N210" t="str">
        <f t="shared" si="18"/>
        <v>oui</v>
      </c>
      <c r="O210" s="136" t="s">
        <v>80</v>
      </c>
      <c r="P210" s="136" t="s">
        <v>458</v>
      </c>
      <c r="Q210" s="136"/>
      <c r="R210" s="142"/>
    </row>
    <row r="211" spans="1:18" ht="47.25">
      <c r="A211" s="17">
        <v>204</v>
      </c>
      <c r="B211" s="123" t="s">
        <v>459</v>
      </c>
      <c r="C211" s="123" t="s">
        <v>460</v>
      </c>
      <c r="D211" s="24">
        <v>15</v>
      </c>
      <c r="E211" s="142">
        <v>4.25</v>
      </c>
      <c r="F211" s="60">
        <f t="shared" si="19"/>
        <v>9.625</v>
      </c>
      <c r="G211" s="61">
        <f t="shared" si="20"/>
        <v>28.875</v>
      </c>
      <c r="H211" s="299">
        <v>0.01</v>
      </c>
      <c r="I211" s="62">
        <f t="shared" si="21"/>
        <v>28.875</v>
      </c>
      <c r="J211" s="50"/>
      <c r="K211" s="62">
        <f t="shared" si="22"/>
        <v>28.875</v>
      </c>
      <c r="L211" s="54"/>
      <c r="M211" s="20" t="str">
        <f t="shared" si="23"/>
        <v>Synthèse</v>
      </c>
      <c r="N211" t="str">
        <f t="shared" si="18"/>
        <v>oui</v>
      </c>
      <c r="O211" s="136" t="s">
        <v>459</v>
      </c>
      <c r="P211" s="136" t="s">
        <v>460</v>
      </c>
      <c r="Q211" s="136" t="s">
        <v>1248</v>
      </c>
      <c r="R211" s="299">
        <v>0.01</v>
      </c>
    </row>
    <row r="212" spans="1:18" ht="31.5">
      <c r="A212" s="17">
        <v>205</v>
      </c>
      <c r="B212" s="123" t="s">
        <v>461</v>
      </c>
      <c r="C212" s="123" t="s">
        <v>52</v>
      </c>
      <c r="D212" s="24">
        <v>14</v>
      </c>
      <c r="E212" s="142">
        <v>4.5</v>
      </c>
      <c r="F212" s="60">
        <f t="shared" si="19"/>
        <v>9.25</v>
      </c>
      <c r="G212" s="61">
        <f t="shared" si="20"/>
        <v>27.75</v>
      </c>
      <c r="H212" s="299">
        <v>0.01</v>
      </c>
      <c r="I212" s="62">
        <f t="shared" si="21"/>
        <v>27.75</v>
      </c>
      <c r="J212" s="50"/>
      <c r="K212" s="62">
        <f t="shared" si="22"/>
        <v>27.75</v>
      </c>
      <c r="L212" s="54"/>
      <c r="M212" s="20" t="str">
        <f t="shared" si="23"/>
        <v>Synthèse</v>
      </c>
      <c r="N212" t="str">
        <f t="shared" si="18"/>
        <v>oui</v>
      </c>
      <c r="O212" s="136" t="s">
        <v>461</v>
      </c>
      <c r="P212" s="136" t="s">
        <v>52</v>
      </c>
      <c r="Q212" s="136" t="s">
        <v>1403</v>
      </c>
      <c r="R212" s="299">
        <v>0.01</v>
      </c>
    </row>
    <row r="213" spans="1:18" ht="31.5">
      <c r="A213" s="17">
        <v>206</v>
      </c>
      <c r="B213" s="123" t="s">
        <v>462</v>
      </c>
      <c r="C213" s="123" t="s">
        <v>778</v>
      </c>
      <c r="D213" s="24">
        <v>14</v>
      </c>
      <c r="E213" s="142">
        <v>6.5</v>
      </c>
      <c r="F213" s="60">
        <f t="shared" si="19"/>
        <v>10.25</v>
      </c>
      <c r="G213" s="61">
        <f t="shared" si="20"/>
        <v>30.75</v>
      </c>
      <c r="H213" s="142"/>
      <c r="I213" s="62">
        <f t="shared" si="21"/>
        <v>30.75</v>
      </c>
      <c r="J213" s="50"/>
      <c r="K213" s="62">
        <f t="shared" si="22"/>
        <v>30.75</v>
      </c>
      <c r="L213" s="54"/>
      <c r="M213" s="20" t="str">
        <f t="shared" si="23"/>
        <v>Juin</v>
      </c>
      <c r="N213" t="str">
        <f t="shared" si="18"/>
        <v>oui</v>
      </c>
      <c r="O213" s="136" t="s">
        <v>462</v>
      </c>
      <c r="P213" s="136" t="s">
        <v>778</v>
      </c>
      <c r="Q213" s="136"/>
      <c r="R213" s="142"/>
    </row>
    <row r="214" spans="1:18" ht="31.5">
      <c r="A214" s="17">
        <v>207</v>
      </c>
      <c r="B214" s="123" t="s">
        <v>463</v>
      </c>
      <c r="C214" s="123" t="s">
        <v>68</v>
      </c>
      <c r="D214" s="24">
        <v>12</v>
      </c>
      <c r="E214" s="142">
        <v>16.25</v>
      </c>
      <c r="F214" s="60">
        <f t="shared" si="19"/>
        <v>14.125</v>
      </c>
      <c r="G214" s="61">
        <f t="shared" si="20"/>
        <v>42.375</v>
      </c>
      <c r="H214" s="142"/>
      <c r="I214" s="62">
        <f t="shared" si="21"/>
        <v>42.375</v>
      </c>
      <c r="J214" s="50"/>
      <c r="K214" s="62">
        <f t="shared" si="22"/>
        <v>42.375</v>
      </c>
      <c r="L214" s="54"/>
      <c r="M214" s="20" t="str">
        <f t="shared" si="23"/>
        <v>Juin</v>
      </c>
      <c r="N214" t="str">
        <f t="shared" si="18"/>
        <v>oui</v>
      </c>
      <c r="O214" s="136" t="s">
        <v>463</v>
      </c>
      <c r="P214" s="136" t="s">
        <v>68</v>
      </c>
      <c r="Q214" s="136"/>
      <c r="R214" s="142"/>
    </row>
    <row r="215" spans="1:18" ht="31.5">
      <c r="A215" s="17">
        <v>208</v>
      </c>
      <c r="B215" s="123" t="s">
        <v>112</v>
      </c>
      <c r="C215" s="123" t="s">
        <v>287</v>
      </c>
      <c r="D215" s="24">
        <v>14</v>
      </c>
      <c r="E215" s="142">
        <v>6.75</v>
      </c>
      <c r="F215" s="60">
        <f t="shared" si="19"/>
        <v>10.375</v>
      </c>
      <c r="G215" s="61">
        <f t="shared" si="20"/>
        <v>31.125</v>
      </c>
      <c r="H215" s="142"/>
      <c r="I215" s="62">
        <f t="shared" si="21"/>
        <v>31.125</v>
      </c>
      <c r="J215" s="50"/>
      <c r="K215" s="62">
        <f t="shared" si="22"/>
        <v>31.125</v>
      </c>
      <c r="L215" s="54"/>
      <c r="M215" s="20" t="str">
        <f t="shared" si="23"/>
        <v>Juin</v>
      </c>
      <c r="N215" t="str">
        <f t="shared" si="18"/>
        <v>oui</v>
      </c>
      <c r="O215" s="136" t="s">
        <v>112</v>
      </c>
      <c r="P215" s="136" t="s">
        <v>287</v>
      </c>
      <c r="Q215" s="136"/>
      <c r="R215" s="142"/>
    </row>
    <row r="216" spans="1:18" ht="31.5">
      <c r="A216" s="17">
        <v>209</v>
      </c>
      <c r="B216" s="123" t="s">
        <v>464</v>
      </c>
      <c r="C216" s="123" t="s">
        <v>71</v>
      </c>
      <c r="D216" s="24">
        <v>16</v>
      </c>
      <c r="E216" s="142">
        <v>12</v>
      </c>
      <c r="F216" s="60">
        <f t="shared" si="19"/>
        <v>14</v>
      </c>
      <c r="G216" s="61">
        <f t="shared" si="20"/>
        <v>42</v>
      </c>
      <c r="H216" s="142"/>
      <c r="I216" s="62">
        <f t="shared" si="21"/>
        <v>42</v>
      </c>
      <c r="J216" s="50"/>
      <c r="K216" s="62">
        <f t="shared" si="22"/>
        <v>42</v>
      </c>
      <c r="L216" s="54"/>
      <c r="M216" s="20" t="str">
        <f t="shared" si="23"/>
        <v>Juin</v>
      </c>
      <c r="N216" t="str">
        <f t="shared" si="18"/>
        <v>oui</v>
      </c>
      <c r="O216" s="136" t="s">
        <v>464</v>
      </c>
      <c r="P216" s="136" t="s">
        <v>71</v>
      </c>
      <c r="Q216" s="136"/>
      <c r="R216" s="142"/>
    </row>
    <row r="217" spans="1:18" ht="31.5">
      <c r="A217" s="17">
        <v>210</v>
      </c>
      <c r="B217" s="123" t="s">
        <v>465</v>
      </c>
      <c r="C217" s="123" t="s">
        <v>47</v>
      </c>
      <c r="D217" s="24">
        <v>14</v>
      </c>
      <c r="E217" s="142">
        <v>12</v>
      </c>
      <c r="F217" s="60">
        <f t="shared" si="19"/>
        <v>13</v>
      </c>
      <c r="G217" s="61">
        <f t="shared" si="20"/>
        <v>39</v>
      </c>
      <c r="H217" s="142"/>
      <c r="I217" s="62">
        <f t="shared" si="21"/>
        <v>39</v>
      </c>
      <c r="J217" s="50"/>
      <c r="K217" s="62">
        <f t="shared" si="22"/>
        <v>39</v>
      </c>
      <c r="L217" s="54"/>
      <c r="M217" s="20" t="str">
        <f t="shared" si="23"/>
        <v>Juin</v>
      </c>
      <c r="N217" t="str">
        <f t="shared" si="18"/>
        <v>oui</v>
      </c>
      <c r="O217" s="136" t="s">
        <v>465</v>
      </c>
      <c r="P217" s="136" t="s">
        <v>47</v>
      </c>
      <c r="Q217" s="136"/>
      <c r="R217" s="142"/>
    </row>
    <row r="218" spans="1:18" ht="18.75">
      <c r="A218" s="17">
        <v>211</v>
      </c>
      <c r="B218" s="123" t="s">
        <v>466</v>
      </c>
      <c r="C218" s="123" t="s">
        <v>152</v>
      </c>
      <c r="D218" s="24">
        <v>10</v>
      </c>
      <c r="E218" s="142">
        <v>11</v>
      </c>
      <c r="F218" s="60">
        <f t="shared" si="19"/>
        <v>10.5</v>
      </c>
      <c r="G218" s="61">
        <f t="shared" si="20"/>
        <v>31.5</v>
      </c>
      <c r="H218" s="142"/>
      <c r="I218" s="62">
        <f t="shared" si="21"/>
        <v>31.5</v>
      </c>
      <c r="J218" s="50"/>
      <c r="K218" s="62">
        <f t="shared" si="22"/>
        <v>31.5</v>
      </c>
      <c r="L218" s="54"/>
      <c r="M218" s="20" t="str">
        <f t="shared" si="23"/>
        <v>Juin</v>
      </c>
      <c r="N218" t="str">
        <f t="shared" si="18"/>
        <v>oui</v>
      </c>
      <c r="O218" s="136" t="s">
        <v>466</v>
      </c>
      <c r="P218" s="136" t="s">
        <v>152</v>
      </c>
      <c r="Q218" s="136"/>
      <c r="R218" s="142"/>
    </row>
    <row r="219" spans="1:18" ht="31.5">
      <c r="A219" s="17">
        <v>212</v>
      </c>
      <c r="B219" s="123" t="s">
        <v>467</v>
      </c>
      <c r="C219" s="123" t="s">
        <v>468</v>
      </c>
      <c r="D219" s="24">
        <v>14</v>
      </c>
      <c r="E219" s="142">
        <v>5.5</v>
      </c>
      <c r="F219" s="60">
        <f t="shared" si="19"/>
        <v>9.75</v>
      </c>
      <c r="G219" s="61">
        <f t="shared" si="20"/>
        <v>29.25</v>
      </c>
      <c r="H219" s="299">
        <v>0.01</v>
      </c>
      <c r="I219" s="62">
        <f t="shared" si="21"/>
        <v>29.25</v>
      </c>
      <c r="J219" s="50"/>
      <c r="K219" s="62">
        <f t="shared" si="22"/>
        <v>29.25</v>
      </c>
      <c r="L219" s="54"/>
      <c r="M219" s="20" t="str">
        <f t="shared" si="23"/>
        <v>Synthèse</v>
      </c>
      <c r="N219" t="str">
        <f t="shared" si="18"/>
        <v>oui</v>
      </c>
      <c r="O219" s="136" t="s">
        <v>467</v>
      </c>
      <c r="P219" s="136" t="s">
        <v>468</v>
      </c>
      <c r="Q219" s="136" t="s">
        <v>1339</v>
      </c>
      <c r="R219" s="299">
        <v>0.01</v>
      </c>
    </row>
    <row r="220" spans="1:18" ht="18.75">
      <c r="A220" s="17">
        <v>213</v>
      </c>
      <c r="B220" s="123" t="s">
        <v>469</v>
      </c>
      <c r="C220" s="123" t="s">
        <v>470</v>
      </c>
      <c r="D220" s="24">
        <v>14</v>
      </c>
      <c r="E220" s="142">
        <v>14</v>
      </c>
      <c r="F220" s="60">
        <f t="shared" si="19"/>
        <v>14</v>
      </c>
      <c r="G220" s="61">
        <f t="shared" si="20"/>
        <v>42</v>
      </c>
      <c r="H220" s="142"/>
      <c r="I220" s="62">
        <f t="shared" si="21"/>
        <v>42</v>
      </c>
      <c r="J220" s="50"/>
      <c r="K220" s="62">
        <f t="shared" si="22"/>
        <v>42</v>
      </c>
      <c r="L220" s="54"/>
      <c r="M220" s="20" t="str">
        <f t="shared" si="23"/>
        <v>Juin</v>
      </c>
      <c r="N220" t="str">
        <f t="shared" si="18"/>
        <v>oui</v>
      </c>
      <c r="O220" s="136" t="s">
        <v>469</v>
      </c>
      <c r="P220" s="136" t="s">
        <v>470</v>
      </c>
      <c r="Q220" s="136"/>
      <c r="R220" s="142"/>
    </row>
    <row r="221" spans="1:18" ht="47.25">
      <c r="A221" s="17">
        <v>214</v>
      </c>
      <c r="B221" s="123" t="s">
        <v>471</v>
      </c>
      <c r="C221" s="123" t="s">
        <v>472</v>
      </c>
      <c r="D221" s="24">
        <v>8</v>
      </c>
      <c r="E221" s="142">
        <v>5.5</v>
      </c>
      <c r="F221" s="60">
        <f t="shared" si="19"/>
        <v>6.75</v>
      </c>
      <c r="G221" s="61">
        <f t="shared" si="20"/>
        <v>20.25</v>
      </c>
      <c r="H221" s="299">
        <v>2</v>
      </c>
      <c r="I221" s="62">
        <f t="shared" si="21"/>
        <v>20.25</v>
      </c>
      <c r="J221" s="50"/>
      <c r="K221" s="62">
        <f t="shared" si="22"/>
        <v>20.25</v>
      </c>
      <c r="L221" s="54"/>
      <c r="M221" s="20" t="str">
        <f t="shared" si="23"/>
        <v>Synthèse</v>
      </c>
      <c r="N221" t="str">
        <f t="shared" si="18"/>
        <v>oui</v>
      </c>
      <c r="O221" s="136" t="s">
        <v>471</v>
      </c>
      <c r="P221" s="136" t="s">
        <v>472</v>
      </c>
      <c r="Q221" s="136" t="s">
        <v>1266</v>
      </c>
      <c r="R221" s="299">
        <v>2</v>
      </c>
    </row>
    <row r="222" spans="1:18" ht="18.75">
      <c r="A222" s="17">
        <v>215</v>
      </c>
      <c r="B222" s="123" t="s">
        <v>473</v>
      </c>
      <c r="C222" s="123" t="s">
        <v>474</v>
      </c>
      <c r="D222" s="24">
        <v>10</v>
      </c>
      <c r="E222" s="142">
        <v>12</v>
      </c>
      <c r="F222" s="60">
        <f t="shared" si="19"/>
        <v>11</v>
      </c>
      <c r="G222" s="61">
        <f t="shared" si="20"/>
        <v>33</v>
      </c>
      <c r="H222" s="142"/>
      <c r="I222" s="62">
        <f t="shared" si="21"/>
        <v>33</v>
      </c>
      <c r="J222" s="50"/>
      <c r="K222" s="62">
        <f t="shared" si="22"/>
        <v>33</v>
      </c>
      <c r="L222" s="54"/>
      <c r="M222" s="20" t="str">
        <f t="shared" si="23"/>
        <v>Juin</v>
      </c>
      <c r="N222" t="str">
        <f t="shared" si="18"/>
        <v>oui</v>
      </c>
      <c r="O222" s="136" t="s">
        <v>473</v>
      </c>
      <c r="P222" s="136" t="s">
        <v>474</v>
      </c>
      <c r="Q222" s="136"/>
      <c r="R222" s="142"/>
    </row>
    <row r="223" spans="1:18" ht="31.5">
      <c r="A223" s="17">
        <v>216</v>
      </c>
      <c r="B223" s="123" t="s">
        <v>475</v>
      </c>
      <c r="C223" s="123" t="s">
        <v>476</v>
      </c>
      <c r="D223" s="24">
        <v>10</v>
      </c>
      <c r="E223" s="142">
        <v>12.75</v>
      </c>
      <c r="F223" s="60">
        <f t="shared" si="19"/>
        <v>11.375</v>
      </c>
      <c r="G223" s="61">
        <f t="shared" si="20"/>
        <v>34.125</v>
      </c>
      <c r="H223" s="142"/>
      <c r="I223" s="62">
        <f t="shared" si="21"/>
        <v>34.125</v>
      </c>
      <c r="J223" s="50"/>
      <c r="K223" s="62">
        <f t="shared" si="22"/>
        <v>34.125</v>
      </c>
      <c r="L223" s="54"/>
      <c r="M223" s="20" t="str">
        <f t="shared" si="23"/>
        <v>Juin</v>
      </c>
      <c r="N223" t="str">
        <f t="shared" si="18"/>
        <v>oui</v>
      </c>
      <c r="O223" s="136" t="s">
        <v>475</v>
      </c>
      <c r="P223" s="136" t="s">
        <v>476</v>
      </c>
      <c r="Q223" s="136"/>
      <c r="R223" s="142"/>
    </row>
    <row r="224" spans="1:18" ht="18.75">
      <c r="A224" s="17">
        <v>217</v>
      </c>
      <c r="B224" s="123" t="s">
        <v>475</v>
      </c>
      <c r="C224" s="123" t="s">
        <v>477</v>
      </c>
      <c r="D224" s="24">
        <v>10</v>
      </c>
      <c r="E224" s="142">
        <v>11</v>
      </c>
      <c r="F224" s="60">
        <f t="shared" si="19"/>
        <v>10.5</v>
      </c>
      <c r="G224" s="61">
        <f t="shared" si="20"/>
        <v>31.5</v>
      </c>
      <c r="H224" s="142"/>
      <c r="I224" s="62">
        <f t="shared" si="21"/>
        <v>31.5</v>
      </c>
      <c r="J224" s="50"/>
      <c r="K224" s="62">
        <f t="shared" si="22"/>
        <v>31.5</v>
      </c>
      <c r="L224" s="54"/>
      <c r="M224" s="20" t="str">
        <f t="shared" si="23"/>
        <v>Juin</v>
      </c>
      <c r="N224" t="str">
        <f t="shared" si="18"/>
        <v>oui</v>
      </c>
      <c r="O224" s="136" t="s">
        <v>475</v>
      </c>
      <c r="P224" s="136" t="s">
        <v>477</v>
      </c>
      <c r="Q224" s="136"/>
      <c r="R224" s="142"/>
    </row>
    <row r="225" spans="1:18" ht="31.5">
      <c r="A225" s="17">
        <v>218</v>
      </c>
      <c r="B225" s="123" t="s">
        <v>478</v>
      </c>
      <c r="C225" s="123" t="s">
        <v>479</v>
      </c>
      <c r="D225" s="24">
        <v>12</v>
      </c>
      <c r="E225" s="142">
        <v>11.75</v>
      </c>
      <c r="F225" s="60">
        <f t="shared" si="19"/>
        <v>11.875</v>
      </c>
      <c r="G225" s="61">
        <f t="shared" si="20"/>
        <v>35.625</v>
      </c>
      <c r="H225" s="142"/>
      <c r="I225" s="62">
        <f t="shared" si="21"/>
        <v>35.625</v>
      </c>
      <c r="J225" s="50"/>
      <c r="K225" s="62">
        <f t="shared" si="22"/>
        <v>35.625</v>
      </c>
      <c r="L225" s="54"/>
      <c r="M225" s="20" t="str">
        <f t="shared" si="23"/>
        <v>Juin</v>
      </c>
      <c r="N225" t="str">
        <f t="shared" si="18"/>
        <v>oui</v>
      </c>
      <c r="O225" s="136" t="s">
        <v>478</v>
      </c>
      <c r="P225" s="136" t="s">
        <v>479</v>
      </c>
      <c r="Q225" s="136"/>
      <c r="R225" s="142"/>
    </row>
    <row r="226" spans="1:18" ht="31.5">
      <c r="A226" s="17">
        <v>219</v>
      </c>
      <c r="B226" s="123" t="s">
        <v>480</v>
      </c>
      <c r="C226" s="123" t="s">
        <v>481</v>
      </c>
      <c r="D226" s="24">
        <v>14</v>
      </c>
      <c r="E226" s="142">
        <v>4</v>
      </c>
      <c r="F226" s="60">
        <f t="shared" si="19"/>
        <v>9</v>
      </c>
      <c r="G226" s="61">
        <f t="shared" si="20"/>
        <v>27</v>
      </c>
      <c r="H226" s="299">
        <v>2</v>
      </c>
      <c r="I226" s="62">
        <f t="shared" si="21"/>
        <v>27</v>
      </c>
      <c r="J226" s="50"/>
      <c r="K226" s="62">
        <f t="shared" si="22"/>
        <v>27</v>
      </c>
      <c r="L226" s="54"/>
      <c r="M226" s="20" t="str">
        <f t="shared" si="23"/>
        <v>Synthèse</v>
      </c>
      <c r="N226" t="str">
        <f t="shared" si="18"/>
        <v>oui</v>
      </c>
      <c r="O226" s="136" t="s">
        <v>480</v>
      </c>
      <c r="P226" s="136" t="s">
        <v>481</v>
      </c>
      <c r="Q226" s="136" t="s">
        <v>1401</v>
      </c>
      <c r="R226" s="299">
        <v>2</v>
      </c>
    </row>
    <row r="227" spans="1:18" ht="31.5">
      <c r="A227" s="17">
        <v>220</v>
      </c>
      <c r="B227" s="123" t="s">
        <v>482</v>
      </c>
      <c r="C227" s="123" t="s">
        <v>206</v>
      </c>
      <c r="D227" s="24">
        <v>10</v>
      </c>
      <c r="E227" s="142">
        <v>12.75</v>
      </c>
      <c r="F227" s="60">
        <f t="shared" si="19"/>
        <v>11.375</v>
      </c>
      <c r="G227" s="61">
        <f t="shared" si="20"/>
        <v>34.125</v>
      </c>
      <c r="H227" s="142"/>
      <c r="I227" s="62">
        <f t="shared" si="21"/>
        <v>34.125</v>
      </c>
      <c r="J227" s="50"/>
      <c r="K227" s="62">
        <f t="shared" si="22"/>
        <v>34.125</v>
      </c>
      <c r="L227" s="54"/>
      <c r="M227" s="20" t="str">
        <f t="shared" si="23"/>
        <v>Juin</v>
      </c>
      <c r="N227" t="str">
        <f t="shared" si="18"/>
        <v>oui</v>
      </c>
      <c r="O227" s="136" t="s">
        <v>482</v>
      </c>
      <c r="P227" s="136" t="s">
        <v>206</v>
      </c>
      <c r="Q227" s="136"/>
      <c r="R227" s="142"/>
    </row>
    <row r="228" spans="1:18" ht="18.75">
      <c r="A228" s="17">
        <v>221</v>
      </c>
      <c r="B228" s="123" t="s">
        <v>483</v>
      </c>
      <c r="C228" s="123" t="s">
        <v>484</v>
      </c>
      <c r="D228" s="24">
        <v>10</v>
      </c>
      <c r="E228" s="142">
        <v>8.75</v>
      </c>
      <c r="F228" s="60">
        <f t="shared" si="19"/>
        <v>9.375</v>
      </c>
      <c r="G228" s="61">
        <f t="shared" si="20"/>
        <v>28.125</v>
      </c>
      <c r="H228" s="299">
        <v>0.01</v>
      </c>
      <c r="I228" s="62">
        <f t="shared" si="21"/>
        <v>28.125</v>
      </c>
      <c r="J228" s="50"/>
      <c r="K228" s="62">
        <f t="shared" si="22"/>
        <v>28.125</v>
      </c>
      <c r="L228" s="54"/>
      <c r="M228" s="20" t="str">
        <f t="shared" si="23"/>
        <v>Synthèse</v>
      </c>
      <c r="N228" t="str">
        <f t="shared" si="18"/>
        <v>oui</v>
      </c>
      <c r="O228" s="136" t="s">
        <v>483</v>
      </c>
      <c r="P228" s="136" t="s">
        <v>484</v>
      </c>
      <c r="Q228" s="136" t="s">
        <v>1333</v>
      </c>
      <c r="R228" s="299">
        <v>0.01</v>
      </c>
    </row>
    <row r="229" spans="1:18" ht="18.75">
      <c r="A229" s="17">
        <v>222</v>
      </c>
      <c r="B229" s="123" t="s">
        <v>485</v>
      </c>
      <c r="C229" s="123" t="s">
        <v>291</v>
      </c>
      <c r="D229" s="24">
        <v>10</v>
      </c>
      <c r="E229" s="142">
        <v>4.5</v>
      </c>
      <c r="F229" s="60">
        <f t="shared" si="19"/>
        <v>7.25</v>
      </c>
      <c r="G229" s="61">
        <f t="shared" si="20"/>
        <v>21.75</v>
      </c>
      <c r="H229" s="299">
        <v>0.01</v>
      </c>
      <c r="I229" s="62">
        <f t="shared" si="21"/>
        <v>21.75</v>
      </c>
      <c r="J229" s="50"/>
      <c r="K229" s="62">
        <f t="shared" si="22"/>
        <v>21.75</v>
      </c>
      <c r="L229" s="54"/>
      <c r="M229" s="20" t="str">
        <f t="shared" si="23"/>
        <v>Synthèse</v>
      </c>
      <c r="N229" t="str">
        <f t="shared" si="18"/>
        <v>oui</v>
      </c>
      <c r="O229" s="136" t="s">
        <v>485</v>
      </c>
      <c r="P229" s="136" t="s">
        <v>291</v>
      </c>
      <c r="Q229" s="136" t="s">
        <v>1322</v>
      </c>
      <c r="R229" s="299">
        <v>0.01</v>
      </c>
    </row>
    <row r="230" spans="1:18" ht="31.5">
      <c r="A230" s="17">
        <v>223</v>
      </c>
      <c r="B230" s="123" t="s">
        <v>486</v>
      </c>
      <c r="C230" s="123" t="s">
        <v>487</v>
      </c>
      <c r="D230" s="24">
        <v>15</v>
      </c>
      <c r="E230" s="142">
        <v>6.75</v>
      </c>
      <c r="F230" s="60">
        <f t="shared" si="19"/>
        <v>10.875</v>
      </c>
      <c r="G230" s="61">
        <f t="shared" si="20"/>
        <v>32.625</v>
      </c>
      <c r="H230" s="142"/>
      <c r="I230" s="62">
        <f t="shared" si="21"/>
        <v>32.625</v>
      </c>
      <c r="J230" s="50"/>
      <c r="K230" s="62">
        <f t="shared" si="22"/>
        <v>32.625</v>
      </c>
      <c r="L230" s="54"/>
      <c r="M230" s="20" t="str">
        <f t="shared" si="23"/>
        <v>Juin</v>
      </c>
      <c r="N230" t="str">
        <f t="shared" si="18"/>
        <v>oui</v>
      </c>
      <c r="O230" s="136" t="s">
        <v>486</v>
      </c>
      <c r="P230" s="136" t="s">
        <v>487</v>
      </c>
      <c r="Q230" s="136"/>
      <c r="R230" s="142"/>
    </row>
    <row r="231" spans="1:18" ht="31.5">
      <c r="A231" s="17">
        <v>224</v>
      </c>
      <c r="B231" s="123" t="s">
        <v>488</v>
      </c>
      <c r="C231" s="123" t="s">
        <v>489</v>
      </c>
      <c r="D231" s="24">
        <v>12</v>
      </c>
      <c r="E231" s="142">
        <v>12.75</v>
      </c>
      <c r="F231" s="60">
        <f t="shared" si="19"/>
        <v>12.375</v>
      </c>
      <c r="G231" s="61">
        <f t="shared" si="20"/>
        <v>37.125</v>
      </c>
      <c r="H231" s="142"/>
      <c r="I231" s="62">
        <f t="shared" si="21"/>
        <v>37.125</v>
      </c>
      <c r="J231" s="50"/>
      <c r="K231" s="62">
        <f t="shared" si="22"/>
        <v>37.125</v>
      </c>
      <c r="L231" s="54"/>
      <c r="M231" s="20" t="str">
        <f t="shared" si="23"/>
        <v>Juin</v>
      </c>
      <c r="N231" t="str">
        <f t="shared" ref="N231:N262" si="24">IF(AND(B231=O231,C231=P231),"oui","non")</f>
        <v>oui</v>
      </c>
      <c r="O231" s="136" t="s">
        <v>488</v>
      </c>
      <c r="P231" s="136" t="s">
        <v>489</v>
      </c>
      <c r="Q231" s="136"/>
      <c r="R231" s="142"/>
    </row>
    <row r="232" spans="1:18" ht="31.5">
      <c r="A232" s="17">
        <v>225</v>
      </c>
      <c r="B232" s="123" t="s">
        <v>488</v>
      </c>
      <c r="C232" s="123" t="s">
        <v>779</v>
      </c>
      <c r="D232" s="24">
        <v>17</v>
      </c>
      <c r="E232" s="142">
        <v>12.75</v>
      </c>
      <c r="F232" s="60">
        <f t="shared" si="19"/>
        <v>14.875</v>
      </c>
      <c r="G232" s="61">
        <f t="shared" si="20"/>
        <v>44.625</v>
      </c>
      <c r="H232" s="142"/>
      <c r="I232" s="62">
        <f t="shared" si="21"/>
        <v>44.625</v>
      </c>
      <c r="J232" s="50"/>
      <c r="K232" s="62">
        <f t="shared" si="22"/>
        <v>44.625</v>
      </c>
      <c r="L232" s="54"/>
      <c r="M232" s="20" t="str">
        <f t="shared" si="23"/>
        <v>Juin</v>
      </c>
      <c r="N232" t="str">
        <f t="shared" si="24"/>
        <v>oui</v>
      </c>
      <c r="O232" s="136" t="s">
        <v>488</v>
      </c>
      <c r="P232" s="136" t="s">
        <v>779</v>
      </c>
      <c r="Q232" s="136"/>
      <c r="R232" s="142"/>
    </row>
    <row r="233" spans="1:18" ht="18.75">
      <c r="A233" s="17">
        <v>226</v>
      </c>
      <c r="B233" s="123" t="s">
        <v>491</v>
      </c>
      <c r="C233" s="123" t="s">
        <v>492</v>
      </c>
      <c r="D233" s="24">
        <v>14</v>
      </c>
      <c r="E233" s="142">
        <v>11.25</v>
      </c>
      <c r="F233" s="60">
        <f t="shared" si="19"/>
        <v>12.625</v>
      </c>
      <c r="G233" s="61">
        <f t="shared" si="20"/>
        <v>37.875</v>
      </c>
      <c r="H233" s="142"/>
      <c r="I233" s="62">
        <f t="shared" si="21"/>
        <v>37.875</v>
      </c>
      <c r="J233" s="50"/>
      <c r="K233" s="62">
        <f t="shared" si="22"/>
        <v>37.875</v>
      </c>
      <c r="L233" s="54"/>
      <c r="M233" s="20" t="str">
        <f t="shared" si="23"/>
        <v>Juin</v>
      </c>
      <c r="N233" t="str">
        <f t="shared" si="24"/>
        <v>oui</v>
      </c>
      <c r="O233" s="136" t="s">
        <v>491</v>
      </c>
      <c r="P233" s="136" t="s">
        <v>492</v>
      </c>
      <c r="Q233" s="136"/>
      <c r="R233" s="142"/>
    </row>
    <row r="234" spans="1:18" ht="31.5">
      <c r="A234" s="17">
        <v>227</v>
      </c>
      <c r="B234" s="123" t="s">
        <v>493</v>
      </c>
      <c r="C234" s="123" t="s">
        <v>67</v>
      </c>
      <c r="D234" s="24">
        <v>14</v>
      </c>
      <c r="E234" s="142">
        <v>12</v>
      </c>
      <c r="F234" s="60">
        <f t="shared" si="19"/>
        <v>13</v>
      </c>
      <c r="G234" s="61">
        <f t="shared" si="20"/>
        <v>39</v>
      </c>
      <c r="H234" s="142"/>
      <c r="I234" s="62">
        <f t="shared" si="21"/>
        <v>39</v>
      </c>
      <c r="J234" s="50"/>
      <c r="K234" s="62">
        <f t="shared" si="22"/>
        <v>39</v>
      </c>
      <c r="L234" s="54"/>
      <c r="M234" s="20" t="str">
        <f t="shared" si="23"/>
        <v>Juin</v>
      </c>
      <c r="N234" t="str">
        <f t="shared" si="24"/>
        <v>oui</v>
      </c>
      <c r="O234" s="136" t="s">
        <v>493</v>
      </c>
      <c r="P234" s="136" t="s">
        <v>67</v>
      </c>
      <c r="Q234" s="136"/>
      <c r="R234" s="142"/>
    </row>
    <row r="235" spans="1:18" ht="31.5">
      <c r="A235" s="17">
        <v>228</v>
      </c>
      <c r="B235" s="123" t="s">
        <v>494</v>
      </c>
      <c r="C235" s="123" t="s">
        <v>495</v>
      </c>
      <c r="D235" s="24">
        <v>10</v>
      </c>
      <c r="E235" s="142">
        <v>9.75</v>
      </c>
      <c r="F235" s="60">
        <f t="shared" si="19"/>
        <v>9.875</v>
      </c>
      <c r="G235" s="61">
        <f t="shared" si="20"/>
        <v>29.625</v>
      </c>
      <c r="H235" s="299">
        <v>0.01</v>
      </c>
      <c r="I235" s="62">
        <f t="shared" si="21"/>
        <v>29.625</v>
      </c>
      <c r="J235" s="50"/>
      <c r="K235" s="62">
        <f t="shared" si="22"/>
        <v>29.625</v>
      </c>
      <c r="L235" s="54"/>
      <c r="M235" s="20" t="str">
        <f t="shared" si="23"/>
        <v>Synthèse</v>
      </c>
      <c r="N235" t="str">
        <f t="shared" si="24"/>
        <v>oui</v>
      </c>
      <c r="O235" s="136" t="s">
        <v>494</v>
      </c>
      <c r="P235" s="136" t="s">
        <v>495</v>
      </c>
      <c r="Q235" s="136" t="s">
        <v>1247</v>
      </c>
      <c r="R235" s="299">
        <v>0.01</v>
      </c>
    </row>
    <row r="236" spans="1:18" ht="18.75">
      <c r="A236" s="17">
        <v>229</v>
      </c>
      <c r="B236" s="123" t="s">
        <v>496</v>
      </c>
      <c r="C236" s="123" t="s">
        <v>497</v>
      </c>
      <c r="D236" s="24">
        <v>10</v>
      </c>
      <c r="E236" s="142">
        <v>7.75</v>
      </c>
      <c r="F236" s="60">
        <f t="shared" si="19"/>
        <v>8.875</v>
      </c>
      <c r="G236" s="61">
        <f t="shared" si="20"/>
        <v>26.625</v>
      </c>
      <c r="H236" s="299">
        <v>1</v>
      </c>
      <c r="I236" s="62">
        <f t="shared" si="21"/>
        <v>26.625</v>
      </c>
      <c r="J236" s="50"/>
      <c r="K236" s="62">
        <f t="shared" si="22"/>
        <v>26.625</v>
      </c>
      <c r="L236" s="54"/>
      <c r="M236" s="20" t="str">
        <f t="shared" si="23"/>
        <v>Synthèse</v>
      </c>
      <c r="N236" t="str">
        <f t="shared" si="24"/>
        <v>oui</v>
      </c>
      <c r="O236" s="136" t="s">
        <v>496</v>
      </c>
      <c r="P236" s="136" t="s">
        <v>497</v>
      </c>
      <c r="Q236" s="136" t="s">
        <v>1337</v>
      </c>
      <c r="R236" s="299">
        <v>1</v>
      </c>
    </row>
    <row r="237" spans="1:18" ht="31.5">
      <c r="A237" s="17">
        <v>230</v>
      </c>
      <c r="B237" s="123" t="s">
        <v>498</v>
      </c>
      <c r="C237" s="123" t="s">
        <v>397</v>
      </c>
      <c r="D237" s="24">
        <v>16</v>
      </c>
      <c r="E237" s="142">
        <v>9.25</v>
      </c>
      <c r="F237" s="60">
        <f t="shared" si="19"/>
        <v>12.625</v>
      </c>
      <c r="G237" s="61">
        <f t="shared" si="20"/>
        <v>37.875</v>
      </c>
      <c r="H237" s="142"/>
      <c r="I237" s="62">
        <f t="shared" si="21"/>
        <v>37.875</v>
      </c>
      <c r="J237" s="50"/>
      <c r="K237" s="62">
        <f t="shared" si="22"/>
        <v>37.875</v>
      </c>
      <c r="L237" s="54"/>
      <c r="M237" s="20" t="str">
        <f t="shared" si="23"/>
        <v>Juin</v>
      </c>
      <c r="N237" t="str">
        <f t="shared" si="24"/>
        <v>oui</v>
      </c>
      <c r="O237" s="136" t="s">
        <v>498</v>
      </c>
      <c r="P237" s="136" t="s">
        <v>397</v>
      </c>
      <c r="Q237" s="136"/>
      <c r="R237" s="142"/>
    </row>
    <row r="238" spans="1:18" ht="18.75">
      <c r="A238" s="17">
        <v>231</v>
      </c>
      <c r="B238" s="123" t="s">
        <v>114</v>
      </c>
      <c r="C238" s="123" t="s">
        <v>477</v>
      </c>
      <c r="D238" s="24">
        <v>14</v>
      </c>
      <c r="E238" s="142">
        <v>5.5</v>
      </c>
      <c r="F238" s="60">
        <f t="shared" si="19"/>
        <v>9.75</v>
      </c>
      <c r="G238" s="61">
        <f t="shared" si="20"/>
        <v>29.25</v>
      </c>
      <c r="H238" s="299">
        <v>2</v>
      </c>
      <c r="I238" s="62">
        <f t="shared" si="21"/>
        <v>29.25</v>
      </c>
      <c r="J238" s="50"/>
      <c r="K238" s="62">
        <f t="shared" si="22"/>
        <v>29.25</v>
      </c>
      <c r="L238" s="54"/>
      <c r="M238" s="20" t="str">
        <f t="shared" si="23"/>
        <v>Synthèse</v>
      </c>
      <c r="N238" t="str">
        <f t="shared" si="24"/>
        <v>oui</v>
      </c>
      <c r="O238" s="136" t="s">
        <v>114</v>
      </c>
      <c r="P238" s="136" t="s">
        <v>477</v>
      </c>
      <c r="Q238" s="136" t="s">
        <v>1331</v>
      </c>
      <c r="R238" s="299">
        <v>2</v>
      </c>
    </row>
    <row r="239" spans="1:18" ht="18.75">
      <c r="A239" s="17">
        <v>232</v>
      </c>
      <c r="B239" s="123" t="s">
        <v>499</v>
      </c>
      <c r="C239" s="123" t="s">
        <v>500</v>
      </c>
      <c r="D239" s="24">
        <v>8</v>
      </c>
      <c r="E239" s="142">
        <v>7.5</v>
      </c>
      <c r="F239" s="60">
        <f t="shared" si="19"/>
        <v>7.75</v>
      </c>
      <c r="G239" s="61">
        <f t="shared" si="20"/>
        <v>23.25</v>
      </c>
      <c r="H239" s="299">
        <v>0.01</v>
      </c>
      <c r="I239" s="62">
        <f t="shared" si="21"/>
        <v>23.25</v>
      </c>
      <c r="J239" s="50"/>
      <c r="K239" s="62">
        <f t="shared" si="22"/>
        <v>23.25</v>
      </c>
      <c r="L239" s="54"/>
      <c r="M239" s="20" t="str">
        <f t="shared" si="23"/>
        <v>Synthèse</v>
      </c>
      <c r="N239" t="str">
        <f t="shared" si="24"/>
        <v>oui</v>
      </c>
      <c r="O239" s="136" t="s">
        <v>499</v>
      </c>
      <c r="P239" s="136" t="s">
        <v>500</v>
      </c>
      <c r="Q239" s="136" t="s">
        <v>1345</v>
      </c>
      <c r="R239" s="299">
        <v>0.01</v>
      </c>
    </row>
    <row r="240" spans="1:18" ht="31.5">
      <c r="A240" s="17">
        <v>233</v>
      </c>
      <c r="B240" s="123" t="s">
        <v>501</v>
      </c>
      <c r="C240" s="123" t="s">
        <v>67</v>
      </c>
      <c r="D240" s="24">
        <v>10</v>
      </c>
      <c r="E240" s="142">
        <v>14.5</v>
      </c>
      <c r="F240" s="60">
        <f t="shared" si="19"/>
        <v>12.25</v>
      </c>
      <c r="G240" s="61">
        <f t="shared" si="20"/>
        <v>36.75</v>
      </c>
      <c r="H240" s="142"/>
      <c r="I240" s="62">
        <f t="shared" si="21"/>
        <v>36.75</v>
      </c>
      <c r="J240" s="50"/>
      <c r="K240" s="62">
        <f t="shared" si="22"/>
        <v>36.75</v>
      </c>
      <c r="L240" s="54"/>
      <c r="M240" s="20" t="str">
        <f t="shared" si="23"/>
        <v>Juin</v>
      </c>
      <c r="N240" t="str">
        <f t="shared" si="24"/>
        <v>oui</v>
      </c>
      <c r="O240" s="136" t="s">
        <v>501</v>
      </c>
      <c r="P240" s="136" t="s">
        <v>67</v>
      </c>
      <c r="Q240" s="136"/>
      <c r="R240" s="142"/>
    </row>
    <row r="241" spans="1:18" ht="31.5">
      <c r="A241" s="17">
        <v>234</v>
      </c>
      <c r="B241" s="123" t="s">
        <v>502</v>
      </c>
      <c r="C241" s="123" t="s">
        <v>503</v>
      </c>
      <c r="D241" s="24">
        <v>14</v>
      </c>
      <c r="E241" s="142">
        <v>6.25</v>
      </c>
      <c r="F241" s="60">
        <f t="shared" si="19"/>
        <v>10.125</v>
      </c>
      <c r="G241" s="61">
        <f t="shared" si="20"/>
        <v>30.375</v>
      </c>
      <c r="H241" s="299">
        <v>0.01</v>
      </c>
      <c r="I241" s="62">
        <f t="shared" si="21"/>
        <v>30.375</v>
      </c>
      <c r="J241" s="50"/>
      <c r="K241" s="62">
        <f t="shared" si="22"/>
        <v>30.375</v>
      </c>
      <c r="L241" s="54"/>
      <c r="M241" s="20" t="str">
        <f t="shared" si="23"/>
        <v>Synthèse</v>
      </c>
      <c r="N241" t="str">
        <f t="shared" si="24"/>
        <v>oui</v>
      </c>
      <c r="O241" s="136" t="s">
        <v>502</v>
      </c>
      <c r="P241" s="136" t="s">
        <v>503</v>
      </c>
      <c r="Q241" s="136" t="s">
        <v>1344</v>
      </c>
      <c r="R241" s="299">
        <v>0.01</v>
      </c>
    </row>
    <row r="242" spans="1:18" ht="18.75">
      <c r="A242" s="17">
        <v>235</v>
      </c>
      <c r="B242" s="123" t="s">
        <v>504</v>
      </c>
      <c r="C242" s="123" t="s">
        <v>505</v>
      </c>
      <c r="D242" s="24">
        <v>16</v>
      </c>
      <c r="E242" s="142">
        <v>12</v>
      </c>
      <c r="F242" s="60">
        <f t="shared" si="19"/>
        <v>14</v>
      </c>
      <c r="G242" s="61">
        <f t="shared" si="20"/>
        <v>42</v>
      </c>
      <c r="H242" s="142"/>
      <c r="I242" s="62">
        <f t="shared" si="21"/>
        <v>42</v>
      </c>
      <c r="J242" s="50"/>
      <c r="K242" s="62">
        <f t="shared" si="22"/>
        <v>42</v>
      </c>
      <c r="L242" s="54"/>
      <c r="M242" s="20" t="str">
        <f t="shared" si="23"/>
        <v>Juin</v>
      </c>
      <c r="N242" t="str">
        <f t="shared" si="24"/>
        <v>oui</v>
      </c>
      <c r="O242" s="136" t="s">
        <v>504</v>
      </c>
      <c r="P242" s="136" t="s">
        <v>505</v>
      </c>
      <c r="Q242" s="136"/>
      <c r="R242" s="142"/>
    </row>
    <row r="243" spans="1:18" ht="18.75">
      <c r="A243" s="17">
        <v>236</v>
      </c>
      <c r="B243" s="123" t="s">
        <v>506</v>
      </c>
      <c r="C243" s="123" t="s">
        <v>500</v>
      </c>
      <c r="D243" s="24">
        <v>7</v>
      </c>
      <c r="E243" s="142">
        <v>8.75</v>
      </c>
      <c r="F243" s="60">
        <f t="shared" si="19"/>
        <v>7.875</v>
      </c>
      <c r="G243" s="61">
        <f t="shared" si="20"/>
        <v>23.625</v>
      </c>
      <c r="H243" s="299">
        <v>0.01</v>
      </c>
      <c r="I243" s="62">
        <f t="shared" si="21"/>
        <v>23.625</v>
      </c>
      <c r="J243" s="50"/>
      <c r="K243" s="62">
        <f t="shared" si="22"/>
        <v>23.625</v>
      </c>
      <c r="L243" s="54"/>
      <c r="M243" s="20" t="str">
        <f t="shared" si="23"/>
        <v>Synthèse</v>
      </c>
      <c r="N243" t="str">
        <f t="shared" si="24"/>
        <v>oui</v>
      </c>
      <c r="O243" s="136" t="s">
        <v>506</v>
      </c>
      <c r="P243" s="136" t="s">
        <v>500</v>
      </c>
      <c r="Q243" s="136" t="s">
        <v>1396</v>
      </c>
      <c r="R243" s="299">
        <v>0.01</v>
      </c>
    </row>
    <row r="244" spans="1:18" ht="31.5">
      <c r="A244" s="17">
        <v>237</v>
      </c>
      <c r="B244" s="123" t="s">
        <v>507</v>
      </c>
      <c r="C244" s="123" t="s">
        <v>508</v>
      </c>
      <c r="D244" s="24">
        <v>14</v>
      </c>
      <c r="E244" s="142">
        <v>9.25</v>
      </c>
      <c r="F244" s="60">
        <f t="shared" si="19"/>
        <v>11.625</v>
      </c>
      <c r="G244" s="61">
        <f t="shared" si="20"/>
        <v>34.875</v>
      </c>
      <c r="H244" s="142"/>
      <c r="I244" s="62">
        <f t="shared" si="21"/>
        <v>34.875</v>
      </c>
      <c r="J244" s="50"/>
      <c r="K244" s="62">
        <f t="shared" si="22"/>
        <v>34.875</v>
      </c>
      <c r="L244" s="54"/>
      <c r="M244" s="20" t="str">
        <f t="shared" si="23"/>
        <v>Juin</v>
      </c>
      <c r="N244" t="str">
        <f t="shared" si="24"/>
        <v>oui</v>
      </c>
      <c r="O244" s="136" t="s">
        <v>507</v>
      </c>
      <c r="P244" s="136" t="s">
        <v>508</v>
      </c>
      <c r="Q244" s="136"/>
      <c r="R244" s="142"/>
    </row>
    <row r="245" spans="1:18" ht="31.5">
      <c r="A245" s="17">
        <v>238</v>
      </c>
      <c r="B245" s="123" t="s">
        <v>509</v>
      </c>
      <c r="C245" s="123" t="s">
        <v>510</v>
      </c>
      <c r="D245" s="24">
        <v>15</v>
      </c>
      <c r="E245" s="142">
        <v>9</v>
      </c>
      <c r="F245" s="60">
        <f t="shared" si="19"/>
        <v>12</v>
      </c>
      <c r="G245" s="61">
        <f t="shared" si="20"/>
        <v>36</v>
      </c>
      <c r="H245" s="142"/>
      <c r="I245" s="62">
        <f t="shared" si="21"/>
        <v>36</v>
      </c>
      <c r="J245" s="50"/>
      <c r="K245" s="62">
        <f t="shared" si="22"/>
        <v>36</v>
      </c>
      <c r="L245" s="54"/>
      <c r="M245" s="20" t="str">
        <f t="shared" si="23"/>
        <v>Juin</v>
      </c>
      <c r="N245" t="str">
        <f t="shared" si="24"/>
        <v>oui</v>
      </c>
      <c r="O245" s="136" t="s">
        <v>509</v>
      </c>
      <c r="P245" s="136" t="s">
        <v>510</v>
      </c>
      <c r="Q245" s="136"/>
      <c r="R245" s="142"/>
    </row>
    <row r="246" spans="1:18" ht="18.75">
      <c r="A246" s="17">
        <v>239</v>
      </c>
      <c r="B246" s="123" t="s">
        <v>511</v>
      </c>
      <c r="C246" s="123" t="s">
        <v>512</v>
      </c>
      <c r="D246" s="24">
        <v>16</v>
      </c>
      <c r="E246" s="142">
        <v>9.75</v>
      </c>
      <c r="F246" s="60">
        <f t="shared" si="19"/>
        <v>12.875</v>
      </c>
      <c r="G246" s="61">
        <f t="shared" si="20"/>
        <v>38.625</v>
      </c>
      <c r="H246" s="142"/>
      <c r="I246" s="62">
        <f t="shared" si="21"/>
        <v>38.625</v>
      </c>
      <c r="J246" s="50"/>
      <c r="K246" s="62">
        <f t="shared" si="22"/>
        <v>38.625</v>
      </c>
      <c r="L246" s="54"/>
      <c r="M246" s="20" t="str">
        <f t="shared" si="23"/>
        <v>Juin</v>
      </c>
      <c r="N246" t="str">
        <f t="shared" si="24"/>
        <v>oui</v>
      </c>
      <c r="O246" s="136" t="s">
        <v>511</v>
      </c>
      <c r="P246" s="136" t="s">
        <v>512</v>
      </c>
      <c r="Q246" s="136"/>
      <c r="R246" s="142"/>
    </row>
    <row r="247" spans="1:18" ht="31.5">
      <c r="A247" s="17">
        <v>240</v>
      </c>
      <c r="B247" s="123" t="s">
        <v>513</v>
      </c>
      <c r="C247" s="123" t="s">
        <v>514</v>
      </c>
      <c r="D247" s="24">
        <v>17</v>
      </c>
      <c r="E247" s="142">
        <v>8.75</v>
      </c>
      <c r="F247" s="60">
        <f t="shared" si="19"/>
        <v>12.875</v>
      </c>
      <c r="G247" s="61">
        <f t="shared" si="20"/>
        <v>38.625</v>
      </c>
      <c r="H247" s="142"/>
      <c r="I247" s="62">
        <f t="shared" si="21"/>
        <v>38.625</v>
      </c>
      <c r="J247" s="50"/>
      <c r="K247" s="62">
        <f t="shared" si="22"/>
        <v>38.625</v>
      </c>
      <c r="L247" s="54"/>
      <c r="M247" s="20" t="str">
        <f t="shared" si="23"/>
        <v>Juin</v>
      </c>
      <c r="N247" t="str">
        <f t="shared" si="24"/>
        <v>oui</v>
      </c>
      <c r="O247" s="136" t="s">
        <v>513</v>
      </c>
      <c r="P247" s="136" t="s">
        <v>514</v>
      </c>
      <c r="Q247" s="136"/>
      <c r="R247" s="142"/>
    </row>
    <row r="248" spans="1:18" ht="31.5">
      <c r="A248" s="17">
        <v>241</v>
      </c>
      <c r="B248" s="123" t="s">
        <v>115</v>
      </c>
      <c r="C248" s="123" t="s">
        <v>515</v>
      </c>
      <c r="D248" s="24">
        <v>12</v>
      </c>
      <c r="E248" s="142">
        <v>4</v>
      </c>
      <c r="F248" s="60">
        <f t="shared" si="19"/>
        <v>8</v>
      </c>
      <c r="G248" s="61">
        <f t="shared" si="20"/>
        <v>24</v>
      </c>
      <c r="H248" s="299">
        <v>1</v>
      </c>
      <c r="I248" s="62">
        <f t="shared" si="21"/>
        <v>24</v>
      </c>
      <c r="J248" s="50"/>
      <c r="K248" s="62">
        <f t="shared" si="22"/>
        <v>24</v>
      </c>
      <c r="L248" s="54"/>
      <c r="M248" s="20" t="str">
        <f t="shared" si="23"/>
        <v>Synthèse</v>
      </c>
      <c r="N248" t="str">
        <f t="shared" si="24"/>
        <v>oui</v>
      </c>
      <c r="O248" s="136" t="s">
        <v>115</v>
      </c>
      <c r="P248" s="136" t="s">
        <v>515</v>
      </c>
      <c r="Q248" s="136" t="s">
        <v>1412</v>
      </c>
      <c r="R248" s="299">
        <v>1</v>
      </c>
    </row>
    <row r="249" spans="1:18" ht="31.5">
      <c r="A249" s="17">
        <v>242</v>
      </c>
      <c r="B249" s="123" t="s">
        <v>780</v>
      </c>
      <c r="C249" s="123" t="s">
        <v>516</v>
      </c>
      <c r="D249" s="24">
        <v>10</v>
      </c>
      <c r="E249" s="142">
        <v>15.25</v>
      </c>
      <c r="F249" s="60">
        <f t="shared" si="19"/>
        <v>12.625</v>
      </c>
      <c r="G249" s="61">
        <f t="shared" si="20"/>
        <v>37.875</v>
      </c>
      <c r="H249" s="142"/>
      <c r="I249" s="62">
        <f t="shared" si="21"/>
        <v>37.875</v>
      </c>
      <c r="J249" s="50"/>
      <c r="K249" s="62">
        <f t="shared" si="22"/>
        <v>37.875</v>
      </c>
      <c r="L249" s="54"/>
      <c r="M249" s="20" t="str">
        <f t="shared" si="23"/>
        <v>Juin</v>
      </c>
      <c r="N249" t="str">
        <f t="shared" si="24"/>
        <v>oui</v>
      </c>
      <c r="O249" s="136" t="s">
        <v>780</v>
      </c>
      <c r="P249" s="136" t="s">
        <v>516</v>
      </c>
      <c r="Q249" s="136"/>
      <c r="R249" s="142"/>
    </row>
    <row r="250" spans="1:18" ht="18.75">
      <c r="A250" s="17">
        <v>243</v>
      </c>
      <c r="B250" s="123" t="s">
        <v>517</v>
      </c>
      <c r="C250" s="123" t="s">
        <v>518</v>
      </c>
      <c r="D250" s="24">
        <v>7</v>
      </c>
      <c r="E250" s="142">
        <v>0.75</v>
      </c>
      <c r="F250" s="60">
        <f t="shared" si="19"/>
        <v>3.875</v>
      </c>
      <c r="G250" s="61">
        <f t="shared" si="20"/>
        <v>11.625</v>
      </c>
      <c r="H250" s="299">
        <v>2</v>
      </c>
      <c r="I250" s="62">
        <f t="shared" si="21"/>
        <v>11.625</v>
      </c>
      <c r="J250" s="50"/>
      <c r="K250" s="62">
        <f t="shared" si="22"/>
        <v>11.625</v>
      </c>
      <c r="L250" s="54"/>
      <c r="M250" s="20" t="str">
        <f t="shared" si="23"/>
        <v>Synthèse</v>
      </c>
      <c r="N250" t="str">
        <f t="shared" si="24"/>
        <v>oui</v>
      </c>
      <c r="O250" s="136" t="s">
        <v>517</v>
      </c>
      <c r="P250" s="136" t="s">
        <v>518</v>
      </c>
      <c r="Q250" s="136" t="s">
        <v>1346</v>
      </c>
      <c r="R250" s="299">
        <v>2</v>
      </c>
    </row>
    <row r="251" spans="1:18" ht="31.5">
      <c r="A251" s="17">
        <v>244</v>
      </c>
      <c r="B251" s="123" t="s">
        <v>116</v>
      </c>
      <c r="C251" s="123" t="s">
        <v>519</v>
      </c>
      <c r="D251" s="24">
        <v>16</v>
      </c>
      <c r="E251" s="142">
        <v>9</v>
      </c>
      <c r="F251" s="60">
        <f t="shared" si="19"/>
        <v>12.5</v>
      </c>
      <c r="G251" s="61">
        <f t="shared" si="20"/>
        <v>37.5</v>
      </c>
      <c r="H251" s="142"/>
      <c r="I251" s="62">
        <f t="shared" si="21"/>
        <v>37.5</v>
      </c>
      <c r="J251" s="50"/>
      <c r="K251" s="62">
        <f t="shared" si="22"/>
        <v>37.5</v>
      </c>
      <c r="L251" s="54"/>
      <c r="M251" s="20" t="str">
        <f t="shared" si="23"/>
        <v>Juin</v>
      </c>
      <c r="N251" t="str">
        <f t="shared" si="24"/>
        <v>oui</v>
      </c>
      <c r="O251" s="136" t="s">
        <v>116</v>
      </c>
      <c r="P251" s="136" t="s">
        <v>519</v>
      </c>
      <c r="Q251" s="136"/>
      <c r="R251" s="142"/>
    </row>
    <row r="252" spans="1:18" ht="31.5">
      <c r="A252" s="17">
        <v>245</v>
      </c>
      <c r="B252" s="123" t="s">
        <v>520</v>
      </c>
      <c r="C252" s="123" t="s">
        <v>215</v>
      </c>
      <c r="D252" s="24">
        <v>14</v>
      </c>
      <c r="E252" s="142">
        <v>13.5</v>
      </c>
      <c r="F252" s="60">
        <f t="shared" si="19"/>
        <v>13.75</v>
      </c>
      <c r="G252" s="61">
        <f t="shared" si="20"/>
        <v>41.25</v>
      </c>
      <c r="H252" s="142"/>
      <c r="I252" s="62">
        <f t="shared" si="21"/>
        <v>41.25</v>
      </c>
      <c r="J252" s="50"/>
      <c r="K252" s="62">
        <f t="shared" si="22"/>
        <v>41.25</v>
      </c>
      <c r="L252" s="54"/>
      <c r="M252" s="20" t="str">
        <f t="shared" si="23"/>
        <v>Juin</v>
      </c>
      <c r="N252" t="str">
        <f t="shared" si="24"/>
        <v>oui</v>
      </c>
      <c r="O252" s="136" t="s">
        <v>520</v>
      </c>
      <c r="P252" s="136" t="s">
        <v>215</v>
      </c>
      <c r="Q252" s="136"/>
      <c r="R252" s="142"/>
    </row>
    <row r="253" spans="1:18" ht="47.25">
      <c r="A253" s="17">
        <v>246</v>
      </c>
      <c r="B253" s="123" t="s">
        <v>521</v>
      </c>
      <c r="C253" s="123" t="s">
        <v>522</v>
      </c>
      <c r="D253" s="24">
        <v>12</v>
      </c>
      <c r="E253" s="142">
        <v>12.25</v>
      </c>
      <c r="F253" s="60">
        <f t="shared" si="19"/>
        <v>12.125</v>
      </c>
      <c r="G253" s="61">
        <f t="shared" si="20"/>
        <v>36.375</v>
      </c>
      <c r="H253" s="142"/>
      <c r="I253" s="62">
        <f t="shared" si="21"/>
        <v>36.375</v>
      </c>
      <c r="J253" s="50"/>
      <c r="K253" s="62">
        <f t="shared" si="22"/>
        <v>36.375</v>
      </c>
      <c r="L253" s="54"/>
      <c r="M253" s="20" t="str">
        <f t="shared" si="23"/>
        <v>Juin</v>
      </c>
      <c r="N253" t="str">
        <f t="shared" si="24"/>
        <v>oui</v>
      </c>
      <c r="O253" s="136" t="s">
        <v>521</v>
      </c>
      <c r="P253" s="136" t="s">
        <v>522</v>
      </c>
      <c r="Q253" s="136"/>
      <c r="R253" s="142"/>
    </row>
    <row r="254" spans="1:18" ht="18.75">
      <c r="A254" s="17">
        <v>247</v>
      </c>
      <c r="B254" s="123" t="s">
        <v>523</v>
      </c>
      <c r="C254" s="123" t="s">
        <v>61</v>
      </c>
      <c r="D254" s="24">
        <v>10</v>
      </c>
      <c r="E254" s="142">
        <v>10.25</v>
      </c>
      <c r="F254" s="60">
        <f t="shared" si="19"/>
        <v>10.125</v>
      </c>
      <c r="G254" s="61">
        <f t="shared" si="20"/>
        <v>30.375</v>
      </c>
      <c r="H254" s="142"/>
      <c r="I254" s="62">
        <f t="shared" si="21"/>
        <v>30.375</v>
      </c>
      <c r="J254" s="50"/>
      <c r="K254" s="62">
        <f t="shared" si="22"/>
        <v>30.375</v>
      </c>
      <c r="L254" s="54"/>
      <c r="M254" s="20" t="str">
        <f t="shared" si="23"/>
        <v>Juin</v>
      </c>
      <c r="N254" t="str">
        <f t="shared" si="24"/>
        <v>oui</v>
      </c>
      <c r="O254" s="136" t="s">
        <v>523</v>
      </c>
      <c r="P254" s="136" t="s">
        <v>61</v>
      </c>
      <c r="Q254" s="136"/>
      <c r="R254" s="142"/>
    </row>
    <row r="255" spans="1:18" ht="31.5">
      <c r="A255" s="17">
        <v>248</v>
      </c>
      <c r="B255" s="123" t="s">
        <v>524</v>
      </c>
      <c r="C255" s="123" t="s">
        <v>425</v>
      </c>
      <c r="D255" s="24">
        <v>7</v>
      </c>
      <c r="E255" s="142">
        <v>10.75</v>
      </c>
      <c r="F255" s="60">
        <f t="shared" si="19"/>
        <v>8.875</v>
      </c>
      <c r="G255" s="61">
        <f t="shared" si="20"/>
        <v>26.625</v>
      </c>
      <c r="H255" s="299">
        <v>0.01</v>
      </c>
      <c r="I255" s="62">
        <f t="shared" si="21"/>
        <v>26.625</v>
      </c>
      <c r="J255" s="50"/>
      <c r="K255" s="62">
        <f t="shared" si="22"/>
        <v>26.625</v>
      </c>
      <c r="L255" s="54"/>
      <c r="M255" s="20" t="str">
        <f t="shared" si="23"/>
        <v>Synthèse</v>
      </c>
      <c r="N255" t="str">
        <f t="shared" si="24"/>
        <v>oui</v>
      </c>
      <c r="O255" s="136" t="s">
        <v>524</v>
      </c>
      <c r="P255" s="136" t="s">
        <v>425</v>
      </c>
      <c r="Q255" s="136" t="s">
        <v>1293</v>
      </c>
      <c r="R255" s="299">
        <v>0.01</v>
      </c>
    </row>
    <row r="256" spans="1:18" ht="31.5">
      <c r="A256" s="17">
        <v>249</v>
      </c>
      <c r="B256" s="123" t="s">
        <v>525</v>
      </c>
      <c r="C256" s="123" t="s">
        <v>359</v>
      </c>
      <c r="D256" s="24">
        <v>17</v>
      </c>
      <c r="E256" s="142">
        <v>13.5</v>
      </c>
      <c r="F256" s="60">
        <f t="shared" si="19"/>
        <v>15.25</v>
      </c>
      <c r="G256" s="61">
        <f t="shared" si="20"/>
        <v>45.75</v>
      </c>
      <c r="H256" s="142"/>
      <c r="I256" s="62">
        <f t="shared" si="21"/>
        <v>45.75</v>
      </c>
      <c r="J256" s="50"/>
      <c r="K256" s="62">
        <f t="shared" si="22"/>
        <v>45.75</v>
      </c>
      <c r="L256" s="54"/>
      <c r="M256" s="20" t="str">
        <f t="shared" si="23"/>
        <v>Juin</v>
      </c>
      <c r="N256" t="str">
        <f t="shared" si="24"/>
        <v>oui</v>
      </c>
      <c r="O256" s="136" t="s">
        <v>525</v>
      </c>
      <c r="P256" s="136" t="s">
        <v>359</v>
      </c>
      <c r="Q256" s="136"/>
      <c r="R256" s="142"/>
    </row>
    <row r="257" spans="1:18" ht="18.75">
      <c r="A257" s="17">
        <v>250</v>
      </c>
      <c r="B257" s="123" t="s">
        <v>526</v>
      </c>
      <c r="C257" s="123" t="s">
        <v>527</v>
      </c>
      <c r="D257" s="24">
        <v>14</v>
      </c>
      <c r="E257" s="142">
        <v>4.25</v>
      </c>
      <c r="F257" s="60">
        <f t="shared" si="19"/>
        <v>9.125</v>
      </c>
      <c r="G257" s="61">
        <f t="shared" si="20"/>
        <v>27.375</v>
      </c>
      <c r="H257" s="299">
        <v>8</v>
      </c>
      <c r="I257" s="62">
        <f t="shared" si="21"/>
        <v>27.375</v>
      </c>
      <c r="J257" s="50"/>
      <c r="K257" s="62">
        <f t="shared" si="22"/>
        <v>27.375</v>
      </c>
      <c r="L257" s="54"/>
      <c r="M257" s="20" t="str">
        <f t="shared" si="23"/>
        <v>Synthèse</v>
      </c>
      <c r="N257" t="str">
        <f t="shared" si="24"/>
        <v>oui</v>
      </c>
      <c r="O257" s="136" t="s">
        <v>526</v>
      </c>
      <c r="P257" s="136" t="s">
        <v>527</v>
      </c>
      <c r="Q257" s="136" t="s">
        <v>1411</v>
      </c>
      <c r="R257" s="299">
        <v>8</v>
      </c>
    </row>
    <row r="258" spans="1:18" ht="47.25">
      <c r="A258" s="17">
        <v>251</v>
      </c>
      <c r="B258" s="123" t="s">
        <v>528</v>
      </c>
      <c r="C258" s="123" t="s">
        <v>529</v>
      </c>
      <c r="D258" s="24">
        <v>10</v>
      </c>
      <c r="E258" s="142">
        <v>3.75</v>
      </c>
      <c r="F258" s="60">
        <f t="shared" si="19"/>
        <v>6.875</v>
      </c>
      <c r="G258" s="61">
        <f t="shared" si="20"/>
        <v>20.625</v>
      </c>
      <c r="H258" s="299">
        <v>0.01</v>
      </c>
      <c r="I258" s="62">
        <f t="shared" si="21"/>
        <v>20.625</v>
      </c>
      <c r="J258" s="50"/>
      <c r="K258" s="62">
        <f t="shared" si="22"/>
        <v>20.625</v>
      </c>
      <c r="L258" s="54"/>
      <c r="M258" s="20" t="str">
        <f t="shared" si="23"/>
        <v>Synthèse</v>
      </c>
      <c r="N258" t="str">
        <f t="shared" si="24"/>
        <v>oui</v>
      </c>
      <c r="O258" s="136" t="s">
        <v>528</v>
      </c>
      <c r="P258" s="136" t="s">
        <v>529</v>
      </c>
      <c r="Q258" s="136" t="s">
        <v>1220</v>
      </c>
      <c r="R258" s="299">
        <v>0.01</v>
      </c>
    </row>
    <row r="259" spans="1:18" ht="31.5">
      <c r="A259" s="17">
        <v>252</v>
      </c>
      <c r="B259" s="123" t="s">
        <v>530</v>
      </c>
      <c r="C259" s="123" t="s">
        <v>531</v>
      </c>
      <c r="D259" s="24">
        <v>8</v>
      </c>
      <c r="E259" s="142">
        <v>7.25</v>
      </c>
      <c r="F259" s="60">
        <f t="shared" si="19"/>
        <v>7.625</v>
      </c>
      <c r="G259" s="61">
        <f t="shared" si="20"/>
        <v>22.875</v>
      </c>
      <c r="H259" s="299">
        <v>0.01</v>
      </c>
      <c r="I259" s="62">
        <f t="shared" si="21"/>
        <v>22.875</v>
      </c>
      <c r="J259" s="50"/>
      <c r="K259" s="62">
        <f t="shared" si="22"/>
        <v>22.875</v>
      </c>
      <c r="L259" s="54"/>
      <c r="M259" s="20" t="str">
        <f t="shared" si="23"/>
        <v>Synthèse</v>
      </c>
      <c r="N259" t="str">
        <f t="shared" si="24"/>
        <v>oui</v>
      </c>
      <c r="O259" s="136" t="s">
        <v>530</v>
      </c>
      <c r="P259" s="136" t="s">
        <v>531</v>
      </c>
      <c r="Q259" s="136" t="s">
        <v>1404</v>
      </c>
      <c r="R259" s="299">
        <v>0.01</v>
      </c>
    </row>
    <row r="260" spans="1:18" ht="18.75">
      <c r="A260" s="17">
        <v>253</v>
      </c>
      <c r="B260" s="123" t="s">
        <v>117</v>
      </c>
      <c r="C260" s="123" t="s">
        <v>492</v>
      </c>
      <c r="D260" s="24">
        <v>14</v>
      </c>
      <c r="E260" s="142">
        <v>4.75</v>
      </c>
      <c r="F260" s="60">
        <f t="shared" si="19"/>
        <v>9.375</v>
      </c>
      <c r="G260" s="61">
        <f t="shared" si="20"/>
        <v>28.125</v>
      </c>
      <c r="H260" s="299">
        <v>1</v>
      </c>
      <c r="I260" s="62">
        <f t="shared" si="21"/>
        <v>28.125</v>
      </c>
      <c r="J260" s="50"/>
      <c r="K260" s="62">
        <f t="shared" si="22"/>
        <v>28.125</v>
      </c>
      <c r="L260" s="54"/>
      <c r="M260" s="20" t="str">
        <f t="shared" si="23"/>
        <v>Synthèse</v>
      </c>
      <c r="N260" t="str">
        <f t="shared" si="24"/>
        <v>oui</v>
      </c>
      <c r="O260" s="136" t="s">
        <v>117</v>
      </c>
      <c r="P260" s="136" t="s">
        <v>492</v>
      </c>
      <c r="Q260" s="136" t="s">
        <v>1235</v>
      </c>
      <c r="R260" s="299">
        <v>1</v>
      </c>
    </row>
    <row r="261" spans="1:18" ht="18.75">
      <c r="A261" s="17">
        <v>254</v>
      </c>
      <c r="B261" s="123" t="s">
        <v>532</v>
      </c>
      <c r="C261" s="123" t="s">
        <v>533</v>
      </c>
      <c r="D261" s="24">
        <v>14</v>
      </c>
      <c r="E261" s="142">
        <v>11</v>
      </c>
      <c r="F261" s="60">
        <f t="shared" si="19"/>
        <v>12.5</v>
      </c>
      <c r="G261" s="61">
        <f t="shared" si="20"/>
        <v>37.5</v>
      </c>
      <c r="H261" s="142"/>
      <c r="I261" s="62">
        <f t="shared" si="21"/>
        <v>37.5</v>
      </c>
      <c r="J261" s="50"/>
      <c r="K261" s="62">
        <f t="shared" si="22"/>
        <v>37.5</v>
      </c>
      <c r="L261" s="54"/>
      <c r="M261" s="20" t="str">
        <f t="shared" si="23"/>
        <v>Juin</v>
      </c>
      <c r="N261" t="str">
        <f t="shared" si="24"/>
        <v>oui</v>
      </c>
      <c r="O261" s="136" t="s">
        <v>532</v>
      </c>
      <c r="P261" s="136" t="s">
        <v>533</v>
      </c>
      <c r="Q261" s="136"/>
      <c r="R261" s="142"/>
    </row>
    <row r="262" spans="1:18" ht="18.75">
      <c r="A262" s="17">
        <v>255</v>
      </c>
      <c r="B262" s="123" t="s">
        <v>85</v>
      </c>
      <c r="C262" s="123" t="s">
        <v>534</v>
      </c>
      <c r="D262" s="24">
        <v>10</v>
      </c>
      <c r="E262" s="142">
        <v>11.25</v>
      </c>
      <c r="F262" s="60">
        <f t="shared" si="19"/>
        <v>10.625</v>
      </c>
      <c r="G262" s="61">
        <f t="shared" si="20"/>
        <v>31.875</v>
      </c>
      <c r="H262" s="142"/>
      <c r="I262" s="62">
        <f t="shared" si="21"/>
        <v>31.875</v>
      </c>
      <c r="J262" s="50"/>
      <c r="K262" s="62">
        <f t="shared" si="22"/>
        <v>31.875</v>
      </c>
      <c r="L262" s="54"/>
      <c r="M262" s="20" t="str">
        <f t="shared" si="23"/>
        <v>Juin</v>
      </c>
      <c r="N262" t="str">
        <f t="shared" si="24"/>
        <v>oui</v>
      </c>
      <c r="O262" s="136" t="s">
        <v>85</v>
      </c>
      <c r="P262" s="136" t="s">
        <v>534</v>
      </c>
      <c r="Q262" s="136"/>
      <c r="R262" s="142"/>
    </row>
    <row r="263" spans="1:18" ht="18.75">
      <c r="A263" s="17">
        <v>256</v>
      </c>
      <c r="B263" s="123" t="s">
        <v>535</v>
      </c>
      <c r="C263" s="123" t="s">
        <v>536</v>
      </c>
      <c r="D263" s="24">
        <v>10</v>
      </c>
      <c r="E263" s="142">
        <v>14.25</v>
      </c>
      <c r="F263" s="60">
        <f t="shared" si="19"/>
        <v>12.125</v>
      </c>
      <c r="G263" s="61">
        <f t="shared" si="20"/>
        <v>36.375</v>
      </c>
      <c r="H263" s="142"/>
      <c r="I263" s="62">
        <f t="shared" si="21"/>
        <v>36.375</v>
      </c>
      <c r="J263" s="50"/>
      <c r="K263" s="62">
        <f t="shared" si="22"/>
        <v>36.375</v>
      </c>
      <c r="L263" s="54"/>
      <c r="M263" s="20" t="str">
        <f t="shared" si="23"/>
        <v>Juin</v>
      </c>
      <c r="N263" t="str">
        <f t="shared" ref="N263:N294" si="25">IF(AND(B263=O263,C263=P263),"oui","non")</f>
        <v>oui</v>
      </c>
      <c r="O263" s="136" t="s">
        <v>535</v>
      </c>
      <c r="P263" s="136" t="s">
        <v>536</v>
      </c>
      <c r="Q263" s="136"/>
      <c r="R263" s="142"/>
    </row>
    <row r="264" spans="1:18" ht="18.75">
      <c r="A264" s="17">
        <v>257</v>
      </c>
      <c r="B264" s="123" t="s">
        <v>537</v>
      </c>
      <c r="C264" s="123" t="s">
        <v>64</v>
      </c>
      <c r="D264" s="24">
        <v>12</v>
      </c>
      <c r="E264" s="142">
        <v>7.75</v>
      </c>
      <c r="F264" s="60">
        <f t="shared" ref="F264:F327" si="26">IF(AND(D264=0,E264=0),L264/3,(D264+E264)/2)</f>
        <v>9.875</v>
      </c>
      <c r="G264" s="61">
        <f t="shared" ref="G264:G327" si="27">F264*3</f>
        <v>29.625</v>
      </c>
      <c r="H264" s="299">
        <v>0.01</v>
      </c>
      <c r="I264" s="62">
        <f t="shared" ref="I264:I327" si="28">MAX(G264,H264*3)</f>
        <v>29.625</v>
      </c>
      <c r="J264" s="50"/>
      <c r="K264" s="62">
        <f t="shared" ref="K264:K327" si="29">MAX(I264,J264*3)</f>
        <v>29.625</v>
      </c>
      <c r="L264" s="54"/>
      <c r="M264" s="20" t="str">
        <f t="shared" ref="M264:M327" si="30">IF(ISBLANK(J264),IF(ISBLANK(H264),"Juin","Synthèse"),"Rattrapage")</f>
        <v>Synthèse</v>
      </c>
      <c r="N264" t="str">
        <f t="shared" si="25"/>
        <v>oui</v>
      </c>
      <c r="O264" s="136" t="s">
        <v>537</v>
      </c>
      <c r="P264" s="136" t="s">
        <v>64</v>
      </c>
      <c r="Q264" s="136" t="s">
        <v>1231</v>
      </c>
      <c r="R264" s="299">
        <v>0.01</v>
      </c>
    </row>
    <row r="265" spans="1:18" ht="18.75">
      <c r="A265" s="17">
        <v>258</v>
      </c>
      <c r="B265" s="123" t="s">
        <v>538</v>
      </c>
      <c r="C265" s="123" t="s">
        <v>75</v>
      </c>
      <c r="D265" s="24">
        <v>17</v>
      </c>
      <c r="E265" s="142">
        <v>7</v>
      </c>
      <c r="F265" s="60">
        <f t="shared" si="26"/>
        <v>12</v>
      </c>
      <c r="G265" s="61">
        <f t="shared" si="27"/>
        <v>36</v>
      </c>
      <c r="H265" s="142"/>
      <c r="I265" s="62">
        <f t="shared" si="28"/>
        <v>36</v>
      </c>
      <c r="J265" s="50"/>
      <c r="K265" s="62">
        <f t="shared" si="29"/>
        <v>36</v>
      </c>
      <c r="L265" s="54"/>
      <c r="M265" s="20" t="str">
        <f t="shared" si="30"/>
        <v>Juin</v>
      </c>
      <c r="N265" t="str">
        <f t="shared" si="25"/>
        <v>oui</v>
      </c>
      <c r="O265" s="136" t="s">
        <v>538</v>
      </c>
      <c r="P265" s="136" t="s">
        <v>75</v>
      </c>
      <c r="Q265" s="136"/>
      <c r="R265" s="142"/>
    </row>
    <row r="266" spans="1:18" ht="18.75">
      <c r="A266" s="17">
        <v>259</v>
      </c>
      <c r="B266" s="123" t="s">
        <v>539</v>
      </c>
      <c r="C266" s="123" t="s">
        <v>120</v>
      </c>
      <c r="D266" s="24">
        <v>8</v>
      </c>
      <c r="E266" s="142">
        <v>8.75</v>
      </c>
      <c r="F266" s="60">
        <f t="shared" si="26"/>
        <v>8.375</v>
      </c>
      <c r="G266" s="61">
        <f t="shared" si="27"/>
        <v>25.125</v>
      </c>
      <c r="H266" s="299">
        <v>1</v>
      </c>
      <c r="I266" s="62">
        <f t="shared" si="28"/>
        <v>25.125</v>
      </c>
      <c r="J266" s="50"/>
      <c r="K266" s="62">
        <f t="shared" si="29"/>
        <v>25.125</v>
      </c>
      <c r="L266" s="54"/>
      <c r="M266" s="20" t="str">
        <f t="shared" si="30"/>
        <v>Synthèse</v>
      </c>
      <c r="N266" t="str">
        <f t="shared" si="25"/>
        <v>oui</v>
      </c>
      <c r="O266" s="136" t="s">
        <v>539</v>
      </c>
      <c r="P266" s="136" t="s">
        <v>120</v>
      </c>
      <c r="Q266" s="136" t="s">
        <v>1237</v>
      </c>
      <c r="R266" s="299">
        <v>1</v>
      </c>
    </row>
    <row r="267" spans="1:18" ht="31.5">
      <c r="A267" s="17">
        <v>260</v>
      </c>
      <c r="B267" s="123" t="s">
        <v>540</v>
      </c>
      <c r="C267" s="123" t="s">
        <v>57</v>
      </c>
      <c r="D267" s="24">
        <v>14</v>
      </c>
      <c r="E267" s="142">
        <v>8.75</v>
      </c>
      <c r="F267" s="60">
        <f t="shared" si="26"/>
        <v>11.375</v>
      </c>
      <c r="G267" s="61">
        <f t="shared" si="27"/>
        <v>34.125</v>
      </c>
      <c r="H267" s="142"/>
      <c r="I267" s="62">
        <f t="shared" si="28"/>
        <v>34.125</v>
      </c>
      <c r="J267" s="50"/>
      <c r="K267" s="62">
        <f t="shared" si="29"/>
        <v>34.125</v>
      </c>
      <c r="L267" s="54"/>
      <c r="M267" s="20" t="str">
        <f t="shared" si="30"/>
        <v>Juin</v>
      </c>
      <c r="N267" t="str">
        <f t="shared" si="25"/>
        <v>oui</v>
      </c>
      <c r="O267" s="136" t="s">
        <v>540</v>
      </c>
      <c r="P267" s="136" t="s">
        <v>57</v>
      </c>
      <c r="Q267" s="136"/>
      <c r="R267" s="142"/>
    </row>
    <row r="268" spans="1:18" ht="47.25">
      <c r="A268" s="17">
        <v>261</v>
      </c>
      <c r="B268" s="123" t="s">
        <v>541</v>
      </c>
      <c r="C268" s="123" t="s">
        <v>781</v>
      </c>
      <c r="D268" s="24">
        <v>8</v>
      </c>
      <c r="E268" s="142">
        <v>5</v>
      </c>
      <c r="F268" s="60">
        <f t="shared" si="26"/>
        <v>6.5</v>
      </c>
      <c r="G268" s="61">
        <f t="shared" si="27"/>
        <v>19.5</v>
      </c>
      <c r="H268" s="299">
        <v>0.01</v>
      </c>
      <c r="I268" s="62">
        <f t="shared" si="28"/>
        <v>19.5</v>
      </c>
      <c r="J268" s="50"/>
      <c r="K268" s="62">
        <f t="shared" si="29"/>
        <v>19.5</v>
      </c>
      <c r="L268" s="54"/>
      <c r="M268" s="20" t="str">
        <f t="shared" si="30"/>
        <v>Synthèse</v>
      </c>
      <c r="N268" t="str">
        <f t="shared" si="25"/>
        <v>oui</v>
      </c>
      <c r="O268" s="136" t="s">
        <v>541</v>
      </c>
      <c r="P268" s="136" t="s">
        <v>781</v>
      </c>
      <c r="Q268" s="136" t="s">
        <v>1424</v>
      </c>
      <c r="R268" s="299">
        <v>0.01</v>
      </c>
    </row>
    <row r="269" spans="1:18" ht="18.75">
      <c r="A269" s="17">
        <v>262</v>
      </c>
      <c r="B269" s="123" t="s">
        <v>542</v>
      </c>
      <c r="C269" s="123" t="s">
        <v>71</v>
      </c>
      <c r="D269" s="24">
        <v>16</v>
      </c>
      <c r="E269" s="142">
        <v>8.75</v>
      </c>
      <c r="F269" s="60">
        <f t="shared" si="26"/>
        <v>12.375</v>
      </c>
      <c r="G269" s="61">
        <f t="shared" si="27"/>
        <v>37.125</v>
      </c>
      <c r="H269" s="142"/>
      <c r="I269" s="62">
        <f t="shared" si="28"/>
        <v>37.125</v>
      </c>
      <c r="J269" s="50"/>
      <c r="K269" s="62">
        <f t="shared" si="29"/>
        <v>37.125</v>
      </c>
      <c r="L269" s="54"/>
      <c r="M269" s="20" t="str">
        <f t="shared" si="30"/>
        <v>Juin</v>
      </c>
      <c r="N269" t="str">
        <f t="shared" si="25"/>
        <v>oui</v>
      </c>
      <c r="O269" s="136" t="s">
        <v>542</v>
      </c>
      <c r="P269" s="136" t="s">
        <v>71</v>
      </c>
      <c r="Q269" s="136"/>
      <c r="R269" s="142"/>
    </row>
    <row r="270" spans="1:18" ht="47.25">
      <c r="A270" s="17">
        <v>263</v>
      </c>
      <c r="B270" s="123" t="s">
        <v>543</v>
      </c>
      <c r="C270" s="123" t="s">
        <v>544</v>
      </c>
      <c r="D270" s="24">
        <v>16</v>
      </c>
      <c r="E270" s="142">
        <v>9.5</v>
      </c>
      <c r="F270" s="60">
        <f t="shared" si="26"/>
        <v>12.75</v>
      </c>
      <c r="G270" s="61">
        <f t="shared" si="27"/>
        <v>38.25</v>
      </c>
      <c r="H270" s="142"/>
      <c r="I270" s="62">
        <f t="shared" si="28"/>
        <v>38.25</v>
      </c>
      <c r="J270" s="50"/>
      <c r="K270" s="62">
        <f t="shared" si="29"/>
        <v>38.25</v>
      </c>
      <c r="L270" s="54"/>
      <c r="M270" s="20" t="str">
        <f t="shared" si="30"/>
        <v>Juin</v>
      </c>
      <c r="N270" t="str">
        <f t="shared" si="25"/>
        <v>oui</v>
      </c>
      <c r="O270" s="136" t="s">
        <v>543</v>
      </c>
      <c r="P270" s="136" t="s">
        <v>544</v>
      </c>
      <c r="Q270" s="136"/>
      <c r="R270" s="142"/>
    </row>
    <row r="271" spans="1:18" ht="31.5">
      <c r="A271" s="17">
        <v>264</v>
      </c>
      <c r="B271" s="123" t="s">
        <v>545</v>
      </c>
      <c r="C271" s="123" t="s">
        <v>208</v>
      </c>
      <c r="D271" s="24">
        <v>14</v>
      </c>
      <c r="E271" s="142">
        <v>9</v>
      </c>
      <c r="F271" s="60">
        <f t="shared" si="26"/>
        <v>11.5</v>
      </c>
      <c r="G271" s="61">
        <f t="shared" si="27"/>
        <v>34.5</v>
      </c>
      <c r="H271" s="142"/>
      <c r="I271" s="62">
        <f t="shared" si="28"/>
        <v>34.5</v>
      </c>
      <c r="J271" s="50"/>
      <c r="K271" s="62">
        <f t="shared" si="29"/>
        <v>34.5</v>
      </c>
      <c r="L271" s="54"/>
      <c r="M271" s="20" t="str">
        <f t="shared" si="30"/>
        <v>Juin</v>
      </c>
      <c r="N271" t="str">
        <f t="shared" si="25"/>
        <v>oui</v>
      </c>
      <c r="O271" s="136" t="s">
        <v>545</v>
      </c>
      <c r="P271" s="136" t="s">
        <v>208</v>
      </c>
      <c r="Q271" s="136"/>
      <c r="R271" s="142"/>
    </row>
    <row r="272" spans="1:18" ht="31.5">
      <c r="A272" s="17">
        <v>265</v>
      </c>
      <c r="B272" s="123" t="s">
        <v>546</v>
      </c>
      <c r="C272" s="123" t="s">
        <v>470</v>
      </c>
      <c r="D272" s="24">
        <v>8</v>
      </c>
      <c r="E272" s="142">
        <v>10.25</v>
      </c>
      <c r="F272" s="60">
        <f t="shared" si="26"/>
        <v>9.125</v>
      </c>
      <c r="G272" s="61">
        <f t="shared" si="27"/>
        <v>27.375</v>
      </c>
      <c r="H272" s="299">
        <v>6</v>
      </c>
      <c r="I272" s="62">
        <f t="shared" si="28"/>
        <v>27.375</v>
      </c>
      <c r="J272" s="50"/>
      <c r="K272" s="62">
        <f t="shared" si="29"/>
        <v>27.375</v>
      </c>
      <c r="L272" s="54"/>
      <c r="M272" s="20" t="str">
        <f t="shared" si="30"/>
        <v>Synthèse</v>
      </c>
      <c r="N272" t="str">
        <f t="shared" si="25"/>
        <v>oui</v>
      </c>
      <c r="O272" s="136" t="s">
        <v>546</v>
      </c>
      <c r="P272" s="136" t="s">
        <v>470</v>
      </c>
      <c r="Q272" s="136" t="s">
        <v>1234</v>
      </c>
      <c r="R272" s="299">
        <v>6</v>
      </c>
    </row>
    <row r="273" spans="1:18" ht="31.5">
      <c r="A273" s="17">
        <v>266</v>
      </c>
      <c r="B273" s="123" t="s">
        <v>547</v>
      </c>
      <c r="C273" s="123" t="s">
        <v>65</v>
      </c>
      <c r="D273" s="24">
        <v>14</v>
      </c>
      <c r="E273" s="142">
        <v>13.75</v>
      </c>
      <c r="F273" s="60">
        <f t="shared" si="26"/>
        <v>13.875</v>
      </c>
      <c r="G273" s="61">
        <f t="shared" si="27"/>
        <v>41.625</v>
      </c>
      <c r="H273" s="142"/>
      <c r="I273" s="62">
        <f t="shared" si="28"/>
        <v>41.625</v>
      </c>
      <c r="J273" s="50"/>
      <c r="K273" s="62">
        <f t="shared" si="29"/>
        <v>41.625</v>
      </c>
      <c r="L273" s="54"/>
      <c r="M273" s="20" t="str">
        <f t="shared" si="30"/>
        <v>Juin</v>
      </c>
      <c r="N273" t="str">
        <f t="shared" si="25"/>
        <v>oui</v>
      </c>
      <c r="O273" s="136" t="s">
        <v>547</v>
      </c>
      <c r="P273" s="136" t="s">
        <v>65</v>
      </c>
      <c r="Q273" s="136"/>
      <c r="R273" s="142"/>
    </row>
    <row r="274" spans="1:18" ht="31.5">
      <c r="A274" s="17">
        <v>267</v>
      </c>
      <c r="B274" s="123" t="s">
        <v>548</v>
      </c>
      <c r="C274" s="123" t="s">
        <v>549</v>
      </c>
      <c r="D274" s="24">
        <v>10</v>
      </c>
      <c r="E274" s="142">
        <v>4</v>
      </c>
      <c r="F274" s="60">
        <f t="shared" si="26"/>
        <v>7</v>
      </c>
      <c r="G274" s="61">
        <f t="shared" si="27"/>
        <v>21</v>
      </c>
      <c r="H274" s="299">
        <v>1</v>
      </c>
      <c r="I274" s="62">
        <f t="shared" si="28"/>
        <v>21</v>
      </c>
      <c r="J274" s="50"/>
      <c r="K274" s="62">
        <f t="shared" si="29"/>
        <v>21</v>
      </c>
      <c r="L274" s="54"/>
      <c r="M274" s="20" t="str">
        <f t="shared" si="30"/>
        <v>Synthèse</v>
      </c>
      <c r="N274" t="str">
        <f t="shared" si="25"/>
        <v>oui</v>
      </c>
      <c r="O274" s="136" t="s">
        <v>548</v>
      </c>
      <c r="P274" s="136" t="s">
        <v>549</v>
      </c>
      <c r="Q274" s="136" t="s">
        <v>1330</v>
      </c>
      <c r="R274" s="299">
        <v>1</v>
      </c>
    </row>
    <row r="275" spans="1:18" ht="18.75">
      <c r="A275" s="17">
        <v>268</v>
      </c>
      <c r="B275" s="123" t="s">
        <v>550</v>
      </c>
      <c r="C275" s="123" t="s">
        <v>78</v>
      </c>
      <c r="D275" s="24">
        <v>10</v>
      </c>
      <c r="E275" s="142">
        <v>8</v>
      </c>
      <c r="F275" s="60">
        <f t="shared" si="26"/>
        <v>9</v>
      </c>
      <c r="G275" s="61">
        <f t="shared" si="27"/>
        <v>27</v>
      </c>
      <c r="H275" s="142"/>
      <c r="I275" s="62">
        <f t="shared" si="28"/>
        <v>27</v>
      </c>
      <c r="J275" s="50"/>
      <c r="K275" s="62">
        <f t="shared" si="29"/>
        <v>27</v>
      </c>
      <c r="L275" s="54"/>
      <c r="M275" s="20" t="str">
        <f t="shared" si="30"/>
        <v>Juin</v>
      </c>
      <c r="N275" t="str">
        <f t="shared" si="25"/>
        <v>oui</v>
      </c>
      <c r="O275" s="136" t="s">
        <v>550</v>
      </c>
      <c r="P275" s="136" t="s">
        <v>78</v>
      </c>
      <c r="Q275" s="136"/>
      <c r="R275" s="142"/>
    </row>
    <row r="276" spans="1:18" ht="18.75">
      <c r="A276" s="17">
        <v>269</v>
      </c>
      <c r="B276" s="123" t="s">
        <v>551</v>
      </c>
      <c r="C276" s="123" t="s">
        <v>438</v>
      </c>
      <c r="D276" s="24">
        <v>10</v>
      </c>
      <c r="E276" s="142">
        <v>11.25</v>
      </c>
      <c r="F276" s="60">
        <f t="shared" si="26"/>
        <v>10.625</v>
      </c>
      <c r="G276" s="61">
        <f t="shared" si="27"/>
        <v>31.875</v>
      </c>
      <c r="H276" s="142"/>
      <c r="I276" s="62">
        <f t="shared" si="28"/>
        <v>31.875</v>
      </c>
      <c r="J276" s="50"/>
      <c r="K276" s="62">
        <f t="shared" si="29"/>
        <v>31.875</v>
      </c>
      <c r="L276" s="54"/>
      <c r="M276" s="20" t="str">
        <f t="shared" si="30"/>
        <v>Juin</v>
      </c>
      <c r="N276" t="str">
        <f t="shared" si="25"/>
        <v>oui</v>
      </c>
      <c r="O276" s="136" t="s">
        <v>551</v>
      </c>
      <c r="P276" s="136" t="s">
        <v>438</v>
      </c>
      <c r="Q276" s="136"/>
      <c r="R276" s="142"/>
    </row>
    <row r="277" spans="1:18" ht="31.5">
      <c r="A277" s="17">
        <v>270</v>
      </c>
      <c r="B277" s="123" t="s">
        <v>552</v>
      </c>
      <c r="C277" s="123" t="s">
        <v>68</v>
      </c>
      <c r="D277" s="24">
        <v>15</v>
      </c>
      <c r="E277" s="142">
        <v>10.5</v>
      </c>
      <c r="F277" s="60">
        <f t="shared" si="26"/>
        <v>12.75</v>
      </c>
      <c r="G277" s="61">
        <f t="shared" si="27"/>
        <v>38.25</v>
      </c>
      <c r="H277" s="142"/>
      <c r="I277" s="62">
        <f t="shared" si="28"/>
        <v>38.25</v>
      </c>
      <c r="J277" s="50"/>
      <c r="K277" s="62">
        <f t="shared" si="29"/>
        <v>38.25</v>
      </c>
      <c r="L277" s="54"/>
      <c r="M277" s="20" t="str">
        <f t="shared" si="30"/>
        <v>Juin</v>
      </c>
      <c r="N277" t="str">
        <f t="shared" si="25"/>
        <v>oui</v>
      </c>
      <c r="O277" s="136" t="s">
        <v>552</v>
      </c>
      <c r="P277" s="136" t="s">
        <v>68</v>
      </c>
      <c r="Q277" s="136"/>
      <c r="R277" s="142"/>
    </row>
    <row r="278" spans="1:18" ht="31.5">
      <c r="A278" s="17">
        <v>271</v>
      </c>
      <c r="B278" s="123" t="s">
        <v>553</v>
      </c>
      <c r="C278" s="123" t="s">
        <v>554</v>
      </c>
      <c r="D278" s="24">
        <v>16</v>
      </c>
      <c r="E278" s="142">
        <v>11.25</v>
      </c>
      <c r="F278" s="60">
        <f t="shared" si="26"/>
        <v>13.625</v>
      </c>
      <c r="G278" s="61">
        <f t="shared" si="27"/>
        <v>40.875</v>
      </c>
      <c r="H278" s="142"/>
      <c r="I278" s="62">
        <f t="shared" si="28"/>
        <v>40.875</v>
      </c>
      <c r="J278" s="50"/>
      <c r="K278" s="62">
        <f t="shared" si="29"/>
        <v>40.875</v>
      </c>
      <c r="L278" s="54"/>
      <c r="M278" s="20" t="str">
        <f t="shared" si="30"/>
        <v>Juin</v>
      </c>
      <c r="N278" t="str">
        <f t="shared" si="25"/>
        <v>oui</v>
      </c>
      <c r="O278" s="136" t="s">
        <v>553</v>
      </c>
      <c r="P278" s="136" t="s">
        <v>554</v>
      </c>
      <c r="Q278" s="136"/>
      <c r="R278" s="142"/>
    </row>
    <row r="279" spans="1:18" ht="31.5">
      <c r="A279" s="17">
        <v>272</v>
      </c>
      <c r="B279" s="123" t="s">
        <v>555</v>
      </c>
      <c r="C279" s="123" t="s">
        <v>556</v>
      </c>
      <c r="D279" s="24">
        <v>14</v>
      </c>
      <c r="E279" s="142">
        <v>6.5</v>
      </c>
      <c r="F279" s="60">
        <f t="shared" si="26"/>
        <v>10.25</v>
      </c>
      <c r="G279" s="61">
        <f t="shared" si="27"/>
        <v>30.75</v>
      </c>
      <c r="H279" s="142"/>
      <c r="I279" s="62">
        <f t="shared" si="28"/>
        <v>30.75</v>
      </c>
      <c r="J279" s="50"/>
      <c r="K279" s="62">
        <f t="shared" si="29"/>
        <v>30.75</v>
      </c>
      <c r="L279" s="54"/>
      <c r="M279" s="20" t="str">
        <f t="shared" si="30"/>
        <v>Juin</v>
      </c>
      <c r="N279" t="str">
        <f t="shared" si="25"/>
        <v>oui</v>
      </c>
      <c r="O279" s="136" t="s">
        <v>555</v>
      </c>
      <c r="P279" s="136" t="s">
        <v>556</v>
      </c>
      <c r="Q279" s="136"/>
      <c r="R279" s="142"/>
    </row>
    <row r="280" spans="1:18" ht="18.75">
      <c r="A280" s="17">
        <v>273</v>
      </c>
      <c r="B280" s="123" t="s">
        <v>557</v>
      </c>
      <c r="C280" s="123" t="s">
        <v>558</v>
      </c>
      <c r="D280" s="24">
        <v>17</v>
      </c>
      <c r="E280" s="142">
        <v>9</v>
      </c>
      <c r="F280" s="60">
        <f t="shared" si="26"/>
        <v>13</v>
      </c>
      <c r="G280" s="61">
        <f t="shared" si="27"/>
        <v>39</v>
      </c>
      <c r="H280" s="142"/>
      <c r="I280" s="62">
        <f t="shared" si="28"/>
        <v>39</v>
      </c>
      <c r="J280" s="50"/>
      <c r="K280" s="62">
        <f t="shared" si="29"/>
        <v>39</v>
      </c>
      <c r="L280" s="54"/>
      <c r="M280" s="20" t="str">
        <f t="shared" si="30"/>
        <v>Juin</v>
      </c>
      <c r="N280" t="str">
        <f t="shared" si="25"/>
        <v>oui</v>
      </c>
      <c r="O280" s="136" t="s">
        <v>557</v>
      </c>
      <c r="P280" s="136" t="s">
        <v>558</v>
      </c>
      <c r="Q280" s="136"/>
      <c r="R280" s="142"/>
    </row>
    <row r="281" spans="1:18" ht="18.75">
      <c r="A281" s="17">
        <v>274</v>
      </c>
      <c r="B281" s="123" t="s">
        <v>559</v>
      </c>
      <c r="C281" s="123" t="s">
        <v>560</v>
      </c>
      <c r="D281" s="24">
        <v>14</v>
      </c>
      <c r="E281" s="142">
        <v>11</v>
      </c>
      <c r="F281" s="60">
        <f t="shared" si="26"/>
        <v>12.5</v>
      </c>
      <c r="G281" s="61">
        <f t="shared" si="27"/>
        <v>37.5</v>
      </c>
      <c r="H281" s="142"/>
      <c r="I281" s="62">
        <f t="shared" si="28"/>
        <v>37.5</v>
      </c>
      <c r="J281" s="50"/>
      <c r="K281" s="62">
        <f t="shared" si="29"/>
        <v>37.5</v>
      </c>
      <c r="L281" s="54"/>
      <c r="M281" s="20" t="str">
        <f t="shared" si="30"/>
        <v>Juin</v>
      </c>
      <c r="N281" t="str">
        <f t="shared" si="25"/>
        <v>oui</v>
      </c>
      <c r="O281" s="136" t="s">
        <v>559</v>
      </c>
      <c r="P281" s="136" t="s">
        <v>560</v>
      </c>
      <c r="Q281" s="136"/>
      <c r="R281" s="142"/>
    </row>
    <row r="282" spans="1:18" ht="31.5">
      <c r="A282" s="17">
        <v>275</v>
      </c>
      <c r="B282" s="123" t="s">
        <v>561</v>
      </c>
      <c r="C282" s="123" t="s">
        <v>281</v>
      </c>
      <c r="D282" s="24">
        <v>17</v>
      </c>
      <c r="E282" s="142">
        <v>13.75</v>
      </c>
      <c r="F282" s="60">
        <f t="shared" si="26"/>
        <v>15.375</v>
      </c>
      <c r="G282" s="61">
        <f t="shared" si="27"/>
        <v>46.125</v>
      </c>
      <c r="H282" s="142"/>
      <c r="I282" s="62">
        <f t="shared" si="28"/>
        <v>46.125</v>
      </c>
      <c r="J282" s="50"/>
      <c r="K282" s="62">
        <f t="shared" si="29"/>
        <v>46.125</v>
      </c>
      <c r="L282" s="54"/>
      <c r="M282" s="20" t="str">
        <f t="shared" si="30"/>
        <v>Juin</v>
      </c>
      <c r="N282" t="str">
        <f t="shared" si="25"/>
        <v>oui</v>
      </c>
      <c r="O282" s="136" t="s">
        <v>561</v>
      </c>
      <c r="P282" s="136" t="s">
        <v>281</v>
      </c>
      <c r="Q282" s="136"/>
      <c r="R282" s="142"/>
    </row>
    <row r="283" spans="1:18" ht="18.75">
      <c r="A283" s="17">
        <v>276</v>
      </c>
      <c r="B283" s="123" t="s">
        <v>562</v>
      </c>
      <c r="C283" s="123" t="s">
        <v>204</v>
      </c>
      <c r="D283" s="24">
        <v>14</v>
      </c>
      <c r="E283" s="142">
        <v>10</v>
      </c>
      <c r="F283" s="60">
        <f t="shared" si="26"/>
        <v>12</v>
      </c>
      <c r="G283" s="61">
        <f t="shared" si="27"/>
        <v>36</v>
      </c>
      <c r="H283" s="142"/>
      <c r="I283" s="62">
        <f t="shared" si="28"/>
        <v>36</v>
      </c>
      <c r="J283" s="50"/>
      <c r="K283" s="62">
        <f t="shared" si="29"/>
        <v>36</v>
      </c>
      <c r="L283" s="54"/>
      <c r="M283" s="20" t="str">
        <f t="shared" si="30"/>
        <v>Juin</v>
      </c>
      <c r="N283" t="str">
        <f t="shared" si="25"/>
        <v>oui</v>
      </c>
      <c r="O283" s="136" t="s">
        <v>562</v>
      </c>
      <c r="P283" s="136" t="s">
        <v>204</v>
      </c>
      <c r="Q283" s="136"/>
      <c r="R283" s="142"/>
    </row>
    <row r="284" spans="1:18" ht="18.75">
      <c r="A284" s="17">
        <v>277</v>
      </c>
      <c r="B284" s="123" t="s">
        <v>563</v>
      </c>
      <c r="C284" s="123" t="s">
        <v>564</v>
      </c>
      <c r="D284" s="24">
        <v>14</v>
      </c>
      <c r="E284" s="142">
        <v>17.5</v>
      </c>
      <c r="F284" s="60">
        <f t="shared" si="26"/>
        <v>15.75</v>
      </c>
      <c r="G284" s="61">
        <f t="shared" si="27"/>
        <v>47.25</v>
      </c>
      <c r="H284" s="142"/>
      <c r="I284" s="62">
        <f t="shared" si="28"/>
        <v>47.25</v>
      </c>
      <c r="J284" s="50"/>
      <c r="K284" s="62">
        <f t="shared" si="29"/>
        <v>47.25</v>
      </c>
      <c r="L284" s="54"/>
      <c r="M284" s="20" t="str">
        <f t="shared" si="30"/>
        <v>Juin</v>
      </c>
      <c r="N284" t="str">
        <f t="shared" si="25"/>
        <v>oui</v>
      </c>
      <c r="O284" s="136" t="s">
        <v>563</v>
      </c>
      <c r="P284" s="136" t="s">
        <v>564</v>
      </c>
      <c r="Q284" s="136"/>
      <c r="R284" s="142"/>
    </row>
    <row r="285" spans="1:18" ht="31.5">
      <c r="A285" s="17">
        <v>278</v>
      </c>
      <c r="B285" s="123" t="s">
        <v>565</v>
      </c>
      <c r="C285" s="123" t="s">
        <v>262</v>
      </c>
      <c r="D285" s="24">
        <v>12</v>
      </c>
      <c r="E285" s="142">
        <v>14</v>
      </c>
      <c r="F285" s="60">
        <f t="shared" si="26"/>
        <v>13</v>
      </c>
      <c r="G285" s="61">
        <f t="shared" si="27"/>
        <v>39</v>
      </c>
      <c r="H285" s="142"/>
      <c r="I285" s="62">
        <f t="shared" si="28"/>
        <v>39</v>
      </c>
      <c r="J285" s="50"/>
      <c r="K285" s="62">
        <f t="shared" si="29"/>
        <v>39</v>
      </c>
      <c r="L285" s="54"/>
      <c r="M285" s="20" t="str">
        <f t="shared" si="30"/>
        <v>Juin</v>
      </c>
      <c r="N285" t="str">
        <f t="shared" si="25"/>
        <v>oui</v>
      </c>
      <c r="O285" s="136" t="s">
        <v>565</v>
      </c>
      <c r="P285" s="136" t="s">
        <v>262</v>
      </c>
      <c r="Q285" s="136"/>
      <c r="R285" s="142"/>
    </row>
    <row r="286" spans="1:18" ht="18.75">
      <c r="A286" s="17">
        <v>279</v>
      </c>
      <c r="B286" s="123" t="s">
        <v>118</v>
      </c>
      <c r="C286" s="123" t="s">
        <v>566</v>
      </c>
      <c r="D286" s="24">
        <v>12</v>
      </c>
      <c r="E286" s="142">
        <v>8.75</v>
      </c>
      <c r="F286" s="60">
        <f t="shared" si="26"/>
        <v>10.375</v>
      </c>
      <c r="G286" s="61">
        <f t="shared" si="27"/>
        <v>31.125</v>
      </c>
      <c r="H286" s="142"/>
      <c r="I286" s="62">
        <f t="shared" si="28"/>
        <v>31.125</v>
      </c>
      <c r="J286" s="50"/>
      <c r="K286" s="62">
        <f t="shared" si="29"/>
        <v>31.125</v>
      </c>
      <c r="L286" s="54"/>
      <c r="M286" s="20" t="str">
        <f t="shared" si="30"/>
        <v>Juin</v>
      </c>
      <c r="N286" t="str">
        <f t="shared" si="25"/>
        <v>oui</v>
      </c>
      <c r="O286" s="136" t="s">
        <v>118</v>
      </c>
      <c r="P286" s="136" t="s">
        <v>566</v>
      </c>
      <c r="Q286" s="136"/>
      <c r="R286" s="142"/>
    </row>
    <row r="287" spans="1:18" ht="31.5">
      <c r="A287" s="17">
        <v>280</v>
      </c>
      <c r="B287" s="123" t="s">
        <v>119</v>
      </c>
      <c r="C287" s="123" t="s">
        <v>427</v>
      </c>
      <c r="D287" s="24">
        <v>12</v>
      </c>
      <c r="E287" s="142">
        <v>2.5</v>
      </c>
      <c r="F287" s="60">
        <f t="shared" si="26"/>
        <v>7.25</v>
      </c>
      <c r="G287" s="61">
        <f t="shared" si="27"/>
        <v>21.75</v>
      </c>
      <c r="H287" s="299">
        <v>1</v>
      </c>
      <c r="I287" s="62">
        <f t="shared" si="28"/>
        <v>21.75</v>
      </c>
      <c r="J287" s="50"/>
      <c r="K287" s="62">
        <f t="shared" si="29"/>
        <v>21.75</v>
      </c>
      <c r="L287" s="54"/>
      <c r="M287" s="20" t="str">
        <f t="shared" si="30"/>
        <v>Synthèse</v>
      </c>
      <c r="N287" t="str">
        <f t="shared" si="25"/>
        <v>oui</v>
      </c>
      <c r="O287" s="136" t="s">
        <v>119</v>
      </c>
      <c r="P287" s="136" t="s">
        <v>427</v>
      </c>
      <c r="Q287" s="136" t="s">
        <v>1313</v>
      </c>
      <c r="R287" s="299">
        <v>1</v>
      </c>
    </row>
    <row r="288" spans="1:18" ht="18.75">
      <c r="A288" s="17">
        <v>281</v>
      </c>
      <c r="B288" s="123" t="s">
        <v>567</v>
      </c>
      <c r="C288" s="123" t="s">
        <v>568</v>
      </c>
      <c r="D288" s="24">
        <v>17</v>
      </c>
      <c r="E288" s="142">
        <v>6.25</v>
      </c>
      <c r="F288" s="60">
        <f t="shared" si="26"/>
        <v>11.625</v>
      </c>
      <c r="G288" s="61">
        <f t="shared" si="27"/>
        <v>34.875</v>
      </c>
      <c r="H288" s="142"/>
      <c r="I288" s="62">
        <f t="shared" si="28"/>
        <v>34.875</v>
      </c>
      <c r="J288" s="50"/>
      <c r="K288" s="62">
        <f t="shared" si="29"/>
        <v>34.875</v>
      </c>
      <c r="L288" s="54"/>
      <c r="M288" s="20" t="str">
        <f t="shared" si="30"/>
        <v>Juin</v>
      </c>
      <c r="N288" t="str">
        <f t="shared" si="25"/>
        <v>oui</v>
      </c>
      <c r="O288" s="136" t="s">
        <v>567</v>
      </c>
      <c r="P288" s="136" t="s">
        <v>568</v>
      </c>
      <c r="Q288" s="136"/>
      <c r="R288" s="142"/>
    </row>
    <row r="289" spans="1:18" ht="18.75">
      <c r="A289" s="17">
        <v>282</v>
      </c>
      <c r="B289" s="123" t="s">
        <v>569</v>
      </c>
      <c r="C289" s="123" t="s">
        <v>570</v>
      </c>
      <c r="D289" s="24">
        <v>14</v>
      </c>
      <c r="E289" s="142">
        <v>9.5</v>
      </c>
      <c r="F289" s="60">
        <f t="shared" si="26"/>
        <v>11.75</v>
      </c>
      <c r="G289" s="61">
        <f t="shared" si="27"/>
        <v>35.25</v>
      </c>
      <c r="H289" s="142"/>
      <c r="I289" s="62">
        <f t="shared" si="28"/>
        <v>35.25</v>
      </c>
      <c r="J289" s="50"/>
      <c r="K289" s="62">
        <f t="shared" si="29"/>
        <v>35.25</v>
      </c>
      <c r="L289" s="54"/>
      <c r="M289" s="20" t="str">
        <f t="shared" si="30"/>
        <v>Juin</v>
      </c>
      <c r="N289" t="str">
        <f t="shared" si="25"/>
        <v>oui</v>
      </c>
      <c r="O289" s="136" t="s">
        <v>569</v>
      </c>
      <c r="P289" s="136" t="s">
        <v>570</v>
      </c>
      <c r="Q289" s="136"/>
      <c r="R289" s="142"/>
    </row>
    <row r="290" spans="1:18" ht="31.5">
      <c r="A290" s="17">
        <v>283</v>
      </c>
      <c r="B290" s="123" t="s">
        <v>571</v>
      </c>
      <c r="C290" s="123" t="s">
        <v>572</v>
      </c>
      <c r="D290" s="24">
        <v>12</v>
      </c>
      <c r="E290" s="142">
        <v>13.5</v>
      </c>
      <c r="F290" s="60">
        <f t="shared" si="26"/>
        <v>12.75</v>
      </c>
      <c r="G290" s="61">
        <f t="shared" si="27"/>
        <v>38.25</v>
      </c>
      <c r="H290" s="142"/>
      <c r="I290" s="62">
        <f t="shared" si="28"/>
        <v>38.25</v>
      </c>
      <c r="J290" s="50"/>
      <c r="K290" s="62">
        <f t="shared" si="29"/>
        <v>38.25</v>
      </c>
      <c r="L290" s="54"/>
      <c r="M290" s="20" t="str">
        <f t="shared" si="30"/>
        <v>Juin</v>
      </c>
      <c r="N290" t="str">
        <f t="shared" si="25"/>
        <v>oui</v>
      </c>
      <c r="O290" s="136" t="s">
        <v>571</v>
      </c>
      <c r="P290" s="136" t="s">
        <v>572</v>
      </c>
      <c r="Q290" s="136"/>
      <c r="R290" s="142"/>
    </row>
    <row r="291" spans="1:18" ht="31.5">
      <c r="A291" s="17">
        <v>284</v>
      </c>
      <c r="B291" s="123" t="s">
        <v>573</v>
      </c>
      <c r="C291" s="123" t="s">
        <v>574</v>
      </c>
      <c r="D291" s="24">
        <v>14</v>
      </c>
      <c r="E291" s="142">
        <v>8</v>
      </c>
      <c r="F291" s="60">
        <f t="shared" si="26"/>
        <v>11</v>
      </c>
      <c r="G291" s="61">
        <f t="shared" si="27"/>
        <v>33</v>
      </c>
      <c r="H291" s="142"/>
      <c r="I291" s="62">
        <f t="shared" si="28"/>
        <v>33</v>
      </c>
      <c r="J291" s="50"/>
      <c r="K291" s="62">
        <f t="shared" si="29"/>
        <v>33</v>
      </c>
      <c r="L291" s="54"/>
      <c r="M291" s="20" t="str">
        <f t="shared" si="30"/>
        <v>Juin</v>
      </c>
      <c r="N291" t="str">
        <f t="shared" si="25"/>
        <v>oui</v>
      </c>
      <c r="O291" s="136" t="s">
        <v>573</v>
      </c>
      <c r="P291" s="136" t="s">
        <v>574</v>
      </c>
      <c r="Q291" s="136"/>
      <c r="R291" s="142"/>
    </row>
    <row r="292" spans="1:18" ht="31.5">
      <c r="A292" s="17">
        <v>285</v>
      </c>
      <c r="B292" s="123" t="s">
        <v>575</v>
      </c>
      <c r="C292" s="123" t="s">
        <v>576</v>
      </c>
      <c r="D292" s="24">
        <v>10</v>
      </c>
      <c r="E292" s="142">
        <v>11.5</v>
      </c>
      <c r="F292" s="60">
        <f t="shared" si="26"/>
        <v>10.75</v>
      </c>
      <c r="G292" s="61">
        <f t="shared" si="27"/>
        <v>32.25</v>
      </c>
      <c r="H292" s="142"/>
      <c r="I292" s="62">
        <f t="shared" si="28"/>
        <v>32.25</v>
      </c>
      <c r="J292" s="50"/>
      <c r="K292" s="62">
        <f t="shared" si="29"/>
        <v>32.25</v>
      </c>
      <c r="L292" s="54"/>
      <c r="M292" s="20" t="str">
        <f t="shared" si="30"/>
        <v>Juin</v>
      </c>
      <c r="N292" t="str">
        <f t="shared" si="25"/>
        <v>oui</v>
      </c>
      <c r="O292" s="136" t="s">
        <v>575</v>
      </c>
      <c r="P292" s="136" t="s">
        <v>576</v>
      </c>
      <c r="Q292" s="136"/>
      <c r="R292" s="142"/>
    </row>
    <row r="293" spans="1:18" ht="31.5">
      <c r="A293" s="17">
        <v>286</v>
      </c>
      <c r="B293" s="123" t="s">
        <v>577</v>
      </c>
      <c r="C293" s="123" t="s">
        <v>578</v>
      </c>
      <c r="D293" s="24">
        <v>14</v>
      </c>
      <c r="E293" s="142">
        <v>15.5</v>
      </c>
      <c r="F293" s="60">
        <f t="shared" si="26"/>
        <v>14.75</v>
      </c>
      <c r="G293" s="61">
        <f t="shared" si="27"/>
        <v>44.25</v>
      </c>
      <c r="H293" s="142"/>
      <c r="I293" s="62">
        <f t="shared" si="28"/>
        <v>44.25</v>
      </c>
      <c r="J293" s="50"/>
      <c r="K293" s="62">
        <f t="shared" si="29"/>
        <v>44.25</v>
      </c>
      <c r="L293" s="54"/>
      <c r="M293" s="20" t="str">
        <f t="shared" si="30"/>
        <v>Juin</v>
      </c>
      <c r="N293" t="str">
        <f t="shared" si="25"/>
        <v>oui</v>
      </c>
      <c r="O293" s="136" t="s">
        <v>577</v>
      </c>
      <c r="P293" s="136" t="s">
        <v>578</v>
      </c>
      <c r="Q293" s="136"/>
      <c r="R293" s="142"/>
    </row>
    <row r="294" spans="1:18" ht="31.5">
      <c r="A294" s="17">
        <v>287</v>
      </c>
      <c r="B294" s="123" t="s">
        <v>579</v>
      </c>
      <c r="C294" s="123" t="s">
        <v>326</v>
      </c>
      <c r="D294" s="24">
        <v>14</v>
      </c>
      <c r="E294" s="142">
        <v>9.75</v>
      </c>
      <c r="F294" s="60">
        <f t="shared" si="26"/>
        <v>11.875</v>
      </c>
      <c r="G294" s="61">
        <f t="shared" si="27"/>
        <v>35.625</v>
      </c>
      <c r="H294" s="142"/>
      <c r="I294" s="62">
        <f t="shared" si="28"/>
        <v>35.625</v>
      </c>
      <c r="J294" s="50"/>
      <c r="K294" s="62">
        <f t="shared" si="29"/>
        <v>35.625</v>
      </c>
      <c r="L294" s="54"/>
      <c r="M294" s="20" t="str">
        <f t="shared" si="30"/>
        <v>Juin</v>
      </c>
      <c r="N294" t="str">
        <f t="shared" si="25"/>
        <v>oui</v>
      </c>
      <c r="O294" s="136" t="s">
        <v>579</v>
      </c>
      <c r="P294" s="136" t="s">
        <v>326</v>
      </c>
      <c r="Q294" s="136"/>
      <c r="R294" s="142"/>
    </row>
    <row r="295" spans="1:18" ht="18.75">
      <c r="A295" s="17">
        <v>288</v>
      </c>
      <c r="B295" s="123" t="s">
        <v>62</v>
      </c>
      <c r="C295" s="123" t="s">
        <v>90</v>
      </c>
      <c r="D295" s="24">
        <v>14</v>
      </c>
      <c r="E295" s="142">
        <v>7.25</v>
      </c>
      <c r="F295" s="60">
        <f t="shared" si="26"/>
        <v>10.625</v>
      </c>
      <c r="G295" s="61">
        <f t="shared" si="27"/>
        <v>31.875</v>
      </c>
      <c r="H295" s="142"/>
      <c r="I295" s="62">
        <f t="shared" si="28"/>
        <v>31.875</v>
      </c>
      <c r="J295" s="50"/>
      <c r="K295" s="62">
        <f t="shared" si="29"/>
        <v>31.875</v>
      </c>
      <c r="L295" s="54"/>
      <c r="M295" s="20" t="str">
        <f t="shared" si="30"/>
        <v>Juin</v>
      </c>
      <c r="N295" t="str">
        <f t="shared" ref="N295:N302" si="31">IF(AND(B295=O295,C295=P295),"oui","non")</f>
        <v>oui</v>
      </c>
      <c r="O295" s="136" t="s">
        <v>62</v>
      </c>
      <c r="P295" s="136" t="s">
        <v>90</v>
      </c>
      <c r="Q295" s="136"/>
      <c r="R295" s="142"/>
    </row>
    <row r="296" spans="1:18" ht="18.75">
      <c r="A296" s="17">
        <v>289</v>
      </c>
      <c r="B296" s="123" t="s">
        <v>580</v>
      </c>
      <c r="C296" s="123" t="s">
        <v>379</v>
      </c>
      <c r="D296" s="24">
        <v>15</v>
      </c>
      <c r="E296" s="142">
        <v>5.75</v>
      </c>
      <c r="F296" s="60">
        <f t="shared" si="26"/>
        <v>10.375</v>
      </c>
      <c r="G296" s="61">
        <f t="shared" si="27"/>
        <v>31.125</v>
      </c>
      <c r="H296" s="142"/>
      <c r="I296" s="62">
        <f t="shared" si="28"/>
        <v>31.125</v>
      </c>
      <c r="J296" s="50"/>
      <c r="K296" s="62">
        <f t="shared" si="29"/>
        <v>31.125</v>
      </c>
      <c r="L296" s="54"/>
      <c r="M296" s="20" t="str">
        <f t="shared" si="30"/>
        <v>Juin</v>
      </c>
      <c r="N296" t="str">
        <f t="shared" si="31"/>
        <v>oui</v>
      </c>
      <c r="O296" s="136" t="s">
        <v>580</v>
      </c>
      <c r="P296" s="136" t="s">
        <v>379</v>
      </c>
      <c r="Q296" s="136"/>
      <c r="R296" s="142"/>
    </row>
    <row r="297" spans="1:18" ht="31.5">
      <c r="A297" s="17">
        <v>290</v>
      </c>
      <c r="B297" s="123" t="s">
        <v>581</v>
      </c>
      <c r="C297" s="123" t="s">
        <v>57</v>
      </c>
      <c r="D297" s="24">
        <v>12</v>
      </c>
      <c r="E297" s="142">
        <v>9</v>
      </c>
      <c r="F297" s="60">
        <f t="shared" si="26"/>
        <v>10.5</v>
      </c>
      <c r="G297" s="61">
        <f t="shared" si="27"/>
        <v>31.5</v>
      </c>
      <c r="H297" s="142"/>
      <c r="I297" s="62">
        <f t="shared" si="28"/>
        <v>31.5</v>
      </c>
      <c r="J297" s="50"/>
      <c r="K297" s="62">
        <f t="shared" si="29"/>
        <v>31.5</v>
      </c>
      <c r="L297" s="54"/>
      <c r="M297" s="20" t="str">
        <f t="shared" si="30"/>
        <v>Juin</v>
      </c>
      <c r="N297" t="str">
        <f t="shared" si="31"/>
        <v>oui</v>
      </c>
      <c r="O297" s="136" t="s">
        <v>581</v>
      </c>
      <c r="P297" s="136" t="s">
        <v>57</v>
      </c>
      <c r="Q297" s="136"/>
      <c r="R297" s="142"/>
    </row>
    <row r="298" spans="1:18" ht="31.5">
      <c r="A298" s="17">
        <v>291</v>
      </c>
      <c r="B298" s="123" t="s">
        <v>582</v>
      </c>
      <c r="C298" s="123" t="s">
        <v>43</v>
      </c>
      <c r="D298" s="24">
        <v>10</v>
      </c>
      <c r="E298" s="142">
        <v>4.25</v>
      </c>
      <c r="F298" s="60">
        <f t="shared" si="26"/>
        <v>7.125</v>
      </c>
      <c r="G298" s="61">
        <f t="shared" si="27"/>
        <v>21.375</v>
      </c>
      <c r="H298" s="299">
        <v>0.01</v>
      </c>
      <c r="I298" s="62">
        <f t="shared" si="28"/>
        <v>21.375</v>
      </c>
      <c r="J298" s="50"/>
      <c r="K298" s="62">
        <f t="shared" si="29"/>
        <v>21.375</v>
      </c>
      <c r="L298" s="54"/>
      <c r="M298" s="20" t="str">
        <f t="shared" si="30"/>
        <v>Synthèse</v>
      </c>
      <c r="N298" t="str">
        <f t="shared" si="31"/>
        <v>oui</v>
      </c>
      <c r="O298" s="136" t="s">
        <v>582</v>
      </c>
      <c r="P298" s="136" t="s">
        <v>43</v>
      </c>
      <c r="Q298" s="136" t="s">
        <v>1238</v>
      </c>
      <c r="R298" s="299">
        <v>0.01</v>
      </c>
    </row>
    <row r="299" spans="1:18" ht="31.5">
      <c r="A299" s="17">
        <v>292</v>
      </c>
      <c r="B299" s="123" t="s">
        <v>98</v>
      </c>
      <c r="C299" s="123" t="s">
        <v>583</v>
      </c>
      <c r="D299" s="24">
        <v>12</v>
      </c>
      <c r="E299" s="142">
        <v>11.25</v>
      </c>
      <c r="F299" s="60">
        <f t="shared" si="26"/>
        <v>11.625</v>
      </c>
      <c r="G299" s="61">
        <f t="shared" si="27"/>
        <v>34.875</v>
      </c>
      <c r="H299" s="142"/>
      <c r="I299" s="62">
        <f t="shared" si="28"/>
        <v>34.875</v>
      </c>
      <c r="J299" s="50"/>
      <c r="K299" s="62">
        <f t="shared" si="29"/>
        <v>34.875</v>
      </c>
      <c r="L299" s="54"/>
      <c r="M299" s="20" t="str">
        <f t="shared" si="30"/>
        <v>Juin</v>
      </c>
      <c r="N299" t="str">
        <f t="shared" si="31"/>
        <v>oui</v>
      </c>
      <c r="O299" s="136" t="s">
        <v>98</v>
      </c>
      <c r="P299" s="136" t="s">
        <v>583</v>
      </c>
      <c r="Q299" s="136"/>
      <c r="R299" s="142"/>
    </row>
    <row r="300" spans="1:18" ht="31.5">
      <c r="A300" s="17">
        <v>293</v>
      </c>
      <c r="B300" s="123" t="s">
        <v>584</v>
      </c>
      <c r="C300" s="123" t="s">
        <v>585</v>
      </c>
      <c r="D300" s="24">
        <v>14</v>
      </c>
      <c r="E300" s="142">
        <v>8.75</v>
      </c>
      <c r="F300" s="60">
        <f t="shared" si="26"/>
        <v>11.375</v>
      </c>
      <c r="G300" s="61">
        <f t="shared" si="27"/>
        <v>34.125</v>
      </c>
      <c r="H300" s="142"/>
      <c r="I300" s="62">
        <f t="shared" si="28"/>
        <v>34.125</v>
      </c>
      <c r="J300" s="50"/>
      <c r="K300" s="62">
        <f t="shared" si="29"/>
        <v>34.125</v>
      </c>
      <c r="L300" s="54"/>
      <c r="M300" s="20" t="str">
        <f t="shared" si="30"/>
        <v>Juin</v>
      </c>
      <c r="N300" t="str">
        <f t="shared" si="31"/>
        <v>oui</v>
      </c>
      <c r="O300" s="136" t="s">
        <v>584</v>
      </c>
      <c r="P300" s="136" t="s">
        <v>585</v>
      </c>
      <c r="Q300" s="136"/>
      <c r="R300" s="142"/>
    </row>
    <row r="301" spans="1:18" ht="31.5">
      <c r="A301" s="17">
        <v>294</v>
      </c>
      <c r="B301" s="123" t="s">
        <v>782</v>
      </c>
      <c r="C301" s="123" t="s">
        <v>215</v>
      </c>
      <c r="D301" s="24">
        <v>7</v>
      </c>
      <c r="E301" s="142">
        <v>8.25</v>
      </c>
      <c r="F301" s="60">
        <f t="shared" si="26"/>
        <v>7.625</v>
      </c>
      <c r="G301" s="61">
        <f t="shared" si="27"/>
        <v>22.875</v>
      </c>
      <c r="H301" s="299">
        <v>0.01</v>
      </c>
      <c r="I301" s="62">
        <f t="shared" si="28"/>
        <v>22.875</v>
      </c>
      <c r="J301" s="50"/>
      <c r="K301" s="62">
        <f t="shared" si="29"/>
        <v>22.875</v>
      </c>
      <c r="L301" s="54"/>
      <c r="M301" s="20" t="str">
        <f t="shared" si="30"/>
        <v>Synthèse</v>
      </c>
      <c r="N301" t="str">
        <f t="shared" si="31"/>
        <v>oui</v>
      </c>
      <c r="O301" s="136" t="s">
        <v>782</v>
      </c>
      <c r="P301" s="136" t="s">
        <v>215</v>
      </c>
      <c r="Q301" s="136" t="s">
        <v>1230</v>
      </c>
      <c r="R301" s="299">
        <v>0.01</v>
      </c>
    </row>
    <row r="302" spans="1:18" ht="31.5">
      <c r="A302" s="17">
        <v>295</v>
      </c>
      <c r="B302" s="123" t="s">
        <v>782</v>
      </c>
      <c r="C302" s="123" t="s">
        <v>783</v>
      </c>
      <c r="D302" s="24">
        <v>10</v>
      </c>
      <c r="E302" s="163"/>
      <c r="F302" s="60">
        <f t="shared" si="26"/>
        <v>5</v>
      </c>
      <c r="G302" s="61">
        <f t="shared" si="27"/>
        <v>15</v>
      </c>
      <c r="H302" s="163"/>
      <c r="I302" s="62">
        <f t="shared" si="28"/>
        <v>15</v>
      </c>
      <c r="J302" s="50"/>
      <c r="K302" s="62">
        <f t="shared" si="29"/>
        <v>15</v>
      </c>
      <c r="L302" s="54"/>
      <c r="M302" s="20" t="str">
        <f t="shared" si="30"/>
        <v>Juin</v>
      </c>
      <c r="N302" t="str">
        <f t="shared" si="31"/>
        <v>oui</v>
      </c>
      <c r="O302" s="136" t="s">
        <v>782</v>
      </c>
      <c r="P302" s="136" t="s">
        <v>783</v>
      </c>
      <c r="Q302" s="136"/>
      <c r="R302" s="163"/>
    </row>
    <row r="303" spans="1:18" ht="47.25">
      <c r="A303" s="17">
        <v>296</v>
      </c>
      <c r="B303" s="123" t="s">
        <v>586</v>
      </c>
      <c r="C303" s="123" t="s">
        <v>587</v>
      </c>
      <c r="D303" s="24">
        <v>10</v>
      </c>
      <c r="E303" s="142">
        <v>9.5</v>
      </c>
      <c r="F303" s="60">
        <f t="shared" si="26"/>
        <v>9.75</v>
      </c>
      <c r="G303" s="61">
        <f t="shared" si="27"/>
        <v>29.25</v>
      </c>
      <c r="H303" s="142"/>
      <c r="I303" s="62">
        <f t="shared" si="28"/>
        <v>29.25</v>
      </c>
      <c r="J303" s="50"/>
      <c r="K303" s="62">
        <f t="shared" si="29"/>
        <v>29.25</v>
      </c>
      <c r="L303" s="54"/>
      <c r="M303" s="20" t="str">
        <f t="shared" si="30"/>
        <v>Juin</v>
      </c>
      <c r="N303" t="str">
        <f t="shared" ref="N303:N309" si="32">IF(AND(B303=O303,C303=P303),"oui","non")</f>
        <v>oui</v>
      </c>
      <c r="O303" s="136" t="s">
        <v>586</v>
      </c>
      <c r="P303" s="136" t="s">
        <v>587</v>
      </c>
      <c r="Q303" s="136"/>
      <c r="R303" s="142"/>
    </row>
    <row r="304" spans="1:18" ht="31.5">
      <c r="A304" s="17">
        <v>297</v>
      </c>
      <c r="B304" s="123" t="s">
        <v>588</v>
      </c>
      <c r="C304" s="123" t="s">
        <v>589</v>
      </c>
      <c r="D304" s="24">
        <v>10</v>
      </c>
      <c r="E304" s="142">
        <v>5.75</v>
      </c>
      <c r="F304" s="60">
        <f t="shared" si="26"/>
        <v>7.875</v>
      </c>
      <c r="G304" s="61">
        <f t="shared" si="27"/>
        <v>23.625</v>
      </c>
      <c r="H304" s="299">
        <v>0.01</v>
      </c>
      <c r="I304" s="62">
        <f t="shared" si="28"/>
        <v>23.625</v>
      </c>
      <c r="J304" s="50"/>
      <c r="K304" s="62">
        <f t="shared" si="29"/>
        <v>23.625</v>
      </c>
      <c r="L304" s="54"/>
      <c r="M304" s="20" t="str">
        <f t="shared" si="30"/>
        <v>Synthèse</v>
      </c>
      <c r="N304" t="str">
        <f t="shared" si="32"/>
        <v>non</v>
      </c>
      <c r="O304" s="136" t="s">
        <v>784</v>
      </c>
      <c r="P304" s="136" t="s">
        <v>206</v>
      </c>
      <c r="Q304" s="136" t="s">
        <v>1315</v>
      </c>
      <c r="R304" s="299">
        <v>0.01</v>
      </c>
    </row>
    <row r="305" spans="1:18" ht="18.75">
      <c r="A305" s="17">
        <v>298</v>
      </c>
      <c r="B305" s="123" t="s">
        <v>784</v>
      </c>
      <c r="C305" s="123" t="s">
        <v>206</v>
      </c>
      <c r="D305" s="24">
        <v>7</v>
      </c>
      <c r="E305" s="142">
        <v>0.1</v>
      </c>
      <c r="F305" s="60">
        <f t="shared" si="26"/>
        <v>3.55</v>
      </c>
      <c r="G305" s="61">
        <f t="shared" si="27"/>
        <v>10.649999999999999</v>
      </c>
      <c r="H305" s="299">
        <v>0.01</v>
      </c>
      <c r="I305" s="62">
        <f t="shared" si="28"/>
        <v>10.649999999999999</v>
      </c>
      <c r="J305" s="50"/>
      <c r="K305" s="62">
        <f t="shared" si="29"/>
        <v>10.649999999999999</v>
      </c>
      <c r="L305" s="54"/>
      <c r="M305" s="20" t="str">
        <f t="shared" si="30"/>
        <v>Synthèse</v>
      </c>
      <c r="N305" t="str">
        <f t="shared" si="32"/>
        <v>non</v>
      </c>
      <c r="O305" s="136" t="s">
        <v>588</v>
      </c>
      <c r="P305" s="136" t="s">
        <v>589</v>
      </c>
      <c r="Q305" s="136" t="s">
        <v>1236</v>
      </c>
      <c r="R305" s="299">
        <v>0.01</v>
      </c>
    </row>
    <row r="306" spans="1:18" ht="31.5">
      <c r="A306" s="17">
        <v>299</v>
      </c>
      <c r="B306" s="123" t="s">
        <v>590</v>
      </c>
      <c r="C306" s="123" t="s">
        <v>591</v>
      </c>
      <c r="D306" s="24">
        <v>10</v>
      </c>
      <c r="E306" s="142">
        <v>5.75</v>
      </c>
      <c r="F306" s="60">
        <f t="shared" si="26"/>
        <v>7.875</v>
      </c>
      <c r="G306" s="61">
        <f t="shared" si="27"/>
        <v>23.625</v>
      </c>
      <c r="H306" s="299">
        <v>4</v>
      </c>
      <c r="I306" s="62">
        <f t="shared" si="28"/>
        <v>23.625</v>
      </c>
      <c r="J306" s="50"/>
      <c r="K306" s="62">
        <f t="shared" si="29"/>
        <v>23.625</v>
      </c>
      <c r="L306" s="54"/>
      <c r="M306" s="20" t="str">
        <f t="shared" si="30"/>
        <v>Synthèse</v>
      </c>
      <c r="N306" t="str">
        <f t="shared" si="32"/>
        <v>oui</v>
      </c>
      <c r="O306" s="136" t="s">
        <v>590</v>
      </c>
      <c r="P306" s="136" t="s">
        <v>591</v>
      </c>
      <c r="Q306" s="136" t="s">
        <v>1310</v>
      </c>
      <c r="R306" s="299">
        <v>4</v>
      </c>
    </row>
    <row r="307" spans="1:18" ht="31.5">
      <c r="A307" s="17">
        <v>300</v>
      </c>
      <c r="B307" s="123" t="s">
        <v>592</v>
      </c>
      <c r="C307" s="123" t="s">
        <v>593</v>
      </c>
      <c r="D307" s="24">
        <v>10</v>
      </c>
      <c r="E307" s="142">
        <v>9.75</v>
      </c>
      <c r="F307" s="60">
        <f t="shared" si="26"/>
        <v>9.875</v>
      </c>
      <c r="G307" s="61">
        <f t="shared" si="27"/>
        <v>29.625</v>
      </c>
      <c r="H307" s="299">
        <v>1</v>
      </c>
      <c r="I307" s="62">
        <f t="shared" si="28"/>
        <v>29.625</v>
      </c>
      <c r="J307" s="50"/>
      <c r="K307" s="62">
        <f t="shared" si="29"/>
        <v>29.625</v>
      </c>
      <c r="L307" s="54"/>
      <c r="M307" s="20" t="str">
        <f t="shared" si="30"/>
        <v>Synthèse</v>
      </c>
      <c r="N307" t="str">
        <f t="shared" si="32"/>
        <v>oui</v>
      </c>
      <c r="O307" s="136" t="s">
        <v>592</v>
      </c>
      <c r="P307" s="136" t="s">
        <v>593</v>
      </c>
      <c r="Q307" s="136" t="s">
        <v>1415</v>
      </c>
      <c r="R307" s="299">
        <v>1</v>
      </c>
    </row>
    <row r="308" spans="1:18" ht="31.5">
      <c r="A308" s="17">
        <v>301</v>
      </c>
      <c r="B308" s="123" t="s">
        <v>594</v>
      </c>
      <c r="C308" s="123" t="s">
        <v>417</v>
      </c>
      <c r="D308" s="24"/>
      <c r="E308" s="142">
        <v>12</v>
      </c>
      <c r="F308" s="60">
        <f t="shared" si="26"/>
        <v>6</v>
      </c>
      <c r="G308" s="61">
        <f t="shared" si="27"/>
        <v>18</v>
      </c>
      <c r="H308" s="299">
        <v>3</v>
      </c>
      <c r="I308" s="62">
        <f t="shared" si="28"/>
        <v>18</v>
      </c>
      <c r="J308" s="50"/>
      <c r="K308" s="62">
        <f t="shared" si="29"/>
        <v>18</v>
      </c>
      <c r="L308" s="54"/>
      <c r="M308" s="20" t="str">
        <f t="shared" si="30"/>
        <v>Synthèse</v>
      </c>
      <c r="N308" t="str">
        <f t="shared" si="32"/>
        <v>oui</v>
      </c>
      <c r="O308" s="136" t="s">
        <v>594</v>
      </c>
      <c r="P308" s="136" t="s">
        <v>417</v>
      </c>
      <c r="Q308" s="136" t="s">
        <v>1426</v>
      </c>
      <c r="R308" s="299">
        <v>3</v>
      </c>
    </row>
    <row r="309" spans="1:18" ht="47.25">
      <c r="A309" s="17">
        <v>302</v>
      </c>
      <c r="B309" s="123" t="s">
        <v>595</v>
      </c>
      <c r="C309" s="123" t="s">
        <v>596</v>
      </c>
      <c r="D309" s="24">
        <v>14</v>
      </c>
      <c r="E309" s="142">
        <v>12.75</v>
      </c>
      <c r="F309" s="60">
        <f t="shared" si="26"/>
        <v>13.375</v>
      </c>
      <c r="G309" s="61">
        <f t="shared" si="27"/>
        <v>40.125</v>
      </c>
      <c r="H309" s="142"/>
      <c r="I309" s="62">
        <f t="shared" si="28"/>
        <v>40.125</v>
      </c>
      <c r="J309" s="50"/>
      <c r="K309" s="62">
        <f t="shared" si="29"/>
        <v>40.125</v>
      </c>
      <c r="L309" s="54"/>
      <c r="M309" s="20" t="str">
        <f t="shared" si="30"/>
        <v>Juin</v>
      </c>
      <c r="N309" t="str">
        <f t="shared" si="32"/>
        <v>oui</v>
      </c>
      <c r="O309" s="136" t="s">
        <v>595</v>
      </c>
      <c r="P309" s="136" t="s">
        <v>596</v>
      </c>
      <c r="Q309" s="136"/>
      <c r="R309" s="142"/>
    </row>
    <row r="310" spans="1:18" ht="31.5">
      <c r="A310" s="17">
        <v>303</v>
      </c>
      <c r="B310" s="123" t="s">
        <v>597</v>
      </c>
      <c r="C310" s="123" t="s">
        <v>76</v>
      </c>
      <c r="D310" s="24">
        <v>16</v>
      </c>
      <c r="E310" s="142">
        <v>13</v>
      </c>
      <c r="F310" s="60">
        <f t="shared" si="26"/>
        <v>14.5</v>
      </c>
      <c r="G310" s="61">
        <f t="shared" si="27"/>
        <v>43.5</v>
      </c>
      <c r="H310" s="142"/>
      <c r="I310" s="62">
        <f t="shared" si="28"/>
        <v>43.5</v>
      </c>
      <c r="J310" s="50"/>
      <c r="K310" s="62">
        <f t="shared" si="29"/>
        <v>43.5</v>
      </c>
      <c r="L310" s="54"/>
      <c r="M310" s="20" t="str">
        <f t="shared" si="30"/>
        <v>Juin</v>
      </c>
      <c r="N310" t="str">
        <f t="shared" ref="N310:N341" si="33">IF(AND(B310=O310,C310=P310),"oui","non")</f>
        <v>oui</v>
      </c>
      <c r="O310" s="136" t="s">
        <v>597</v>
      </c>
      <c r="P310" s="136" t="s">
        <v>76</v>
      </c>
      <c r="Q310" s="136"/>
      <c r="R310" s="142"/>
    </row>
    <row r="311" spans="1:18" ht="31.5">
      <c r="A311" s="17">
        <v>304</v>
      </c>
      <c r="B311" s="123" t="s">
        <v>597</v>
      </c>
      <c r="C311" s="123" t="s">
        <v>598</v>
      </c>
      <c r="D311" s="24">
        <v>8</v>
      </c>
      <c r="E311" s="142">
        <v>3</v>
      </c>
      <c r="F311" s="60">
        <f t="shared" si="26"/>
        <v>5.5</v>
      </c>
      <c r="G311" s="61">
        <f t="shared" si="27"/>
        <v>16.5</v>
      </c>
      <c r="H311" s="299">
        <v>1</v>
      </c>
      <c r="I311" s="62">
        <f t="shared" si="28"/>
        <v>16.5</v>
      </c>
      <c r="J311" s="50"/>
      <c r="K311" s="62">
        <f t="shared" si="29"/>
        <v>16.5</v>
      </c>
      <c r="L311" s="54"/>
      <c r="M311" s="20" t="str">
        <f t="shared" si="30"/>
        <v>Synthèse</v>
      </c>
      <c r="N311" t="str">
        <f t="shared" si="33"/>
        <v>oui</v>
      </c>
      <c r="O311" s="136" t="s">
        <v>597</v>
      </c>
      <c r="P311" s="136" t="s">
        <v>598</v>
      </c>
      <c r="Q311" s="136" t="s">
        <v>1421</v>
      </c>
      <c r="R311" s="299">
        <v>1</v>
      </c>
    </row>
    <row r="312" spans="1:18" ht="31.5">
      <c r="A312" s="17">
        <v>305</v>
      </c>
      <c r="B312" s="123" t="s">
        <v>599</v>
      </c>
      <c r="C312" s="123" t="s">
        <v>600</v>
      </c>
      <c r="D312" s="24">
        <v>10</v>
      </c>
      <c r="E312" s="142">
        <v>10.5</v>
      </c>
      <c r="F312" s="60">
        <f t="shared" si="26"/>
        <v>10.25</v>
      </c>
      <c r="G312" s="61">
        <f t="shared" si="27"/>
        <v>30.75</v>
      </c>
      <c r="H312" s="142"/>
      <c r="I312" s="62">
        <f t="shared" si="28"/>
        <v>30.75</v>
      </c>
      <c r="J312" s="50"/>
      <c r="K312" s="62">
        <f t="shared" si="29"/>
        <v>30.75</v>
      </c>
      <c r="L312" s="54"/>
      <c r="M312" s="20" t="str">
        <f t="shared" si="30"/>
        <v>Juin</v>
      </c>
      <c r="N312" t="str">
        <f t="shared" si="33"/>
        <v>oui</v>
      </c>
      <c r="O312" s="136" t="s">
        <v>599</v>
      </c>
      <c r="P312" s="136" t="s">
        <v>600</v>
      </c>
      <c r="Q312" s="136"/>
      <c r="R312" s="142"/>
    </row>
    <row r="313" spans="1:18" ht="31.5">
      <c r="A313" s="17">
        <v>306</v>
      </c>
      <c r="B313" s="123" t="s">
        <v>601</v>
      </c>
      <c r="C313" s="123" t="s">
        <v>602</v>
      </c>
      <c r="D313" s="24">
        <v>7</v>
      </c>
      <c r="E313" s="142">
        <v>6.5</v>
      </c>
      <c r="F313" s="60">
        <f t="shared" si="26"/>
        <v>6.75</v>
      </c>
      <c r="G313" s="61">
        <f t="shared" si="27"/>
        <v>20.25</v>
      </c>
      <c r="H313" s="299">
        <v>1</v>
      </c>
      <c r="I313" s="62">
        <f t="shared" si="28"/>
        <v>20.25</v>
      </c>
      <c r="J313" s="50"/>
      <c r="K313" s="62">
        <f t="shared" si="29"/>
        <v>20.25</v>
      </c>
      <c r="L313" s="54"/>
      <c r="M313" s="20" t="str">
        <f t="shared" si="30"/>
        <v>Synthèse</v>
      </c>
      <c r="N313" t="str">
        <f t="shared" si="33"/>
        <v>oui</v>
      </c>
      <c r="O313" s="136" t="s">
        <v>601</v>
      </c>
      <c r="P313" s="136" t="s">
        <v>602</v>
      </c>
      <c r="Q313" s="136" t="s">
        <v>1312</v>
      </c>
      <c r="R313" s="299">
        <v>1</v>
      </c>
    </row>
    <row r="314" spans="1:18" ht="47.25">
      <c r="A314" s="17">
        <v>307</v>
      </c>
      <c r="B314" s="123" t="s">
        <v>603</v>
      </c>
      <c r="C314" s="123" t="s">
        <v>604</v>
      </c>
      <c r="D314" s="24">
        <v>12</v>
      </c>
      <c r="E314" s="142">
        <v>11.25</v>
      </c>
      <c r="F314" s="60">
        <f t="shared" si="26"/>
        <v>11.625</v>
      </c>
      <c r="G314" s="61">
        <f t="shared" si="27"/>
        <v>34.875</v>
      </c>
      <c r="H314" s="142"/>
      <c r="I314" s="62">
        <f t="shared" si="28"/>
        <v>34.875</v>
      </c>
      <c r="J314" s="50"/>
      <c r="K314" s="62">
        <f t="shared" si="29"/>
        <v>34.875</v>
      </c>
      <c r="L314" s="54"/>
      <c r="M314" s="20" t="str">
        <f t="shared" si="30"/>
        <v>Juin</v>
      </c>
      <c r="N314" t="str">
        <f t="shared" si="33"/>
        <v>oui</v>
      </c>
      <c r="O314" s="136" t="s">
        <v>603</v>
      </c>
      <c r="P314" s="136" t="s">
        <v>604</v>
      </c>
      <c r="Q314" s="136"/>
      <c r="R314" s="142"/>
    </row>
    <row r="315" spans="1:18" ht="31.5">
      <c r="A315" s="17">
        <v>308</v>
      </c>
      <c r="B315" s="123" t="s">
        <v>605</v>
      </c>
      <c r="C315" s="123" t="s">
        <v>606</v>
      </c>
      <c r="D315" s="24">
        <v>8</v>
      </c>
      <c r="E315" s="142">
        <v>5.75</v>
      </c>
      <c r="F315" s="60">
        <f t="shared" si="26"/>
        <v>6.875</v>
      </c>
      <c r="G315" s="61">
        <f t="shared" si="27"/>
        <v>20.625</v>
      </c>
      <c r="H315" s="299">
        <v>1</v>
      </c>
      <c r="I315" s="62">
        <f t="shared" si="28"/>
        <v>20.625</v>
      </c>
      <c r="J315" s="50"/>
      <c r="K315" s="62">
        <f t="shared" si="29"/>
        <v>20.625</v>
      </c>
      <c r="L315" s="54"/>
      <c r="M315" s="20" t="str">
        <f t="shared" si="30"/>
        <v>Synthèse</v>
      </c>
      <c r="N315" t="str">
        <f t="shared" si="33"/>
        <v>oui</v>
      </c>
      <c r="O315" s="136" t="s">
        <v>605</v>
      </c>
      <c r="P315" s="136" t="s">
        <v>606</v>
      </c>
      <c r="Q315" s="136" t="s">
        <v>1239</v>
      </c>
      <c r="R315" s="299">
        <v>1</v>
      </c>
    </row>
    <row r="316" spans="1:18" ht="31.5">
      <c r="A316" s="17">
        <v>309</v>
      </c>
      <c r="B316" s="123" t="s">
        <v>605</v>
      </c>
      <c r="C316" s="123" t="s">
        <v>39</v>
      </c>
      <c r="D316" s="24">
        <v>14</v>
      </c>
      <c r="E316" s="142">
        <v>8.75</v>
      </c>
      <c r="F316" s="60">
        <f t="shared" si="26"/>
        <v>11.375</v>
      </c>
      <c r="G316" s="61">
        <f t="shared" si="27"/>
        <v>34.125</v>
      </c>
      <c r="H316" s="142"/>
      <c r="I316" s="62">
        <f t="shared" si="28"/>
        <v>34.125</v>
      </c>
      <c r="J316" s="50"/>
      <c r="K316" s="62">
        <f t="shared" si="29"/>
        <v>34.125</v>
      </c>
      <c r="L316" s="54"/>
      <c r="M316" s="20" t="str">
        <f t="shared" si="30"/>
        <v>Juin</v>
      </c>
      <c r="N316" t="str">
        <f t="shared" si="33"/>
        <v>oui</v>
      </c>
      <c r="O316" s="136" t="s">
        <v>605</v>
      </c>
      <c r="P316" s="136" t="s">
        <v>39</v>
      </c>
      <c r="Q316" s="136"/>
      <c r="R316" s="142"/>
    </row>
    <row r="317" spans="1:18" ht="31.5">
      <c r="A317" s="17">
        <v>310</v>
      </c>
      <c r="B317" s="123" t="s">
        <v>607</v>
      </c>
      <c r="C317" s="123" t="s">
        <v>397</v>
      </c>
      <c r="D317" s="24">
        <v>7</v>
      </c>
      <c r="E317" s="142">
        <v>7.5</v>
      </c>
      <c r="F317" s="60">
        <f t="shared" si="26"/>
        <v>7.25</v>
      </c>
      <c r="G317" s="61">
        <f t="shared" si="27"/>
        <v>21.75</v>
      </c>
      <c r="H317" s="299">
        <v>0.01</v>
      </c>
      <c r="I317" s="62">
        <f t="shared" si="28"/>
        <v>21.75</v>
      </c>
      <c r="J317" s="50"/>
      <c r="K317" s="62">
        <f t="shared" si="29"/>
        <v>21.75</v>
      </c>
      <c r="L317" s="54"/>
      <c r="M317" s="20" t="str">
        <f t="shared" si="30"/>
        <v>Synthèse</v>
      </c>
      <c r="N317" t="str">
        <f t="shared" si="33"/>
        <v>oui</v>
      </c>
      <c r="O317" s="136" t="s">
        <v>607</v>
      </c>
      <c r="P317" s="136" t="s">
        <v>397</v>
      </c>
      <c r="Q317" s="136" t="s">
        <v>1433</v>
      </c>
      <c r="R317" s="299">
        <v>0.01</v>
      </c>
    </row>
    <row r="318" spans="1:18" ht="18.75">
      <c r="A318" s="17">
        <v>311</v>
      </c>
      <c r="B318" s="123" t="s">
        <v>608</v>
      </c>
      <c r="C318" s="123" t="s">
        <v>470</v>
      </c>
      <c r="D318" s="24">
        <v>14</v>
      </c>
      <c r="E318" s="142">
        <v>14.5</v>
      </c>
      <c r="F318" s="60">
        <f t="shared" si="26"/>
        <v>14.25</v>
      </c>
      <c r="G318" s="61">
        <f t="shared" si="27"/>
        <v>42.75</v>
      </c>
      <c r="H318" s="142"/>
      <c r="I318" s="62">
        <f t="shared" si="28"/>
        <v>42.75</v>
      </c>
      <c r="J318" s="50"/>
      <c r="K318" s="62">
        <f t="shared" si="29"/>
        <v>42.75</v>
      </c>
      <c r="L318" s="54"/>
      <c r="M318" s="20" t="str">
        <f t="shared" si="30"/>
        <v>Juin</v>
      </c>
      <c r="N318" t="str">
        <f t="shared" si="33"/>
        <v>oui</v>
      </c>
      <c r="O318" s="136" t="s">
        <v>608</v>
      </c>
      <c r="P318" s="136" t="s">
        <v>470</v>
      </c>
      <c r="Q318" s="136"/>
      <c r="R318" s="142"/>
    </row>
    <row r="319" spans="1:18" ht="31.5">
      <c r="A319" s="17">
        <v>312</v>
      </c>
      <c r="B319" s="123" t="s">
        <v>609</v>
      </c>
      <c r="C319" s="123" t="s">
        <v>610</v>
      </c>
      <c r="D319" s="24">
        <v>17</v>
      </c>
      <c r="E319" s="142">
        <v>13</v>
      </c>
      <c r="F319" s="60">
        <f t="shared" si="26"/>
        <v>15</v>
      </c>
      <c r="G319" s="61">
        <f t="shared" si="27"/>
        <v>45</v>
      </c>
      <c r="H319" s="142"/>
      <c r="I319" s="62">
        <f t="shared" si="28"/>
        <v>45</v>
      </c>
      <c r="J319" s="50"/>
      <c r="K319" s="62">
        <f t="shared" si="29"/>
        <v>45</v>
      </c>
      <c r="L319" s="54"/>
      <c r="M319" s="20" t="str">
        <f t="shared" si="30"/>
        <v>Juin</v>
      </c>
      <c r="N319" t="str">
        <f t="shared" si="33"/>
        <v>oui</v>
      </c>
      <c r="O319" s="136" t="s">
        <v>609</v>
      </c>
      <c r="P319" s="136" t="s">
        <v>610</v>
      </c>
      <c r="Q319" s="136"/>
      <c r="R319" s="142"/>
    </row>
    <row r="320" spans="1:18" ht="18.75">
      <c r="A320" s="17">
        <v>313</v>
      </c>
      <c r="B320" s="123" t="s">
        <v>611</v>
      </c>
      <c r="C320" s="123" t="s">
        <v>612</v>
      </c>
      <c r="D320" s="24">
        <v>16</v>
      </c>
      <c r="E320" s="142">
        <v>5.75</v>
      </c>
      <c r="F320" s="60">
        <f t="shared" si="26"/>
        <v>10.875</v>
      </c>
      <c r="G320" s="61">
        <f t="shared" si="27"/>
        <v>32.625</v>
      </c>
      <c r="H320" s="142"/>
      <c r="I320" s="62">
        <f t="shared" si="28"/>
        <v>32.625</v>
      </c>
      <c r="J320" s="50"/>
      <c r="K320" s="62">
        <f t="shared" si="29"/>
        <v>32.625</v>
      </c>
      <c r="L320" s="54"/>
      <c r="M320" s="20" t="str">
        <f t="shared" si="30"/>
        <v>Juin</v>
      </c>
      <c r="N320" t="str">
        <f t="shared" si="33"/>
        <v>oui</v>
      </c>
      <c r="O320" s="136" t="s">
        <v>611</v>
      </c>
      <c r="P320" s="136" t="s">
        <v>612</v>
      </c>
      <c r="Q320" s="136"/>
      <c r="R320" s="142"/>
    </row>
    <row r="321" spans="1:18" ht="31.5">
      <c r="A321" s="17">
        <v>314</v>
      </c>
      <c r="B321" s="123" t="s">
        <v>613</v>
      </c>
      <c r="C321" s="123" t="s">
        <v>614</v>
      </c>
      <c r="D321" s="24">
        <v>14</v>
      </c>
      <c r="E321" s="142">
        <v>10.75</v>
      </c>
      <c r="F321" s="60">
        <f t="shared" si="26"/>
        <v>12.375</v>
      </c>
      <c r="G321" s="61">
        <f t="shared" si="27"/>
        <v>37.125</v>
      </c>
      <c r="H321" s="142"/>
      <c r="I321" s="62">
        <f t="shared" si="28"/>
        <v>37.125</v>
      </c>
      <c r="J321" s="50"/>
      <c r="K321" s="62">
        <f t="shared" si="29"/>
        <v>37.125</v>
      </c>
      <c r="L321" s="54"/>
      <c r="M321" s="20" t="str">
        <f t="shared" si="30"/>
        <v>Juin</v>
      </c>
      <c r="N321" t="str">
        <f t="shared" si="33"/>
        <v>oui</v>
      </c>
      <c r="O321" s="136" t="s">
        <v>613</v>
      </c>
      <c r="P321" s="136" t="s">
        <v>614</v>
      </c>
      <c r="Q321" s="136"/>
      <c r="R321" s="142"/>
    </row>
    <row r="322" spans="1:18" ht="47.25">
      <c r="A322" s="17">
        <v>315</v>
      </c>
      <c r="B322" s="123" t="s">
        <v>615</v>
      </c>
      <c r="C322" s="123" t="s">
        <v>616</v>
      </c>
      <c r="D322" s="24">
        <v>12</v>
      </c>
      <c r="E322" s="142">
        <v>12.75</v>
      </c>
      <c r="F322" s="60">
        <f t="shared" si="26"/>
        <v>12.375</v>
      </c>
      <c r="G322" s="61">
        <f t="shared" si="27"/>
        <v>37.125</v>
      </c>
      <c r="H322" s="142"/>
      <c r="I322" s="62">
        <f t="shared" si="28"/>
        <v>37.125</v>
      </c>
      <c r="J322" s="50"/>
      <c r="K322" s="62">
        <f t="shared" si="29"/>
        <v>37.125</v>
      </c>
      <c r="L322" s="54"/>
      <c r="M322" s="20" t="str">
        <f t="shared" si="30"/>
        <v>Juin</v>
      </c>
      <c r="N322" t="str">
        <f t="shared" si="33"/>
        <v>oui</v>
      </c>
      <c r="O322" s="136" t="s">
        <v>615</v>
      </c>
      <c r="P322" s="136" t="s">
        <v>616</v>
      </c>
      <c r="Q322" s="136"/>
      <c r="R322" s="142"/>
    </row>
    <row r="323" spans="1:18" ht="31.5">
      <c r="A323" s="17">
        <v>316</v>
      </c>
      <c r="B323" s="123" t="s">
        <v>617</v>
      </c>
      <c r="C323" s="123" t="s">
        <v>618</v>
      </c>
      <c r="D323" s="24">
        <v>7</v>
      </c>
      <c r="E323" s="142">
        <v>7</v>
      </c>
      <c r="F323" s="60">
        <f t="shared" si="26"/>
        <v>7</v>
      </c>
      <c r="G323" s="61">
        <f t="shared" si="27"/>
        <v>21</v>
      </c>
      <c r="H323" s="299">
        <v>5</v>
      </c>
      <c r="I323" s="62">
        <f t="shared" si="28"/>
        <v>21</v>
      </c>
      <c r="J323" s="50"/>
      <c r="K323" s="62">
        <f t="shared" si="29"/>
        <v>21</v>
      </c>
      <c r="L323" s="54"/>
      <c r="M323" s="20" t="str">
        <f t="shared" si="30"/>
        <v>Synthèse</v>
      </c>
      <c r="N323" t="str">
        <f t="shared" si="33"/>
        <v>oui</v>
      </c>
      <c r="O323" s="136" t="s">
        <v>617</v>
      </c>
      <c r="P323" s="136" t="s">
        <v>618</v>
      </c>
      <c r="Q323" s="136" t="s">
        <v>1432</v>
      </c>
      <c r="R323" s="299">
        <v>5</v>
      </c>
    </row>
    <row r="324" spans="1:18" ht="31.5">
      <c r="A324" s="17">
        <v>317</v>
      </c>
      <c r="B324" s="123" t="s">
        <v>619</v>
      </c>
      <c r="C324" s="123" t="s">
        <v>620</v>
      </c>
      <c r="D324" s="24">
        <v>1</v>
      </c>
      <c r="E324" s="142">
        <v>5</v>
      </c>
      <c r="F324" s="60">
        <f t="shared" si="26"/>
        <v>3</v>
      </c>
      <c r="G324" s="61">
        <f t="shared" si="27"/>
        <v>9</v>
      </c>
      <c r="H324" s="299"/>
      <c r="I324" s="62">
        <f t="shared" si="28"/>
        <v>9</v>
      </c>
      <c r="J324" s="50"/>
      <c r="K324" s="62">
        <f t="shared" si="29"/>
        <v>9</v>
      </c>
      <c r="L324" s="54"/>
      <c r="M324" s="20" t="str">
        <f t="shared" si="30"/>
        <v>Juin</v>
      </c>
      <c r="N324" t="str">
        <f t="shared" si="33"/>
        <v>oui</v>
      </c>
      <c r="O324" s="136" t="s">
        <v>619</v>
      </c>
      <c r="P324" s="136" t="s">
        <v>620</v>
      </c>
      <c r="Q324" s="136" t="s">
        <v>1416</v>
      </c>
      <c r="R324" s="299">
        <v>1</v>
      </c>
    </row>
    <row r="325" spans="1:18" ht="31.5">
      <c r="A325" s="17">
        <v>318</v>
      </c>
      <c r="B325" s="123" t="s">
        <v>621</v>
      </c>
      <c r="C325" s="123" t="s">
        <v>622</v>
      </c>
      <c r="D325" s="24">
        <v>12</v>
      </c>
      <c r="E325" s="142">
        <v>2.25</v>
      </c>
      <c r="F325" s="60">
        <f t="shared" si="26"/>
        <v>7.125</v>
      </c>
      <c r="G325" s="61">
        <f t="shared" si="27"/>
        <v>21.375</v>
      </c>
      <c r="H325" s="299">
        <v>0.01</v>
      </c>
      <c r="I325" s="62">
        <f t="shared" si="28"/>
        <v>21.375</v>
      </c>
      <c r="J325" s="50"/>
      <c r="K325" s="62">
        <f t="shared" si="29"/>
        <v>21.375</v>
      </c>
      <c r="L325" s="54"/>
      <c r="M325" s="20" t="str">
        <f t="shared" si="30"/>
        <v>Synthèse</v>
      </c>
      <c r="N325" t="str">
        <f t="shared" si="33"/>
        <v>oui</v>
      </c>
      <c r="O325" s="136" t="s">
        <v>621</v>
      </c>
      <c r="P325" s="136" t="s">
        <v>622</v>
      </c>
      <c r="Q325" s="136" t="s">
        <v>1327</v>
      </c>
      <c r="R325" s="299">
        <v>0.01</v>
      </c>
    </row>
    <row r="326" spans="1:18" ht="31.5">
      <c r="A326" s="17">
        <v>319</v>
      </c>
      <c r="B326" s="123" t="s">
        <v>54</v>
      </c>
      <c r="C326" s="123" t="s">
        <v>623</v>
      </c>
      <c r="D326" s="24">
        <v>12</v>
      </c>
      <c r="E326" s="163">
        <v>2</v>
      </c>
      <c r="F326" s="60">
        <f t="shared" si="26"/>
        <v>7</v>
      </c>
      <c r="G326" s="61">
        <f t="shared" si="27"/>
        <v>21</v>
      </c>
      <c r="H326" s="299"/>
      <c r="I326" s="62">
        <f t="shared" si="28"/>
        <v>21</v>
      </c>
      <c r="J326" s="50"/>
      <c r="K326" s="62">
        <f t="shared" si="29"/>
        <v>21</v>
      </c>
      <c r="L326" s="54"/>
      <c r="M326" s="20" t="str">
        <f t="shared" si="30"/>
        <v>Juin</v>
      </c>
      <c r="N326" t="str">
        <f t="shared" si="33"/>
        <v>oui</v>
      </c>
      <c r="O326" s="136" t="s">
        <v>54</v>
      </c>
      <c r="P326" s="136" t="s">
        <v>623</v>
      </c>
      <c r="Q326" s="136" t="s">
        <v>1245</v>
      </c>
      <c r="R326" s="299">
        <v>2</v>
      </c>
    </row>
    <row r="327" spans="1:18" ht="31.5">
      <c r="A327" s="17">
        <v>320</v>
      </c>
      <c r="B327" s="123" t="s">
        <v>624</v>
      </c>
      <c r="C327" s="123" t="s">
        <v>625</v>
      </c>
      <c r="D327" s="24">
        <v>10</v>
      </c>
      <c r="E327" s="142">
        <v>2.5</v>
      </c>
      <c r="F327" s="60">
        <f t="shared" si="26"/>
        <v>6.25</v>
      </c>
      <c r="G327" s="61">
        <f t="shared" si="27"/>
        <v>18.75</v>
      </c>
      <c r="H327" s="299">
        <v>0.01</v>
      </c>
      <c r="I327" s="62">
        <f t="shared" si="28"/>
        <v>18.75</v>
      </c>
      <c r="J327" s="50"/>
      <c r="K327" s="62">
        <f t="shared" si="29"/>
        <v>18.75</v>
      </c>
      <c r="L327" s="54"/>
      <c r="M327" s="20" t="str">
        <f t="shared" si="30"/>
        <v>Synthèse</v>
      </c>
      <c r="N327" t="str">
        <f t="shared" si="33"/>
        <v>oui</v>
      </c>
      <c r="O327" s="136" t="s">
        <v>624</v>
      </c>
      <c r="P327" s="136" t="s">
        <v>625</v>
      </c>
      <c r="Q327" s="136" t="s">
        <v>1320</v>
      </c>
      <c r="R327" s="299">
        <v>0.01</v>
      </c>
    </row>
    <row r="328" spans="1:18" ht="18.75">
      <c r="A328" s="17">
        <v>321</v>
      </c>
      <c r="B328" s="123" t="s">
        <v>626</v>
      </c>
      <c r="C328" s="123" t="s">
        <v>196</v>
      </c>
      <c r="D328" s="24">
        <v>14</v>
      </c>
      <c r="E328" s="142">
        <v>8</v>
      </c>
      <c r="F328" s="60">
        <f t="shared" ref="F328:F391" si="34">IF(AND(D328=0,E328=0),L328/3,(D328+E328)/2)</f>
        <v>11</v>
      </c>
      <c r="G328" s="61">
        <f t="shared" ref="G328:G391" si="35">F328*3</f>
        <v>33</v>
      </c>
      <c r="H328" s="142"/>
      <c r="I328" s="62">
        <f t="shared" ref="I328:I391" si="36">MAX(G328,H328*3)</f>
        <v>33</v>
      </c>
      <c r="J328" s="50"/>
      <c r="K328" s="62">
        <f t="shared" ref="K328:K391" si="37">MAX(I328,J328*3)</f>
        <v>33</v>
      </c>
      <c r="L328" s="54"/>
      <c r="M328" s="20" t="str">
        <f t="shared" ref="M328:M391" si="38">IF(ISBLANK(J328),IF(ISBLANK(H328),"Juin","Synthèse"),"Rattrapage")</f>
        <v>Juin</v>
      </c>
      <c r="N328" t="str">
        <f t="shared" si="33"/>
        <v>oui</v>
      </c>
      <c r="O328" s="136" t="s">
        <v>626</v>
      </c>
      <c r="P328" s="136" t="s">
        <v>196</v>
      </c>
      <c r="Q328" s="136"/>
      <c r="R328" s="142"/>
    </row>
    <row r="329" spans="1:18" ht="18.75">
      <c r="A329" s="17">
        <v>322</v>
      </c>
      <c r="B329" s="123" t="s">
        <v>626</v>
      </c>
      <c r="C329" s="123" t="s">
        <v>84</v>
      </c>
      <c r="D329" s="24">
        <v>14</v>
      </c>
      <c r="E329" s="142">
        <v>8</v>
      </c>
      <c r="F329" s="60">
        <f t="shared" si="34"/>
        <v>11</v>
      </c>
      <c r="G329" s="61">
        <f t="shared" si="35"/>
        <v>33</v>
      </c>
      <c r="H329" s="142"/>
      <c r="I329" s="62">
        <f t="shared" si="36"/>
        <v>33</v>
      </c>
      <c r="J329" s="50"/>
      <c r="K329" s="62">
        <f t="shared" si="37"/>
        <v>33</v>
      </c>
      <c r="L329" s="54"/>
      <c r="M329" s="20" t="str">
        <f t="shared" si="38"/>
        <v>Juin</v>
      </c>
      <c r="N329" t="str">
        <f t="shared" si="33"/>
        <v>oui</v>
      </c>
      <c r="O329" s="136" t="s">
        <v>626</v>
      </c>
      <c r="P329" s="136" t="s">
        <v>84</v>
      </c>
      <c r="Q329" s="136"/>
      <c r="R329" s="142"/>
    </row>
    <row r="330" spans="1:18" ht="18.75">
      <c r="A330" s="17">
        <v>323</v>
      </c>
      <c r="B330" s="123" t="s">
        <v>627</v>
      </c>
      <c r="C330" s="123" t="s">
        <v>628</v>
      </c>
      <c r="D330" s="24">
        <v>12</v>
      </c>
      <c r="E330" s="142">
        <v>12.25</v>
      </c>
      <c r="F330" s="60">
        <f t="shared" si="34"/>
        <v>12.125</v>
      </c>
      <c r="G330" s="61">
        <f t="shared" si="35"/>
        <v>36.375</v>
      </c>
      <c r="H330" s="142"/>
      <c r="I330" s="62">
        <f t="shared" si="36"/>
        <v>36.375</v>
      </c>
      <c r="J330" s="50"/>
      <c r="K330" s="62">
        <f t="shared" si="37"/>
        <v>36.375</v>
      </c>
      <c r="L330" s="54"/>
      <c r="M330" s="20" t="str">
        <f t="shared" si="38"/>
        <v>Juin</v>
      </c>
      <c r="N330" t="str">
        <f t="shared" si="33"/>
        <v>oui</v>
      </c>
      <c r="O330" s="136" t="s">
        <v>627</v>
      </c>
      <c r="P330" s="136" t="s">
        <v>628</v>
      </c>
      <c r="Q330" s="136"/>
      <c r="R330" s="142"/>
    </row>
    <row r="331" spans="1:18" ht="18.75">
      <c r="A331" s="17">
        <v>324</v>
      </c>
      <c r="B331" s="123" t="s">
        <v>629</v>
      </c>
      <c r="C331" s="123" t="s">
        <v>228</v>
      </c>
      <c r="D331" s="24">
        <v>10</v>
      </c>
      <c r="E331" s="142">
        <v>0.75</v>
      </c>
      <c r="F331" s="60">
        <f t="shared" si="34"/>
        <v>5.375</v>
      </c>
      <c r="G331" s="61">
        <f t="shared" si="35"/>
        <v>16.125</v>
      </c>
      <c r="H331" s="299">
        <v>1</v>
      </c>
      <c r="I331" s="62">
        <f t="shared" si="36"/>
        <v>16.125</v>
      </c>
      <c r="J331" s="50"/>
      <c r="K331" s="62">
        <f t="shared" si="37"/>
        <v>16.125</v>
      </c>
      <c r="L331" s="54"/>
      <c r="M331" s="20" t="str">
        <f t="shared" si="38"/>
        <v>Synthèse</v>
      </c>
      <c r="N331" t="str">
        <f t="shared" si="33"/>
        <v>oui</v>
      </c>
      <c r="O331" s="136" t="s">
        <v>629</v>
      </c>
      <c r="P331" s="136" t="s">
        <v>228</v>
      </c>
      <c r="Q331" s="136" t="s">
        <v>1311</v>
      </c>
      <c r="R331" s="299">
        <v>1</v>
      </c>
    </row>
    <row r="332" spans="1:18" ht="18.75">
      <c r="A332" s="17">
        <v>325</v>
      </c>
      <c r="B332" s="123" t="s">
        <v>630</v>
      </c>
      <c r="C332" s="123" t="s">
        <v>631</v>
      </c>
      <c r="D332" s="24">
        <v>15</v>
      </c>
      <c r="E332" s="142">
        <v>9.5</v>
      </c>
      <c r="F332" s="60">
        <f t="shared" si="34"/>
        <v>12.25</v>
      </c>
      <c r="G332" s="61">
        <f t="shared" si="35"/>
        <v>36.75</v>
      </c>
      <c r="H332" s="142"/>
      <c r="I332" s="62">
        <f t="shared" si="36"/>
        <v>36.75</v>
      </c>
      <c r="J332" s="50"/>
      <c r="K332" s="62">
        <f t="shared" si="37"/>
        <v>36.75</v>
      </c>
      <c r="L332" s="54"/>
      <c r="M332" s="20" t="str">
        <f t="shared" si="38"/>
        <v>Juin</v>
      </c>
      <c r="N332" t="str">
        <f t="shared" si="33"/>
        <v>oui</v>
      </c>
      <c r="O332" s="136" t="s">
        <v>630</v>
      </c>
      <c r="P332" s="136" t="s">
        <v>631</v>
      </c>
      <c r="Q332" s="136"/>
      <c r="R332" s="142"/>
    </row>
    <row r="333" spans="1:18" ht="31.5">
      <c r="A333" s="17">
        <v>326</v>
      </c>
      <c r="B333" s="123" t="s">
        <v>632</v>
      </c>
      <c r="C333" s="123" t="s">
        <v>558</v>
      </c>
      <c r="D333" s="24">
        <v>14</v>
      </c>
      <c r="E333" s="142">
        <v>9</v>
      </c>
      <c r="F333" s="60">
        <f t="shared" si="34"/>
        <v>11.5</v>
      </c>
      <c r="G333" s="61">
        <f t="shared" si="35"/>
        <v>34.5</v>
      </c>
      <c r="H333" s="142"/>
      <c r="I333" s="62">
        <f t="shared" si="36"/>
        <v>34.5</v>
      </c>
      <c r="J333" s="50"/>
      <c r="K333" s="62">
        <f t="shared" si="37"/>
        <v>34.5</v>
      </c>
      <c r="L333" s="54"/>
      <c r="M333" s="20" t="str">
        <f t="shared" si="38"/>
        <v>Juin</v>
      </c>
      <c r="N333" t="str">
        <f t="shared" si="33"/>
        <v>oui</v>
      </c>
      <c r="O333" s="136" t="s">
        <v>632</v>
      </c>
      <c r="P333" s="136" t="s">
        <v>558</v>
      </c>
      <c r="Q333" s="136"/>
      <c r="R333" s="142"/>
    </row>
    <row r="334" spans="1:18" ht="18.75">
      <c r="A334" s="17">
        <v>327</v>
      </c>
      <c r="B334" s="123" t="s">
        <v>633</v>
      </c>
      <c r="C334" s="123" t="s">
        <v>634</v>
      </c>
      <c r="D334" s="24">
        <v>10</v>
      </c>
      <c r="E334" s="142">
        <v>9</v>
      </c>
      <c r="F334" s="60">
        <f t="shared" si="34"/>
        <v>9.5</v>
      </c>
      <c r="G334" s="61">
        <f t="shared" si="35"/>
        <v>28.5</v>
      </c>
      <c r="H334" s="299">
        <v>0.01</v>
      </c>
      <c r="I334" s="62">
        <f t="shared" si="36"/>
        <v>28.5</v>
      </c>
      <c r="J334" s="50"/>
      <c r="K334" s="62">
        <f t="shared" si="37"/>
        <v>28.5</v>
      </c>
      <c r="L334" s="54"/>
      <c r="M334" s="20" t="str">
        <f t="shared" si="38"/>
        <v>Synthèse</v>
      </c>
      <c r="N334" t="str">
        <f t="shared" si="33"/>
        <v>oui</v>
      </c>
      <c r="O334" s="136" t="s">
        <v>633</v>
      </c>
      <c r="P334" s="136" t="s">
        <v>634</v>
      </c>
      <c r="Q334" s="136" t="s">
        <v>1241</v>
      </c>
      <c r="R334" s="299">
        <v>0.01</v>
      </c>
    </row>
    <row r="335" spans="1:18" ht="18.75">
      <c r="A335" s="17">
        <v>328</v>
      </c>
      <c r="B335" s="123" t="s">
        <v>633</v>
      </c>
      <c r="C335" s="123" t="s">
        <v>635</v>
      </c>
      <c r="D335" s="24">
        <v>14</v>
      </c>
      <c r="E335" s="142">
        <v>6.5</v>
      </c>
      <c r="F335" s="60">
        <f t="shared" si="34"/>
        <v>10.25</v>
      </c>
      <c r="G335" s="61">
        <f t="shared" si="35"/>
        <v>30.75</v>
      </c>
      <c r="H335" s="142"/>
      <c r="I335" s="62">
        <f t="shared" si="36"/>
        <v>30.75</v>
      </c>
      <c r="J335" s="50"/>
      <c r="K335" s="62">
        <f t="shared" si="37"/>
        <v>30.75</v>
      </c>
      <c r="L335" s="54"/>
      <c r="M335" s="20" t="str">
        <f t="shared" si="38"/>
        <v>Juin</v>
      </c>
      <c r="N335" t="str">
        <f t="shared" si="33"/>
        <v>oui</v>
      </c>
      <c r="O335" s="136" t="s">
        <v>633</v>
      </c>
      <c r="P335" s="136" t="s">
        <v>635</v>
      </c>
      <c r="Q335" s="136"/>
      <c r="R335" s="142"/>
    </row>
    <row r="336" spans="1:18" ht="18.75">
      <c r="A336" s="17">
        <v>329</v>
      </c>
      <c r="B336" s="123" t="s">
        <v>636</v>
      </c>
      <c r="C336" s="123" t="s">
        <v>637</v>
      </c>
      <c r="D336" s="24">
        <v>16</v>
      </c>
      <c r="E336" s="142">
        <v>10.5</v>
      </c>
      <c r="F336" s="60">
        <f t="shared" si="34"/>
        <v>13.25</v>
      </c>
      <c r="G336" s="61">
        <f t="shared" si="35"/>
        <v>39.75</v>
      </c>
      <c r="H336" s="142"/>
      <c r="I336" s="62">
        <f t="shared" si="36"/>
        <v>39.75</v>
      </c>
      <c r="J336" s="50"/>
      <c r="K336" s="62">
        <f t="shared" si="37"/>
        <v>39.75</v>
      </c>
      <c r="L336" s="54"/>
      <c r="M336" s="20" t="str">
        <f t="shared" si="38"/>
        <v>Juin</v>
      </c>
      <c r="N336" t="str">
        <f t="shared" si="33"/>
        <v>oui</v>
      </c>
      <c r="O336" s="136" t="s">
        <v>636</v>
      </c>
      <c r="P336" s="136" t="s">
        <v>637</v>
      </c>
      <c r="Q336" s="136"/>
      <c r="R336" s="142"/>
    </row>
    <row r="337" spans="1:18" ht="31.5">
      <c r="A337" s="17">
        <v>330</v>
      </c>
      <c r="B337" s="123" t="s">
        <v>638</v>
      </c>
      <c r="C337" s="123" t="s">
        <v>337</v>
      </c>
      <c r="D337" s="24">
        <v>7</v>
      </c>
      <c r="E337" s="142">
        <v>7</v>
      </c>
      <c r="F337" s="60">
        <f t="shared" si="34"/>
        <v>7</v>
      </c>
      <c r="G337" s="61">
        <f t="shared" si="35"/>
        <v>21</v>
      </c>
      <c r="H337" s="299">
        <v>1</v>
      </c>
      <c r="I337" s="62">
        <f t="shared" si="36"/>
        <v>21</v>
      </c>
      <c r="J337" s="50"/>
      <c r="K337" s="62">
        <f t="shared" si="37"/>
        <v>21</v>
      </c>
      <c r="L337" s="54"/>
      <c r="M337" s="20" t="str">
        <f t="shared" si="38"/>
        <v>Synthèse</v>
      </c>
      <c r="N337" t="str">
        <f t="shared" si="33"/>
        <v>oui</v>
      </c>
      <c r="O337" s="136" t="s">
        <v>638</v>
      </c>
      <c r="P337" s="136" t="s">
        <v>337</v>
      </c>
      <c r="Q337" s="136" t="s">
        <v>1229</v>
      </c>
      <c r="R337" s="299">
        <v>1</v>
      </c>
    </row>
    <row r="338" spans="1:18" ht="31.5">
      <c r="A338" s="17">
        <v>331</v>
      </c>
      <c r="B338" s="123" t="s">
        <v>87</v>
      </c>
      <c r="C338" s="123" t="s">
        <v>639</v>
      </c>
      <c r="D338" s="24">
        <v>14</v>
      </c>
      <c r="E338" s="142">
        <v>16.75</v>
      </c>
      <c r="F338" s="60">
        <f t="shared" si="34"/>
        <v>15.375</v>
      </c>
      <c r="G338" s="61">
        <f t="shared" si="35"/>
        <v>46.125</v>
      </c>
      <c r="H338" s="142"/>
      <c r="I338" s="62">
        <f t="shared" si="36"/>
        <v>46.125</v>
      </c>
      <c r="J338" s="50"/>
      <c r="K338" s="62">
        <f t="shared" si="37"/>
        <v>46.125</v>
      </c>
      <c r="L338" s="54"/>
      <c r="M338" s="20" t="str">
        <f t="shared" si="38"/>
        <v>Juin</v>
      </c>
      <c r="N338" t="str">
        <f t="shared" si="33"/>
        <v>oui</v>
      </c>
      <c r="O338" s="136" t="s">
        <v>87</v>
      </c>
      <c r="P338" s="136" t="s">
        <v>639</v>
      </c>
      <c r="Q338" s="136"/>
      <c r="R338" s="142"/>
    </row>
    <row r="339" spans="1:18" ht="18.75">
      <c r="A339" s="17">
        <v>332</v>
      </c>
      <c r="B339" s="123" t="s">
        <v>640</v>
      </c>
      <c r="C339" s="123" t="s">
        <v>641</v>
      </c>
      <c r="D339" s="24">
        <v>10</v>
      </c>
      <c r="E339" s="142">
        <v>11.25</v>
      </c>
      <c r="F339" s="60">
        <f t="shared" si="34"/>
        <v>10.625</v>
      </c>
      <c r="G339" s="61">
        <f t="shared" si="35"/>
        <v>31.875</v>
      </c>
      <c r="H339" s="142"/>
      <c r="I339" s="62">
        <f t="shared" si="36"/>
        <v>31.875</v>
      </c>
      <c r="J339" s="50"/>
      <c r="K339" s="62">
        <f t="shared" si="37"/>
        <v>31.875</v>
      </c>
      <c r="L339" s="54"/>
      <c r="M339" s="20" t="str">
        <f t="shared" si="38"/>
        <v>Juin</v>
      </c>
      <c r="N339" t="str">
        <f t="shared" si="33"/>
        <v>oui</v>
      </c>
      <c r="O339" s="136" t="s">
        <v>640</v>
      </c>
      <c r="P339" s="136" t="s">
        <v>641</v>
      </c>
      <c r="Q339" s="136"/>
      <c r="R339" s="142"/>
    </row>
    <row r="340" spans="1:18" ht="47.25">
      <c r="A340" s="17">
        <v>333</v>
      </c>
      <c r="B340" s="123" t="s">
        <v>642</v>
      </c>
      <c r="C340" s="123" t="s">
        <v>643</v>
      </c>
      <c r="D340" s="24">
        <v>14</v>
      </c>
      <c r="E340" s="142">
        <v>6.75</v>
      </c>
      <c r="F340" s="60">
        <f t="shared" si="34"/>
        <v>10.375</v>
      </c>
      <c r="G340" s="61">
        <f t="shared" si="35"/>
        <v>31.125</v>
      </c>
      <c r="H340" s="142"/>
      <c r="I340" s="62">
        <f t="shared" si="36"/>
        <v>31.125</v>
      </c>
      <c r="J340" s="50"/>
      <c r="K340" s="62">
        <f t="shared" si="37"/>
        <v>31.125</v>
      </c>
      <c r="L340" s="54"/>
      <c r="M340" s="20" t="str">
        <f t="shared" si="38"/>
        <v>Juin</v>
      </c>
      <c r="N340" t="str">
        <f t="shared" si="33"/>
        <v>oui</v>
      </c>
      <c r="O340" s="136" t="s">
        <v>642</v>
      </c>
      <c r="P340" s="136" t="s">
        <v>643</v>
      </c>
      <c r="Q340" s="136"/>
      <c r="R340" s="142"/>
    </row>
    <row r="341" spans="1:18" ht="31.5">
      <c r="A341" s="17">
        <v>334</v>
      </c>
      <c r="B341" s="123" t="s">
        <v>56</v>
      </c>
      <c r="C341" s="123" t="s">
        <v>785</v>
      </c>
      <c r="D341" s="24"/>
      <c r="E341" s="163"/>
      <c r="F341" s="60">
        <f t="shared" si="34"/>
        <v>12</v>
      </c>
      <c r="G341" s="61">
        <f t="shared" si="35"/>
        <v>36</v>
      </c>
      <c r="H341" s="163"/>
      <c r="I341" s="62">
        <f t="shared" si="36"/>
        <v>36</v>
      </c>
      <c r="J341" s="50"/>
      <c r="K341" s="62">
        <f t="shared" si="37"/>
        <v>36</v>
      </c>
      <c r="L341" s="54">
        <v>36</v>
      </c>
      <c r="M341" s="20" t="str">
        <f t="shared" si="38"/>
        <v>Juin</v>
      </c>
      <c r="N341" t="str">
        <f t="shared" si="33"/>
        <v>oui</v>
      </c>
      <c r="O341" s="136" t="s">
        <v>56</v>
      </c>
      <c r="P341" s="136" t="s">
        <v>785</v>
      </c>
      <c r="Q341" s="136"/>
      <c r="R341" s="163"/>
    </row>
    <row r="342" spans="1:18" ht="31.5">
      <c r="A342" s="17">
        <v>335</v>
      </c>
      <c r="B342" s="123" t="s">
        <v>644</v>
      </c>
      <c r="C342" s="123" t="s">
        <v>281</v>
      </c>
      <c r="D342" s="24">
        <v>14</v>
      </c>
      <c r="E342" s="142">
        <v>11.25</v>
      </c>
      <c r="F342" s="60">
        <f t="shared" si="34"/>
        <v>12.625</v>
      </c>
      <c r="G342" s="61">
        <f t="shared" si="35"/>
        <v>37.875</v>
      </c>
      <c r="H342" s="142"/>
      <c r="I342" s="62">
        <f t="shared" si="36"/>
        <v>37.875</v>
      </c>
      <c r="J342" s="50"/>
      <c r="K342" s="62">
        <f t="shared" si="37"/>
        <v>37.875</v>
      </c>
      <c r="L342" s="54"/>
      <c r="M342" s="20" t="str">
        <f t="shared" si="38"/>
        <v>Juin</v>
      </c>
      <c r="N342" t="str">
        <f t="shared" ref="N342:N373" si="39">IF(AND(B342=O342,C342=P342),"oui","non")</f>
        <v>oui</v>
      </c>
      <c r="O342" s="136" t="s">
        <v>644</v>
      </c>
      <c r="P342" s="136" t="s">
        <v>281</v>
      </c>
      <c r="Q342" s="136"/>
      <c r="R342" s="142"/>
    </row>
    <row r="343" spans="1:18" ht="18.75">
      <c r="A343" s="17">
        <v>336</v>
      </c>
      <c r="B343" s="123" t="s">
        <v>645</v>
      </c>
      <c r="C343" s="123" t="s">
        <v>646</v>
      </c>
      <c r="D343" s="24">
        <v>8</v>
      </c>
      <c r="E343" s="142">
        <v>8.75</v>
      </c>
      <c r="F343" s="60">
        <f t="shared" si="34"/>
        <v>8.375</v>
      </c>
      <c r="G343" s="61">
        <f t="shared" si="35"/>
        <v>25.125</v>
      </c>
      <c r="H343" s="142"/>
      <c r="I343" s="62">
        <f t="shared" si="36"/>
        <v>25.125</v>
      </c>
      <c r="J343" s="50"/>
      <c r="K343" s="62">
        <f t="shared" si="37"/>
        <v>25.125</v>
      </c>
      <c r="L343" s="54"/>
      <c r="M343" s="20" t="str">
        <f t="shared" si="38"/>
        <v>Juin</v>
      </c>
      <c r="N343" t="str">
        <f t="shared" si="39"/>
        <v>oui</v>
      </c>
      <c r="O343" s="136" t="s">
        <v>645</v>
      </c>
      <c r="P343" s="136" t="s">
        <v>646</v>
      </c>
      <c r="Q343" s="136"/>
      <c r="R343" s="142"/>
    </row>
    <row r="344" spans="1:18" ht="31.5">
      <c r="A344" s="17">
        <v>337</v>
      </c>
      <c r="B344" s="123" t="s">
        <v>647</v>
      </c>
      <c r="C344" s="123" t="s">
        <v>44</v>
      </c>
      <c r="D344" s="24">
        <v>12</v>
      </c>
      <c r="E344" s="142">
        <v>8.5</v>
      </c>
      <c r="F344" s="60">
        <f t="shared" si="34"/>
        <v>10.25</v>
      </c>
      <c r="G344" s="61">
        <f t="shared" si="35"/>
        <v>30.75</v>
      </c>
      <c r="H344" s="142"/>
      <c r="I344" s="62">
        <f t="shared" si="36"/>
        <v>30.75</v>
      </c>
      <c r="J344" s="50"/>
      <c r="K344" s="62">
        <f t="shared" si="37"/>
        <v>30.75</v>
      </c>
      <c r="L344" s="54"/>
      <c r="M344" s="20" t="str">
        <f t="shared" si="38"/>
        <v>Juin</v>
      </c>
      <c r="N344" t="str">
        <f t="shared" si="39"/>
        <v>oui</v>
      </c>
      <c r="O344" s="136" t="s">
        <v>647</v>
      </c>
      <c r="P344" s="136" t="s">
        <v>44</v>
      </c>
      <c r="Q344" s="136"/>
      <c r="R344" s="142"/>
    </row>
    <row r="345" spans="1:18" ht="18.75">
      <c r="A345" s="17">
        <v>338</v>
      </c>
      <c r="B345" s="123" t="s">
        <v>648</v>
      </c>
      <c r="C345" s="123" t="s">
        <v>649</v>
      </c>
      <c r="D345" s="24">
        <v>16</v>
      </c>
      <c r="E345" s="142">
        <v>8.5</v>
      </c>
      <c r="F345" s="60">
        <f t="shared" si="34"/>
        <v>12.25</v>
      </c>
      <c r="G345" s="61">
        <f t="shared" si="35"/>
        <v>36.75</v>
      </c>
      <c r="H345" s="142"/>
      <c r="I345" s="62">
        <f t="shared" si="36"/>
        <v>36.75</v>
      </c>
      <c r="J345" s="50"/>
      <c r="K345" s="62">
        <f t="shared" si="37"/>
        <v>36.75</v>
      </c>
      <c r="L345" s="54"/>
      <c r="M345" s="20" t="str">
        <f t="shared" si="38"/>
        <v>Juin</v>
      </c>
      <c r="N345" t="str">
        <f t="shared" si="39"/>
        <v>oui</v>
      </c>
      <c r="O345" s="136" t="s">
        <v>648</v>
      </c>
      <c r="P345" s="136" t="s">
        <v>649</v>
      </c>
      <c r="Q345" s="136"/>
      <c r="R345" s="142"/>
    </row>
    <row r="346" spans="1:18" ht="18.75">
      <c r="A346" s="17">
        <v>339</v>
      </c>
      <c r="B346" s="123" t="s">
        <v>650</v>
      </c>
      <c r="C346" s="123" t="s">
        <v>651</v>
      </c>
      <c r="D346" s="24">
        <v>8</v>
      </c>
      <c r="E346" s="142">
        <v>3</v>
      </c>
      <c r="F346" s="60">
        <f t="shared" si="34"/>
        <v>5.5</v>
      </c>
      <c r="G346" s="61">
        <f t="shared" si="35"/>
        <v>16.5</v>
      </c>
      <c r="H346" s="299">
        <v>0.01</v>
      </c>
      <c r="I346" s="62">
        <f t="shared" si="36"/>
        <v>16.5</v>
      </c>
      <c r="J346" s="50"/>
      <c r="K346" s="62">
        <f t="shared" si="37"/>
        <v>16.5</v>
      </c>
      <c r="L346" s="54"/>
      <c r="M346" s="20" t="str">
        <f t="shared" si="38"/>
        <v>Synthèse</v>
      </c>
      <c r="N346" t="str">
        <f t="shared" si="39"/>
        <v>oui</v>
      </c>
      <c r="O346" s="136" t="s">
        <v>650</v>
      </c>
      <c r="P346" s="136" t="s">
        <v>651</v>
      </c>
      <c r="Q346" s="136" t="s">
        <v>1242</v>
      </c>
      <c r="R346" s="299">
        <v>0.01</v>
      </c>
    </row>
    <row r="347" spans="1:18" ht="31.5">
      <c r="A347" s="17">
        <v>340</v>
      </c>
      <c r="B347" s="123" t="s">
        <v>652</v>
      </c>
      <c r="C347" s="123" t="s">
        <v>653</v>
      </c>
      <c r="D347" s="24">
        <v>14</v>
      </c>
      <c r="E347" s="142">
        <v>4.75</v>
      </c>
      <c r="F347" s="60">
        <f t="shared" si="34"/>
        <v>9.375</v>
      </c>
      <c r="G347" s="61">
        <f t="shared" si="35"/>
        <v>28.125</v>
      </c>
      <c r="H347" s="299">
        <v>5</v>
      </c>
      <c r="I347" s="62">
        <f t="shared" si="36"/>
        <v>28.125</v>
      </c>
      <c r="J347" s="50"/>
      <c r="K347" s="62">
        <f t="shared" si="37"/>
        <v>28.125</v>
      </c>
      <c r="L347" s="54"/>
      <c r="M347" s="20" t="str">
        <f t="shared" si="38"/>
        <v>Synthèse</v>
      </c>
      <c r="N347" t="str">
        <f t="shared" si="39"/>
        <v>oui</v>
      </c>
      <c r="O347" s="136" t="s">
        <v>652</v>
      </c>
      <c r="P347" s="136" t="s">
        <v>653</v>
      </c>
      <c r="Q347" s="136" t="s">
        <v>1318</v>
      </c>
      <c r="R347" s="299">
        <v>5</v>
      </c>
    </row>
    <row r="348" spans="1:18" ht="18.75">
      <c r="A348" s="17">
        <v>341</v>
      </c>
      <c r="B348" s="123" t="s">
        <v>122</v>
      </c>
      <c r="C348" s="123" t="s">
        <v>654</v>
      </c>
      <c r="D348" s="24">
        <v>10</v>
      </c>
      <c r="E348" s="142">
        <v>7</v>
      </c>
      <c r="F348" s="60">
        <f t="shared" si="34"/>
        <v>8.5</v>
      </c>
      <c r="G348" s="61">
        <f t="shared" si="35"/>
        <v>25.5</v>
      </c>
      <c r="H348" s="299">
        <v>0.01</v>
      </c>
      <c r="I348" s="62">
        <f t="shared" si="36"/>
        <v>25.5</v>
      </c>
      <c r="J348" s="50"/>
      <c r="K348" s="62">
        <f t="shared" si="37"/>
        <v>25.5</v>
      </c>
      <c r="L348" s="54"/>
      <c r="M348" s="20" t="str">
        <f t="shared" si="38"/>
        <v>Synthèse</v>
      </c>
      <c r="N348" t="str">
        <f t="shared" si="39"/>
        <v>oui</v>
      </c>
      <c r="O348" s="136" t="s">
        <v>122</v>
      </c>
      <c r="P348" s="136" t="s">
        <v>654</v>
      </c>
      <c r="Q348" s="136" t="s">
        <v>1417</v>
      </c>
      <c r="R348" s="299">
        <v>0.01</v>
      </c>
    </row>
    <row r="349" spans="1:18" ht="31.5">
      <c r="A349" s="17">
        <v>342</v>
      </c>
      <c r="B349" s="123" t="s">
        <v>655</v>
      </c>
      <c r="C349" s="123" t="s">
        <v>656</v>
      </c>
      <c r="D349" s="24">
        <v>14</v>
      </c>
      <c r="E349" s="142">
        <v>0.75</v>
      </c>
      <c r="F349" s="60">
        <f t="shared" si="34"/>
        <v>7.375</v>
      </c>
      <c r="G349" s="61">
        <f t="shared" si="35"/>
        <v>22.125</v>
      </c>
      <c r="H349" s="299">
        <v>0.01</v>
      </c>
      <c r="I349" s="62">
        <f t="shared" si="36"/>
        <v>22.125</v>
      </c>
      <c r="J349" s="50"/>
      <c r="K349" s="62">
        <f t="shared" si="37"/>
        <v>22.125</v>
      </c>
      <c r="L349" s="54"/>
      <c r="M349" s="20" t="str">
        <f t="shared" si="38"/>
        <v>Synthèse</v>
      </c>
      <c r="N349" t="str">
        <f t="shared" si="39"/>
        <v>oui</v>
      </c>
      <c r="O349" s="136" t="s">
        <v>655</v>
      </c>
      <c r="P349" s="136" t="s">
        <v>656</v>
      </c>
      <c r="Q349" s="136" t="s">
        <v>1317</v>
      </c>
      <c r="R349" s="299">
        <v>0.01</v>
      </c>
    </row>
    <row r="350" spans="1:18" ht="31.5">
      <c r="A350" s="17">
        <v>343</v>
      </c>
      <c r="B350" s="123" t="s">
        <v>123</v>
      </c>
      <c r="C350" s="123" t="s">
        <v>58</v>
      </c>
      <c r="D350" s="24">
        <v>10</v>
      </c>
      <c r="E350" s="142">
        <v>10.5</v>
      </c>
      <c r="F350" s="60">
        <f t="shared" si="34"/>
        <v>10.25</v>
      </c>
      <c r="G350" s="61">
        <f t="shared" si="35"/>
        <v>30.75</v>
      </c>
      <c r="H350" s="142"/>
      <c r="I350" s="62">
        <f t="shared" si="36"/>
        <v>30.75</v>
      </c>
      <c r="J350" s="50"/>
      <c r="K350" s="62">
        <f t="shared" si="37"/>
        <v>30.75</v>
      </c>
      <c r="L350" s="54"/>
      <c r="M350" s="20" t="str">
        <f t="shared" si="38"/>
        <v>Juin</v>
      </c>
      <c r="N350" t="str">
        <f t="shared" si="39"/>
        <v>oui</v>
      </c>
      <c r="O350" s="136" t="s">
        <v>123</v>
      </c>
      <c r="P350" s="136" t="s">
        <v>58</v>
      </c>
      <c r="Q350" s="136"/>
      <c r="R350" s="142"/>
    </row>
    <row r="351" spans="1:18" ht="31.5">
      <c r="A351" s="17">
        <v>344</v>
      </c>
      <c r="B351" s="123" t="s">
        <v>657</v>
      </c>
      <c r="C351" s="123" t="s">
        <v>356</v>
      </c>
      <c r="D351" s="24">
        <v>12</v>
      </c>
      <c r="E351" s="142">
        <v>7.25</v>
      </c>
      <c r="F351" s="60">
        <f t="shared" si="34"/>
        <v>9.625</v>
      </c>
      <c r="G351" s="61">
        <f t="shared" si="35"/>
        <v>28.875</v>
      </c>
      <c r="H351" s="299">
        <v>0.01</v>
      </c>
      <c r="I351" s="62">
        <f t="shared" si="36"/>
        <v>28.875</v>
      </c>
      <c r="J351" s="50"/>
      <c r="K351" s="62">
        <f t="shared" si="37"/>
        <v>28.875</v>
      </c>
      <c r="L351" s="54"/>
      <c r="M351" s="20" t="str">
        <f t="shared" si="38"/>
        <v>Synthèse</v>
      </c>
      <c r="N351" t="str">
        <f t="shared" si="39"/>
        <v>oui</v>
      </c>
      <c r="O351" s="136" t="s">
        <v>657</v>
      </c>
      <c r="P351" s="136" t="s">
        <v>356</v>
      </c>
      <c r="Q351" s="136" t="s">
        <v>1326</v>
      </c>
      <c r="R351" s="299">
        <v>0.01</v>
      </c>
    </row>
    <row r="352" spans="1:18" ht="31.5">
      <c r="A352" s="17">
        <v>345</v>
      </c>
      <c r="B352" s="123" t="s">
        <v>657</v>
      </c>
      <c r="C352" s="123" t="s">
        <v>658</v>
      </c>
      <c r="D352" s="24">
        <v>16</v>
      </c>
      <c r="E352" s="142">
        <v>7.75</v>
      </c>
      <c r="F352" s="60">
        <f t="shared" si="34"/>
        <v>11.875</v>
      </c>
      <c r="G352" s="61">
        <f t="shared" si="35"/>
        <v>35.625</v>
      </c>
      <c r="H352" s="142"/>
      <c r="I352" s="62">
        <f t="shared" si="36"/>
        <v>35.625</v>
      </c>
      <c r="J352" s="50"/>
      <c r="K352" s="62">
        <f t="shared" si="37"/>
        <v>35.625</v>
      </c>
      <c r="L352" s="54"/>
      <c r="M352" s="20" t="str">
        <f t="shared" si="38"/>
        <v>Juin</v>
      </c>
      <c r="N352" t="str">
        <f t="shared" si="39"/>
        <v>oui</v>
      </c>
      <c r="O352" s="136" t="s">
        <v>657</v>
      </c>
      <c r="P352" s="136" t="s">
        <v>658</v>
      </c>
      <c r="Q352" s="136"/>
      <c r="R352" s="142"/>
    </row>
    <row r="353" spans="1:18" ht="47.25">
      <c r="A353" s="17">
        <v>346</v>
      </c>
      <c r="B353" s="123" t="s">
        <v>659</v>
      </c>
      <c r="C353" s="123" t="s">
        <v>660</v>
      </c>
      <c r="D353" s="24">
        <v>8</v>
      </c>
      <c r="E353" s="142">
        <v>11</v>
      </c>
      <c r="F353" s="60">
        <f t="shared" si="34"/>
        <v>9.5</v>
      </c>
      <c r="G353" s="61">
        <f t="shared" si="35"/>
        <v>28.5</v>
      </c>
      <c r="H353" s="299">
        <v>1</v>
      </c>
      <c r="I353" s="62">
        <f t="shared" si="36"/>
        <v>28.5</v>
      </c>
      <c r="J353" s="50"/>
      <c r="K353" s="62">
        <f t="shared" si="37"/>
        <v>28.5</v>
      </c>
      <c r="L353" s="54"/>
      <c r="M353" s="20" t="str">
        <f t="shared" si="38"/>
        <v>Synthèse</v>
      </c>
      <c r="N353" t="str">
        <f t="shared" si="39"/>
        <v>oui</v>
      </c>
      <c r="O353" s="136" t="s">
        <v>659</v>
      </c>
      <c r="P353" s="136" t="s">
        <v>660</v>
      </c>
      <c r="Q353" s="136" t="s">
        <v>1243</v>
      </c>
      <c r="R353" s="299">
        <v>1</v>
      </c>
    </row>
    <row r="354" spans="1:18" ht="31.5">
      <c r="A354" s="17">
        <v>347</v>
      </c>
      <c r="B354" s="123" t="s">
        <v>661</v>
      </c>
      <c r="C354" s="123" t="s">
        <v>94</v>
      </c>
      <c r="D354" s="24">
        <v>10</v>
      </c>
      <c r="E354" s="142">
        <v>11.75</v>
      </c>
      <c r="F354" s="60">
        <f t="shared" si="34"/>
        <v>10.875</v>
      </c>
      <c r="G354" s="61">
        <f t="shared" si="35"/>
        <v>32.625</v>
      </c>
      <c r="H354" s="142"/>
      <c r="I354" s="62">
        <f t="shared" si="36"/>
        <v>32.625</v>
      </c>
      <c r="J354" s="50"/>
      <c r="K354" s="62">
        <f t="shared" si="37"/>
        <v>32.625</v>
      </c>
      <c r="L354" s="54"/>
      <c r="M354" s="20" t="str">
        <f t="shared" si="38"/>
        <v>Juin</v>
      </c>
      <c r="N354" t="str">
        <f t="shared" si="39"/>
        <v>oui</v>
      </c>
      <c r="O354" s="136" t="s">
        <v>661</v>
      </c>
      <c r="P354" s="136" t="s">
        <v>94</v>
      </c>
      <c r="Q354" s="136"/>
      <c r="R354" s="142"/>
    </row>
    <row r="355" spans="1:18" ht="31.5">
      <c r="A355" s="17">
        <v>348</v>
      </c>
      <c r="B355" s="123" t="s">
        <v>662</v>
      </c>
      <c r="C355" s="123" t="s">
        <v>53</v>
      </c>
      <c r="D355" s="24">
        <v>15</v>
      </c>
      <c r="E355" s="142">
        <v>12.25</v>
      </c>
      <c r="F355" s="60">
        <f t="shared" si="34"/>
        <v>13.625</v>
      </c>
      <c r="G355" s="61">
        <f t="shared" si="35"/>
        <v>40.875</v>
      </c>
      <c r="H355" s="142"/>
      <c r="I355" s="62">
        <f t="shared" si="36"/>
        <v>40.875</v>
      </c>
      <c r="J355" s="50"/>
      <c r="K355" s="62">
        <f t="shared" si="37"/>
        <v>40.875</v>
      </c>
      <c r="L355" s="54"/>
      <c r="M355" s="20" t="str">
        <f t="shared" si="38"/>
        <v>Juin</v>
      </c>
      <c r="N355" t="str">
        <f t="shared" si="39"/>
        <v>oui</v>
      </c>
      <c r="O355" s="136" t="s">
        <v>662</v>
      </c>
      <c r="P355" s="136" t="s">
        <v>53</v>
      </c>
      <c r="Q355" s="136"/>
      <c r="R355" s="142"/>
    </row>
    <row r="356" spans="1:18" ht="47.25">
      <c r="A356" s="17">
        <v>349</v>
      </c>
      <c r="B356" s="123" t="s">
        <v>663</v>
      </c>
      <c r="C356" s="123" t="s">
        <v>664</v>
      </c>
      <c r="D356" s="24">
        <v>8</v>
      </c>
      <c r="E356" s="142">
        <v>9.25</v>
      </c>
      <c r="F356" s="60">
        <f t="shared" si="34"/>
        <v>8.625</v>
      </c>
      <c r="G356" s="61">
        <f t="shared" si="35"/>
        <v>25.875</v>
      </c>
      <c r="H356" s="299">
        <v>2</v>
      </c>
      <c r="I356" s="62">
        <f t="shared" si="36"/>
        <v>25.875</v>
      </c>
      <c r="J356" s="50"/>
      <c r="K356" s="62">
        <f t="shared" si="37"/>
        <v>25.875</v>
      </c>
      <c r="L356" s="54"/>
      <c r="M356" s="20" t="str">
        <f t="shared" si="38"/>
        <v>Synthèse</v>
      </c>
      <c r="N356" t="str">
        <f t="shared" si="39"/>
        <v>oui</v>
      </c>
      <c r="O356" s="136" t="s">
        <v>663</v>
      </c>
      <c r="P356" s="136" t="s">
        <v>664</v>
      </c>
      <c r="Q356" s="136" t="s">
        <v>1430</v>
      </c>
      <c r="R356" s="299">
        <v>2</v>
      </c>
    </row>
    <row r="357" spans="1:18" ht="18.75">
      <c r="A357" s="17">
        <v>350</v>
      </c>
      <c r="B357" s="123" t="s">
        <v>665</v>
      </c>
      <c r="C357" s="123" t="s">
        <v>51</v>
      </c>
      <c r="D357" s="24">
        <v>15</v>
      </c>
      <c r="E357" s="142">
        <v>5</v>
      </c>
      <c r="F357" s="60">
        <f t="shared" si="34"/>
        <v>10</v>
      </c>
      <c r="G357" s="61">
        <f t="shared" si="35"/>
        <v>30</v>
      </c>
      <c r="H357" s="142"/>
      <c r="I357" s="62">
        <f t="shared" si="36"/>
        <v>30</v>
      </c>
      <c r="J357" s="50"/>
      <c r="K357" s="62">
        <f t="shared" si="37"/>
        <v>30</v>
      </c>
      <c r="L357" s="54"/>
      <c r="M357" s="20" t="str">
        <f t="shared" si="38"/>
        <v>Juin</v>
      </c>
      <c r="N357" t="str">
        <f t="shared" si="39"/>
        <v>oui</v>
      </c>
      <c r="O357" s="136" t="s">
        <v>665</v>
      </c>
      <c r="P357" s="136" t="s">
        <v>51</v>
      </c>
      <c r="Q357" s="136"/>
      <c r="R357" s="142"/>
    </row>
    <row r="358" spans="1:18" ht="31.5">
      <c r="A358" s="17">
        <v>351</v>
      </c>
      <c r="B358" s="123" t="s">
        <v>786</v>
      </c>
      <c r="C358" s="123" t="s">
        <v>787</v>
      </c>
      <c r="D358" s="24">
        <v>16</v>
      </c>
      <c r="E358" s="142">
        <v>8.75</v>
      </c>
      <c r="F358" s="60">
        <f t="shared" si="34"/>
        <v>12.375</v>
      </c>
      <c r="G358" s="61">
        <f t="shared" si="35"/>
        <v>37.125</v>
      </c>
      <c r="H358" s="142"/>
      <c r="I358" s="62">
        <f t="shared" si="36"/>
        <v>37.125</v>
      </c>
      <c r="J358" s="50"/>
      <c r="K358" s="62">
        <f t="shared" si="37"/>
        <v>37.125</v>
      </c>
      <c r="L358" s="54"/>
      <c r="M358" s="20" t="str">
        <f t="shared" si="38"/>
        <v>Juin</v>
      </c>
      <c r="N358" t="str">
        <f t="shared" si="39"/>
        <v>oui</v>
      </c>
      <c r="O358" s="136" t="s">
        <v>786</v>
      </c>
      <c r="P358" s="136" t="s">
        <v>787</v>
      </c>
      <c r="Q358" s="136"/>
      <c r="R358" s="142"/>
    </row>
    <row r="359" spans="1:18" ht="18.75">
      <c r="A359" s="17">
        <v>352</v>
      </c>
      <c r="B359" s="123" t="s">
        <v>666</v>
      </c>
      <c r="C359" s="123" t="s">
        <v>667</v>
      </c>
      <c r="D359" s="24">
        <v>16</v>
      </c>
      <c r="E359" s="142">
        <v>18.25</v>
      </c>
      <c r="F359" s="60">
        <f t="shared" si="34"/>
        <v>17.125</v>
      </c>
      <c r="G359" s="61">
        <f t="shared" si="35"/>
        <v>51.375</v>
      </c>
      <c r="H359" s="142"/>
      <c r="I359" s="62">
        <f t="shared" si="36"/>
        <v>51.375</v>
      </c>
      <c r="J359" s="50"/>
      <c r="K359" s="62">
        <f t="shared" si="37"/>
        <v>51.375</v>
      </c>
      <c r="L359" s="54"/>
      <c r="M359" s="20" t="str">
        <f t="shared" si="38"/>
        <v>Juin</v>
      </c>
      <c r="N359" t="str">
        <f t="shared" si="39"/>
        <v>oui</v>
      </c>
      <c r="O359" s="136" t="s">
        <v>666</v>
      </c>
      <c r="P359" s="136" t="s">
        <v>667</v>
      </c>
      <c r="Q359" s="136"/>
      <c r="R359" s="142"/>
    </row>
    <row r="360" spans="1:18" ht="18.75">
      <c r="A360" s="17">
        <v>353</v>
      </c>
      <c r="B360" s="123" t="s">
        <v>668</v>
      </c>
      <c r="C360" s="123" t="s">
        <v>52</v>
      </c>
      <c r="D360" s="24">
        <v>14</v>
      </c>
      <c r="E360" s="142">
        <v>10.25</v>
      </c>
      <c r="F360" s="60">
        <f t="shared" si="34"/>
        <v>12.125</v>
      </c>
      <c r="G360" s="61">
        <f t="shared" si="35"/>
        <v>36.375</v>
      </c>
      <c r="H360" s="142"/>
      <c r="I360" s="62">
        <f t="shared" si="36"/>
        <v>36.375</v>
      </c>
      <c r="J360" s="50"/>
      <c r="K360" s="62">
        <f t="shared" si="37"/>
        <v>36.375</v>
      </c>
      <c r="L360" s="54"/>
      <c r="M360" s="20" t="str">
        <f t="shared" si="38"/>
        <v>Juin</v>
      </c>
      <c r="N360" t="str">
        <f t="shared" si="39"/>
        <v>oui</v>
      </c>
      <c r="O360" s="136" t="s">
        <v>668</v>
      </c>
      <c r="P360" s="136" t="s">
        <v>52</v>
      </c>
      <c r="Q360" s="136"/>
      <c r="R360" s="142"/>
    </row>
    <row r="361" spans="1:18" ht="31.5">
      <c r="A361" s="17">
        <v>354</v>
      </c>
      <c r="B361" s="123" t="s">
        <v>124</v>
      </c>
      <c r="C361" s="123" t="s">
        <v>669</v>
      </c>
      <c r="D361" s="24">
        <v>16</v>
      </c>
      <c r="E361" s="163">
        <v>3</v>
      </c>
      <c r="F361" s="60">
        <f t="shared" si="34"/>
        <v>9.5</v>
      </c>
      <c r="G361" s="61">
        <f t="shared" si="35"/>
        <v>28.5</v>
      </c>
      <c r="H361" s="299"/>
      <c r="I361" s="62">
        <f t="shared" si="36"/>
        <v>28.5</v>
      </c>
      <c r="J361" s="50"/>
      <c r="K361" s="62">
        <f t="shared" si="37"/>
        <v>28.5</v>
      </c>
      <c r="L361" s="54"/>
      <c r="M361" s="20" t="str">
        <f t="shared" si="38"/>
        <v>Juin</v>
      </c>
      <c r="N361" t="str">
        <f t="shared" si="39"/>
        <v>oui</v>
      </c>
      <c r="O361" s="136" t="s">
        <v>124</v>
      </c>
      <c r="P361" s="136" t="s">
        <v>669</v>
      </c>
      <c r="Q361" s="136" t="s">
        <v>1227</v>
      </c>
      <c r="R361" s="299">
        <v>3</v>
      </c>
    </row>
    <row r="362" spans="1:18" ht="18.75">
      <c r="A362" s="17">
        <v>355</v>
      </c>
      <c r="B362" s="123" t="s">
        <v>670</v>
      </c>
      <c r="C362" s="123" t="s">
        <v>671</v>
      </c>
      <c r="D362" s="24">
        <v>14</v>
      </c>
      <c r="E362" s="142">
        <v>11.5</v>
      </c>
      <c r="F362" s="60">
        <f t="shared" si="34"/>
        <v>12.75</v>
      </c>
      <c r="G362" s="61">
        <f t="shared" si="35"/>
        <v>38.25</v>
      </c>
      <c r="H362" s="142"/>
      <c r="I362" s="62">
        <f t="shared" si="36"/>
        <v>38.25</v>
      </c>
      <c r="J362" s="50"/>
      <c r="K362" s="62">
        <f t="shared" si="37"/>
        <v>38.25</v>
      </c>
      <c r="L362" s="54"/>
      <c r="M362" s="20" t="str">
        <f t="shared" si="38"/>
        <v>Juin</v>
      </c>
      <c r="N362" t="str">
        <f t="shared" si="39"/>
        <v>oui</v>
      </c>
      <c r="O362" s="136" t="s">
        <v>670</v>
      </c>
      <c r="P362" s="136" t="s">
        <v>671</v>
      </c>
      <c r="Q362" s="136"/>
      <c r="R362" s="142"/>
    </row>
    <row r="363" spans="1:18" ht="18.75">
      <c r="A363" s="17">
        <v>356</v>
      </c>
      <c r="B363" s="123" t="s">
        <v>672</v>
      </c>
      <c r="C363" s="123" t="s">
        <v>673</v>
      </c>
      <c r="D363" s="24">
        <v>14</v>
      </c>
      <c r="E363" s="142">
        <v>3.5</v>
      </c>
      <c r="F363" s="60">
        <f t="shared" si="34"/>
        <v>8.75</v>
      </c>
      <c r="G363" s="61">
        <f t="shared" si="35"/>
        <v>26.25</v>
      </c>
      <c r="H363" s="299">
        <v>1</v>
      </c>
      <c r="I363" s="62">
        <f t="shared" si="36"/>
        <v>26.25</v>
      </c>
      <c r="J363" s="50"/>
      <c r="K363" s="62">
        <f t="shared" si="37"/>
        <v>26.25</v>
      </c>
      <c r="L363" s="54"/>
      <c r="M363" s="20" t="str">
        <f t="shared" si="38"/>
        <v>Synthèse</v>
      </c>
      <c r="N363" t="str">
        <f t="shared" si="39"/>
        <v>oui</v>
      </c>
      <c r="O363" s="136" t="s">
        <v>672</v>
      </c>
      <c r="P363" s="136" t="s">
        <v>673</v>
      </c>
      <c r="Q363" s="136" t="s">
        <v>1420</v>
      </c>
      <c r="R363" s="299">
        <v>1</v>
      </c>
    </row>
    <row r="364" spans="1:18" ht="18.75">
      <c r="A364" s="17">
        <v>357</v>
      </c>
      <c r="B364" s="123" t="s">
        <v>674</v>
      </c>
      <c r="C364" s="123" t="s">
        <v>675</v>
      </c>
      <c r="D364" s="24">
        <v>10</v>
      </c>
      <c r="E364" s="142">
        <v>5.75</v>
      </c>
      <c r="F364" s="60">
        <f t="shared" si="34"/>
        <v>7.875</v>
      </c>
      <c r="G364" s="61">
        <f t="shared" si="35"/>
        <v>23.625</v>
      </c>
      <c r="H364" s="299">
        <v>10</v>
      </c>
      <c r="I364" s="62">
        <f t="shared" si="36"/>
        <v>30</v>
      </c>
      <c r="J364" s="50"/>
      <c r="K364" s="62">
        <f t="shared" si="37"/>
        <v>30</v>
      </c>
      <c r="L364" s="54"/>
      <c r="M364" s="20" t="str">
        <f t="shared" si="38"/>
        <v>Synthèse</v>
      </c>
      <c r="N364" t="str">
        <f t="shared" si="39"/>
        <v>oui</v>
      </c>
      <c r="O364" s="136" t="s">
        <v>674</v>
      </c>
      <c r="P364" s="136" t="s">
        <v>675</v>
      </c>
      <c r="Q364" s="136" t="s">
        <v>1328</v>
      </c>
      <c r="R364" s="299">
        <v>10</v>
      </c>
    </row>
    <row r="365" spans="1:18" ht="31.5">
      <c r="A365" s="17">
        <v>358</v>
      </c>
      <c r="B365" s="123" t="s">
        <v>676</v>
      </c>
      <c r="C365" s="123" t="s">
        <v>677</v>
      </c>
      <c r="D365" s="24">
        <v>8</v>
      </c>
      <c r="E365" s="142">
        <v>14.25</v>
      </c>
      <c r="F365" s="60">
        <f t="shared" si="34"/>
        <v>11.125</v>
      </c>
      <c r="G365" s="61">
        <f t="shared" si="35"/>
        <v>33.375</v>
      </c>
      <c r="H365" s="142"/>
      <c r="I365" s="62">
        <f t="shared" si="36"/>
        <v>33.375</v>
      </c>
      <c r="J365" s="50"/>
      <c r="K365" s="62">
        <f t="shared" si="37"/>
        <v>33.375</v>
      </c>
      <c r="L365" s="54"/>
      <c r="M365" s="20" t="str">
        <f t="shared" si="38"/>
        <v>Juin</v>
      </c>
      <c r="N365" t="str">
        <f t="shared" si="39"/>
        <v>oui</v>
      </c>
      <c r="O365" s="136" t="s">
        <v>676</v>
      </c>
      <c r="P365" s="136" t="s">
        <v>677</v>
      </c>
      <c r="Q365" s="136"/>
      <c r="R365" s="142"/>
    </row>
    <row r="366" spans="1:18" ht="31.5">
      <c r="A366" s="17">
        <v>359</v>
      </c>
      <c r="B366" s="123" t="s">
        <v>678</v>
      </c>
      <c r="C366" s="123" t="s">
        <v>679</v>
      </c>
      <c r="D366" s="24">
        <v>12</v>
      </c>
      <c r="E366" s="142">
        <v>8.75</v>
      </c>
      <c r="F366" s="60">
        <f t="shared" si="34"/>
        <v>10.375</v>
      </c>
      <c r="G366" s="61">
        <f t="shared" si="35"/>
        <v>31.125</v>
      </c>
      <c r="H366" s="142"/>
      <c r="I366" s="62">
        <f t="shared" si="36"/>
        <v>31.125</v>
      </c>
      <c r="J366" s="50"/>
      <c r="K366" s="62">
        <f t="shared" si="37"/>
        <v>31.125</v>
      </c>
      <c r="L366" s="54"/>
      <c r="M366" s="20" t="str">
        <f t="shared" si="38"/>
        <v>Juin</v>
      </c>
      <c r="N366" t="str">
        <f t="shared" si="39"/>
        <v>oui</v>
      </c>
      <c r="O366" s="136" t="s">
        <v>678</v>
      </c>
      <c r="P366" s="136" t="s">
        <v>679</v>
      </c>
      <c r="Q366" s="136"/>
      <c r="R366" s="142"/>
    </row>
    <row r="367" spans="1:18" ht="47.25">
      <c r="A367" s="17">
        <v>360</v>
      </c>
      <c r="B367" s="123" t="s">
        <v>680</v>
      </c>
      <c r="C367" s="123" t="s">
        <v>681</v>
      </c>
      <c r="D367" s="24">
        <v>10</v>
      </c>
      <c r="E367" s="142">
        <v>6</v>
      </c>
      <c r="F367" s="60">
        <f t="shared" si="34"/>
        <v>8</v>
      </c>
      <c r="G367" s="61">
        <f t="shared" si="35"/>
        <v>24</v>
      </c>
      <c r="H367" s="299">
        <v>1</v>
      </c>
      <c r="I367" s="62">
        <f t="shared" si="36"/>
        <v>24</v>
      </c>
      <c r="J367" s="50"/>
      <c r="K367" s="62">
        <f t="shared" si="37"/>
        <v>24</v>
      </c>
      <c r="L367" s="54"/>
      <c r="M367" s="20" t="str">
        <f t="shared" si="38"/>
        <v>Synthèse</v>
      </c>
      <c r="N367" t="str">
        <f t="shared" si="39"/>
        <v>oui</v>
      </c>
      <c r="O367" s="136" t="s">
        <v>680</v>
      </c>
      <c r="P367" s="136" t="s">
        <v>681</v>
      </c>
      <c r="Q367" s="136" t="s">
        <v>1434</v>
      </c>
      <c r="R367" s="299">
        <v>1</v>
      </c>
    </row>
    <row r="368" spans="1:18" ht="31.5">
      <c r="A368" s="17">
        <v>361</v>
      </c>
      <c r="B368" s="123" t="s">
        <v>682</v>
      </c>
      <c r="C368" s="123" t="s">
        <v>438</v>
      </c>
      <c r="D368" s="24">
        <v>16</v>
      </c>
      <c r="E368" s="142">
        <v>4.25</v>
      </c>
      <c r="F368" s="60">
        <f t="shared" si="34"/>
        <v>10.125</v>
      </c>
      <c r="G368" s="61">
        <f t="shared" si="35"/>
        <v>30.375</v>
      </c>
      <c r="H368" s="142"/>
      <c r="I368" s="62">
        <f t="shared" si="36"/>
        <v>30.375</v>
      </c>
      <c r="J368" s="50"/>
      <c r="K368" s="62">
        <f t="shared" si="37"/>
        <v>30.375</v>
      </c>
      <c r="L368" s="54"/>
      <c r="M368" s="20" t="str">
        <f t="shared" si="38"/>
        <v>Juin</v>
      </c>
      <c r="N368" t="str">
        <f t="shared" si="39"/>
        <v>oui</v>
      </c>
      <c r="O368" s="136" t="s">
        <v>682</v>
      </c>
      <c r="P368" s="136" t="s">
        <v>438</v>
      </c>
      <c r="Q368" s="136"/>
      <c r="R368" s="142"/>
    </row>
    <row r="369" spans="1:18" ht="18.75">
      <c r="A369" s="17">
        <v>362</v>
      </c>
      <c r="B369" s="123" t="s">
        <v>683</v>
      </c>
      <c r="C369" s="123" t="s">
        <v>684</v>
      </c>
      <c r="D369" s="24">
        <v>12</v>
      </c>
      <c r="E369" s="142">
        <v>13.5</v>
      </c>
      <c r="F369" s="60">
        <f t="shared" si="34"/>
        <v>12.75</v>
      </c>
      <c r="G369" s="61">
        <f t="shared" si="35"/>
        <v>38.25</v>
      </c>
      <c r="H369" s="142"/>
      <c r="I369" s="62">
        <f t="shared" si="36"/>
        <v>38.25</v>
      </c>
      <c r="J369" s="50"/>
      <c r="K369" s="62">
        <f t="shared" si="37"/>
        <v>38.25</v>
      </c>
      <c r="L369" s="54"/>
      <c r="M369" s="20" t="str">
        <f t="shared" si="38"/>
        <v>Juin</v>
      </c>
      <c r="N369" t="str">
        <f t="shared" si="39"/>
        <v>oui</v>
      </c>
      <c r="O369" s="136" t="s">
        <v>683</v>
      </c>
      <c r="P369" s="136" t="s">
        <v>684</v>
      </c>
      <c r="Q369" s="136"/>
      <c r="R369" s="142"/>
    </row>
    <row r="370" spans="1:18" ht="18.75">
      <c r="A370" s="17">
        <v>363</v>
      </c>
      <c r="B370" s="123" t="s">
        <v>685</v>
      </c>
      <c r="C370" s="123" t="s">
        <v>106</v>
      </c>
      <c r="D370" s="24">
        <v>17</v>
      </c>
      <c r="E370" s="142">
        <v>9.25</v>
      </c>
      <c r="F370" s="60">
        <f t="shared" si="34"/>
        <v>13.125</v>
      </c>
      <c r="G370" s="61">
        <f t="shared" si="35"/>
        <v>39.375</v>
      </c>
      <c r="H370" s="142"/>
      <c r="I370" s="62">
        <f t="shared" si="36"/>
        <v>39.375</v>
      </c>
      <c r="J370" s="50"/>
      <c r="K370" s="62">
        <f t="shared" si="37"/>
        <v>39.375</v>
      </c>
      <c r="L370" s="54"/>
      <c r="M370" s="20" t="str">
        <f t="shared" si="38"/>
        <v>Juin</v>
      </c>
      <c r="N370" t="str">
        <f t="shared" si="39"/>
        <v>oui</v>
      </c>
      <c r="O370" s="136" t="s">
        <v>685</v>
      </c>
      <c r="P370" s="136" t="s">
        <v>106</v>
      </c>
      <c r="Q370" s="136"/>
      <c r="R370" s="142"/>
    </row>
    <row r="371" spans="1:18" ht="18.75">
      <c r="A371" s="17">
        <v>364</v>
      </c>
      <c r="B371" s="123" t="s">
        <v>686</v>
      </c>
      <c r="C371" s="123" t="s">
        <v>687</v>
      </c>
      <c r="D371" s="24">
        <v>14</v>
      </c>
      <c r="E371" s="142">
        <v>11</v>
      </c>
      <c r="F371" s="60">
        <f t="shared" si="34"/>
        <v>12.5</v>
      </c>
      <c r="G371" s="61">
        <f t="shared" si="35"/>
        <v>37.5</v>
      </c>
      <c r="H371" s="142"/>
      <c r="I371" s="62">
        <f t="shared" si="36"/>
        <v>37.5</v>
      </c>
      <c r="J371" s="50"/>
      <c r="K371" s="62">
        <f t="shared" si="37"/>
        <v>37.5</v>
      </c>
      <c r="L371" s="54"/>
      <c r="M371" s="20" t="str">
        <f t="shared" si="38"/>
        <v>Juin</v>
      </c>
      <c r="N371" t="str">
        <f t="shared" si="39"/>
        <v>oui</v>
      </c>
      <c r="O371" s="136" t="s">
        <v>686</v>
      </c>
      <c r="P371" s="136" t="s">
        <v>687</v>
      </c>
      <c r="Q371" s="136"/>
      <c r="R371" s="142"/>
    </row>
    <row r="372" spans="1:18" ht="18.75">
      <c r="A372" s="17">
        <v>365</v>
      </c>
      <c r="B372" s="123" t="s">
        <v>688</v>
      </c>
      <c r="C372" s="123" t="s">
        <v>689</v>
      </c>
      <c r="D372" s="24">
        <v>14</v>
      </c>
      <c r="E372" s="142">
        <v>14.5</v>
      </c>
      <c r="F372" s="60">
        <f t="shared" si="34"/>
        <v>14.25</v>
      </c>
      <c r="G372" s="61">
        <f t="shared" si="35"/>
        <v>42.75</v>
      </c>
      <c r="H372" s="142"/>
      <c r="I372" s="62">
        <f t="shared" si="36"/>
        <v>42.75</v>
      </c>
      <c r="J372" s="50"/>
      <c r="K372" s="62">
        <f t="shared" si="37"/>
        <v>42.75</v>
      </c>
      <c r="L372" s="54"/>
      <c r="M372" s="20" t="str">
        <f t="shared" si="38"/>
        <v>Juin</v>
      </c>
      <c r="N372" t="str">
        <f t="shared" si="39"/>
        <v>oui</v>
      </c>
      <c r="O372" s="136" t="s">
        <v>688</v>
      </c>
      <c r="P372" s="136" t="s">
        <v>689</v>
      </c>
      <c r="Q372" s="136"/>
      <c r="R372" s="142"/>
    </row>
    <row r="373" spans="1:18" ht="18.75">
      <c r="A373" s="17">
        <v>366</v>
      </c>
      <c r="B373" s="123" t="s">
        <v>690</v>
      </c>
      <c r="C373" s="123" t="s">
        <v>691</v>
      </c>
      <c r="D373" s="24">
        <v>16</v>
      </c>
      <c r="E373" s="142">
        <v>7.25</v>
      </c>
      <c r="F373" s="60">
        <f t="shared" si="34"/>
        <v>11.625</v>
      </c>
      <c r="G373" s="61">
        <f t="shared" si="35"/>
        <v>34.875</v>
      </c>
      <c r="H373" s="142"/>
      <c r="I373" s="62">
        <f t="shared" si="36"/>
        <v>34.875</v>
      </c>
      <c r="J373" s="50"/>
      <c r="K373" s="62">
        <f t="shared" si="37"/>
        <v>34.875</v>
      </c>
      <c r="L373" s="54"/>
      <c r="M373" s="20" t="str">
        <f t="shared" si="38"/>
        <v>Juin</v>
      </c>
      <c r="N373" t="str">
        <f t="shared" si="39"/>
        <v>oui</v>
      </c>
      <c r="O373" s="136" t="s">
        <v>690</v>
      </c>
      <c r="P373" s="136" t="s">
        <v>691</v>
      </c>
      <c r="Q373" s="136"/>
      <c r="R373" s="142"/>
    </row>
    <row r="374" spans="1:18" ht="18.75">
      <c r="A374" s="17">
        <v>367</v>
      </c>
      <c r="B374" s="123" t="s">
        <v>692</v>
      </c>
      <c r="C374" s="123" t="s">
        <v>693</v>
      </c>
      <c r="D374" s="24">
        <v>10</v>
      </c>
      <c r="E374" s="142">
        <v>9</v>
      </c>
      <c r="F374" s="60">
        <f t="shared" si="34"/>
        <v>9.5</v>
      </c>
      <c r="G374" s="61">
        <f t="shared" si="35"/>
        <v>28.5</v>
      </c>
      <c r="H374" s="299">
        <v>0.01</v>
      </c>
      <c r="I374" s="62">
        <f t="shared" si="36"/>
        <v>28.5</v>
      </c>
      <c r="J374" s="50"/>
      <c r="K374" s="62">
        <f t="shared" si="37"/>
        <v>28.5</v>
      </c>
      <c r="L374" s="54"/>
      <c r="M374" s="20" t="str">
        <f t="shared" si="38"/>
        <v>Synthèse</v>
      </c>
      <c r="N374" t="str">
        <f t="shared" ref="N374:N405" si="40">IF(AND(B374=O374,C374=P374),"oui","non")</f>
        <v>oui</v>
      </c>
      <c r="O374" s="136" t="s">
        <v>692</v>
      </c>
      <c r="P374" s="136" t="s">
        <v>693</v>
      </c>
      <c r="Q374" s="136" t="s">
        <v>1419</v>
      </c>
      <c r="R374" s="299">
        <v>0.01</v>
      </c>
    </row>
    <row r="375" spans="1:18" ht="31.5">
      <c r="A375" s="17">
        <v>368</v>
      </c>
      <c r="B375" s="123" t="s">
        <v>692</v>
      </c>
      <c r="C375" s="123" t="s">
        <v>41</v>
      </c>
      <c r="D375" s="24">
        <v>12</v>
      </c>
      <c r="E375" s="142">
        <v>14.5</v>
      </c>
      <c r="F375" s="60">
        <f t="shared" si="34"/>
        <v>13.25</v>
      </c>
      <c r="G375" s="61">
        <f t="shared" si="35"/>
        <v>39.75</v>
      </c>
      <c r="H375" s="142"/>
      <c r="I375" s="62">
        <f t="shared" si="36"/>
        <v>39.75</v>
      </c>
      <c r="J375" s="50"/>
      <c r="K375" s="62">
        <f t="shared" si="37"/>
        <v>39.75</v>
      </c>
      <c r="L375" s="54"/>
      <c r="M375" s="20" t="str">
        <f t="shared" si="38"/>
        <v>Juin</v>
      </c>
      <c r="N375" t="str">
        <f t="shared" si="40"/>
        <v>oui</v>
      </c>
      <c r="O375" s="136" t="s">
        <v>692</v>
      </c>
      <c r="P375" s="136" t="s">
        <v>41</v>
      </c>
      <c r="Q375" s="136"/>
      <c r="R375" s="142"/>
    </row>
    <row r="376" spans="1:18" ht="18.75">
      <c r="A376" s="17">
        <v>369</v>
      </c>
      <c r="B376" s="123" t="s">
        <v>694</v>
      </c>
      <c r="C376" s="123" t="s">
        <v>695</v>
      </c>
      <c r="D376" s="24">
        <v>10</v>
      </c>
      <c r="E376" s="142">
        <v>16</v>
      </c>
      <c r="F376" s="60">
        <f t="shared" si="34"/>
        <v>13</v>
      </c>
      <c r="G376" s="61">
        <f t="shared" si="35"/>
        <v>39</v>
      </c>
      <c r="H376" s="142"/>
      <c r="I376" s="62">
        <f t="shared" si="36"/>
        <v>39</v>
      </c>
      <c r="J376" s="50"/>
      <c r="K376" s="62">
        <f t="shared" si="37"/>
        <v>39</v>
      </c>
      <c r="L376" s="54"/>
      <c r="M376" s="20" t="str">
        <f t="shared" si="38"/>
        <v>Juin</v>
      </c>
      <c r="N376" t="str">
        <f t="shared" si="40"/>
        <v>oui</v>
      </c>
      <c r="O376" s="136" t="s">
        <v>694</v>
      </c>
      <c r="P376" s="136" t="s">
        <v>695</v>
      </c>
      <c r="Q376" s="136"/>
      <c r="R376" s="142"/>
    </row>
    <row r="377" spans="1:18" ht="31.5">
      <c r="A377" s="17">
        <v>370</v>
      </c>
      <c r="B377" s="123" t="s">
        <v>696</v>
      </c>
      <c r="C377" s="123" t="s">
        <v>208</v>
      </c>
      <c r="D377" s="24">
        <v>10</v>
      </c>
      <c r="E377" s="142">
        <v>4.75</v>
      </c>
      <c r="F377" s="60">
        <f t="shared" si="34"/>
        <v>7.375</v>
      </c>
      <c r="G377" s="61">
        <f t="shared" si="35"/>
        <v>22.125</v>
      </c>
      <c r="H377" s="299">
        <v>0.01</v>
      </c>
      <c r="I377" s="62">
        <f t="shared" si="36"/>
        <v>22.125</v>
      </c>
      <c r="J377" s="50"/>
      <c r="K377" s="62">
        <f t="shared" si="37"/>
        <v>22.125</v>
      </c>
      <c r="L377" s="54"/>
      <c r="M377" s="20" t="str">
        <f t="shared" si="38"/>
        <v>Synthèse</v>
      </c>
      <c r="N377" t="str">
        <f t="shared" si="40"/>
        <v>oui</v>
      </c>
      <c r="O377" s="136" t="s">
        <v>696</v>
      </c>
      <c r="P377" s="136" t="s">
        <v>208</v>
      </c>
      <c r="Q377" s="136" t="s">
        <v>1316</v>
      </c>
      <c r="R377" s="299">
        <v>0.01</v>
      </c>
    </row>
    <row r="378" spans="1:18" ht="31.5">
      <c r="A378" s="17">
        <v>371</v>
      </c>
      <c r="B378" s="123" t="s">
        <v>697</v>
      </c>
      <c r="C378" s="123" t="s">
        <v>698</v>
      </c>
      <c r="D378" s="24">
        <v>16</v>
      </c>
      <c r="E378" s="142">
        <v>12.5</v>
      </c>
      <c r="F378" s="60">
        <f t="shared" si="34"/>
        <v>14.25</v>
      </c>
      <c r="G378" s="61">
        <f t="shared" si="35"/>
        <v>42.75</v>
      </c>
      <c r="H378" s="142"/>
      <c r="I378" s="62">
        <f t="shared" si="36"/>
        <v>42.75</v>
      </c>
      <c r="J378" s="50"/>
      <c r="K378" s="62">
        <f t="shared" si="37"/>
        <v>42.75</v>
      </c>
      <c r="L378" s="54"/>
      <c r="M378" s="20" t="str">
        <f t="shared" si="38"/>
        <v>Juin</v>
      </c>
      <c r="N378" t="str">
        <f t="shared" si="40"/>
        <v>oui</v>
      </c>
      <c r="O378" s="136" t="s">
        <v>697</v>
      </c>
      <c r="P378" s="136" t="s">
        <v>698</v>
      </c>
      <c r="Q378" s="136"/>
      <c r="R378" s="142"/>
    </row>
    <row r="379" spans="1:18" ht="31.5">
      <c r="A379" s="17">
        <v>372</v>
      </c>
      <c r="B379" s="123" t="s">
        <v>699</v>
      </c>
      <c r="C379" s="123" t="s">
        <v>700</v>
      </c>
      <c r="D379" s="24">
        <v>12</v>
      </c>
      <c r="E379" s="142">
        <v>6.5</v>
      </c>
      <c r="F379" s="60">
        <f t="shared" si="34"/>
        <v>9.25</v>
      </c>
      <c r="G379" s="61">
        <f t="shared" si="35"/>
        <v>27.75</v>
      </c>
      <c r="H379" s="299">
        <v>1</v>
      </c>
      <c r="I379" s="62">
        <f t="shared" si="36"/>
        <v>27.75</v>
      </c>
      <c r="J379" s="50"/>
      <c r="K379" s="62">
        <f t="shared" si="37"/>
        <v>27.75</v>
      </c>
      <c r="L379" s="54"/>
      <c r="M379" s="20" t="str">
        <f t="shared" si="38"/>
        <v>Synthèse</v>
      </c>
      <c r="N379" t="str">
        <f t="shared" si="40"/>
        <v>oui</v>
      </c>
      <c r="O379" s="136" t="s">
        <v>699</v>
      </c>
      <c r="P379" s="136" t="s">
        <v>700</v>
      </c>
      <c r="Q379" s="136" t="s">
        <v>1422</v>
      </c>
      <c r="R379" s="299">
        <v>1</v>
      </c>
    </row>
    <row r="380" spans="1:18" ht="31.5">
      <c r="A380" s="17">
        <v>373</v>
      </c>
      <c r="B380" s="123" t="s">
        <v>701</v>
      </c>
      <c r="C380" s="123" t="s">
        <v>702</v>
      </c>
      <c r="D380" s="24">
        <v>14</v>
      </c>
      <c r="E380" s="142">
        <v>9.5</v>
      </c>
      <c r="F380" s="60">
        <f t="shared" si="34"/>
        <v>11.75</v>
      </c>
      <c r="G380" s="61">
        <f t="shared" si="35"/>
        <v>35.25</v>
      </c>
      <c r="H380" s="142"/>
      <c r="I380" s="62">
        <f t="shared" si="36"/>
        <v>35.25</v>
      </c>
      <c r="J380" s="50"/>
      <c r="K380" s="62">
        <f t="shared" si="37"/>
        <v>35.25</v>
      </c>
      <c r="L380" s="54"/>
      <c r="M380" s="20" t="str">
        <f t="shared" si="38"/>
        <v>Juin</v>
      </c>
      <c r="N380" t="str">
        <f t="shared" si="40"/>
        <v>oui</v>
      </c>
      <c r="O380" s="136" t="s">
        <v>701</v>
      </c>
      <c r="P380" s="136" t="s">
        <v>702</v>
      </c>
      <c r="Q380" s="136"/>
      <c r="R380" s="142"/>
    </row>
    <row r="381" spans="1:18" ht="18.75">
      <c r="A381" s="17">
        <v>374</v>
      </c>
      <c r="B381" s="123" t="s">
        <v>703</v>
      </c>
      <c r="C381" s="123" t="s">
        <v>704</v>
      </c>
      <c r="D381" s="24">
        <v>14</v>
      </c>
      <c r="E381" s="142">
        <v>13.5</v>
      </c>
      <c r="F381" s="60">
        <f t="shared" si="34"/>
        <v>13.75</v>
      </c>
      <c r="G381" s="61">
        <f t="shared" si="35"/>
        <v>41.25</v>
      </c>
      <c r="H381" s="142"/>
      <c r="I381" s="62">
        <f t="shared" si="36"/>
        <v>41.25</v>
      </c>
      <c r="J381" s="50"/>
      <c r="K381" s="62">
        <f t="shared" si="37"/>
        <v>41.25</v>
      </c>
      <c r="L381" s="54"/>
      <c r="M381" s="20" t="str">
        <f t="shared" si="38"/>
        <v>Juin</v>
      </c>
      <c r="N381" t="str">
        <f t="shared" si="40"/>
        <v>oui</v>
      </c>
      <c r="O381" s="136" t="s">
        <v>703</v>
      </c>
      <c r="P381" s="136" t="s">
        <v>704</v>
      </c>
      <c r="Q381" s="136"/>
      <c r="R381" s="142"/>
    </row>
    <row r="382" spans="1:18" ht="31.5">
      <c r="A382" s="17">
        <v>375</v>
      </c>
      <c r="B382" s="123" t="s">
        <v>705</v>
      </c>
      <c r="C382" s="123" t="s">
        <v>788</v>
      </c>
      <c r="D382" s="24">
        <v>10</v>
      </c>
      <c r="E382" s="142">
        <v>9</v>
      </c>
      <c r="F382" s="60">
        <f t="shared" si="34"/>
        <v>9.5</v>
      </c>
      <c r="G382" s="61">
        <f t="shared" si="35"/>
        <v>28.5</v>
      </c>
      <c r="H382" s="299">
        <v>2</v>
      </c>
      <c r="I382" s="62">
        <f t="shared" si="36"/>
        <v>28.5</v>
      </c>
      <c r="J382" s="50"/>
      <c r="K382" s="62">
        <f t="shared" si="37"/>
        <v>28.5</v>
      </c>
      <c r="L382" s="54"/>
      <c r="M382" s="20" t="str">
        <f t="shared" si="38"/>
        <v>Synthèse</v>
      </c>
      <c r="N382" t="str">
        <f t="shared" si="40"/>
        <v>oui</v>
      </c>
      <c r="O382" s="136" t="s">
        <v>705</v>
      </c>
      <c r="P382" s="136" t="s">
        <v>788</v>
      </c>
      <c r="Q382" s="136" t="s">
        <v>1240</v>
      </c>
      <c r="R382" s="299">
        <v>2</v>
      </c>
    </row>
    <row r="383" spans="1:18" ht="18.75">
      <c r="A383" s="17">
        <v>376</v>
      </c>
      <c r="B383" s="123" t="s">
        <v>707</v>
      </c>
      <c r="C383" s="123" t="s">
        <v>204</v>
      </c>
      <c r="D383" s="24">
        <v>12</v>
      </c>
      <c r="E383" s="142">
        <v>11.5</v>
      </c>
      <c r="F383" s="60">
        <f t="shared" si="34"/>
        <v>11.75</v>
      </c>
      <c r="G383" s="61">
        <f t="shared" si="35"/>
        <v>35.25</v>
      </c>
      <c r="H383" s="142"/>
      <c r="I383" s="62">
        <f t="shared" si="36"/>
        <v>35.25</v>
      </c>
      <c r="J383" s="50"/>
      <c r="K383" s="62">
        <f t="shared" si="37"/>
        <v>35.25</v>
      </c>
      <c r="L383" s="54"/>
      <c r="M383" s="20" t="str">
        <f t="shared" si="38"/>
        <v>Juin</v>
      </c>
      <c r="N383" t="str">
        <f t="shared" si="40"/>
        <v>oui</v>
      </c>
      <c r="O383" s="136" t="s">
        <v>707</v>
      </c>
      <c r="P383" s="136" t="s">
        <v>204</v>
      </c>
      <c r="Q383" s="136"/>
      <c r="R383" s="142"/>
    </row>
    <row r="384" spans="1:18" ht="18.75">
      <c r="A384" s="17">
        <v>377</v>
      </c>
      <c r="B384" s="123" t="s">
        <v>709</v>
      </c>
      <c r="C384" s="123" t="s">
        <v>710</v>
      </c>
      <c r="D384" s="24">
        <v>14</v>
      </c>
      <c r="E384" s="142">
        <v>6.25</v>
      </c>
      <c r="F384" s="60">
        <f t="shared" si="34"/>
        <v>10.125</v>
      </c>
      <c r="G384" s="61">
        <f t="shared" si="35"/>
        <v>30.375</v>
      </c>
      <c r="H384" s="142"/>
      <c r="I384" s="62">
        <f t="shared" si="36"/>
        <v>30.375</v>
      </c>
      <c r="J384" s="50"/>
      <c r="K384" s="62">
        <f t="shared" si="37"/>
        <v>30.375</v>
      </c>
      <c r="L384" s="54"/>
      <c r="M384" s="20" t="str">
        <f t="shared" si="38"/>
        <v>Juin</v>
      </c>
      <c r="N384" t="str">
        <f t="shared" si="40"/>
        <v>oui</v>
      </c>
      <c r="O384" s="136" t="s">
        <v>709</v>
      </c>
      <c r="P384" s="136" t="s">
        <v>710</v>
      </c>
      <c r="Q384" s="136"/>
      <c r="R384" s="142"/>
    </row>
    <row r="385" spans="1:18" ht="18.75">
      <c r="A385" s="17">
        <v>378</v>
      </c>
      <c r="B385" s="123" t="s">
        <v>711</v>
      </c>
      <c r="C385" s="123" t="s">
        <v>234</v>
      </c>
      <c r="D385" s="24">
        <v>14</v>
      </c>
      <c r="E385" s="142">
        <v>16.25</v>
      </c>
      <c r="F385" s="60">
        <f t="shared" si="34"/>
        <v>15.125</v>
      </c>
      <c r="G385" s="61">
        <f t="shared" si="35"/>
        <v>45.375</v>
      </c>
      <c r="H385" s="142"/>
      <c r="I385" s="62">
        <f t="shared" si="36"/>
        <v>45.375</v>
      </c>
      <c r="J385" s="50"/>
      <c r="K385" s="62">
        <f t="shared" si="37"/>
        <v>45.375</v>
      </c>
      <c r="L385" s="54"/>
      <c r="M385" s="20" t="str">
        <f t="shared" si="38"/>
        <v>Juin</v>
      </c>
      <c r="N385" t="str">
        <f t="shared" si="40"/>
        <v>oui</v>
      </c>
      <c r="O385" s="136" t="s">
        <v>711</v>
      </c>
      <c r="P385" s="136" t="s">
        <v>234</v>
      </c>
      <c r="Q385" s="136"/>
      <c r="R385" s="142"/>
    </row>
    <row r="386" spans="1:18" ht="18.75">
      <c r="A386" s="17">
        <v>379</v>
      </c>
      <c r="B386" s="123" t="s">
        <v>712</v>
      </c>
      <c r="C386" s="123" t="s">
        <v>658</v>
      </c>
      <c r="D386" s="24">
        <v>14</v>
      </c>
      <c r="E386" s="142">
        <v>8</v>
      </c>
      <c r="F386" s="60">
        <f t="shared" si="34"/>
        <v>11</v>
      </c>
      <c r="G386" s="61">
        <f t="shared" si="35"/>
        <v>33</v>
      </c>
      <c r="H386" s="142"/>
      <c r="I386" s="62">
        <f t="shared" si="36"/>
        <v>33</v>
      </c>
      <c r="J386" s="50"/>
      <c r="K386" s="62">
        <f t="shared" si="37"/>
        <v>33</v>
      </c>
      <c r="L386" s="54"/>
      <c r="M386" s="20" t="str">
        <f t="shared" si="38"/>
        <v>Juin</v>
      </c>
      <c r="N386" t="str">
        <f t="shared" si="40"/>
        <v>oui</v>
      </c>
      <c r="O386" s="136" t="s">
        <v>712</v>
      </c>
      <c r="P386" s="136" t="s">
        <v>658</v>
      </c>
      <c r="Q386" s="136"/>
      <c r="R386" s="142"/>
    </row>
    <row r="387" spans="1:18" ht="31.5">
      <c r="A387" s="17">
        <v>380</v>
      </c>
      <c r="B387" s="123" t="s">
        <v>125</v>
      </c>
      <c r="C387" s="123" t="s">
        <v>713</v>
      </c>
      <c r="D387" s="24">
        <v>8</v>
      </c>
      <c r="E387" s="142">
        <v>4</v>
      </c>
      <c r="F387" s="60">
        <f t="shared" si="34"/>
        <v>6</v>
      </c>
      <c r="G387" s="61">
        <f t="shared" si="35"/>
        <v>18</v>
      </c>
      <c r="H387" s="299">
        <v>3</v>
      </c>
      <c r="I387" s="62">
        <f t="shared" si="36"/>
        <v>18</v>
      </c>
      <c r="J387" s="50"/>
      <c r="K387" s="62">
        <f t="shared" si="37"/>
        <v>18</v>
      </c>
      <c r="L387" s="54"/>
      <c r="M387" s="20" t="str">
        <f t="shared" si="38"/>
        <v>Synthèse</v>
      </c>
      <c r="N387" t="str">
        <f t="shared" si="40"/>
        <v>oui</v>
      </c>
      <c r="O387" s="136" t="s">
        <v>125</v>
      </c>
      <c r="P387" s="136" t="s">
        <v>713</v>
      </c>
      <c r="Q387" s="136" t="s">
        <v>1232</v>
      </c>
      <c r="R387" s="299">
        <v>3</v>
      </c>
    </row>
    <row r="388" spans="1:18" ht="31.5">
      <c r="A388" s="17">
        <v>381</v>
      </c>
      <c r="B388" s="123" t="s">
        <v>714</v>
      </c>
      <c r="C388" s="123" t="s">
        <v>715</v>
      </c>
      <c r="D388" s="24">
        <v>12</v>
      </c>
      <c r="E388" s="142">
        <v>6.25</v>
      </c>
      <c r="F388" s="60">
        <f t="shared" si="34"/>
        <v>9.125</v>
      </c>
      <c r="G388" s="61">
        <f t="shared" si="35"/>
        <v>27.375</v>
      </c>
      <c r="H388" s="299">
        <v>5</v>
      </c>
      <c r="I388" s="62">
        <f t="shared" si="36"/>
        <v>27.375</v>
      </c>
      <c r="J388" s="50"/>
      <c r="K388" s="62">
        <f t="shared" si="37"/>
        <v>27.375</v>
      </c>
      <c r="L388" s="54"/>
      <c r="M388" s="20" t="str">
        <f t="shared" si="38"/>
        <v>Synthèse</v>
      </c>
      <c r="N388" t="str">
        <f t="shared" si="40"/>
        <v>oui</v>
      </c>
      <c r="O388" s="136" t="s">
        <v>714</v>
      </c>
      <c r="P388" s="136" t="s">
        <v>715</v>
      </c>
      <c r="Q388" s="136" t="s">
        <v>1324</v>
      </c>
      <c r="R388" s="299">
        <v>5</v>
      </c>
    </row>
    <row r="389" spans="1:18" ht="63">
      <c r="A389" s="17">
        <v>382</v>
      </c>
      <c r="B389" s="123" t="s">
        <v>716</v>
      </c>
      <c r="C389" s="123" t="s">
        <v>717</v>
      </c>
      <c r="D389" s="24">
        <v>17</v>
      </c>
      <c r="E389" s="142">
        <v>13.75</v>
      </c>
      <c r="F389" s="60">
        <f t="shared" si="34"/>
        <v>15.375</v>
      </c>
      <c r="G389" s="61">
        <f t="shared" si="35"/>
        <v>46.125</v>
      </c>
      <c r="H389" s="142"/>
      <c r="I389" s="62">
        <f t="shared" si="36"/>
        <v>46.125</v>
      </c>
      <c r="J389" s="50"/>
      <c r="K389" s="62">
        <f t="shared" si="37"/>
        <v>46.125</v>
      </c>
      <c r="L389" s="54"/>
      <c r="M389" s="20" t="str">
        <f t="shared" si="38"/>
        <v>Juin</v>
      </c>
      <c r="N389" t="str">
        <f t="shared" si="40"/>
        <v>oui</v>
      </c>
      <c r="O389" s="136" t="s">
        <v>716</v>
      </c>
      <c r="P389" s="136" t="s">
        <v>717</v>
      </c>
      <c r="Q389" s="136"/>
      <c r="R389" s="142"/>
    </row>
    <row r="390" spans="1:18" ht="31.5">
      <c r="A390" s="17">
        <v>383</v>
      </c>
      <c r="B390" s="123" t="s">
        <v>126</v>
      </c>
      <c r="C390" s="123" t="s">
        <v>718</v>
      </c>
      <c r="D390" s="24">
        <v>14</v>
      </c>
      <c r="E390" s="142">
        <v>4</v>
      </c>
      <c r="F390" s="60">
        <f t="shared" si="34"/>
        <v>9</v>
      </c>
      <c r="G390" s="61">
        <f t="shared" si="35"/>
        <v>27</v>
      </c>
      <c r="H390" s="299">
        <v>5</v>
      </c>
      <c r="I390" s="62">
        <f t="shared" si="36"/>
        <v>27</v>
      </c>
      <c r="J390" s="50"/>
      <c r="K390" s="62">
        <f t="shared" si="37"/>
        <v>27</v>
      </c>
      <c r="L390" s="54"/>
      <c r="M390" s="20" t="str">
        <f t="shared" si="38"/>
        <v>Synthèse</v>
      </c>
      <c r="N390" t="str">
        <f t="shared" si="40"/>
        <v>oui</v>
      </c>
      <c r="O390" s="136" t="s">
        <v>126</v>
      </c>
      <c r="P390" s="136" t="s">
        <v>718</v>
      </c>
      <c r="Q390" s="136" t="s">
        <v>1319</v>
      </c>
      <c r="R390" s="299">
        <v>5</v>
      </c>
    </row>
    <row r="391" spans="1:18" ht="18.75">
      <c r="A391" s="17">
        <v>384</v>
      </c>
      <c r="B391" s="123" t="s">
        <v>719</v>
      </c>
      <c r="C391" s="123" t="s">
        <v>515</v>
      </c>
      <c r="D391" s="24">
        <v>10</v>
      </c>
      <c r="E391" s="142">
        <v>6.75</v>
      </c>
      <c r="F391" s="60">
        <f t="shared" si="34"/>
        <v>8.375</v>
      </c>
      <c r="G391" s="61">
        <f t="shared" si="35"/>
        <v>25.125</v>
      </c>
      <c r="H391" s="299">
        <v>0.01</v>
      </c>
      <c r="I391" s="62">
        <f t="shared" si="36"/>
        <v>25.125</v>
      </c>
      <c r="J391" s="50"/>
      <c r="K391" s="62">
        <f t="shared" si="37"/>
        <v>25.125</v>
      </c>
      <c r="L391" s="54"/>
      <c r="M391" s="20" t="str">
        <f t="shared" si="38"/>
        <v>Synthèse</v>
      </c>
      <c r="N391" t="str">
        <f t="shared" si="40"/>
        <v>oui</v>
      </c>
      <c r="O391" s="136" t="s">
        <v>719</v>
      </c>
      <c r="P391" s="136" t="s">
        <v>515</v>
      </c>
      <c r="Q391" s="136" t="s">
        <v>1418</v>
      </c>
      <c r="R391" s="299">
        <v>0.01</v>
      </c>
    </row>
    <row r="392" spans="1:18" ht="18.75">
      <c r="A392" s="17">
        <v>385</v>
      </c>
      <c r="B392" s="123" t="s">
        <v>720</v>
      </c>
      <c r="C392" s="123" t="s">
        <v>721</v>
      </c>
      <c r="D392" s="24">
        <v>14</v>
      </c>
      <c r="E392" s="142">
        <v>8.75</v>
      </c>
      <c r="F392" s="60">
        <f t="shared" ref="F392:F421" si="41">IF(AND(D392=0,E392=0),L392/3,(D392+E392)/2)</f>
        <v>11.375</v>
      </c>
      <c r="G392" s="61">
        <f t="shared" ref="G392:G421" si="42">F392*3</f>
        <v>34.125</v>
      </c>
      <c r="H392" s="142"/>
      <c r="I392" s="62">
        <f t="shared" ref="I392:I421" si="43">MAX(G392,H392*3)</f>
        <v>34.125</v>
      </c>
      <c r="J392" s="50"/>
      <c r="K392" s="62">
        <f t="shared" ref="K392:K421" si="44">MAX(I392,J392*3)</f>
        <v>34.125</v>
      </c>
      <c r="L392" s="54"/>
      <c r="M392" s="20" t="str">
        <f t="shared" ref="M392:M421" si="45">IF(ISBLANK(J392),IF(ISBLANK(H392),"Juin","Synthèse"),"Rattrapage")</f>
        <v>Juin</v>
      </c>
      <c r="N392" t="str">
        <f t="shared" si="40"/>
        <v>oui</v>
      </c>
      <c r="O392" s="136" t="s">
        <v>720</v>
      </c>
      <c r="P392" s="136" t="s">
        <v>721</v>
      </c>
      <c r="Q392" s="136"/>
      <c r="R392" s="142"/>
    </row>
    <row r="393" spans="1:18" ht="31.5">
      <c r="A393" s="17">
        <v>386</v>
      </c>
      <c r="B393" s="123" t="s">
        <v>722</v>
      </c>
      <c r="C393" s="123" t="s">
        <v>723</v>
      </c>
      <c r="D393" s="24">
        <v>10</v>
      </c>
      <c r="E393" s="142">
        <v>4.75</v>
      </c>
      <c r="F393" s="60">
        <f t="shared" si="41"/>
        <v>7.375</v>
      </c>
      <c r="G393" s="61">
        <f t="shared" si="42"/>
        <v>22.125</v>
      </c>
      <c r="H393" s="299">
        <v>1</v>
      </c>
      <c r="I393" s="62">
        <f t="shared" si="43"/>
        <v>22.125</v>
      </c>
      <c r="J393" s="50"/>
      <c r="K393" s="62">
        <f t="shared" si="44"/>
        <v>22.125</v>
      </c>
      <c r="L393" s="54"/>
      <c r="M393" s="20" t="str">
        <f t="shared" si="45"/>
        <v>Synthèse</v>
      </c>
      <c r="N393" t="str">
        <f t="shared" si="40"/>
        <v>oui</v>
      </c>
      <c r="O393" s="136" t="s">
        <v>722</v>
      </c>
      <c r="P393" s="136" t="s">
        <v>723</v>
      </c>
      <c r="Q393" s="136" t="s">
        <v>1423</v>
      </c>
      <c r="R393" s="299">
        <v>1</v>
      </c>
    </row>
    <row r="394" spans="1:18" ht="47.25">
      <c r="A394" s="17">
        <v>387</v>
      </c>
      <c r="B394" s="123" t="s">
        <v>724</v>
      </c>
      <c r="C394" s="123" t="s">
        <v>789</v>
      </c>
      <c r="D394" s="24">
        <v>12</v>
      </c>
      <c r="E394" s="142">
        <v>7.5</v>
      </c>
      <c r="F394" s="60">
        <f t="shared" si="41"/>
        <v>9.75</v>
      </c>
      <c r="G394" s="61">
        <f t="shared" si="42"/>
        <v>29.25</v>
      </c>
      <c r="H394" s="299">
        <v>10</v>
      </c>
      <c r="I394" s="62">
        <f t="shared" si="43"/>
        <v>30</v>
      </c>
      <c r="J394" s="50"/>
      <c r="K394" s="62">
        <f t="shared" si="44"/>
        <v>30</v>
      </c>
      <c r="L394" s="54"/>
      <c r="M394" s="20" t="str">
        <f t="shared" si="45"/>
        <v>Synthèse</v>
      </c>
      <c r="N394" t="str">
        <f t="shared" si="40"/>
        <v>oui</v>
      </c>
      <c r="O394" s="136" t="s">
        <v>724</v>
      </c>
      <c r="P394" s="136" t="s">
        <v>789</v>
      </c>
      <c r="Q394" s="136" t="s">
        <v>1329</v>
      </c>
      <c r="R394" s="299">
        <v>10</v>
      </c>
    </row>
    <row r="395" spans="1:18" ht="47.25">
      <c r="A395" s="17">
        <v>388</v>
      </c>
      <c r="B395" s="123" t="s">
        <v>725</v>
      </c>
      <c r="C395" s="123" t="s">
        <v>790</v>
      </c>
      <c r="D395" s="24">
        <v>14</v>
      </c>
      <c r="E395" s="142">
        <v>9.5</v>
      </c>
      <c r="F395" s="60">
        <f t="shared" si="41"/>
        <v>11.75</v>
      </c>
      <c r="G395" s="61">
        <f t="shared" si="42"/>
        <v>35.25</v>
      </c>
      <c r="H395" s="142"/>
      <c r="I395" s="62">
        <f t="shared" si="43"/>
        <v>35.25</v>
      </c>
      <c r="J395" s="50"/>
      <c r="K395" s="62">
        <f t="shared" si="44"/>
        <v>35.25</v>
      </c>
      <c r="L395" s="54"/>
      <c r="M395" s="20" t="str">
        <f t="shared" si="45"/>
        <v>Juin</v>
      </c>
      <c r="N395" t="str">
        <f t="shared" si="40"/>
        <v>oui</v>
      </c>
      <c r="O395" s="136" t="s">
        <v>725</v>
      </c>
      <c r="P395" s="136" t="s">
        <v>790</v>
      </c>
      <c r="Q395" s="136"/>
      <c r="R395" s="142"/>
    </row>
    <row r="396" spans="1:18" ht="31.5">
      <c r="A396" s="17">
        <v>389</v>
      </c>
      <c r="B396" s="123" t="s">
        <v>726</v>
      </c>
      <c r="C396" s="123" t="s">
        <v>91</v>
      </c>
      <c r="D396" s="24">
        <v>12</v>
      </c>
      <c r="E396" s="142">
        <v>9.5</v>
      </c>
      <c r="F396" s="60">
        <f t="shared" si="41"/>
        <v>10.75</v>
      </c>
      <c r="G396" s="61">
        <f t="shared" si="42"/>
        <v>32.25</v>
      </c>
      <c r="H396" s="142"/>
      <c r="I396" s="62">
        <f t="shared" si="43"/>
        <v>32.25</v>
      </c>
      <c r="J396" s="50"/>
      <c r="K396" s="62">
        <f t="shared" si="44"/>
        <v>32.25</v>
      </c>
      <c r="L396" s="54"/>
      <c r="M396" s="20" t="str">
        <f t="shared" si="45"/>
        <v>Juin</v>
      </c>
      <c r="N396" t="str">
        <f t="shared" si="40"/>
        <v>oui</v>
      </c>
      <c r="O396" s="136" t="s">
        <v>726</v>
      </c>
      <c r="P396" s="136" t="s">
        <v>91</v>
      </c>
      <c r="Q396" s="136"/>
      <c r="R396" s="142"/>
    </row>
    <row r="397" spans="1:18" ht="31.5">
      <c r="A397" s="17">
        <v>390</v>
      </c>
      <c r="B397" s="123" t="s">
        <v>727</v>
      </c>
      <c r="C397" s="123" t="s">
        <v>477</v>
      </c>
      <c r="D397" s="24">
        <v>14</v>
      </c>
      <c r="E397" s="142">
        <v>5.75</v>
      </c>
      <c r="F397" s="60">
        <f t="shared" si="41"/>
        <v>9.875</v>
      </c>
      <c r="G397" s="61">
        <f t="shared" si="42"/>
        <v>29.625</v>
      </c>
      <c r="H397" s="299">
        <v>0.01</v>
      </c>
      <c r="I397" s="62">
        <f t="shared" si="43"/>
        <v>29.625</v>
      </c>
      <c r="J397" s="50"/>
      <c r="K397" s="62">
        <f t="shared" si="44"/>
        <v>29.625</v>
      </c>
      <c r="L397" s="54"/>
      <c r="M397" s="20" t="str">
        <f t="shared" si="45"/>
        <v>Synthèse</v>
      </c>
      <c r="N397" t="str">
        <f t="shared" si="40"/>
        <v>oui</v>
      </c>
      <c r="O397" s="136" t="s">
        <v>727</v>
      </c>
      <c r="P397" s="136" t="s">
        <v>477</v>
      </c>
      <c r="Q397" s="136" t="s">
        <v>1233</v>
      </c>
      <c r="R397" s="299">
        <v>0.01</v>
      </c>
    </row>
    <row r="398" spans="1:18" ht="47.25">
      <c r="A398" s="17">
        <v>391</v>
      </c>
      <c r="B398" s="123" t="s">
        <v>93</v>
      </c>
      <c r="C398" s="123" t="s">
        <v>728</v>
      </c>
      <c r="D398" s="24">
        <v>14</v>
      </c>
      <c r="E398" s="142">
        <v>9.75</v>
      </c>
      <c r="F398" s="60">
        <f t="shared" si="41"/>
        <v>11.875</v>
      </c>
      <c r="G398" s="61">
        <f t="shared" si="42"/>
        <v>35.625</v>
      </c>
      <c r="H398" s="142"/>
      <c r="I398" s="62">
        <f t="shared" si="43"/>
        <v>35.625</v>
      </c>
      <c r="J398" s="50"/>
      <c r="K398" s="62">
        <f t="shared" si="44"/>
        <v>35.625</v>
      </c>
      <c r="L398" s="54"/>
      <c r="M398" s="20" t="str">
        <f t="shared" si="45"/>
        <v>Juin</v>
      </c>
      <c r="N398" t="str">
        <f t="shared" si="40"/>
        <v>oui</v>
      </c>
      <c r="O398" s="136" t="s">
        <v>93</v>
      </c>
      <c r="P398" s="136" t="s">
        <v>728</v>
      </c>
      <c r="Q398" s="136"/>
      <c r="R398" s="142"/>
    </row>
    <row r="399" spans="1:18" ht="31.5">
      <c r="A399" s="17">
        <v>392</v>
      </c>
      <c r="B399" s="123" t="s">
        <v>729</v>
      </c>
      <c r="C399" s="123" t="s">
        <v>730</v>
      </c>
      <c r="D399" s="24">
        <v>10</v>
      </c>
      <c r="E399" s="142">
        <v>2.25</v>
      </c>
      <c r="F399" s="60">
        <f t="shared" si="41"/>
        <v>6.125</v>
      </c>
      <c r="G399" s="61">
        <f t="shared" si="42"/>
        <v>18.375</v>
      </c>
      <c r="H399" s="299">
        <v>0.01</v>
      </c>
      <c r="I399" s="62">
        <f t="shared" si="43"/>
        <v>18.375</v>
      </c>
      <c r="J399" s="50"/>
      <c r="K399" s="62">
        <f t="shared" si="44"/>
        <v>18.375</v>
      </c>
      <c r="L399" s="54"/>
      <c r="M399" s="20" t="str">
        <f t="shared" si="45"/>
        <v>Synthèse</v>
      </c>
      <c r="N399" t="str">
        <f t="shared" si="40"/>
        <v>oui</v>
      </c>
      <c r="O399" s="136" t="s">
        <v>729</v>
      </c>
      <c r="P399" s="136" t="s">
        <v>730</v>
      </c>
      <c r="Q399" s="136" t="s">
        <v>1429</v>
      </c>
      <c r="R399" s="299">
        <v>0.01</v>
      </c>
    </row>
    <row r="400" spans="1:18" ht="18.75">
      <c r="A400" s="17">
        <v>393</v>
      </c>
      <c r="B400" s="123" t="s">
        <v>791</v>
      </c>
      <c r="C400" s="123" t="s">
        <v>234</v>
      </c>
      <c r="D400" s="24"/>
      <c r="E400" s="142">
        <v>4.5</v>
      </c>
      <c r="F400" s="60">
        <f t="shared" si="41"/>
        <v>2.25</v>
      </c>
      <c r="G400" s="61">
        <f t="shared" si="42"/>
        <v>6.75</v>
      </c>
      <c r="H400" s="142"/>
      <c r="I400" s="62">
        <f t="shared" si="43"/>
        <v>6.75</v>
      </c>
      <c r="J400" s="50"/>
      <c r="K400" s="62">
        <f t="shared" si="44"/>
        <v>6.75</v>
      </c>
      <c r="L400" s="54"/>
      <c r="M400" s="20" t="str">
        <f t="shared" si="45"/>
        <v>Juin</v>
      </c>
      <c r="N400" t="str">
        <f t="shared" si="40"/>
        <v>oui</v>
      </c>
      <c r="O400" s="136" t="s">
        <v>791</v>
      </c>
      <c r="P400" s="136" t="s">
        <v>234</v>
      </c>
      <c r="Q400" s="136"/>
      <c r="R400" s="142"/>
    </row>
    <row r="401" spans="1:18" ht="31.5">
      <c r="A401" s="17">
        <v>394</v>
      </c>
      <c r="B401" s="123" t="s">
        <v>731</v>
      </c>
      <c r="C401" s="123" t="s">
        <v>649</v>
      </c>
      <c r="D401" s="24">
        <v>12</v>
      </c>
      <c r="E401" s="142">
        <v>11.5</v>
      </c>
      <c r="F401" s="60">
        <f t="shared" si="41"/>
        <v>11.75</v>
      </c>
      <c r="G401" s="61">
        <f t="shared" si="42"/>
        <v>35.25</v>
      </c>
      <c r="H401" s="142"/>
      <c r="I401" s="62">
        <f t="shared" si="43"/>
        <v>35.25</v>
      </c>
      <c r="J401" s="50"/>
      <c r="K401" s="62">
        <f t="shared" si="44"/>
        <v>35.25</v>
      </c>
      <c r="L401" s="54"/>
      <c r="M401" s="20" t="str">
        <f t="shared" si="45"/>
        <v>Juin</v>
      </c>
      <c r="N401" t="str">
        <f t="shared" si="40"/>
        <v>oui</v>
      </c>
      <c r="O401" s="136" t="s">
        <v>731</v>
      </c>
      <c r="P401" s="136" t="s">
        <v>649</v>
      </c>
      <c r="Q401" s="136"/>
      <c r="R401" s="142"/>
    </row>
    <row r="402" spans="1:18" ht="18.75">
      <c r="A402" s="17">
        <v>395</v>
      </c>
      <c r="B402" s="123" t="s">
        <v>732</v>
      </c>
      <c r="C402" s="123" t="s">
        <v>255</v>
      </c>
      <c r="D402" s="24">
        <v>16</v>
      </c>
      <c r="E402" s="142">
        <v>10.25</v>
      </c>
      <c r="F402" s="60">
        <f t="shared" si="41"/>
        <v>13.125</v>
      </c>
      <c r="G402" s="61">
        <f t="shared" si="42"/>
        <v>39.375</v>
      </c>
      <c r="H402" s="142"/>
      <c r="I402" s="62">
        <f t="shared" si="43"/>
        <v>39.375</v>
      </c>
      <c r="J402" s="50"/>
      <c r="K402" s="62">
        <f t="shared" si="44"/>
        <v>39.375</v>
      </c>
      <c r="L402" s="54"/>
      <c r="M402" s="20" t="str">
        <f t="shared" si="45"/>
        <v>Juin</v>
      </c>
      <c r="N402" t="str">
        <f t="shared" si="40"/>
        <v>oui</v>
      </c>
      <c r="O402" s="136" t="s">
        <v>732</v>
      </c>
      <c r="P402" s="136" t="s">
        <v>255</v>
      </c>
      <c r="Q402" s="136"/>
      <c r="R402" s="142"/>
    </row>
    <row r="403" spans="1:18" ht="18.75">
      <c r="A403" s="17">
        <v>396</v>
      </c>
      <c r="B403" s="123" t="s">
        <v>733</v>
      </c>
      <c r="C403" s="123" t="s">
        <v>734</v>
      </c>
      <c r="D403" s="24">
        <v>14</v>
      </c>
      <c r="E403" s="142">
        <v>12.75</v>
      </c>
      <c r="F403" s="60">
        <f t="shared" si="41"/>
        <v>13.375</v>
      </c>
      <c r="G403" s="61">
        <f t="shared" si="42"/>
        <v>40.125</v>
      </c>
      <c r="H403" s="142"/>
      <c r="I403" s="62">
        <f t="shared" si="43"/>
        <v>40.125</v>
      </c>
      <c r="J403" s="50"/>
      <c r="K403" s="62">
        <f t="shared" si="44"/>
        <v>40.125</v>
      </c>
      <c r="L403" s="54"/>
      <c r="M403" s="20" t="str">
        <f t="shared" si="45"/>
        <v>Juin</v>
      </c>
      <c r="N403" t="str">
        <f t="shared" si="40"/>
        <v>oui</v>
      </c>
      <c r="O403" s="136" t="s">
        <v>733</v>
      </c>
      <c r="P403" s="136" t="s">
        <v>734</v>
      </c>
      <c r="Q403" s="136"/>
      <c r="R403" s="142"/>
    </row>
    <row r="404" spans="1:18" ht="18.75">
      <c r="A404" s="17">
        <v>397</v>
      </c>
      <c r="B404" s="123" t="s">
        <v>733</v>
      </c>
      <c r="C404" s="123" t="s">
        <v>69</v>
      </c>
      <c r="D404" s="24">
        <v>12</v>
      </c>
      <c r="E404" s="142">
        <v>4.5</v>
      </c>
      <c r="F404" s="60">
        <f t="shared" si="41"/>
        <v>8.25</v>
      </c>
      <c r="G404" s="61">
        <f t="shared" si="42"/>
        <v>24.75</v>
      </c>
      <c r="H404" s="299">
        <v>0.01</v>
      </c>
      <c r="I404" s="62">
        <f t="shared" si="43"/>
        <v>24.75</v>
      </c>
      <c r="J404" s="50"/>
      <c r="K404" s="62">
        <f t="shared" si="44"/>
        <v>24.75</v>
      </c>
      <c r="L404" s="54"/>
      <c r="M404" s="20" t="str">
        <f t="shared" si="45"/>
        <v>Synthèse</v>
      </c>
      <c r="N404" t="str">
        <f t="shared" si="40"/>
        <v>oui</v>
      </c>
      <c r="O404" s="136" t="s">
        <v>733</v>
      </c>
      <c r="P404" s="136" t="s">
        <v>69</v>
      </c>
      <c r="Q404" s="136" t="s">
        <v>1314</v>
      </c>
      <c r="R404" s="299">
        <v>0.01</v>
      </c>
    </row>
    <row r="405" spans="1:18" ht="18.75">
      <c r="A405" s="17">
        <v>398</v>
      </c>
      <c r="B405" s="123" t="s">
        <v>735</v>
      </c>
      <c r="C405" s="123" t="s">
        <v>94</v>
      </c>
      <c r="D405" s="24">
        <v>14</v>
      </c>
      <c r="E405" s="142">
        <v>10.5</v>
      </c>
      <c r="F405" s="60">
        <f t="shared" si="41"/>
        <v>12.25</v>
      </c>
      <c r="G405" s="61">
        <f t="shared" si="42"/>
        <v>36.75</v>
      </c>
      <c r="H405" s="142"/>
      <c r="I405" s="62">
        <f t="shared" si="43"/>
        <v>36.75</v>
      </c>
      <c r="J405" s="50"/>
      <c r="K405" s="62">
        <f t="shared" si="44"/>
        <v>36.75</v>
      </c>
      <c r="L405" s="54"/>
      <c r="M405" s="20" t="str">
        <f t="shared" si="45"/>
        <v>Juin</v>
      </c>
      <c r="N405" t="str">
        <f t="shared" si="40"/>
        <v>oui</v>
      </c>
      <c r="O405" s="136" t="s">
        <v>735</v>
      </c>
      <c r="P405" s="136" t="s">
        <v>94</v>
      </c>
      <c r="Q405" s="136"/>
      <c r="R405" s="142"/>
    </row>
    <row r="406" spans="1:18" ht="31.5">
      <c r="A406" s="17">
        <v>399</v>
      </c>
      <c r="B406" s="123" t="s">
        <v>127</v>
      </c>
      <c r="C406" s="123" t="s">
        <v>736</v>
      </c>
      <c r="D406" s="24">
        <v>8</v>
      </c>
      <c r="E406" s="142">
        <v>6.5</v>
      </c>
      <c r="F406" s="60">
        <f t="shared" si="41"/>
        <v>7.25</v>
      </c>
      <c r="G406" s="61">
        <f t="shared" si="42"/>
        <v>21.75</v>
      </c>
      <c r="H406" s="299">
        <v>1</v>
      </c>
      <c r="I406" s="62">
        <f t="shared" si="43"/>
        <v>21.75</v>
      </c>
      <c r="J406" s="50"/>
      <c r="K406" s="62">
        <f t="shared" si="44"/>
        <v>21.75</v>
      </c>
      <c r="L406" s="54"/>
      <c r="M406" s="20" t="str">
        <f t="shared" si="45"/>
        <v>Synthèse</v>
      </c>
      <c r="N406" t="str">
        <f t="shared" ref="N406:N421" si="46">IF(AND(B406=O406,C406=P406),"oui","non")</f>
        <v>oui</v>
      </c>
      <c r="O406" s="136" t="s">
        <v>127</v>
      </c>
      <c r="P406" s="136" t="s">
        <v>736</v>
      </c>
      <c r="Q406" s="136" t="s">
        <v>1323</v>
      </c>
      <c r="R406" s="299">
        <v>1</v>
      </c>
    </row>
    <row r="407" spans="1:18" ht="31.5">
      <c r="A407" s="17">
        <v>400</v>
      </c>
      <c r="B407" s="123" t="s">
        <v>737</v>
      </c>
      <c r="C407" s="123" t="s">
        <v>738</v>
      </c>
      <c r="D407" s="24">
        <v>8</v>
      </c>
      <c r="E407" s="142">
        <v>4.75</v>
      </c>
      <c r="F407" s="60">
        <f t="shared" si="41"/>
        <v>6.375</v>
      </c>
      <c r="G407" s="61">
        <f t="shared" si="42"/>
        <v>19.125</v>
      </c>
      <c r="H407" s="299">
        <v>1</v>
      </c>
      <c r="I407" s="62">
        <f t="shared" si="43"/>
        <v>19.125</v>
      </c>
      <c r="J407" s="50"/>
      <c r="K407" s="62">
        <f t="shared" si="44"/>
        <v>19.125</v>
      </c>
      <c r="L407" s="54"/>
      <c r="M407" s="20" t="str">
        <f t="shared" si="45"/>
        <v>Synthèse</v>
      </c>
      <c r="N407" t="str">
        <f t="shared" si="46"/>
        <v>oui</v>
      </c>
      <c r="O407" s="136" t="s">
        <v>737</v>
      </c>
      <c r="P407" s="136" t="s">
        <v>738</v>
      </c>
      <c r="Q407" s="136" t="s">
        <v>1428</v>
      </c>
      <c r="R407" s="299">
        <v>1</v>
      </c>
    </row>
    <row r="408" spans="1:18" ht="18.75">
      <c r="A408" s="17">
        <v>401</v>
      </c>
      <c r="B408" s="123" t="s">
        <v>739</v>
      </c>
      <c r="C408" s="123" t="s">
        <v>89</v>
      </c>
      <c r="D408" s="24">
        <v>16</v>
      </c>
      <c r="E408" s="142">
        <v>14.5</v>
      </c>
      <c r="F408" s="60">
        <f t="shared" si="41"/>
        <v>15.25</v>
      </c>
      <c r="G408" s="61">
        <f t="shared" si="42"/>
        <v>45.75</v>
      </c>
      <c r="H408" s="142"/>
      <c r="I408" s="62">
        <f t="shared" si="43"/>
        <v>45.75</v>
      </c>
      <c r="J408" s="50"/>
      <c r="K408" s="62">
        <f t="shared" si="44"/>
        <v>45.75</v>
      </c>
      <c r="L408" s="54"/>
      <c r="M408" s="20" t="str">
        <f t="shared" si="45"/>
        <v>Juin</v>
      </c>
      <c r="N408" t="str">
        <f t="shared" si="46"/>
        <v>oui</v>
      </c>
      <c r="O408" s="136" t="s">
        <v>739</v>
      </c>
      <c r="P408" s="136" t="s">
        <v>89</v>
      </c>
      <c r="Q408" s="136"/>
      <c r="R408" s="142"/>
    </row>
    <row r="409" spans="1:18" ht="18.75">
      <c r="A409" s="17">
        <v>402</v>
      </c>
      <c r="B409" s="123" t="s">
        <v>740</v>
      </c>
      <c r="C409" s="123" t="s">
        <v>492</v>
      </c>
      <c r="D409" s="24">
        <v>8</v>
      </c>
      <c r="E409" s="163">
        <v>0</v>
      </c>
      <c r="F409" s="60">
        <f t="shared" si="41"/>
        <v>4</v>
      </c>
      <c r="G409" s="61">
        <f t="shared" si="42"/>
        <v>12</v>
      </c>
      <c r="H409" s="299"/>
      <c r="I409" s="62">
        <f t="shared" si="43"/>
        <v>12</v>
      </c>
      <c r="J409" s="50"/>
      <c r="K409" s="62">
        <f t="shared" si="44"/>
        <v>12</v>
      </c>
      <c r="L409" s="54"/>
      <c r="M409" s="20" t="str">
        <f t="shared" si="45"/>
        <v>Juin</v>
      </c>
      <c r="N409" t="str">
        <f t="shared" si="46"/>
        <v>oui</v>
      </c>
      <c r="O409" s="136" t="s">
        <v>740</v>
      </c>
      <c r="P409" s="136" t="s">
        <v>492</v>
      </c>
      <c r="Q409" s="136" t="s">
        <v>1321</v>
      </c>
      <c r="R409" s="299">
        <v>0.01</v>
      </c>
    </row>
    <row r="410" spans="1:18" ht="18.75">
      <c r="A410" s="17">
        <v>403</v>
      </c>
      <c r="B410" s="123" t="s">
        <v>741</v>
      </c>
      <c r="C410" s="123" t="s">
        <v>742</v>
      </c>
      <c r="D410" s="24">
        <v>14</v>
      </c>
      <c r="E410" s="142">
        <v>7.75</v>
      </c>
      <c r="F410" s="60">
        <f t="shared" si="41"/>
        <v>10.875</v>
      </c>
      <c r="G410" s="61">
        <f t="shared" si="42"/>
        <v>32.625</v>
      </c>
      <c r="H410" s="142"/>
      <c r="I410" s="62">
        <f t="shared" si="43"/>
        <v>32.625</v>
      </c>
      <c r="J410" s="50"/>
      <c r="K410" s="62">
        <f t="shared" si="44"/>
        <v>32.625</v>
      </c>
      <c r="L410" s="54"/>
      <c r="M410" s="20" t="str">
        <f t="shared" si="45"/>
        <v>Juin</v>
      </c>
      <c r="N410" t="str">
        <f t="shared" si="46"/>
        <v>oui</v>
      </c>
      <c r="O410" s="136" t="s">
        <v>741</v>
      </c>
      <c r="P410" s="136" t="s">
        <v>742</v>
      </c>
      <c r="Q410" s="136"/>
      <c r="R410" s="142"/>
    </row>
    <row r="411" spans="1:18" ht="18.75">
      <c r="A411" s="17">
        <v>404</v>
      </c>
      <c r="B411" s="123" t="s">
        <v>743</v>
      </c>
      <c r="C411" s="123" t="s">
        <v>744</v>
      </c>
      <c r="D411" s="24">
        <v>15</v>
      </c>
      <c r="E411" s="142">
        <v>9</v>
      </c>
      <c r="F411" s="60">
        <f t="shared" si="41"/>
        <v>12</v>
      </c>
      <c r="G411" s="61">
        <f t="shared" si="42"/>
        <v>36</v>
      </c>
      <c r="H411" s="142"/>
      <c r="I411" s="62">
        <f t="shared" si="43"/>
        <v>36</v>
      </c>
      <c r="J411" s="50"/>
      <c r="K411" s="62">
        <f t="shared" si="44"/>
        <v>36</v>
      </c>
      <c r="L411" s="54"/>
      <c r="M411" s="20" t="str">
        <f t="shared" si="45"/>
        <v>Juin</v>
      </c>
      <c r="N411" t="str">
        <f t="shared" si="46"/>
        <v>oui</v>
      </c>
      <c r="O411" s="136" t="s">
        <v>743</v>
      </c>
      <c r="P411" s="136" t="s">
        <v>744</v>
      </c>
      <c r="Q411" s="136"/>
      <c r="R411" s="142"/>
    </row>
    <row r="412" spans="1:18" ht="18.75">
      <c r="A412" s="17">
        <v>405</v>
      </c>
      <c r="B412" s="123" t="s">
        <v>743</v>
      </c>
      <c r="C412" s="123" t="s">
        <v>745</v>
      </c>
      <c r="D412" s="24">
        <v>12</v>
      </c>
      <c r="E412" s="142">
        <v>6.75</v>
      </c>
      <c r="F412" s="60">
        <f t="shared" si="41"/>
        <v>9.375</v>
      </c>
      <c r="G412" s="61">
        <f t="shared" si="42"/>
        <v>28.125</v>
      </c>
      <c r="H412" s="299">
        <v>6</v>
      </c>
      <c r="I412" s="62">
        <f t="shared" si="43"/>
        <v>28.125</v>
      </c>
      <c r="J412" s="50"/>
      <c r="K412" s="62">
        <f t="shared" si="44"/>
        <v>28.125</v>
      </c>
      <c r="L412" s="54"/>
      <c r="M412" s="20" t="str">
        <f t="shared" si="45"/>
        <v>Synthèse</v>
      </c>
      <c r="N412" t="str">
        <f t="shared" si="46"/>
        <v>oui</v>
      </c>
      <c r="O412" s="136" t="s">
        <v>743</v>
      </c>
      <c r="P412" s="136" t="s">
        <v>745</v>
      </c>
      <c r="Q412" s="136" t="s">
        <v>1228</v>
      </c>
      <c r="R412" s="299">
        <v>6</v>
      </c>
    </row>
    <row r="413" spans="1:18" ht="18.75">
      <c r="A413" s="17">
        <v>406</v>
      </c>
      <c r="B413" s="123" t="s">
        <v>746</v>
      </c>
      <c r="C413" s="123" t="s">
        <v>747</v>
      </c>
      <c r="D413" s="24">
        <v>14</v>
      </c>
      <c r="E413" s="142">
        <v>15.25</v>
      </c>
      <c r="F413" s="60">
        <f t="shared" si="41"/>
        <v>14.625</v>
      </c>
      <c r="G413" s="61">
        <f t="shared" si="42"/>
        <v>43.875</v>
      </c>
      <c r="H413" s="142"/>
      <c r="I413" s="62">
        <f t="shared" si="43"/>
        <v>43.875</v>
      </c>
      <c r="J413" s="50"/>
      <c r="K413" s="62">
        <f t="shared" si="44"/>
        <v>43.875</v>
      </c>
      <c r="L413" s="54"/>
      <c r="M413" s="20" t="str">
        <f t="shared" si="45"/>
        <v>Juin</v>
      </c>
      <c r="N413" t="str">
        <f t="shared" si="46"/>
        <v>oui</v>
      </c>
      <c r="O413" s="136" t="s">
        <v>746</v>
      </c>
      <c r="P413" s="136" t="s">
        <v>747</v>
      </c>
      <c r="Q413" s="136"/>
      <c r="R413" s="142"/>
    </row>
    <row r="414" spans="1:18" ht="31.5">
      <c r="A414" s="17">
        <v>407</v>
      </c>
      <c r="B414" s="123" t="s">
        <v>748</v>
      </c>
      <c r="C414" s="123" t="s">
        <v>82</v>
      </c>
      <c r="D414" s="24">
        <v>15</v>
      </c>
      <c r="E414" s="163">
        <v>1</v>
      </c>
      <c r="F414" s="60">
        <f t="shared" si="41"/>
        <v>8</v>
      </c>
      <c r="G414" s="61">
        <f t="shared" si="42"/>
        <v>24</v>
      </c>
      <c r="H414" s="299"/>
      <c r="I414" s="62">
        <f t="shared" si="43"/>
        <v>24</v>
      </c>
      <c r="J414" s="50"/>
      <c r="K414" s="62">
        <f t="shared" si="44"/>
        <v>24</v>
      </c>
      <c r="L414" s="54"/>
      <c r="M414" s="20" t="str">
        <f t="shared" si="45"/>
        <v>Juin</v>
      </c>
      <c r="N414" t="str">
        <f t="shared" si="46"/>
        <v>oui</v>
      </c>
      <c r="O414" s="136" t="s">
        <v>748</v>
      </c>
      <c r="P414" s="136" t="s">
        <v>82</v>
      </c>
      <c r="Q414" s="136" t="s">
        <v>1427</v>
      </c>
      <c r="R414" s="299">
        <v>1</v>
      </c>
    </row>
    <row r="415" spans="1:18" ht="18.75">
      <c r="A415" s="17">
        <v>408</v>
      </c>
      <c r="B415" s="123" t="s">
        <v>749</v>
      </c>
      <c r="C415" s="123" t="s">
        <v>254</v>
      </c>
      <c r="D415" s="24">
        <v>12</v>
      </c>
      <c r="E415" s="142">
        <v>6.5</v>
      </c>
      <c r="F415" s="60">
        <f t="shared" si="41"/>
        <v>9.25</v>
      </c>
      <c r="G415" s="61">
        <f t="shared" si="42"/>
        <v>27.75</v>
      </c>
      <c r="H415" s="299">
        <v>2</v>
      </c>
      <c r="I415" s="62">
        <f t="shared" si="43"/>
        <v>27.75</v>
      </c>
      <c r="J415" s="50"/>
      <c r="K415" s="62">
        <f t="shared" si="44"/>
        <v>27.75</v>
      </c>
      <c r="L415" s="54"/>
      <c r="M415" s="20" t="str">
        <f t="shared" si="45"/>
        <v>Synthèse</v>
      </c>
      <c r="N415" t="str">
        <f t="shared" si="46"/>
        <v>oui</v>
      </c>
      <c r="O415" s="136" t="s">
        <v>749</v>
      </c>
      <c r="P415" s="136" t="s">
        <v>254</v>
      </c>
      <c r="Q415" s="136" t="s">
        <v>1325</v>
      </c>
      <c r="R415" s="299">
        <v>2</v>
      </c>
    </row>
    <row r="416" spans="1:18" ht="31.5">
      <c r="A416" s="17">
        <v>409</v>
      </c>
      <c r="B416" s="123" t="s">
        <v>59</v>
      </c>
      <c r="C416" s="123" t="s">
        <v>750</v>
      </c>
      <c r="D416" s="24">
        <v>12</v>
      </c>
      <c r="E416" s="142">
        <v>8.75</v>
      </c>
      <c r="F416" s="60">
        <f t="shared" si="41"/>
        <v>10.375</v>
      </c>
      <c r="G416" s="61">
        <f t="shared" si="42"/>
        <v>31.125</v>
      </c>
      <c r="H416" s="142"/>
      <c r="I416" s="62">
        <f t="shared" si="43"/>
        <v>31.125</v>
      </c>
      <c r="J416" s="50"/>
      <c r="K416" s="62">
        <f t="shared" si="44"/>
        <v>31.125</v>
      </c>
      <c r="L416" s="54"/>
      <c r="M416" s="20" t="str">
        <f t="shared" si="45"/>
        <v>Juin</v>
      </c>
      <c r="N416" t="str">
        <f t="shared" si="46"/>
        <v>oui</v>
      </c>
      <c r="O416" s="136" t="s">
        <v>59</v>
      </c>
      <c r="P416" s="136" t="s">
        <v>750</v>
      </c>
      <c r="Q416" s="136"/>
      <c r="R416" s="142"/>
    </row>
    <row r="417" spans="1:18" ht="31.5">
      <c r="A417" s="17">
        <v>410</v>
      </c>
      <c r="B417" s="123" t="s">
        <v>59</v>
      </c>
      <c r="C417" s="123" t="s">
        <v>792</v>
      </c>
      <c r="D417" s="24">
        <v>15</v>
      </c>
      <c r="E417" s="142">
        <v>8.5</v>
      </c>
      <c r="F417" s="60">
        <f t="shared" si="41"/>
        <v>11.75</v>
      </c>
      <c r="G417" s="61">
        <f t="shared" si="42"/>
        <v>35.25</v>
      </c>
      <c r="H417" s="142"/>
      <c r="I417" s="62">
        <f t="shared" si="43"/>
        <v>35.25</v>
      </c>
      <c r="J417" s="50"/>
      <c r="K417" s="62">
        <f t="shared" si="44"/>
        <v>35.25</v>
      </c>
      <c r="L417" s="54"/>
      <c r="M417" s="20" t="str">
        <f t="shared" si="45"/>
        <v>Juin</v>
      </c>
      <c r="N417" t="str">
        <f t="shared" si="46"/>
        <v>oui</v>
      </c>
      <c r="O417" s="136" t="s">
        <v>59</v>
      </c>
      <c r="P417" s="136" t="s">
        <v>792</v>
      </c>
      <c r="Q417" s="136"/>
      <c r="R417" s="142"/>
    </row>
    <row r="418" spans="1:18" ht="18.75">
      <c r="A418" s="17">
        <v>411</v>
      </c>
      <c r="B418" s="123" t="s">
        <v>751</v>
      </c>
      <c r="C418" s="123" t="s">
        <v>397</v>
      </c>
      <c r="D418" s="24">
        <v>10</v>
      </c>
      <c r="E418" s="142">
        <v>6.5</v>
      </c>
      <c r="F418" s="60">
        <f t="shared" si="41"/>
        <v>8.25</v>
      </c>
      <c r="G418" s="61">
        <f t="shared" si="42"/>
        <v>24.75</v>
      </c>
      <c r="H418" s="299">
        <v>0.01</v>
      </c>
      <c r="I418" s="62">
        <f t="shared" si="43"/>
        <v>24.75</v>
      </c>
      <c r="J418" s="50"/>
      <c r="K418" s="62">
        <f t="shared" si="44"/>
        <v>24.75</v>
      </c>
      <c r="L418" s="54"/>
      <c r="M418" s="20" t="str">
        <f t="shared" si="45"/>
        <v>Synthèse</v>
      </c>
      <c r="N418" t="str">
        <f t="shared" si="46"/>
        <v>oui</v>
      </c>
      <c r="O418" s="136" t="s">
        <v>751</v>
      </c>
      <c r="P418" s="136" t="s">
        <v>397</v>
      </c>
      <c r="Q418" s="136" t="s">
        <v>1431</v>
      </c>
      <c r="R418" s="299">
        <v>0.01</v>
      </c>
    </row>
    <row r="419" spans="1:18" ht="18.75">
      <c r="A419" s="17">
        <v>412</v>
      </c>
      <c r="B419" s="123" t="s">
        <v>752</v>
      </c>
      <c r="C419" s="123" t="s">
        <v>753</v>
      </c>
      <c r="D419" s="24">
        <v>15</v>
      </c>
      <c r="E419" s="142">
        <v>12</v>
      </c>
      <c r="F419" s="60">
        <f t="shared" si="41"/>
        <v>13.5</v>
      </c>
      <c r="G419" s="61">
        <f t="shared" si="42"/>
        <v>40.5</v>
      </c>
      <c r="H419" s="142"/>
      <c r="I419" s="62">
        <f t="shared" si="43"/>
        <v>40.5</v>
      </c>
      <c r="J419" s="50"/>
      <c r="K419" s="62">
        <f t="shared" si="44"/>
        <v>40.5</v>
      </c>
      <c r="L419" s="54"/>
      <c r="M419" s="20" t="str">
        <f t="shared" si="45"/>
        <v>Juin</v>
      </c>
      <c r="N419" t="str">
        <f t="shared" si="46"/>
        <v>oui</v>
      </c>
      <c r="O419" s="136" t="s">
        <v>752</v>
      </c>
      <c r="P419" s="136" t="s">
        <v>753</v>
      </c>
      <c r="Q419" s="136"/>
      <c r="R419" s="142"/>
    </row>
    <row r="420" spans="1:18" ht="18.75">
      <c r="A420" s="17">
        <v>413</v>
      </c>
      <c r="B420" s="123" t="s">
        <v>754</v>
      </c>
      <c r="C420" s="123" t="s">
        <v>477</v>
      </c>
      <c r="D420" s="24">
        <v>17</v>
      </c>
      <c r="E420" s="142">
        <v>15.25</v>
      </c>
      <c r="F420" s="60">
        <f t="shared" si="41"/>
        <v>16.125</v>
      </c>
      <c r="G420" s="61">
        <f t="shared" si="42"/>
        <v>48.375</v>
      </c>
      <c r="H420" s="142"/>
      <c r="I420" s="62">
        <f t="shared" si="43"/>
        <v>48.375</v>
      </c>
      <c r="J420" s="50"/>
      <c r="K420" s="62">
        <f t="shared" si="44"/>
        <v>48.375</v>
      </c>
      <c r="L420" s="54"/>
      <c r="M420" s="20" t="str">
        <f t="shared" si="45"/>
        <v>Juin</v>
      </c>
      <c r="N420" t="str">
        <f t="shared" si="46"/>
        <v>oui</v>
      </c>
      <c r="O420" s="136" t="s">
        <v>754</v>
      </c>
      <c r="P420" s="136" t="s">
        <v>477</v>
      </c>
      <c r="Q420" s="136"/>
      <c r="R420" s="142"/>
    </row>
    <row r="421" spans="1:18" ht="31.5">
      <c r="A421" s="17">
        <v>414</v>
      </c>
      <c r="B421" s="123" t="s">
        <v>755</v>
      </c>
      <c r="C421" s="123" t="s">
        <v>756</v>
      </c>
      <c r="D421" s="24">
        <v>10</v>
      </c>
      <c r="E421" s="142">
        <v>5.75</v>
      </c>
      <c r="F421" s="60">
        <f t="shared" si="41"/>
        <v>7.875</v>
      </c>
      <c r="G421" s="61">
        <f t="shared" si="42"/>
        <v>23.625</v>
      </c>
      <c r="H421" s="299">
        <v>1</v>
      </c>
      <c r="I421" s="62">
        <f t="shared" si="43"/>
        <v>23.625</v>
      </c>
      <c r="J421" s="50"/>
      <c r="K421" s="62">
        <f t="shared" si="44"/>
        <v>23.625</v>
      </c>
      <c r="L421" s="54"/>
      <c r="M421" s="20" t="str">
        <f t="shared" si="45"/>
        <v>Synthèse</v>
      </c>
      <c r="N421" t="str">
        <f t="shared" si="46"/>
        <v>oui</v>
      </c>
      <c r="O421" s="136" t="s">
        <v>755</v>
      </c>
      <c r="P421" s="136" t="s">
        <v>756</v>
      </c>
      <c r="Q421" s="136" t="s">
        <v>1244</v>
      </c>
      <c r="R421" s="299">
        <v>1</v>
      </c>
    </row>
  </sheetData>
  <autoFilter ref="A7:T421"/>
  <sortState ref="B7:M467">
    <sortCondition ref="B7:B467"/>
    <sortCondition ref="C7:C467"/>
  </sortState>
  <conditionalFormatting sqref="M7:M421">
    <cfRule type="cellIs" dxfId="56" priority="21" operator="equal">
      <formula>"Rattrapage"</formula>
    </cfRule>
    <cfRule type="cellIs" dxfId="55" priority="22" operator="equal">
      <formula>"Synthèse"</formula>
    </cfRule>
    <cfRule type="cellIs" dxfId="54" priority="23" operator="equal">
      <formula>"Juin"</formula>
    </cfRule>
  </conditionalFormatting>
  <conditionalFormatting sqref="B8:C421 O8:Q421">
    <cfRule type="cellIs" dxfId="53" priority="5" operator="equal">
      <formula>"NON"</formula>
    </cfRule>
  </conditionalFormatting>
  <conditionalFormatting sqref="O8:Q421">
    <cfRule type="cellIs" dxfId="52" priority="1" operator="equal">
      <formula>"NON"</formula>
    </cfRule>
  </conditionalFormatting>
  <dataValidations count="1">
    <dataValidation type="decimal" allowBlank="1" showInputMessage="1" showErrorMessage="1" sqref="L8:L421">
      <formula1>30</formula1>
      <formula2>60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1"/>
  <sheetViews>
    <sheetView topLeftCell="A169" workbookViewId="0">
      <selection activeCell="H175" sqref="H175"/>
    </sheetView>
  </sheetViews>
  <sheetFormatPr baseColWidth="10" defaultRowHeight="15"/>
  <cols>
    <col min="1" max="1" width="6" customWidth="1"/>
    <col min="2" max="2" width="21" style="21" customWidth="1"/>
    <col min="3" max="3" width="31.42578125" style="21" customWidth="1"/>
    <col min="4" max="4" width="8" style="41" bestFit="1" customWidth="1"/>
    <col min="5" max="5" width="7.5703125" bestFit="1" customWidth="1"/>
    <col min="6" max="9" width="8" bestFit="1" customWidth="1"/>
    <col min="10" max="10" width="9.28515625" bestFit="1" customWidth="1"/>
    <col min="11" max="11" width="11.5703125" bestFit="1" customWidth="1"/>
    <col min="15" max="15" width="17.28515625" customWidth="1"/>
    <col min="16" max="16" width="17.5703125" customWidth="1"/>
    <col min="18" max="18" width="11.5703125" bestFit="1" customWidth="1"/>
  </cols>
  <sheetData>
    <row r="1" spans="1:18" ht="21">
      <c r="B1" s="37"/>
      <c r="C1" s="38" t="s">
        <v>0</v>
      </c>
      <c r="D1" s="58"/>
      <c r="F1" s="21"/>
      <c r="G1" s="30"/>
    </row>
    <row r="2" spans="1:18" ht="21">
      <c r="B2" s="37"/>
      <c r="C2" s="38" t="s">
        <v>1</v>
      </c>
      <c r="D2" s="58"/>
      <c r="F2" s="21"/>
      <c r="G2" s="30"/>
    </row>
    <row r="3" spans="1:18" ht="21">
      <c r="B3" s="37"/>
      <c r="C3" s="38" t="s">
        <v>151</v>
      </c>
      <c r="D3" s="58"/>
      <c r="F3" s="21"/>
      <c r="G3" s="30"/>
    </row>
    <row r="4" spans="1:18" ht="21">
      <c r="B4" s="37"/>
      <c r="C4" s="38" t="s">
        <v>2</v>
      </c>
      <c r="D4" s="58"/>
      <c r="F4" s="21"/>
      <c r="G4" s="30"/>
    </row>
    <row r="5" spans="1:18" ht="21">
      <c r="B5" s="37"/>
      <c r="C5" s="38" t="s">
        <v>19</v>
      </c>
      <c r="D5" s="58"/>
      <c r="F5" s="21"/>
      <c r="G5" s="30"/>
    </row>
    <row r="6" spans="1:18" ht="24" thickBot="1">
      <c r="B6" s="37" t="s">
        <v>133</v>
      </c>
      <c r="D6" s="59"/>
      <c r="E6" s="23"/>
      <c r="F6" s="5"/>
      <c r="G6" s="30"/>
    </row>
    <row r="7" spans="1:18" s="16" customFormat="1" ht="16.5" thickBot="1">
      <c r="A7" s="6" t="s">
        <v>5</v>
      </c>
      <c r="B7" s="7" t="s">
        <v>6</v>
      </c>
      <c r="C7" s="7" t="s">
        <v>7</v>
      </c>
      <c r="D7" s="57" t="s">
        <v>8</v>
      </c>
      <c r="E7" s="8" t="s">
        <v>147</v>
      </c>
      <c r="F7" s="10" t="s">
        <v>10</v>
      </c>
      <c r="G7" s="10" t="s">
        <v>11</v>
      </c>
      <c r="H7" s="85" t="s">
        <v>145</v>
      </c>
      <c r="I7" s="12" t="s">
        <v>12</v>
      </c>
      <c r="J7" s="13" t="s">
        <v>143</v>
      </c>
      <c r="K7" s="12" t="s">
        <v>12</v>
      </c>
      <c r="L7" s="14" t="s">
        <v>140</v>
      </c>
      <c r="M7" s="15" t="s">
        <v>13</v>
      </c>
      <c r="O7" s="125" t="s">
        <v>757</v>
      </c>
      <c r="P7" s="125" t="s">
        <v>758</v>
      </c>
      <c r="Q7" s="160" t="s">
        <v>793</v>
      </c>
      <c r="R7" s="325" t="s">
        <v>1207</v>
      </c>
    </row>
    <row r="8" spans="1:18" ht="20.25">
      <c r="A8" s="17">
        <v>1</v>
      </c>
      <c r="B8" s="122" t="s">
        <v>60</v>
      </c>
      <c r="C8" s="122" t="s">
        <v>152</v>
      </c>
      <c r="D8" s="146">
        <v>4.25</v>
      </c>
      <c r="E8" s="231">
        <v>7</v>
      </c>
      <c r="F8" s="60">
        <f>IF(AND(D8=0,E8=0),L8/3,(D8+E8)/2)</f>
        <v>5.625</v>
      </c>
      <c r="G8" s="61">
        <f>F8*3</f>
        <v>16.875</v>
      </c>
      <c r="H8" s="142">
        <v>4</v>
      </c>
      <c r="I8" s="62">
        <f>MAX(G8,H8*3)</f>
        <v>16.875</v>
      </c>
      <c r="J8" s="90"/>
      <c r="K8" s="62">
        <f>MAX(I8,J8*3)</f>
        <v>16.875</v>
      </c>
      <c r="L8" s="47"/>
      <c r="M8" s="20" t="str">
        <f>IF(ISBLANK(J8),IF(ISBLANK(H8),"Juin","Synthèse"),"Rattrapage")</f>
        <v>Synthèse</v>
      </c>
      <c r="N8" t="str">
        <f>IF(AND(B8=O8,C8=P8),"oui","non")</f>
        <v>oui</v>
      </c>
      <c r="O8" s="122" t="s">
        <v>60</v>
      </c>
      <c r="P8" s="122" t="s">
        <v>152</v>
      </c>
      <c r="Q8" s="326" t="s">
        <v>1402</v>
      </c>
      <c r="R8" s="142">
        <v>4</v>
      </c>
    </row>
    <row r="9" spans="1:18" ht="20.25">
      <c r="A9" s="17">
        <v>2</v>
      </c>
      <c r="B9" s="123" t="s">
        <v>153</v>
      </c>
      <c r="C9" s="123" t="s">
        <v>152</v>
      </c>
      <c r="D9" s="147">
        <v>9.5</v>
      </c>
      <c r="E9" s="231">
        <v>8.5</v>
      </c>
      <c r="F9" s="60">
        <f t="shared" ref="F9:F71" si="0">IF(AND(D9=0,E9=0),L9/3,(D9+E9)/2)</f>
        <v>9</v>
      </c>
      <c r="G9" s="61">
        <f t="shared" ref="G9:G71" si="1">F9*3</f>
        <v>27</v>
      </c>
      <c r="H9" s="327">
        <v>10</v>
      </c>
      <c r="I9" s="62">
        <f t="shared" ref="I9:I71" si="2">MAX(G9,H9*3)</f>
        <v>30</v>
      </c>
      <c r="J9" s="90"/>
      <c r="K9" s="62">
        <f t="shared" ref="K9:K71" si="3">MAX(I9,J9*3)</f>
        <v>30</v>
      </c>
      <c r="L9" s="47"/>
      <c r="M9" s="20" t="str">
        <f t="shared" ref="M9:M71" si="4">IF(ISBLANK(J9),IF(ISBLANK(H9),"Juin","Synthèse"),"Rattrapage")</f>
        <v>Synthèse</v>
      </c>
      <c r="N9" t="str">
        <f t="shared" ref="N9:N72" si="5">IF(AND(B9=O9,C9=P9),"oui","non")</f>
        <v>oui</v>
      </c>
      <c r="O9" s="123" t="s">
        <v>153</v>
      </c>
      <c r="P9" s="123" t="s">
        <v>152</v>
      </c>
      <c r="Q9" s="155" t="s">
        <v>1331</v>
      </c>
      <c r="R9" s="327">
        <v>8</v>
      </c>
    </row>
    <row r="10" spans="1:18" ht="20.25">
      <c r="A10" s="17">
        <v>3</v>
      </c>
      <c r="B10" s="123" t="s">
        <v>154</v>
      </c>
      <c r="C10" s="123" t="s">
        <v>55</v>
      </c>
      <c r="D10" s="147">
        <v>4.25</v>
      </c>
      <c r="E10" s="231">
        <v>6</v>
      </c>
      <c r="F10" s="60">
        <f t="shared" si="0"/>
        <v>5.125</v>
      </c>
      <c r="G10" s="61">
        <f t="shared" si="1"/>
        <v>15.375</v>
      </c>
      <c r="H10" s="327">
        <v>8</v>
      </c>
      <c r="I10" s="62">
        <f t="shared" si="2"/>
        <v>24</v>
      </c>
      <c r="J10" s="90"/>
      <c r="K10" s="62">
        <f t="shared" si="3"/>
        <v>24</v>
      </c>
      <c r="L10" s="47"/>
      <c r="M10" s="20" t="str">
        <f t="shared" si="4"/>
        <v>Synthèse</v>
      </c>
      <c r="N10" t="str">
        <f t="shared" si="5"/>
        <v>oui</v>
      </c>
      <c r="O10" s="123" t="s">
        <v>154</v>
      </c>
      <c r="P10" s="123" t="s">
        <v>55</v>
      </c>
      <c r="Q10" s="155" t="s">
        <v>1347</v>
      </c>
      <c r="R10" s="327">
        <v>8</v>
      </c>
    </row>
    <row r="11" spans="1:18" ht="20.25">
      <c r="A11" s="17">
        <v>4</v>
      </c>
      <c r="B11" s="123" t="s">
        <v>155</v>
      </c>
      <c r="C11" s="123" t="s">
        <v>45</v>
      </c>
      <c r="D11" s="146">
        <v>10</v>
      </c>
      <c r="E11" s="231">
        <v>10.5</v>
      </c>
      <c r="F11" s="60">
        <f t="shared" si="0"/>
        <v>10.25</v>
      </c>
      <c r="G11" s="61">
        <f t="shared" si="1"/>
        <v>30.75</v>
      </c>
      <c r="H11" s="328"/>
      <c r="I11" s="62">
        <f t="shared" si="2"/>
        <v>30.75</v>
      </c>
      <c r="J11" s="90"/>
      <c r="K11" s="62">
        <f t="shared" si="3"/>
        <v>30.75</v>
      </c>
      <c r="L11" s="47"/>
      <c r="M11" s="20" t="str">
        <f t="shared" si="4"/>
        <v>Juin</v>
      </c>
      <c r="N11" t="str">
        <f t="shared" si="5"/>
        <v>oui</v>
      </c>
      <c r="O11" s="123" t="s">
        <v>155</v>
      </c>
      <c r="P11" s="123" t="s">
        <v>45</v>
      </c>
      <c r="Q11" s="155"/>
      <c r="R11" s="328"/>
    </row>
    <row r="12" spans="1:18" ht="20.25" customHeight="1">
      <c r="A12" s="17">
        <v>5</v>
      </c>
      <c r="B12" s="123" t="s">
        <v>156</v>
      </c>
      <c r="C12" s="123" t="s">
        <v>759</v>
      </c>
      <c r="D12" s="147">
        <v>1.5</v>
      </c>
      <c r="E12" s="231">
        <v>5</v>
      </c>
      <c r="F12" s="60">
        <f t="shared" si="0"/>
        <v>3.25</v>
      </c>
      <c r="G12" s="61">
        <f t="shared" si="1"/>
        <v>9.75</v>
      </c>
      <c r="H12" s="327">
        <v>4</v>
      </c>
      <c r="I12" s="62">
        <f t="shared" si="2"/>
        <v>12</v>
      </c>
      <c r="J12" s="90"/>
      <c r="K12" s="62">
        <f t="shared" si="3"/>
        <v>12</v>
      </c>
      <c r="L12" s="47"/>
      <c r="M12" s="20" t="str">
        <f t="shared" si="4"/>
        <v>Synthèse</v>
      </c>
      <c r="N12" t="str">
        <f t="shared" si="5"/>
        <v>oui</v>
      </c>
      <c r="O12" s="123" t="s">
        <v>156</v>
      </c>
      <c r="P12" s="123" t="s">
        <v>759</v>
      </c>
      <c r="Q12" s="155" t="s">
        <v>1401</v>
      </c>
      <c r="R12" s="327">
        <v>4</v>
      </c>
    </row>
    <row r="13" spans="1:18" ht="20.25">
      <c r="A13" s="17">
        <v>6</v>
      </c>
      <c r="B13" s="123" t="s">
        <v>157</v>
      </c>
      <c r="C13" s="123" t="s">
        <v>158</v>
      </c>
      <c r="D13" s="147">
        <v>10</v>
      </c>
      <c r="E13" s="231">
        <v>11</v>
      </c>
      <c r="F13" s="60">
        <f t="shared" si="0"/>
        <v>10.5</v>
      </c>
      <c r="G13" s="61">
        <f t="shared" si="1"/>
        <v>31.5</v>
      </c>
      <c r="H13" s="328"/>
      <c r="I13" s="62">
        <f t="shared" si="2"/>
        <v>31.5</v>
      </c>
      <c r="J13" s="90"/>
      <c r="K13" s="62">
        <f t="shared" si="3"/>
        <v>31.5</v>
      </c>
      <c r="L13" s="47"/>
      <c r="M13" s="20" t="str">
        <f t="shared" si="4"/>
        <v>Juin</v>
      </c>
      <c r="N13" t="str">
        <f t="shared" si="5"/>
        <v>oui</v>
      </c>
      <c r="O13" s="123" t="s">
        <v>157</v>
      </c>
      <c r="P13" s="123" t="s">
        <v>158</v>
      </c>
      <c r="Q13" s="155"/>
      <c r="R13" s="328"/>
    </row>
    <row r="14" spans="1:18" ht="20.25">
      <c r="A14" s="17">
        <v>7</v>
      </c>
      <c r="B14" s="123" t="s">
        <v>159</v>
      </c>
      <c r="C14" s="123" t="s">
        <v>160</v>
      </c>
      <c r="D14" s="146">
        <v>6.5</v>
      </c>
      <c r="E14" s="231">
        <v>6</v>
      </c>
      <c r="F14" s="60">
        <f t="shared" si="0"/>
        <v>6.25</v>
      </c>
      <c r="G14" s="61">
        <f t="shared" si="1"/>
        <v>18.75</v>
      </c>
      <c r="H14" s="327">
        <v>8</v>
      </c>
      <c r="I14" s="62">
        <f t="shared" si="2"/>
        <v>24</v>
      </c>
      <c r="J14" s="90"/>
      <c r="K14" s="62">
        <f t="shared" si="3"/>
        <v>24</v>
      </c>
      <c r="L14" s="47"/>
      <c r="M14" s="20" t="str">
        <f t="shared" si="4"/>
        <v>Synthèse</v>
      </c>
      <c r="N14" t="str">
        <f t="shared" si="5"/>
        <v>oui</v>
      </c>
      <c r="O14" s="123" t="s">
        <v>159</v>
      </c>
      <c r="P14" s="123" t="s">
        <v>160</v>
      </c>
      <c r="Q14" s="155" t="s">
        <v>1408</v>
      </c>
      <c r="R14" s="327">
        <v>5</v>
      </c>
    </row>
    <row r="15" spans="1:18" ht="20.25">
      <c r="A15" s="17">
        <v>8</v>
      </c>
      <c r="B15" s="123" t="s">
        <v>161</v>
      </c>
      <c r="C15" s="123" t="s">
        <v>162</v>
      </c>
      <c r="D15" s="147">
        <v>8</v>
      </c>
      <c r="E15" s="231">
        <v>10</v>
      </c>
      <c r="F15" s="60">
        <f t="shared" si="0"/>
        <v>9</v>
      </c>
      <c r="G15" s="61">
        <f t="shared" si="1"/>
        <v>27</v>
      </c>
      <c r="H15" s="328"/>
      <c r="I15" s="62">
        <f t="shared" si="2"/>
        <v>27</v>
      </c>
      <c r="J15" s="90"/>
      <c r="K15" s="62">
        <f t="shared" si="3"/>
        <v>27</v>
      </c>
      <c r="L15" s="47"/>
      <c r="M15" s="20" t="str">
        <f t="shared" si="4"/>
        <v>Juin</v>
      </c>
      <c r="N15" t="str">
        <f t="shared" si="5"/>
        <v>oui</v>
      </c>
      <c r="O15" s="123" t="s">
        <v>161</v>
      </c>
      <c r="P15" s="123" t="s">
        <v>162</v>
      </c>
      <c r="Q15" s="155"/>
      <c r="R15" s="328"/>
    </row>
    <row r="16" spans="1:18" ht="20.25">
      <c r="A16" s="17">
        <v>9</v>
      </c>
      <c r="B16" s="123" t="s">
        <v>163</v>
      </c>
      <c r="C16" s="123" t="s">
        <v>44</v>
      </c>
      <c r="D16" s="147">
        <v>6.5</v>
      </c>
      <c r="E16" s="231">
        <v>5</v>
      </c>
      <c r="F16" s="60">
        <f t="shared" si="0"/>
        <v>5.75</v>
      </c>
      <c r="G16" s="61">
        <f t="shared" si="1"/>
        <v>17.25</v>
      </c>
      <c r="H16" s="327">
        <v>3</v>
      </c>
      <c r="I16" s="62">
        <f t="shared" si="2"/>
        <v>17.25</v>
      </c>
      <c r="J16" s="90"/>
      <c r="K16" s="62">
        <f t="shared" si="3"/>
        <v>17.25</v>
      </c>
      <c r="L16" s="47"/>
      <c r="M16" s="20" t="str">
        <f t="shared" si="4"/>
        <v>Synthèse</v>
      </c>
      <c r="N16" t="str">
        <f t="shared" si="5"/>
        <v>oui</v>
      </c>
      <c r="O16" s="123" t="s">
        <v>163</v>
      </c>
      <c r="P16" s="123" t="s">
        <v>44</v>
      </c>
      <c r="Q16" s="155" t="s">
        <v>1335</v>
      </c>
      <c r="R16" s="327">
        <v>3</v>
      </c>
    </row>
    <row r="17" spans="1:18" ht="20.25">
      <c r="A17" s="17">
        <v>10</v>
      </c>
      <c r="B17" s="123" t="s">
        <v>164</v>
      </c>
      <c r="C17" s="123" t="s">
        <v>165</v>
      </c>
      <c r="D17" s="146">
        <v>8.5</v>
      </c>
      <c r="E17" s="231">
        <v>5</v>
      </c>
      <c r="F17" s="60">
        <f t="shared" si="0"/>
        <v>6.75</v>
      </c>
      <c r="G17" s="61">
        <f t="shared" si="1"/>
        <v>20.25</v>
      </c>
      <c r="H17" s="327">
        <v>9</v>
      </c>
      <c r="I17" s="62">
        <f t="shared" si="2"/>
        <v>27</v>
      </c>
      <c r="J17" s="90"/>
      <c r="K17" s="62">
        <f t="shared" si="3"/>
        <v>27</v>
      </c>
      <c r="L17" s="47"/>
      <c r="M17" s="20" t="str">
        <f t="shared" si="4"/>
        <v>Synthèse</v>
      </c>
      <c r="N17" t="str">
        <f t="shared" si="5"/>
        <v>oui</v>
      </c>
      <c r="O17" s="123" t="s">
        <v>164</v>
      </c>
      <c r="P17" s="123" t="s">
        <v>165</v>
      </c>
      <c r="Q17" s="155" t="s">
        <v>1215</v>
      </c>
      <c r="R17" s="327">
        <v>3</v>
      </c>
    </row>
    <row r="18" spans="1:18" ht="20.25">
      <c r="A18" s="17">
        <v>11</v>
      </c>
      <c r="B18" s="123" t="s">
        <v>166</v>
      </c>
      <c r="C18" s="123" t="s">
        <v>167</v>
      </c>
      <c r="D18" s="147">
        <v>8.5</v>
      </c>
      <c r="E18" s="231">
        <v>13.5</v>
      </c>
      <c r="F18" s="60">
        <f t="shared" si="0"/>
        <v>11</v>
      </c>
      <c r="G18" s="61">
        <f t="shared" si="1"/>
        <v>33</v>
      </c>
      <c r="H18" s="328"/>
      <c r="I18" s="62">
        <f t="shared" si="2"/>
        <v>33</v>
      </c>
      <c r="J18" s="90"/>
      <c r="K18" s="62">
        <f t="shared" si="3"/>
        <v>33</v>
      </c>
      <c r="L18" s="47"/>
      <c r="M18" s="20" t="str">
        <f t="shared" si="4"/>
        <v>Juin</v>
      </c>
      <c r="N18" t="str">
        <f t="shared" si="5"/>
        <v>oui</v>
      </c>
      <c r="O18" s="123" t="s">
        <v>166</v>
      </c>
      <c r="P18" s="123" t="s">
        <v>167</v>
      </c>
      <c r="Q18" s="155"/>
      <c r="R18" s="328"/>
    </row>
    <row r="19" spans="1:18" ht="20.25">
      <c r="A19" s="17">
        <v>12</v>
      </c>
      <c r="B19" s="123" t="s">
        <v>168</v>
      </c>
      <c r="C19" s="123" t="s">
        <v>169</v>
      </c>
      <c r="D19" s="146">
        <v>13</v>
      </c>
      <c r="E19" s="231">
        <v>10</v>
      </c>
      <c r="F19" s="60">
        <f t="shared" si="0"/>
        <v>11.5</v>
      </c>
      <c r="G19" s="61">
        <f t="shared" si="1"/>
        <v>34.5</v>
      </c>
      <c r="H19" s="328"/>
      <c r="I19" s="62">
        <f t="shared" si="2"/>
        <v>34.5</v>
      </c>
      <c r="J19" s="90"/>
      <c r="K19" s="62">
        <f t="shared" si="3"/>
        <v>34.5</v>
      </c>
      <c r="L19" s="47"/>
      <c r="M19" s="20" t="str">
        <f t="shared" si="4"/>
        <v>Juin</v>
      </c>
      <c r="N19" t="str">
        <f t="shared" si="5"/>
        <v>oui</v>
      </c>
      <c r="O19" s="123" t="s">
        <v>168</v>
      </c>
      <c r="P19" s="123" t="s">
        <v>169</v>
      </c>
      <c r="Q19" s="155"/>
      <c r="R19" s="328"/>
    </row>
    <row r="20" spans="1:18" ht="20.25">
      <c r="A20" s="17">
        <v>13</v>
      </c>
      <c r="B20" s="123" t="s">
        <v>170</v>
      </c>
      <c r="C20" s="123" t="s">
        <v>68</v>
      </c>
      <c r="D20" s="146">
        <v>15.5</v>
      </c>
      <c r="E20" s="231">
        <v>16</v>
      </c>
      <c r="F20" s="60">
        <f t="shared" si="0"/>
        <v>15.75</v>
      </c>
      <c r="G20" s="61">
        <f t="shared" si="1"/>
        <v>47.25</v>
      </c>
      <c r="H20" s="328"/>
      <c r="I20" s="62">
        <f t="shared" si="2"/>
        <v>47.25</v>
      </c>
      <c r="J20" s="90"/>
      <c r="K20" s="62">
        <f t="shared" si="3"/>
        <v>47.25</v>
      </c>
      <c r="L20" s="47"/>
      <c r="M20" s="20" t="str">
        <f t="shared" si="4"/>
        <v>Juin</v>
      </c>
      <c r="N20" t="str">
        <f t="shared" si="5"/>
        <v>oui</v>
      </c>
      <c r="O20" s="123" t="s">
        <v>170</v>
      </c>
      <c r="P20" s="123" t="s">
        <v>68</v>
      </c>
      <c r="Q20" s="155"/>
      <c r="R20" s="328"/>
    </row>
    <row r="21" spans="1:18" ht="20.25">
      <c r="A21" s="17">
        <v>14</v>
      </c>
      <c r="B21" s="123" t="s">
        <v>171</v>
      </c>
      <c r="C21" s="123" t="s">
        <v>172</v>
      </c>
      <c r="D21" s="147">
        <v>5</v>
      </c>
      <c r="E21" s="231">
        <v>7</v>
      </c>
      <c r="F21" s="60">
        <f t="shared" si="0"/>
        <v>6</v>
      </c>
      <c r="G21" s="61">
        <f t="shared" si="1"/>
        <v>18</v>
      </c>
      <c r="H21" s="327">
        <v>8</v>
      </c>
      <c r="I21" s="62">
        <f t="shared" si="2"/>
        <v>24</v>
      </c>
      <c r="J21" s="90"/>
      <c r="K21" s="62">
        <f t="shared" si="3"/>
        <v>24</v>
      </c>
      <c r="L21" s="47"/>
      <c r="M21" s="20" t="str">
        <f t="shared" si="4"/>
        <v>Synthèse</v>
      </c>
      <c r="N21" t="str">
        <f t="shared" si="5"/>
        <v>oui</v>
      </c>
      <c r="O21" s="123" t="s">
        <v>171</v>
      </c>
      <c r="P21" s="123" t="s">
        <v>172</v>
      </c>
      <c r="Q21" s="155" t="s">
        <v>1294</v>
      </c>
      <c r="R21" s="327">
        <v>8</v>
      </c>
    </row>
    <row r="22" spans="1:18" ht="20.25">
      <c r="A22" s="17">
        <v>15</v>
      </c>
      <c r="B22" s="123" t="s">
        <v>173</v>
      </c>
      <c r="C22" s="123" t="s">
        <v>174</v>
      </c>
      <c r="D22" s="147">
        <v>5</v>
      </c>
      <c r="E22" s="231">
        <v>5</v>
      </c>
      <c r="F22" s="60">
        <f t="shared" si="0"/>
        <v>5</v>
      </c>
      <c r="G22" s="61">
        <f t="shared" si="1"/>
        <v>15</v>
      </c>
      <c r="H22" s="327">
        <v>9</v>
      </c>
      <c r="I22" s="62">
        <f t="shared" si="2"/>
        <v>27</v>
      </c>
      <c r="J22" s="90"/>
      <c r="K22" s="62">
        <f t="shared" si="3"/>
        <v>27</v>
      </c>
      <c r="L22" s="47"/>
      <c r="M22" s="20" t="str">
        <f t="shared" si="4"/>
        <v>Synthèse</v>
      </c>
      <c r="N22" t="str">
        <f t="shared" si="5"/>
        <v>oui</v>
      </c>
      <c r="O22" s="123" t="s">
        <v>173</v>
      </c>
      <c r="P22" s="123" t="s">
        <v>174</v>
      </c>
      <c r="Q22" s="155" t="s">
        <v>1248</v>
      </c>
      <c r="R22" s="327">
        <v>7</v>
      </c>
    </row>
    <row r="23" spans="1:18" ht="31.5">
      <c r="A23" s="17">
        <v>16</v>
      </c>
      <c r="B23" s="123" t="s">
        <v>175</v>
      </c>
      <c r="C23" s="123" t="s">
        <v>176</v>
      </c>
      <c r="D23" s="147">
        <v>4</v>
      </c>
      <c r="E23" s="231">
        <v>7</v>
      </c>
      <c r="F23" s="60">
        <f t="shared" si="0"/>
        <v>5.5</v>
      </c>
      <c r="G23" s="61">
        <f t="shared" si="1"/>
        <v>16.5</v>
      </c>
      <c r="H23" s="327">
        <v>4</v>
      </c>
      <c r="I23" s="62">
        <f t="shared" si="2"/>
        <v>16.5</v>
      </c>
      <c r="J23" s="90"/>
      <c r="K23" s="62">
        <f t="shared" si="3"/>
        <v>16.5</v>
      </c>
      <c r="L23" s="47"/>
      <c r="M23" s="20" t="str">
        <f t="shared" si="4"/>
        <v>Synthèse</v>
      </c>
      <c r="N23" t="str">
        <f t="shared" si="5"/>
        <v>oui</v>
      </c>
      <c r="O23" s="123" t="s">
        <v>175</v>
      </c>
      <c r="P23" s="123" t="s">
        <v>176</v>
      </c>
      <c r="Q23" s="155" t="s">
        <v>1339</v>
      </c>
      <c r="R23" s="327">
        <v>4</v>
      </c>
    </row>
    <row r="24" spans="1:18" ht="20.25">
      <c r="A24" s="17">
        <v>17</v>
      </c>
      <c r="B24" s="123" t="s">
        <v>177</v>
      </c>
      <c r="C24" s="123" t="s">
        <v>178</v>
      </c>
      <c r="D24" s="147">
        <v>3</v>
      </c>
      <c r="E24" s="231">
        <v>5</v>
      </c>
      <c r="F24" s="60">
        <f t="shared" si="0"/>
        <v>4</v>
      </c>
      <c r="G24" s="61">
        <f t="shared" si="1"/>
        <v>12</v>
      </c>
      <c r="H24" s="327">
        <v>8</v>
      </c>
      <c r="I24" s="62">
        <f t="shared" si="2"/>
        <v>24</v>
      </c>
      <c r="J24" s="90"/>
      <c r="K24" s="62">
        <f t="shared" si="3"/>
        <v>24</v>
      </c>
      <c r="L24" s="47"/>
      <c r="M24" s="20" t="str">
        <f t="shared" si="4"/>
        <v>Synthèse</v>
      </c>
      <c r="N24" t="str">
        <f t="shared" si="5"/>
        <v>oui</v>
      </c>
      <c r="O24" s="123" t="s">
        <v>177</v>
      </c>
      <c r="P24" s="123" t="s">
        <v>178</v>
      </c>
      <c r="Q24" s="155" t="s">
        <v>1399</v>
      </c>
      <c r="R24" s="327">
        <v>4</v>
      </c>
    </row>
    <row r="25" spans="1:18" ht="20.25">
      <c r="A25" s="17">
        <v>18</v>
      </c>
      <c r="B25" s="123" t="s">
        <v>45</v>
      </c>
      <c r="C25" s="123" t="s">
        <v>50</v>
      </c>
      <c r="D25" s="147">
        <v>8.5</v>
      </c>
      <c r="E25" s="231">
        <v>10</v>
      </c>
      <c r="F25" s="60">
        <f t="shared" si="0"/>
        <v>9.25</v>
      </c>
      <c r="G25" s="61">
        <f t="shared" si="1"/>
        <v>27.75</v>
      </c>
      <c r="H25" s="328"/>
      <c r="I25" s="62">
        <f t="shared" si="2"/>
        <v>27.75</v>
      </c>
      <c r="J25" s="90"/>
      <c r="K25" s="62">
        <f t="shared" si="3"/>
        <v>27.75</v>
      </c>
      <c r="L25" s="47"/>
      <c r="M25" s="20" t="str">
        <f t="shared" si="4"/>
        <v>Juin</v>
      </c>
      <c r="N25" t="str">
        <f t="shared" si="5"/>
        <v>oui</v>
      </c>
      <c r="O25" s="123" t="s">
        <v>45</v>
      </c>
      <c r="P25" s="123" t="s">
        <v>50</v>
      </c>
      <c r="Q25" s="155"/>
      <c r="R25" s="328"/>
    </row>
    <row r="26" spans="1:18" ht="20.25">
      <c r="A26" s="17">
        <v>19</v>
      </c>
      <c r="B26" s="123" t="s">
        <v>179</v>
      </c>
      <c r="C26" s="123" t="s">
        <v>180</v>
      </c>
      <c r="D26" s="147">
        <v>8.25</v>
      </c>
      <c r="E26" s="231">
        <v>10</v>
      </c>
      <c r="F26" s="60">
        <f t="shared" si="0"/>
        <v>9.125</v>
      </c>
      <c r="G26" s="61">
        <f t="shared" si="1"/>
        <v>27.375</v>
      </c>
      <c r="H26" s="328"/>
      <c r="I26" s="62">
        <f t="shared" si="2"/>
        <v>27.375</v>
      </c>
      <c r="J26" s="90"/>
      <c r="K26" s="62">
        <f t="shared" si="3"/>
        <v>27.375</v>
      </c>
      <c r="L26" s="47"/>
      <c r="M26" s="20" t="str">
        <f t="shared" si="4"/>
        <v>Juin</v>
      </c>
      <c r="N26" t="str">
        <f t="shared" si="5"/>
        <v>oui</v>
      </c>
      <c r="O26" s="123" t="s">
        <v>179</v>
      </c>
      <c r="P26" s="123" t="s">
        <v>180</v>
      </c>
      <c r="Q26" s="155"/>
      <c r="R26" s="328"/>
    </row>
    <row r="27" spans="1:18" ht="31.5">
      <c r="A27" s="17">
        <v>20</v>
      </c>
      <c r="B27" s="123" t="s">
        <v>181</v>
      </c>
      <c r="C27" s="123" t="s">
        <v>182</v>
      </c>
      <c r="D27" s="147">
        <v>3</v>
      </c>
      <c r="E27" s="231">
        <v>6</v>
      </c>
      <c r="F27" s="60">
        <f t="shared" si="0"/>
        <v>4.5</v>
      </c>
      <c r="G27" s="61">
        <f t="shared" si="1"/>
        <v>13.5</v>
      </c>
      <c r="H27" s="327">
        <v>7</v>
      </c>
      <c r="I27" s="62">
        <f t="shared" si="2"/>
        <v>21</v>
      </c>
      <c r="J27" s="90"/>
      <c r="K27" s="62">
        <f t="shared" si="3"/>
        <v>21</v>
      </c>
      <c r="L27" s="47"/>
      <c r="M27" s="20" t="str">
        <f t="shared" si="4"/>
        <v>Synthèse</v>
      </c>
      <c r="N27" t="str">
        <f t="shared" si="5"/>
        <v>oui</v>
      </c>
      <c r="O27" s="123" t="s">
        <v>181</v>
      </c>
      <c r="P27" s="123" t="s">
        <v>182</v>
      </c>
      <c r="Q27" s="155" t="s">
        <v>1342</v>
      </c>
      <c r="R27" s="327">
        <v>7</v>
      </c>
    </row>
    <row r="28" spans="1:18" ht="31.5">
      <c r="A28" s="17">
        <v>21</v>
      </c>
      <c r="B28" s="123" t="s">
        <v>183</v>
      </c>
      <c r="C28" s="123" t="s">
        <v>184</v>
      </c>
      <c r="D28" s="147">
        <v>9</v>
      </c>
      <c r="E28" s="231">
        <v>10</v>
      </c>
      <c r="F28" s="60">
        <f t="shared" si="0"/>
        <v>9.5</v>
      </c>
      <c r="G28" s="61">
        <f t="shared" si="1"/>
        <v>28.5</v>
      </c>
      <c r="H28" s="328"/>
      <c r="I28" s="62">
        <f t="shared" si="2"/>
        <v>28.5</v>
      </c>
      <c r="J28" s="90"/>
      <c r="K28" s="62">
        <f t="shared" si="3"/>
        <v>28.5</v>
      </c>
      <c r="L28" s="47"/>
      <c r="M28" s="20" t="str">
        <f t="shared" si="4"/>
        <v>Juin</v>
      </c>
      <c r="N28" t="str">
        <f t="shared" si="5"/>
        <v>oui</v>
      </c>
      <c r="O28" s="123" t="s">
        <v>183</v>
      </c>
      <c r="P28" s="123" t="s">
        <v>184</v>
      </c>
      <c r="Q28" s="155"/>
      <c r="R28" s="328"/>
    </row>
    <row r="29" spans="1:18" ht="20.25">
      <c r="A29" s="17">
        <v>22</v>
      </c>
      <c r="B29" s="123" t="s">
        <v>185</v>
      </c>
      <c r="C29" s="123" t="s">
        <v>78</v>
      </c>
      <c r="D29" s="146">
        <v>14</v>
      </c>
      <c r="E29" s="231">
        <v>14.5</v>
      </c>
      <c r="F29" s="60">
        <f t="shared" si="0"/>
        <v>14.25</v>
      </c>
      <c r="G29" s="61">
        <f t="shared" si="1"/>
        <v>42.75</v>
      </c>
      <c r="H29" s="328"/>
      <c r="I29" s="62">
        <f t="shared" si="2"/>
        <v>42.75</v>
      </c>
      <c r="J29" s="90"/>
      <c r="K29" s="62">
        <f t="shared" si="3"/>
        <v>42.75</v>
      </c>
      <c r="L29" s="47"/>
      <c r="M29" s="20" t="str">
        <f t="shared" si="4"/>
        <v>Juin</v>
      </c>
      <c r="N29" t="str">
        <f t="shared" si="5"/>
        <v>oui</v>
      </c>
      <c r="O29" s="123" t="s">
        <v>185</v>
      </c>
      <c r="P29" s="123" t="s">
        <v>78</v>
      </c>
      <c r="Q29" s="155"/>
      <c r="R29" s="328"/>
    </row>
    <row r="30" spans="1:18" ht="20.25">
      <c r="A30" s="17">
        <v>23</v>
      </c>
      <c r="B30" s="123" t="s">
        <v>186</v>
      </c>
      <c r="C30" s="123" t="s">
        <v>187</v>
      </c>
      <c r="D30" s="146">
        <v>6.5</v>
      </c>
      <c r="E30" s="231">
        <v>4</v>
      </c>
      <c r="F30" s="60">
        <f t="shared" si="0"/>
        <v>5.25</v>
      </c>
      <c r="G30" s="61">
        <f t="shared" si="1"/>
        <v>15.75</v>
      </c>
      <c r="H30" s="327">
        <v>4</v>
      </c>
      <c r="I30" s="62">
        <f t="shared" si="2"/>
        <v>15.75</v>
      </c>
      <c r="J30" s="90"/>
      <c r="K30" s="62">
        <f t="shared" si="3"/>
        <v>15.75</v>
      </c>
      <c r="L30" s="47"/>
      <c r="M30" s="20" t="str">
        <f t="shared" si="4"/>
        <v>Synthèse</v>
      </c>
      <c r="N30" t="str">
        <f t="shared" si="5"/>
        <v>oui</v>
      </c>
      <c r="O30" s="123" t="s">
        <v>186</v>
      </c>
      <c r="P30" s="123" t="s">
        <v>187</v>
      </c>
      <c r="Q30" s="155" t="s">
        <v>1264</v>
      </c>
      <c r="R30" s="327">
        <v>4</v>
      </c>
    </row>
    <row r="31" spans="1:18" ht="20.25">
      <c r="A31" s="17">
        <v>24</v>
      </c>
      <c r="B31" s="123" t="s">
        <v>188</v>
      </c>
      <c r="C31" s="123" t="s">
        <v>189</v>
      </c>
      <c r="D31" s="146">
        <v>9</v>
      </c>
      <c r="E31" s="231">
        <v>5</v>
      </c>
      <c r="F31" s="60">
        <f t="shared" si="0"/>
        <v>7</v>
      </c>
      <c r="G31" s="61">
        <f t="shared" si="1"/>
        <v>21</v>
      </c>
      <c r="H31" s="327">
        <v>4</v>
      </c>
      <c r="I31" s="62">
        <f t="shared" si="2"/>
        <v>21</v>
      </c>
      <c r="J31" s="90"/>
      <c r="K31" s="62">
        <f t="shared" si="3"/>
        <v>21</v>
      </c>
      <c r="L31" s="47"/>
      <c r="M31" s="20" t="str">
        <f t="shared" si="4"/>
        <v>Synthèse</v>
      </c>
      <c r="N31" t="str">
        <f t="shared" si="5"/>
        <v>oui</v>
      </c>
      <c r="O31" s="123" t="s">
        <v>188</v>
      </c>
      <c r="P31" s="123" t="s">
        <v>189</v>
      </c>
      <c r="Q31" s="155" t="s">
        <v>1338</v>
      </c>
      <c r="R31" s="327">
        <v>4</v>
      </c>
    </row>
    <row r="32" spans="1:18" ht="20.25">
      <c r="A32" s="17">
        <v>25</v>
      </c>
      <c r="B32" s="123" t="s">
        <v>190</v>
      </c>
      <c r="C32" s="123" t="s">
        <v>191</v>
      </c>
      <c r="D32" s="146">
        <v>6</v>
      </c>
      <c r="E32" s="231">
        <v>6</v>
      </c>
      <c r="F32" s="60">
        <f t="shared" si="0"/>
        <v>6</v>
      </c>
      <c r="G32" s="61">
        <f t="shared" si="1"/>
        <v>18</v>
      </c>
      <c r="H32" s="327">
        <v>13</v>
      </c>
      <c r="I32" s="62">
        <f t="shared" si="2"/>
        <v>39</v>
      </c>
      <c r="J32" s="90"/>
      <c r="K32" s="62">
        <f t="shared" si="3"/>
        <v>39</v>
      </c>
      <c r="L32" s="47"/>
      <c r="M32" s="20" t="str">
        <f t="shared" si="4"/>
        <v>Synthèse</v>
      </c>
      <c r="N32" t="str">
        <f t="shared" si="5"/>
        <v>oui</v>
      </c>
      <c r="O32" s="123" t="s">
        <v>190</v>
      </c>
      <c r="P32" s="123" t="s">
        <v>191</v>
      </c>
      <c r="Q32" s="155" t="s">
        <v>1343</v>
      </c>
      <c r="R32" s="327">
        <v>3</v>
      </c>
    </row>
    <row r="33" spans="1:18" ht="20.25">
      <c r="A33" s="17">
        <v>26</v>
      </c>
      <c r="B33" s="123" t="s">
        <v>192</v>
      </c>
      <c r="C33" s="123" t="s">
        <v>193</v>
      </c>
      <c r="D33" s="147">
        <v>3.5</v>
      </c>
      <c r="E33" s="231">
        <v>7</v>
      </c>
      <c r="F33" s="60">
        <f t="shared" si="0"/>
        <v>5.25</v>
      </c>
      <c r="G33" s="61">
        <f t="shared" si="1"/>
        <v>15.75</v>
      </c>
      <c r="H33" s="327">
        <v>5</v>
      </c>
      <c r="I33" s="62">
        <f t="shared" si="2"/>
        <v>15.75</v>
      </c>
      <c r="J33" s="90"/>
      <c r="K33" s="62">
        <f t="shared" si="3"/>
        <v>15.75</v>
      </c>
      <c r="L33" s="47"/>
      <c r="M33" s="20" t="str">
        <f t="shared" si="4"/>
        <v>Synthèse</v>
      </c>
      <c r="N33" t="str">
        <f t="shared" si="5"/>
        <v>oui</v>
      </c>
      <c r="O33" s="123" t="s">
        <v>192</v>
      </c>
      <c r="P33" s="123" t="s">
        <v>193</v>
      </c>
      <c r="Q33" s="155" t="s">
        <v>1262</v>
      </c>
      <c r="R33" s="327">
        <v>5</v>
      </c>
    </row>
    <row r="34" spans="1:18" ht="20.25">
      <c r="A34" s="17">
        <v>27</v>
      </c>
      <c r="B34" s="123" t="s">
        <v>102</v>
      </c>
      <c r="C34" s="123" t="s">
        <v>194</v>
      </c>
      <c r="D34" s="147">
        <v>5</v>
      </c>
      <c r="E34" s="231">
        <v>7</v>
      </c>
      <c r="F34" s="60">
        <f t="shared" si="0"/>
        <v>6</v>
      </c>
      <c r="G34" s="61">
        <f t="shared" si="1"/>
        <v>18</v>
      </c>
      <c r="H34" s="327">
        <v>4</v>
      </c>
      <c r="I34" s="62">
        <f t="shared" si="2"/>
        <v>18</v>
      </c>
      <c r="J34" s="90"/>
      <c r="K34" s="62">
        <f t="shared" si="3"/>
        <v>18</v>
      </c>
      <c r="L34" s="47"/>
      <c r="M34" s="20" t="str">
        <f t="shared" si="4"/>
        <v>Synthèse</v>
      </c>
      <c r="N34" t="str">
        <f t="shared" si="5"/>
        <v>oui</v>
      </c>
      <c r="O34" s="123" t="s">
        <v>102</v>
      </c>
      <c r="P34" s="123" t="s">
        <v>194</v>
      </c>
      <c r="Q34" s="155" t="s">
        <v>1250</v>
      </c>
      <c r="R34" s="327">
        <v>4</v>
      </c>
    </row>
    <row r="35" spans="1:18" ht="20.25">
      <c r="A35" s="17">
        <v>28</v>
      </c>
      <c r="B35" s="123" t="s">
        <v>195</v>
      </c>
      <c r="C35" s="123" t="s">
        <v>196</v>
      </c>
      <c r="D35" s="147">
        <v>7</v>
      </c>
      <c r="E35" s="231">
        <v>5</v>
      </c>
      <c r="F35" s="60">
        <f t="shared" si="0"/>
        <v>6</v>
      </c>
      <c r="G35" s="61">
        <f t="shared" si="1"/>
        <v>18</v>
      </c>
      <c r="H35" s="327">
        <v>5</v>
      </c>
      <c r="I35" s="62">
        <f t="shared" si="2"/>
        <v>18</v>
      </c>
      <c r="J35" s="90"/>
      <c r="K35" s="62">
        <f t="shared" si="3"/>
        <v>18</v>
      </c>
      <c r="L35" s="47"/>
      <c r="M35" s="20" t="str">
        <f t="shared" si="4"/>
        <v>Synthèse</v>
      </c>
      <c r="N35" t="str">
        <f t="shared" si="5"/>
        <v>oui</v>
      </c>
      <c r="O35" s="123" t="s">
        <v>195</v>
      </c>
      <c r="P35" s="123" t="s">
        <v>196</v>
      </c>
      <c r="Q35" s="155" t="s">
        <v>1413</v>
      </c>
      <c r="R35" s="327">
        <v>5</v>
      </c>
    </row>
    <row r="36" spans="1:18" ht="20.25">
      <c r="A36" s="17">
        <v>29</v>
      </c>
      <c r="B36" s="123" t="s">
        <v>197</v>
      </c>
      <c r="C36" s="123" t="s">
        <v>760</v>
      </c>
      <c r="D36" s="147">
        <v>4</v>
      </c>
      <c r="E36" s="231">
        <v>6</v>
      </c>
      <c r="F36" s="60">
        <f t="shared" si="0"/>
        <v>5</v>
      </c>
      <c r="G36" s="61">
        <f t="shared" si="1"/>
        <v>15</v>
      </c>
      <c r="H36" s="327">
        <v>8</v>
      </c>
      <c r="I36" s="62">
        <f t="shared" si="2"/>
        <v>24</v>
      </c>
      <c r="J36" s="90"/>
      <c r="K36" s="62">
        <f t="shared" si="3"/>
        <v>24</v>
      </c>
      <c r="L36" s="47"/>
      <c r="M36" s="20" t="str">
        <f t="shared" si="4"/>
        <v>Synthèse</v>
      </c>
      <c r="N36" t="str">
        <f t="shared" si="5"/>
        <v>oui</v>
      </c>
      <c r="O36" s="123" t="s">
        <v>197</v>
      </c>
      <c r="P36" s="123" t="s">
        <v>760</v>
      </c>
      <c r="Q36" s="155" t="s">
        <v>1414</v>
      </c>
      <c r="R36" s="327">
        <v>4</v>
      </c>
    </row>
    <row r="37" spans="1:18" ht="31.5">
      <c r="A37" s="17">
        <v>30</v>
      </c>
      <c r="B37" s="123" t="s">
        <v>199</v>
      </c>
      <c r="C37" s="123" t="s">
        <v>761</v>
      </c>
      <c r="D37" s="147">
        <v>2.5</v>
      </c>
      <c r="E37" s="231">
        <v>5</v>
      </c>
      <c r="F37" s="60">
        <f t="shared" si="0"/>
        <v>3.75</v>
      </c>
      <c r="G37" s="61">
        <f t="shared" si="1"/>
        <v>11.25</v>
      </c>
      <c r="H37" s="327">
        <v>4</v>
      </c>
      <c r="I37" s="62">
        <f t="shared" si="2"/>
        <v>12</v>
      </c>
      <c r="J37" s="90"/>
      <c r="K37" s="62">
        <f t="shared" si="3"/>
        <v>12</v>
      </c>
      <c r="L37" s="47"/>
      <c r="M37" s="20" t="str">
        <f t="shared" si="4"/>
        <v>Synthèse</v>
      </c>
      <c r="N37" t="str">
        <f t="shared" si="5"/>
        <v>oui</v>
      </c>
      <c r="O37" s="123" t="s">
        <v>199</v>
      </c>
      <c r="P37" s="123" t="s">
        <v>761</v>
      </c>
      <c r="Q37" s="155" t="s">
        <v>1209</v>
      </c>
      <c r="R37" s="327">
        <v>4</v>
      </c>
    </row>
    <row r="38" spans="1:18" ht="20.25">
      <c r="A38" s="17">
        <v>31</v>
      </c>
      <c r="B38" s="123" t="s">
        <v>201</v>
      </c>
      <c r="C38" s="123" t="s">
        <v>202</v>
      </c>
      <c r="D38" s="146">
        <v>7</v>
      </c>
      <c r="E38" s="231">
        <v>13</v>
      </c>
      <c r="F38" s="60">
        <f t="shared" si="0"/>
        <v>10</v>
      </c>
      <c r="G38" s="61">
        <f t="shared" si="1"/>
        <v>30</v>
      </c>
      <c r="H38" s="328"/>
      <c r="I38" s="62">
        <f t="shared" si="2"/>
        <v>30</v>
      </c>
      <c r="J38" s="90"/>
      <c r="K38" s="62">
        <f t="shared" si="3"/>
        <v>30</v>
      </c>
      <c r="L38" s="47"/>
      <c r="M38" s="20" t="str">
        <f t="shared" si="4"/>
        <v>Juin</v>
      </c>
      <c r="N38" t="str">
        <f t="shared" si="5"/>
        <v>oui</v>
      </c>
      <c r="O38" s="123" t="s">
        <v>201</v>
      </c>
      <c r="P38" s="123" t="s">
        <v>202</v>
      </c>
      <c r="Q38" s="155"/>
      <c r="R38" s="328"/>
    </row>
    <row r="39" spans="1:18" ht="20.25">
      <c r="A39" s="17">
        <v>32</v>
      </c>
      <c r="B39" s="123" t="s">
        <v>203</v>
      </c>
      <c r="C39" s="123" t="s">
        <v>204</v>
      </c>
      <c r="D39" s="147">
        <v>9</v>
      </c>
      <c r="E39" s="231">
        <v>11</v>
      </c>
      <c r="F39" s="60">
        <f t="shared" si="0"/>
        <v>10</v>
      </c>
      <c r="G39" s="61">
        <f t="shared" si="1"/>
        <v>30</v>
      </c>
      <c r="H39" s="328"/>
      <c r="I39" s="62">
        <f t="shared" si="2"/>
        <v>30</v>
      </c>
      <c r="J39" s="90"/>
      <c r="K39" s="62">
        <f t="shared" si="3"/>
        <v>30</v>
      </c>
      <c r="L39" s="47"/>
      <c r="M39" s="20" t="str">
        <f t="shared" si="4"/>
        <v>Juin</v>
      </c>
      <c r="N39" t="str">
        <f t="shared" si="5"/>
        <v>oui</v>
      </c>
      <c r="O39" s="123" t="s">
        <v>203</v>
      </c>
      <c r="P39" s="123" t="s">
        <v>204</v>
      </c>
      <c r="Q39" s="155"/>
      <c r="R39" s="328"/>
    </row>
    <row r="40" spans="1:18" ht="20.25">
      <c r="A40" s="17">
        <v>33</v>
      </c>
      <c r="B40" s="123" t="s">
        <v>205</v>
      </c>
      <c r="C40" s="123" t="s">
        <v>206</v>
      </c>
      <c r="D40" s="147">
        <v>4.5</v>
      </c>
      <c r="E40" s="231">
        <v>4</v>
      </c>
      <c r="F40" s="60">
        <f t="shared" si="0"/>
        <v>4.25</v>
      </c>
      <c r="G40" s="61">
        <f t="shared" si="1"/>
        <v>12.75</v>
      </c>
      <c r="H40" s="327">
        <v>4</v>
      </c>
      <c r="I40" s="62">
        <f t="shared" si="2"/>
        <v>12.75</v>
      </c>
      <c r="J40" s="90"/>
      <c r="K40" s="62">
        <f t="shared" si="3"/>
        <v>12.75</v>
      </c>
      <c r="L40" s="47"/>
      <c r="M40" s="20" t="str">
        <f t="shared" si="4"/>
        <v>Synthèse</v>
      </c>
      <c r="N40" t="str">
        <f t="shared" si="5"/>
        <v>oui</v>
      </c>
      <c r="O40" s="123" t="s">
        <v>205</v>
      </c>
      <c r="P40" s="123" t="s">
        <v>206</v>
      </c>
      <c r="Q40" s="155" t="s">
        <v>1254</v>
      </c>
      <c r="R40" s="327">
        <v>4</v>
      </c>
    </row>
    <row r="41" spans="1:18" ht="20.25">
      <c r="A41" s="17">
        <v>34</v>
      </c>
      <c r="B41" s="123" t="s">
        <v>207</v>
      </c>
      <c r="C41" s="123" t="s">
        <v>208</v>
      </c>
      <c r="D41" s="146">
        <v>8.5</v>
      </c>
      <c r="E41" s="231">
        <v>4</v>
      </c>
      <c r="F41" s="60">
        <f t="shared" si="0"/>
        <v>6.25</v>
      </c>
      <c r="G41" s="61">
        <f t="shared" si="1"/>
        <v>18.75</v>
      </c>
      <c r="H41" s="327">
        <v>9</v>
      </c>
      <c r="I41" s="62">
        <f t="shared" si="2"/>
        <v>27</v>
      </c>
      <c r="J41" s="90"/>
      <c r="K41" s="62">
        <f t="shared" si="3"/>
        <v>27</v>
      </c>
      <c r="L41" s="47"/>
      <c r="M41" s="20" t="str">
        <f t="shared" si="4"/>
        <v>Synthèse</v>
      </c>
      <c r="N41" t="str">
        <f t="shared" si="5"/>
        <v>oui</v>
      </c>
      <c r="O41" s="123" t="s">
        <v>207</v>
      </c>
      <c r="P41" s="123" t="s">
        <v>208</v>
      </c>
      <c r="Q41" s="155" t="s">
        <v>1293</v>
      </c>
      <c r="R41" s="327">
        <v>4</v>
      </c>
    </row>
    <row r="42" spans="1:18" ht="31.5">
      <c r="A42" s="17">
        <v>35</v>
      </c>
      <c r="B42" s="123" t="s">
        <v>209</v>
      </c>
      <c r="C42" s="123" t="s">
        <v>210</v>
      </c>
      <c r="D42" s="147">
        <v>2.5</v>
      </c>
      <c r="E42" s="231">
        <v>5</v>
      </c>
      <c r="F42" s="60">
        <f t="shared" si="0"/>
        <v>3.75</v>
      </c>
      <c r="G42" s="61">
        <f t="shared" si="1"/>
        <v>11.25</v>
      </c>
      <c r="H42" s="327">
        <v>3</v>
      </c>
      <c r="I42" s="62">
        <f t="shared" si="2"/>
        <v>11.25</v>
      </c>
      <c r="J42" s="90"/>
      <c r="K42" s="62">
        <f t="shared" si="3"/>
        <v>11.25</v>
      </c>
      <c r="L42" s="47"/>
      <c r="M42" s="20" t="str">
        <f t="shared" si="4"/>
        <v>Synthèse</v>
      </c>
      <c r="N42" t="str">
        <f t="shared" si="5"/>
        <v>oui</v>
      </c>
      <c r="O42" s="123" t="s">
        <v>209</v>
      </c>
      <c r="P42" s="123" t="s">
        <v>210</v>
      </c>
      <c r="Q42" s="155" t="s">
        <v>1208</v>
      </c>
      <c r="R42" s="327">
        <v>3</v>
      </c>
    </row>
    <row r="43" spans="1:18" ht="20.25">
      <c r="A43" s="17">
        <v>36</v>
      </c>
      <c r="B43" s="123" t="s">
        <v>762</v>
      </c>
      <c r="C43" s="123" t="s">
        <v>763</v>
      </c>
      <c r="D43" s="146">
        <v>11.5</v>
      </c>
      <c r="E43" s="231">
        <v>12</v>
      </c>
      <c r="F43" s="60">
        <f t="shared" si="0"/>
        <v>11.75</v>
      </c>
      <c r="G43" s="61">
        <f t="shared" si="1"/>
        <v>35.25</v>
      </c>
      <c r="H43" s="328"/>
      <c r="I43" s="62">
        <f t="shared" si="2"/>
        <v>35.25</v>
      </c>
      <c r="J43" s="90"/>
      <c r="K43" s="62">
        <f t="shared" si="3"/>
        <v>35.25</v>
      </c>
      <c r="L43" s="47"/>
      <c r="M43" s="20" t="str">
        <f t="shared" si="4"/>
        <v>Juin</v>
      </c>
      <c r="N43" t="str">
        <f t="shared" si="5"/>
        <v>oui</v>
      </c>
      <c r="O43" s="123" t="s">
        <v>762</v>
      </c>
      <c r="P43" s="123" t="s">
        <v>763</v>
      </c>
      <c r="Q43" s="155"/>
      <c r="R43" s="328"/>
    </row>
    <row r="44" spans="1:18" ht="20.25">
      <c r="A44" s="17">
        <v>37</v>
      </c>
      <c r="B44" s="123" t="s">
        <v>211</v>
      </c>
      <c r="C44" s="123" t="s">
        <v>212</v>
      </c>
      <c r="D44" s="147">
        <v>6</v>
      </c>
      <c r="E44" s="231">
        <v>5</v>
      </c>
      <c r="F44" s="60">
        <f t="shared" si="0"/>
        <v>5.5</v>
      </c>
      <c r="G44" s="61">
        <f t="shared" si="1"/>
        <v>16.5</v>
      </c>
      <c r="H44" s="327">
        <v>5</v>
      </c>
      <c r="I44" s="62">
        <f t="shared" si="2"/>
        <v>16.5</v>
      </c>
      <c r="J44" s="90"/>
      <c r="K44" s="62">
        <f t="shared" si="3"/>
        <v>16.5</v>
      </c>
      <c r="L44" s="47"/>
      <c r="M44" s="20" t="str">
        <f t="shared" si="4"/>
        <v>Synthèse</v>
      </c>
      <c r="N44" t="str">
        <f t="shared" si="5"/>
        <v>non</v>
      </c>
      <c r="O44" s="123" t="s">
        <v>211</v>
      </c>
      <c r="P44" s="123" t="s">
        <v>215</v>
      </c>
      <c r="Q44" s="155" t="s">
        <v>1397</v>
      </c>
      <c r="R44" s="327">
        <v>5</v>
      </c>
    </row>
    <row r="45" spans="1:18" ht="20.25">
      <c r="A45" s="17">
        <v>38</v>
      </c>
      <c r="B45" s="123" t="s">
        <v>213</v>
      </c>
      <c r="C45" s="123" t="s">
        <v>58</v>
      </c>
      <c r="D45" s="147">
        <v>7.5</v>
      </c>
      <c r="E45" s="231">
        <v>7</v>
      </c>
      <c r="F45" s="60">
        <f t="shared" si="0"/>
        <v>7.25</v>
      </c>
      <c r="G45" s="61">
        <f t="shared" si="1"/>
        <v>21.75</v>
      </c>
      <c r="H45" s="327">
        <v>8</v>
      </c>
      <c r="I45" s="62">
        <f t="shared" si="2"/>
        <v>24</v>
      </c>
      <c r="J45" s="90"/>
      <c r="K45" s="62">
        <f t="shared" si="3"/>
        <v>24</v>
      </c>
      <c r="L45" s="47"/>
      <c r="M45" s="20" t="str">
        <f t="shared" si="4"/>
        <v>Synthèse</v>
      </c>
      <c r="N45" t="str">
        <f t="shared" si="5"/>
        <v>oui</v>
      </c>
      <c r="O45" s="123" t="s">
        <v>213</v>
      </c>
      <c r="P45" s="123" t="s">
        <v>58</v>
      </c>
      <c r="Q45" s="155" t="s">
        <v>1404</v>
      </c>
      <c r="R45" s="327">
        <v>5</v>
      </c>
    </row>
    <row r="46" spans="1:18" ht="20.25">
      <c r="A46" s="17">
        <v>39</v>
      </c>
      <c r="B46" s="123" t="s">
        <v>214</v>
      </c>
      <c r="C46" s="123" t="s">
        <v>215</v>
      </c>
      <c r="D46" s="146">
        <v>11</v>
      </c>
      <c r="E46" s="231">
        <v>7</v>
      </c>
      <c r="F46" s="60">
        <f t="shared" si="0"/>
        <v>9</v>
      </c>
      <c r="G46" s="61">
        <f t="shared" si="1"/>
        <v>27</v>
      </c>
      <c r="H46" s="327">
        <v>7</v>
      </c>
      <c r="I46" s="62">
        <f t="shared" si="2"/>
        <v>27</v>
      </c>
      <c r="J46" s="90"/>
      <c r="K46" s="62">
        <f t="shared" si="3"/>
        <v>27</v>
      </c>
      <c r="L46" s="47"/>
      <c r="M46" s="20" t="str">
        <f t="shared" si="4"/>
        <v>Synthèse</v>
      </c>
      <c r="N46" t="str">
        <f t="shared" si="5"/>
        <v>oui</v>
      </c>
      <c r="O46" s="123" t="s">
        <v>214</v>
      </c>
      <c r="P46" s="123" t="s">
        <v>215</v>
      </c>
      <c r="Q46" s="155" t="s">
        <v>1411</v>
      </c>
      <c r="R46" s="327">
        <v>7</v>
      </c>
    </row>
    <row r="47" spans="1:18" ht="31.5">
      <c r="A47" s="17">
        <v>40</v>
      </c>
      <c r="B47" s="123" t="s">
        <v>216</v>
      </c>
      <c r="C47" s="123" t="s">
        <v>217</v>
      </c>
      <c r="D47" s="147">
        <v>10</v>
      </c>
      <c r="E47" s="231">
        <v>8.5</v>
      </c>
      <c r="F47" s="60">
        <f t="shared" si="0"/>
        <v>9.25</v>
      </c>
      <c r="G47" s="61">
        <f t="shared" si="1"/>
        <v>27.75</v>
      </c>
      <c r="H47" s="327">
        <v>3</v>
      </c>
      <c r="I47" s="62">
        <f t="shared" si="2"/>
        <v>27.75</v>
      </c>
      <c r="J47" s="90"/>
      <c r="K47" s="62">
        <f t="shared" si="3"/>
        <v>27.75</v>
      </c>
      <c r="L47" s="47"/>
      <c r="M47" s="20" t="str">
        <f t="shared" si="4"/>
        <v>Synthèse</v>
      </c>
      <c r="N47" t="str">
        <f t="shared" si="5"/>
        <v>oui</v>
      </c>
      <c r="O47" s="123" t="s">
        <v>216</v>
      </c>
      <c r="P47" s="123" t="s">
        <v>217</v>
      </c>
      <c r="Q47" s="155" t="s">
        <v>1211</v>
      </c>
      <c r="R47" s="327">
        <v>3</v>
      </c>
    </row>
    <row r="48" spans="1:18" ht="20.25">
      <c r="A48" s="17">
        <v>41</v>
      </c>
      <c r="B48" s="123" t="s">
        <v>218</v>
      </c>
      <c r="C48" s="123" t="s">
        <v>219</v>
      </c>
      <c r="D48" s="147">
        <v>12</v>
      </c>
      <c r="E48" s="231">
        <v>13</v>
      </c>
      <c r="F48" s="60">
        <f t="shared" si="0"/>
        <v>12.5</v>
      </c>
      <c r="G48" s="61">
        <f t="shared" si="1"/>
        <v>37.5</v>
      </c>
      <c r="H48" s="328"/>
      <c r="I48" s="62">
        <f t="shared" si="2"/>
        <v>37.5</v>
      </c>
      <c r="J48" s="90"/>
      <c r="K48" s="62">
        <f t="shared" si="3"/>
        <v>37.5</v>
      </c>
      <c r="L48" s="47"/>
      <c r="M48" s="20" t="str">
        <f t="shared" si="4"/>
        <v>Juin</v>
      </c>
      <c r="N48" t="str">
        <f t="shared" si="5"/>
        <v>oui</v>
      </c>
      <c r="O48" s="123" t="s">
        <v>218</v>
      </c>
      <c r="P48" s="123" t="s">
        <v>219</v>
      </c>
      <c r="Q48" s="155"/>
      <c r="R48" s="328"/>
    </row>
    <row r="49" spans="1:18" ht="20.25">
      <c r="A49" s="17">
        <v>42</v>
      </c>
      <c r="B49" s="123" t="s">
        <v>220</v>
      </c>
      <c r="C49" s="123" t="s">
        <v>44</v>
      </c>
      <c r="D49" s="147">
        <v>8.5</v>
      </c>
      <c r="E49" s="231">
        <v>6</v>
      </c>
      <c r="F49" s="60">
        <f t="shared" si="0"/>
        <v>7.25</v>
      </c>
      <c r="G49" s="61">
        <f t="shared" si="1"/>
        <v>21.75</v>
      </c>
      <c r="H49" s="327">
        <v>6</v>
      </c>
      <c r="I49" s="62">
        <f t="shared" si="2"/>
        <v>21.75</v>
      </c>
      <c r="J49" s="90"/>
      <c r="K49" s="62">
        <f t="shared" si="3"/>
        <v>21.75</v>
      </c>
      <c r="L49" s="47"/>
      <c r="M49" s="20" t="str">
        <f t="shared" si="4"/>
        <v>Synthèse</v>
      </c>
      <c r="N49" t="str">
        <f t="shared" si="5"/>
        <v>oui</v>
      </c>
      <c r="O49" s="123" t="s">
        <v>220</v>
      </c>
      <c r="P49" s="123" t="s">
        <v>44</v>
      </c>
      <c r="Q49" s="155" t="s">
        <v>1210</v>
      </c>
      <c r="R49" s="327">
        <v>6</v>
      </c>
    </row>
    <row r="50" spans="1:18" ht="31.5">
      <c r="A50" s="17">
        <v>43</v>
      </c>
      <c r="B50" s="123" t="s">
        <v>221</v>
      </c>
      <c r="C50" s="123" t="s">
        <v>222</v>
      </c>
      <c r="D50" s="147">
        <v>2.5</v>
      </c>
      <c r="E50" s="231">
        <v>5</v>
      </c>
      <c r="F50" s="60">
        <f t="shared" si="0"/>
        <v>3.75</v>
      </c>
      <c r="G50" s="61">
        <f t="shared" si="1"/>
        <v>11.25</v>
      </c>
      <c r="H50" s="327">
        <v>12</v>
      </c>
      <c r="I50" s="62">
        <f t="shared" si="2"/>
        <v>36</v>
      </c>
      <c r="J50" s="90"/>
      <c r="K50" s="62">
        <f t="shared" si="3"/>
        <v>36</v>
      </c>
      <c r="L50" s="47"/>
      <c r="M50" s="20" t="str">
        <f t="shared" si="4"/>
        <v>Synthèse</v>
      </c>
      <c r="N50" t="str">
        <f t="shared" si="5"/>
        <v>oui</v>
      </c>
      <c r="O50" s="123" t="s">
        <v>221</v>
      </c>
      <c r="P50" s="123" t="s">
        <v>222</v>
      </c>
      <c r="Q50" s="155" t="s">
        <v>1266</v>
      </c>
      <c r="R50" s="327">
        <v>10</v>
      </c>
    </row>
    <row r="51" spans="1:18" ht="20.25">
      <c r="A51" s="17">
        <v>44</v>
      </c>
      <c r="B51" s="123" t="s">
        <v>223</v>
      </c>
      <c r="C51" s="123" t="s">
        <v>764</v>
      </c>
      <c r="D51" s="147">
        <v>3</v>
      </c>
      <c r="E51" s="231"/>
      <c r="F51" s="60">
        <f t="shared" si="0"/>
        <v>1.5</v>
      </c>
      <c r="G51" s="61">
        <f t="shared" si="1"/>
        <v>4.5</v>
      </c>
      <c r="H51" s="327">
        <v>4</v>
      </c>
      <c r="I51" s="62">
        <f t="shared" si="2"/>
        <v>12</v>
      </c>
      <c r="J51" s="90"/>
      <c r="K51" s="62">
        <f t="shared" si="3"/>
        <v>12</v>
      </c>
      <c r="L51" s="47"/>
      <c r="M51" s="20" t="str">
        <f t="shared" si="4"/>
        <v>Synthèse</v>
      </c>
      <c r="N51" t="str">
        <f t="shared" si="5"/>
        <v>oui</v>
      </c>
      <c r="O51" s="136" t="s">
        <v>223</v>
      </c>
      <c r="P51" s="136" t="s">
        <v>764</v>
      </c>
      <c r="Q51" s="155" t="s">
        <v>1253</v>
      </c>
      <c r="R51" s="327">
        <v>4</v>
      </c>
    </row>
    <row r="52" spans="1:18" ht="31.5">
      <c r="A52" s="17">
        <v>45</v>
      </c>
      <c r="B52" s="123" t="s">
        <v>225</v>
      </c>
      <c r="C52" s="123" t="s">
        <v>226</v>
      </c>
      <c r="D52" s="147">
        <v>8.5</v>
      </c>
      <c r="E52" s="231">
        <v>10</v>
      </c>
      <c r="F52" s="60">
        <f t="shared" si="0"/>
        <v>9.25</v>
      </c>
      <c r="G52" s="61">
        <f t="shared" si="1"/>
        <v>27.75</v>
      </c>
      <c r="H52" s="327">
        <v>5</v>
      </c>
      <c r="I52" s="62">
        <f t="shared" si="2"/>
        <v>27.75</v>
      </c>
      <c r="J52" s="90"/>
      <c r="K52" s="62">
        <f t="shared" si="3"/>
        <v>27.75</v>
      </c>
      <c r="L52" s="47"/>
      <c r="M52" s="20" t="str">
        <f t="shared" si="4"/>
        <v>Synthèse</v>
      </c>
      <c r="N52" t="str">
        <f t="shared" si="5"/>
        <v>oui</v>
      </c>
      <c r="O52" s="123" t="s">
        <v>225</v>
      </c>
      <c r="P52" s="123" t="s">
        <v>226</v>
      </c>
      <c r="Q52" s="155" t="s">
        <v>1412</v>
      </c>
      <c r="R52" s="327">
        <v>5</v>
      </c>
    </row>
    <row r="53" spans="1:18" ht="20.25">
      <c r="A53" s="17">
        <v>46</v>
      </c>
      <c r="B53" s="123" t="s">
        <v>227</v>
      </c>
      <c r="C53" s="123" t="s">
        <v>228</v>
      </c>
      <c r="D53" s="147">
        <v>12</v>
      </c>
      <c r="E53" s="231">
        <v>9</v>
      </c>
      <c r="F53" s="60">
        <f t="shared" si="0"/>
        <v>10.5</v>
      </c>
      <c r="G53" s="61">
        <f t="shared" si="1"/>
        <v>31.5</v>
      </c>
      <c r="H53" s="328"/>
      <c r="I53" s="62">
        <f t="shared" si="2"/>
        <v>31.5</v>
      </c>
      <c r="J53" s="90"/>
      <c r="K53" s="62">
        <f t="shared" si="3"/>
        <v>31.5</v>
      </c>
      <c r="L53" s="47"/>
      <c r="M53" s="20" t="str">
        <f t="shared" si="4"/>
        <v>Juin</v>
      </c>
      <c r="N53" t="str">
        <f t="shared" si="5"/>
        <v>oui</v>
      </c>
      <c r="O53" s="123" t="s">
        <v>227</v>
      </c>
      <c r="P53" s="123" t="s">
        <v>228</v>
      </c>
      <c r="Q53" s="155"/>
      <c r="R53" s="328"/>
    </row>
    <row r="54" spans="1:18" ht="20.25">
      <c r="A54" s="17">
        <v>47</v>
      </c>
      <c r="B54" s="123" t="s">
        <v>46</v>
      </c>
      <c r="C54" s="123" t="s">
        <v>229</v>
      </c>
      <c r="D54" s="147">
        <v>3</v>
      </c>
      <c r="E54" s="231">
        <v>4</v>
      </c>
      <c r="F54" s="60">
        <f t="shared" si="0"/>
        <v>3.5</v>
      </c>
      <c r="G54" s="61">
        <f t="shared" si="1"/>
        <v>10.5</v>
      </c>
      <c r="H54" s="327">
        <v>4</v>
      </c>
      <c r="I54" s="62">
        <f t="shared" si="2"/>
        <v>12</v>
      </c>
      <c r="J54" s="90"/>
      <c r="K54" s="62">
        <f t="shared" si="3"/>
        <v>12</v>
      </c>
      <c r="L54" s="47"/>
      <c r="M54" s="20" t="str">
        <f t="shared" si="4"/>
        <v>Synthèse</v>
      </c>
      <c r="N54" t="str">
        <f t="shared" si="5"/>
        <v>oui</v>
      </c>
      <c r="O54" s="123" t="s">
        <v>46</v>
      </c>
      <c r="P54" s="123" t="s">
        <v>229</v>
      </c>
      <c r="Q54" s="155" t="s">
        <v>1220</v>
      </c>
      <c r="R54" s="327">
        <v>4</v>
      </c>
    </row>
    <row r="55" spans="1:18" ht="31.5">
      <c r="A55" s="17">
        <v>48</v>
      </c>
      <c r="B55" s="123" t="s">
        <v>230</v>
      </c>
      <c r="C55" s="123" t="s">
        <v>226</v>
      </c>
      <c r="D55" s="147">
        <v>7</v>
      </c>
      <c r="E55" s="231">
        <v>10</v>
      </c>
      <c r="F55" s="60">
        <f t="shared" si="0"/>
        <v>8.5</v>
      </c>
      <c r="G55" s="61">
        <f t="shared" si="1"/>
        <v>25.5</v>
      </c>
      <c r="H55" s="327">
        <v>4</v>
      </c>
      <c r="I55" s="62">
        <f t="shared" si="2"/>
        <v>25.5</v>
      </c>
      <c r="J55" s="90"/>
      <c r="K55" s="62">
        <f t="shared" si="3"/>
        <v>25.5</v>
      </c>
      <c r="L55" s="47"/>
      <c r="M55" s="20" t="str">
        <f t="shared" si="4"/>
        <v>Synthèse</v>
      </c>
      <c r="N55" t="str">
        <f t="shared" si="5"/>
        <v>oui</v>
      </c>
      <c r="O55" s="123" t="s">
        <v>230</v>
      </c>
      <c r="P55" s="123" t="s">
        <v>226</v>
      </c>
      <c r="Q55" s="155" t="s">
        <v>1400</v>
      </c>
      <c r="R55" s="327">
        <v>4</v>
      </c>
    </row>
    <row r="56" spans="1:18" ht="20.25">
      <c r="A56" s="17">
        <v>49</v>
      </c>
      <c r="B56" s="123" t="s">
        <v>231</v>
      </c>
      <c r="C56" s="123" t="s">
        <v>212</v>
      </c>
      <c r="D56" s="147">
        <v>8.5</v>
      </c>
      <c r="E56" s="231">
        <v>12</v>
      </c>
      <c r="F56" s="60">
        <f t="shared" si="0"/>
        <v>10.25</v>
      </c>
      <c r="G56" s="61">
        <f t="shared" si="1"/>
        <v>30.75</v>
      </c>
      <c r="H56" s="328"/>
      <c r="I56" s="62">
        <f t="shared" si="2"/>
        <v>30.75</v>
      </c>
      <c r="J56" s="90"/>
      <c r="K56" s="62">
        <f t="shared" si="3"/>
        <v>30.75</v>
      </c>
      <c r="L56" s="47"/>
      <c r="M56" s="20" t="str">
        <f t="shared" si="4"/>
        <v>Juin</v>
      </c>
      <c r="N56" t="str">
        <f t="shared" si="5"/>
        <v>oui</v>
      </c>
      <c r="O56" s="123" t="s">
        <v>231</v>
      </c>
      <c r="P56" s="123" t="s">
        <v>212</v>
      </c>
      <c r="Q56" s="155"/>
      <c r="R56" s="328"/>
    </row>
    <row r="57" spans="1:18" ht="20.25">
      <c r="A57" s="17">
        <v>50</v>
      </c>
      <c r="B57" s="123" t="s">
        <v>232</v>
      </c>
      <c r="C57" s="123" t="s">
        <v>233</v>
      </c>
      <c r="D57" s="147">
        <v>3</v>
      </c>
      <c r="E57" s="231">
        <v>4</v>
      </c>
      <c r="F57" s="60">
        <f t="shared" si="0"/>
        <v>3.5</v>
      </c>
      <c r="G57" s="61">
        <f t="shared" si="1"/>
        <v>10.5</v>
      </c>
      <c r="H57" s="327">
        <v>4</v>
      </c>
      <c r="I57" s="62">
        <f t="shared" si="2"/>
        <v>12</v>
      </c>
      <c r="J57" s="90"/>
      <c r="K57" s="62">
        <f t="shared" si="3"/>
        <v>12</v>
      </c>
      <c r="L57" s="47"/>
      <c r="M57" s="20" t="str">
        <f t="shared" si="4"/>
        <v>Synthèse</v>
      </c>
      <c r="N57" t="str">
        <f t="shared" si="5"/>
        <v>oui</v>
      </c>
      <c r="O57" s="123" t="s">
        <v>232</v>
      </c>
      <c r="P57" s="123" t="s">
        <v>233</v>
      </c>
      <c r="Q57" s="155" t="s">
        <v>1395</v>
      </c>
      <c r="R57" s="327">
        <v>4</v>
      </c>
    </row>
    <row r="58" spans="1:18" ht="20.25">
      <c r="A58" s="17">
        <v>51</v>
      </c>
      <c r="B58" s="123" t="s">
        <v>66</v>
      </c>
      <c r="C58" s="123" t="s">
        <v>234</v>
      </c>
      <c r="D58" s="147">
        <v>10</v>
      </c>
      <c r="E58" s="231">
        <v>11</v>
      </c>
      <c r="F58" s="60">
        <f t="shared" si="0"/>
        <v>10.5</v>
      </c>
      <c r="G58" s="61">
        <f t="shared" si="1"/>
        <v>31.5</v>
      </c>
      <c r="H58" s="328"/>
      <c r="I58" s="62">
        <f t="shared" si="2"/>
        <v>31.5</v>
      </c>
      <c r="J58" s="90"/>
      <c r="K58" s="62">
        <f t="shared" si="3"/>
        <v>31.5</v>
      </c>
      <c r="L58" s="47"/>
      <c r="M58" s="20" t="str">
        <f t="shared" si="4"/>
        <v>Juin</v>
      </c>
      <c r="N58" t="str">
        <f t="shared" si="5"/>
        <v>oui</v>
      </c>
      <c r="O58" s="123" t="s">
        <v>66</v>
      </c>
      <c r="P58" s="123" t="s">
        <v>234</v>
      </c>
      <c r="Q58" s="155"/>
      <c r="R58" s="328"/>
    </row>
    <row r="59" spans="1:18" ht="20.25">
      <c r="A59" s="17">
        <v>52</v>
      </c>
      <c r="B59" s="123" t="s">
        <v>235</v>
      </c>
      <c r="C59" s="123" t="s">
        <v>236</v>
      </c>
      <c r="D59" s="146">
        <v>14.5</v>
      </c>
      <c r="E59" s="231">
        <v>8</v>
      </c>
      <c r="F59" s="60">
        <f t="shared" si="0"/>
        <v>11.25</v>
      </c>
      <c r="G59" s="61">
        <f t="shared" si="1"/>
        <v>33.75</v>
      </c>
      <c r="H59" s="328"/>
      <c r="I59" s="62">
        <f t="shared" si="2"/>
        <v>33.75</v>
      </c>
      <c r="J59" s="90"/>
      <c r="K59" s="62">
        <f t="shared" si="3"/>
        <v>33.75</v>
      </c>
      <c r="L59" s="47"/>
      <c r="M59" s="20" t="str">
        <f t="shared" si="4"/>
        <v>Juin</v>
      </c>
      <c r="N59" t="str">
        <f t="shared" si="5"/>
        <v>oui</v>
      </c>
      <c r="O59" s="123" t="s">
        <v>235</v>
      </c>
      <c r="P59" s="123" t="s">
        <v>236</v>
      </c>
      <c r="Q59" s="155"/>
      <c r="R59" s="328"/>
    </row>
    <row r="60" spans="1:18" ht="20.25">
      <c r="A60" s="17">
        <v>53</v>
      </c>
      <c r="B60" s="123" t="s">
        <v>237</v>
      </c>
      <c r="C60" s="123" t="s">
        <v>45</v>
      </c>
      <c r="D60" s="146">
        <v>12</v>
      </c>
      <c r="E60" s="231">
        <v>9.5</v>
      </c>
      <c r="F60" s="60">
        <f t="shared" si="0"/>
        <v>10.75</v>
      </c>
      <c r="G60" s="61">
        <f t="shared" si="1"/>
        <v>32.25</v>
      </c>
      <c r="H60" s="328"/>
      <c r="I60" s="62">
        <f t="shared" si="2"/>
        <v>32.25</v>
      </c>
      <c r="J60" s="90"/>
      <c r="K60" s="62">
        <f t="shared" si="3"/>
        <v>32.25</v>
      </c>
      <c r="L60" s="47"/>
      <c r="M60" s="20" t="str">
        <f t="shared" si="4"/>
        <v>Juin</v>
      </c>
      <c r="N60" t="str">
        <f t="shared" si="5"/>
        <v>oui</v>
      </c>
      <c r="O60" s="123" t="s">
        <v>237</v>
      </c>
      <c r="P60" s="123" t="s">
        <v>45</v>
      </c>
      <c r="Q60" s="155"/>
      <c r="R60" s="328"/>
    </row>
    <row r="61" spans="1:18" ht="20.25">
      <c r="A61" s="17">
        <v>54</v>
      </c>
      <c r="B61" s="123" t="s">
        <v>765</v>
      </c>
      <c r="C61" s="123" t="s">
        <v>766</v>
      </c>
      <c r="D61" s="147">
        <v>9</v>
      </c>
      <c r="E61" s="231">
        <v>11</v>
      </c>
      <c r="F61" s="60">
        <f t="shared" si="0"/>
        <v>10</v>
      </c>
      <c r="G61" s="61">
        <f t="shared" si="1"/>
        <v>30</v>
      </c>
      <c r="H61" s="328"/>
      <c r="I61" s="62">
        <f t="shared" si="2"/>
        <v>30</v>
      </c>
      <c r="J61" s="90"/>
      <c r="K61" s="62">
        <f t="shared" si="3"/>
        <v>30</v>
      </c>
      <c r="L61" s="47"/>
      <c r="M61" s="20" t="str">
        <f t="shared" si="4"/>
        <v>Juin</v>
      </c>
      <c r="N61" t="str">
        <f t="shared" si="5"/>
        <v>oui</v>
      </c>
      <c r="O61" s="123" t="s">
        <v>765</v>
      </c>
      <c r="P61" s="123" t="s">
        <v>766</v>
      </c>
      <c r="Q61" s="155"/>
      <c r="R61" s="328"/>
    </row>
    <row r="62" spans="1:18" ht="31.5">
      <c r="A62" s="17">
        <v>55</v>
      </c>
      <c r="B62" s="123" t="s">
        <v>238</v>
      </c>
      <c r="C62" s="123" t="s">
        <v>84</v>
      </c>
      <c r="D62" s="146">
        <v>11.5</v>
      </c>
      <c r="E62" s="231">
        <v>14</v>
      </c>
      <c r="F62" s="60">
        <f t="shared" si="0"/>
        <v>12.75</v>
      </c>
      <c r="G62" s="61">
        <f t="shared" si="1"/>
        <v>38.25</v>
      </c>
      <c r="H62" s="328"/>
      <c r="I62" s="62">
        <f t="shared" si="2"/>
        <v>38.25</v>
      </c>
      <c r="J62" s="90"/>
      <c r="K62" s="62">
        <f t="shared" si="3"/>
        <v>38.25</v>
      </c>
      <c r="L62" s="47"/>
      <c r="M62" s="20" t="str">
        <f t="shared" si="4"/>
        <v>Juin</v>
      </c>
      <c r="N62" t="str">
        <f t="shared" si="5"/>
        <v>oui</v>
      </c>
      <c r="O62" s="123" t="s">
        <v>238</v>
      </c>
      <c r="P62" s="123" t="s">
        <v>84</v>
      </c>
      <c r="Q62" s="155"/>
      <c r="R62" s="328"/>
    </row>
    <row r="63" spans="1:18" ht="20.25">
      <c r="A63" s="17">
        <v>56</v>
      </c>
      <c r="B63" s="123" t="s">
        <v>239</v>
      </c>
      <c r="C63" s="123" t="s">
        <v>83</v>
      </c>
      <c r="D63" s="146">
        <v>11.5</v>
      </c>
      <c r="E63" s="231">
        <v>15</v>
      </c>
      <c r="F63" s="60">
        <f t="shared" si="0"/>
        <v>13.25</v>
      </c>
      <c r="G63" s="61">
        <f t="shared" si="1"/>
        <v>39.75</v>
      </c>
      <c r="H63" s="328"/>
      <c r="I63" s="62">
        <f t="shared" si="2"/>
        <v>39.75</v>
      </c>
      <c r="J63" s="90"/>
      <c r="K63" s="62">
        <f t="shared" si="3"/>
        <v>39.75</v>
      </c>
      <c r="L63" s="47"/>
      <c r="M63" s="20" t="str">
        <f t="shared" si="4"/>
        <v>Juin</v>
      </c>
      <c r="N63" t="str">
        <f t="shared" si="5"/>
        <v>oui</v>
      </c>
      <c r="O63" s="123" t="s">
        <v>239</v>
      </c>
      <c r="P63" s="123" t="s">
        <v>83</v>
      </c>
      <c r="Q63" s="155"/>
      <c r="R63" s="328"/>
    </row>
    <row r="64" spans="1:18" ht="20.25">
      <c r="A64" s="17">
        <v>57</v>
      </c>
      <c r="B64" s="123" t="s">
        <v>240</v>
      </c>
      <c r="C64" s="123" t="s">
        <v>241</v>
      </c>
      <c r="D64" s="147">
        <v>3</v>
      </c>
      <c r="E64" s="231">
        <v>6</v>
      </c>
      <c r="F64" s="60">
        <f t="shared" si="0"/>
        <v>4.5</v>
      </c>
      <c r="G64" s="61">
        <f t="shared" si="1"/>
        <v>13.5</v>
      </c>
      <c r="H64" s="327">
        <v>4</v>
      </c>
      <c r="I64" s="62">
        <f t="shared" si="2"/>
        <v>13.5</v>
      </c>
      <c r="J64" s="90"/>
      <c r="K64" s="62">
        <f t="shared" si="3"/>
        <v>13.5</v>
      </c>
      <c r="L64" s="47"/>
      <c r="M64" s="20" t="str">
        <f t="shared" si="4"/>
        <v>Synthèse</v>
      </c>
      <c r="N64" t="str">
        <f t="shared" si="5"/>
        <v>oui</v>
      </c>
      <c r="O64" s="123" t="s">
        <v>240</v>
      </c>
      <c r="P64" s="123" t="s">
        <v>241</v>
      </c>
      <c r="Q64" s="155" t="s">
        <v>1341</v>
      </c>
      <c r="R64" s="327">
        <v>4</v>
      </c>
    </row>
    <row r="65" spans="1:18" ht="20.25">
      <c r="A65" s="17">
        <v>58</v>
      </c>
      <c r="B65" s="123" t="s">
        <v>103</v>
      </c>
      <c r="C65" s="123" t="s">
        <v>242</v>
      </c>
      <c r="D65" s="147">
        <v>10.5</v>
      </c>
      <c r="E65" s="231">
        <v>7.5</v>
      </c>
      <c r="F65" s="60">
        <f t="shared" si="0"/>
        <v>9</v>
      </c>
      <c r="G65" s="61">
        <f t="shared" si="1"/>
        <v>27</v>
      </c>
      <c r="H65" s="328"/>
      <c r="I65" s="62">
        <f t="shared" si="2"/>
        <v>27</v>
      </c>
      <c r="J65" s="90"/>
      <c r="K65" s="62">
        <f t="shared" si="3"/>
        <v>27</v>
      </c>
      <c r="L65" s="47"/>
      <c r="M65" s="20" t="str">
        <f t="shared" si="4"/>
        <v>Juin</v>
      </c>
      <c r="N65" t="str">
        <f t="shared" si="5"/>
        <v>oui</v>
      </c>
      <c r="O65" s="123" t="s">
        <v>103</v>
      </c>
      <c r="P65" s="123" t="s">
        <v>242</v>
      </c>
      <c r="Q65" s="155"/>
      <c r="R65" s="328"/>
    </row>
    <row r="66" spans="1:18" ht="20.25">
      <c r="A66" s="17">
        <v>59</v>
      </c>
      <c r="B66" s="123" t="s">
        <v>243</v>
      </c>
      <c r="C66" s="123" t="s">
        <v>244</v>
      </c>
      <c r="D66" s="146">
        <v>10</v>
      </c>
      <c r="E66" s="231">
        <v>9</v>
      </c>
      <c r="F66" s="60">
        <f t="shared" si="0"/>
        <v>9.5</v>
      </c>
      <c r="G66" s="61">
        <f t="shared" si="1"/>
        <v>28.5</v>
      </c>
      <c r="H66" s="328"/>
      <c r="I66" s="62">
        <f t="shared" si="2"/>
        <v>28.5</v>
      </c>
      <c r="J66" s="90"/>
      <c r="K66" s="62">
        <f t="shared" si="3"/>
        <v>28.5</v>
      </c>
      <c r="L66" s="47"/>
      <c r="M66" s="20" t="str">
        <f t="shared" si="4"/>
        <v>Juin</v>
      </c>
      <c r="N66" t="str">
        <f t="shared" si="5"/>
        <v>oui</v>
      </c>
      <c r="O66" s="123" t="s">
        <v>243</v>
      </c>
      <c r="P66" s="123" t="s">
        <v>244</v>
      </c>
      <c r="Q66" s="155"/>
      <c r="R66" s="328"/>
    </row>
    <row r="67" spans="1:18" ht="20.25">
      <c r="A67" s="17">
        <v>60</v>
      </c>
      <c r="B67" s="123" t="s">
        <v>245</v>
      </c>
      <c r="C67" s="123" t="s">
        <v>246</v>
      </c>
      <c r="D67" s="147">
        <v>3</v>
      </c>
      <c r="E67" s="231">
        <v>4</v>
      </c>
      <c r="F67" s="60">
        <f t="shared" si="0"/>
        <v>3.5</v>
      </c>
      <c r="G67" s="61">
        <f t="shared" si="1"/>
        <v>10.5</v>
      </c>
      <c r="H67" s="327">
        <v>5</v>
      </c>
      <c r="I67" s="62">
        <f t="shared" si="2"/>
        <v>15</v>
      </c>
      <c r="J67" s="90"/>
      <c r="K67" s="62">
        <f t="shared" si="3"/>
        <v>15</v>
      </c>
      <c r="L67" s="47"/>
      <c r="M67" s="20" t="str">
        <f t="shared" si="4"/>
        <v>Synthèse</v>
      </c>
      <c r="N67" t="str">
        <f t="shared" si="5"/>
        <v>oui</v>
      </c>
      <c r="O67" s="123" t="s">
        <v>245</v>
      </c>
      <c r="P67" s="123" t="s">
        <v>246</v>
      </c>
      <c r="Q67" s="155" t="s">
        <v>1403</v>
      </c>
      <c r="R67" s="327">
        <v>5</v>
      </c>
    </row>
    <row r="68" spans="1:18" ht="20.25">
      <c r="A68" s="17">
        <v>61</v>
      </c>
      <c r="B68" s="123" t="s">
        <v>247</v>
      </c>
      <c r="C68" s="123" t="s">
        <v>172</v>
      </c>
      <c r="D68" s="146">
        <v>9</v>
      </c>
      <c r="E68" s="231">
        <v>5</v>
      </c>
      <c r="F68" s="60">
        <f t="shared" si="0"/>
        <v>7</v>
      </c>
      <c r="G68" s="61">
        <f t="shared" si="1"/>
        <v>21</v>
      </c>
      <c r="H68" s="328"/>
      <c r="I68" s="62">
        <f t="shared" si="2"/>
        <v>21</v>
      </c>
      <c r="J68" s="90"/>
      <c r="K68" s="62">
        <f t="shared" si="3"/>
        <v>21</v>
      </c>
      <c r="L68" s="47"/>
      <c r="M68" s="20" t="str">
        <f t="shared" si="4"/>
        <v>Juin</v>
      </c>
      <c r="N68" t="str">
        <f t="shared" si="5"/>
        <v>oui</v>
      </c>
      <c r="O68" s="123" t="s">
        <v>247</v>
      </c>
      <c r="P68" s="123" t="s">
        <v>172</v>
      </c>
      <c r="Q68" s="155"/>
      <c r="R68" s="328"/>
    </row>
    <row r="69" spans="1:18" ht="20.25">
      <c r="A69" s="17">
        <v>62</v>
      </c>
      <c r="B69" s="123" t="s">
        <v>248</v>
      </c>
      <c r="C69" s="123" t="s">
        <v>249</v>
      </c>
      <c r="D69" s="147">
        <v>4.25</v>
      </c>
      <c r="E69" s="231">
        <v>4</v>
      </c>
      <c r="F69" s="60">
        <f t="shared" si="0"/>
        <v>4.125</v>
      </c>
      <c r="G69" s="61">
        <f t="shared" si="1"/>
        <v>12.375</v>
      </c>
      <c r="H69" s="327">
        <v>3</v>
      </c>
      <c r="I69" s="62">
        <f t="shared" si="2"/>
        <v>12.375</v>
      </c>
      <c r="J69" s="90"/>
      <c r="K69" s="62">
        <f t="shared" si="3"/>
        <v>12.375</v>
      </c>
      <c r="L69" s="47"/>
      <c r="M69" s="20" t="str">
        <f t="shared" si="4"/>
        <v>Synthèse</v>
      </c>
      <c r="N69" t="str">
        <f t="shared" si="5"/>
        <v>oui</v>
      </c>
      <c r="O69" s="123" t="s">
        <v>248</v>
      </c>
      <c r="P69" s="123" t="s">
        <v>249</v>
      </c>
      <c r="Q69" s="155" t="s">
        <v>1333</v>
      </c>
      <c r="R69" s="327">
        <v>3</v>
      </c>
    </row>
    <row r="70" spans="1:18" ht="31.5">
      <c r="A70" s="17">
        <v>63</v>
      </c>
      <c r="B70" s="123" t="s">
        <v>250</v>
      </c>
      <c r="C70" s="123" t="s">
        <v>251</v>
      </c>
      <c r="D70" s="147">
        <v>11</v>
      </c>
      <c r="E70" s="231">
        <v>7.5</v>
      </c>
      <c r="F70" s="60">
        <f t="shared" si="0"/>
        <v>9.25</v>
      </c>
      <c r="G70" s="61">
        <f t="shared" si="1"/>
        <v>27.75</v>
      </c>
      <c r="H70" s="328"/>
      <c r="I70" s="62">
        <f t="shared" si="2"/>
        <v>27.75</v>
      </c>
      <c r="J70" s="90"/>
      <c r="K70" s="62">
        <f t="shared" si="3"/>
        <v>27.75</v>
      </c>
      <c r="L70" s="47"/>
      <c r="M70" s="20" t="str">
        <f t="shared" si="4"/>
        <v>Juin</v>
      </c>
      <c r="N70" t="str">
        <f t="shared" si="5"/>
        <v>oui</v>
      </c>
      <c r="O70" s="123" t="s">
        <v>250</v>
      </c>
      <c r="P70" s="123" t="s">
        <v>251</v>
      </c>
      <c r="Q70" s="155"/>
      <c r="R70" s="328"/>
    </row>
    <row r="71" spans="1:18" ht="20.25">
      <c r="A71" s="17">
        <v>64</v>
      </c>
      <c r="B71" s="123" t="s">
        <v>252</v>
      </c>
      <c r="C71" s="123" t="s">
        <v>63</v>
      </c>
      <c r="D71" s="146">
        <v>7</v>
      </c>
      <c r="E71" s="231">
        <v>14</v>
      </c>
      <c r="F71" s="60">
        <f t="shared" si="0"/>
        <v>10.5</v>
      </c>
      <c r="G71" s="61">
        <f t="shared" si="1"/>
        <v>31.5</v>
      </c>
      <c r="H71" s="328"/>
      <c r="I71" s="62">
        <f t="shared" si="2"/>
        <v>31.5</v>
      </c>
      <c r="J71" s="90"/>
      <c r="K71" s="62">
        <f t="shared" si="3"/>
        <v>31.5</v>
      </c>
      <c r="L71" s="47"/>
      <c r="M71" s="20" t="str">
        <f t="shared" si="4"/>
        <v>Juin</v>
      </c>
      <c r="N71" t="str">
        <f t="shared" si="5"/>
        <v>oui</v>
      </c>
      <c r="O71" s="123" t="s">
        <v>252</v>
      </c>
      <c r="P71" s="123" t="s">
        <v>63</v>
      </c>
      <c r="Q71" s="155"/>
      <c r="R71" s="328"/>
    </row>
    <row r="72" spans="1:18" ht="20.25">
      <c r="A72" s="17">
        <v>65</v>
      </c>
      <c r="B72" s="123" t="s">
        <v>253</v>
      </c>
      <c r="C72" s="123" t="s">
        <v>254</v>
      </c>
      <c r="D72" s="146">
        <v>8</v>
      </c>
      <c r="E72" s="231">
        <v>8</v>
      </c>
      <c r="F72" s="60">
        <f t="shared" ref="F72:F135" si="6">IF(AND(D72=0,E72=0),L72/3,(D72+E72)/2)</f>
        <v>8</v>
      </c>
      <c r="G72" s="61">
        <f t="shared" ref="G72:G135" si="7">F72*3</f>
        <v>24</v>
      </c>
      <c r="H72" s="327">
        <v>4</v>
      </c>
      <c r="I72" s="62">
        <f t="shared" ref="I72:I135" si="8">MAX(G72,H72*3)</f>
        <v>24</v>
      </c>
      <c r="J72" s="90"/>
      <c r="K72" s="62">
        <f t="shared" ref="K72:K135" si="9">MAX(I72,J72*3)</f>
        <v>24</v>
      </c>
      <c r="L72" s="47"/>
      <c r="M72" s="20" t="str">
        <f t="shared" ref="M72:M135" si="10">IF(ISBLANK(J72),IF(ISBLANK(H72),"Juin","Synthèse"),"Rattrapage")</f>
        <v>Synthèse</v>
      </c>
      <c r="N72" t="str">
        <f t="shared" si="5"/>
        <v>oui</v>
      </c>
      <c r="O72" s="123" t="s">
        <v>253</v>
      </c>
      <c r="P72" s="123" t="s">
        <v>254</v>
      </c>
      <c r="Q72" s="155" t="s">
        <v>1396</v>
      </c>
      <c r="R72" s="327">
        <v>4</v>
      </c>
    </row>
    <row r="73" spans="1:18" ht="20.25">
      <c r="A73" s="17">
        <v>66</v>
      </c>
      <c r="B73" s="123" t="s">
        <v>253</v>
      </c>
      <c r="C73" s="123" t="s">
        <v>255</v>
      </c>
      <c r="D73" s="147">
        <v>11</v>
      </c>
      <c r="E73" s="231">
        <v>9</v>
      </c>
      <c r="F73" s="60">
        <f t="shared" si="6"/>
        <v>10</v>
      </c>
      <c r="G73" s="61">
        <f t="shared" si="7"/>
        <v>30</v>
      </c>
      <c r="H73" s="328"/>
      <c r="I73" s="62">
        <f t="shared" si="8"/>
        <v>30</v>
      </c>
      <c r="J73" s="90"/>
      <c r="K73" s="62">
        <f t="shared" si="9"/>
        <v>30</v>
      </c>
      <c r="L73" s="47"/>
      <c r="M73" s="20" t="str">
        <f t="shared" si="10"/>
        <v>Juin</v>
      </c>
      <c r="N73" t="str">
        <f t="shared" ref="N73:N136" si="11">IF(AND(B73=O73,C73=P73),"oui","non")</f>
        <v>oui</v>
      </c>
      <c r="O73" s="123" t="s">
        <v>253</v>
      </c>
      <c r="P73" s="123" t="s">
        <v>255</v>
      </c>
      <c r="Q73" s="155"/>
      <c r="R73" s="328"/>
    </row>
    <row r="74" spans="1:18" ht="20.25">
      <c r="A74" s="17">
        <v>67</v>
      </c>
      <c r="B74" s="123" t="s">
        <v>253</v>
      </c>
      <c r="C74" s="123" t="s">
        <v>256</v>
      </c>
      <c r="D74" s="147">
        <v>10</v>
      </c>
      <c r="E74" s="231">
        <v>8.5</v>
      </c>
      <c r="F74" s="60">
        <f t="shared" si="6"/>
        <v>9.25</v>
      </c>
      <c r="G74" s="61">
        <f t="shared" si="7"/>
        <v>27.75</v>
      </c>
      <c r="H74" s="328"/>
      <c r="I74" s="62">
        <f t="shared" si="8"/>
        <v>27.75</v>
      </c>
      <c r="J74" s="90"/>
      <c r="K74" s="62">
        <f t="shared" si="9"/>
        <v>27.75</v>
      </c>
      <c r="L74" s="47"/>
      <c r="M74" s="20" t="str">
        <f t="shared" si="10"/>
        <v>Juin</v>
      </c>
      <c r="N74" t="str">
        <f t="shared" si="11"/>
        <v>oui</v>
      </c>
      <c r="O74" s="123" t="s">
        <v>253</v>
      </c>
      <c r="P74" s="123" t="s">
        <v>256</v>
      </c>
      <c r="Q74" s="155"/>
      <c r="R74" s="328"/>
    </row>
    <row r="75" spans="1:18" ht="20.25">
      <c r="A75" s="17">
        <v>68</v>
      </c>
      <c r="B75" s="123" t="s">
        <v>767</v>
      </c>
      <c r="C75" s="123" t="s">
        <v>113</v>
      </c>
      <c r="D75" s="147">
        <v>7</v>
      </c>
      <c r="E75" s="231">
        <v>8</v>
      </c>
      <c r="F75" s="60">
        <f t="shared" si="6"/>
        <v>7.5</v>
      </c>
      <c r="G75" s="61">
        <f t="shared" si="7"/>
        <v>22.5</v>
      </c>
      <c r="H75" s="327">
        <v>7</v>
      </c>
      <c r="I75" s="62">
        <f t="shared" si="8"/>
        <v>22.5</v>
      </c>
      <c r="J75" s="90"/>
      <c r="K75" s="62">
        <f t="shared" si="9"/>
        <v>22.5</v>
      </c>
      <c r="L75" s="47"/>
      <c r="M75" s="20" t="str">
        <f t="shared" si="10"/>
        <v>Synthèse</v>
      </c>
      <c r="N75" t="str">
        <f t="shared" si="11"/>
        <v>oui</v>
      </c>
      <c r="O75" s="123" t="s">
        <v>767</v>
      </c>
      <c r="P75" s="123" t="s">
        <v>113</v>
      </c>
      <c r="Q75" s="155" t="s">
        <v>1406</v>
      </c>
      <c r="R75" s="327">
        <v>7</v>
      </c>
    </row>
    <row r="76" spans="1:18" ht="20.25">
      <c r="A76" s="17">
        <v>69</v>
      </c>
      <c r="B76" s="123" t="s">
        <v>257</v>
      </c>
      <c r="C76" s="123" t="s">
        <v>79</v>
      </c>
      <c r="D76" s="147">
        <v>10.75</v>
      </c>
      <c r="E76" s="231">
        <v>6</v>
      </c>
      <c r="F76" s="60">
        <f t="shared" si="6"/>
        <v>8.375</v>
      </c>
      <c r="G76" s="61">
        <f t="shared" si="7"/>
        <v>25.125</v>
      </c>
      <c r="H76" s="328"/>
      <c r="I76" s="62">
        <f t="shared" si="8"/>
        <v>25.125</v>
      </c>
      <c r="J76" s="90"/>
      <c r="K76" s="62">
        <f t="shared" si="9"/>
        <v>25.125</v>
      </c>
      <c r="L76" s="47"/>
      <c r="M76" s="20" t="str">
        <f t="shared" si="10"/>
        <v>Juin</v>
      </c>
      <c r="N76" t="str">
        <f t="shared" si="11"/>
        <v>oui</v>
      </c>
      <c r="O76" s="123" t="s">
        <v>257</v>
      </c>
      <c r="P76" s="123" t="s">
        <v>79</v>
      </c>
      <c r="Q76" s="155"/>
      <c r="R76" s="328"/>
    </row>
    <row r="77" spans="1:18" ht="47.25">
      <c r="A77" s="17">
        <v>70</v>
      </c>
      <c r="B77" s="123" t="s">
        <v>104</v>
      </c>
      <c r="C77" s="123" t="s">
        <v>768</v>
      </c>
      <c r="D77" s="147">
        <v>9.5</v>
      </c>
      <c r="E77" s="231">
        <v>11</v>
      </c>
      <c r="F77" s="60">
        <f t="shared" si="6"/>
        <v>10.25</v>
      </c>
      <c r="G77" s="61">
        <f t="shared" si="7"/>
        <v>30.75</v>
      </c>
      <c r="H77" s="328"/>
      <c r="I77" s="62">
        <f t="shared" si="8"/>
        <v>30.75</v>
      </c>
      <c r="J77" s="90"/>
      <c r="K77" s="62">
        <f t="shared" si="9"/>
        <v>30.75</v>
      </c>
      <c r="L77" s="47"/>
      <c r="M77" s="20" t="str">
        <f t="shared" si="10"/>
        <v>Juin</v>
      </c>
      <c r="N77" t="str">
        <f t="shared" si="11"/>
        <v>oui</v>
      </c>
      <c r="O77" s="123" t="s">
        <v>104</v>
      </c>
      <c r="P77" s="123" t="s">
        <v>768</v>
      </c>
      <c r="Q77" s="155"/>
      <c r="R77" s="328"/>
    </row>
    <row r="78" spans="1:18" ht="20.25">
      <c r="A78" s="17">
        <v>71</v>
      </c>
      <c r="B78" s="123" t="s">
        <v>104</v>
      </c>
      <c r="C78" s="123" t="s">
        <v>258</v>
      </c>
      <c r="D78" s="147">
        <v>11.5</v>
      </c>
      <c r="E78" s="231">
        <v>10</v>
      </c>
      <c r="F78" s="60">
        <f t="shared" si="6"/>
        <v>10.75</v>
      </c>
      <c r="G78" s="61">
        <f t="shared" si="7"/>
        <v>32.25</v>
      </c>
      <c r="H78" s="328"/>
      <c r="I78" s="62">
        <f t="shared" si="8"/>
        <v>32.25</v>
      </c>
      <c r="J78" s="90"/>
      <c r="K78" s="62">
        <f t="shared" si="9"/>
        <v>32.25</v>
      </c>
      <c r="L78" s="47"/>
      <c r="M78" s="20" t="str">
        <f t="shared" si="10"/>
        <v>Juin</v>
      </c>
      <c r="N78" t="str">
        <f t="shared" si="11"/>
        <v>oui</v>
      </c>
      <c r="O78" s="123" t="s">
        <v>104</v>
      </c>
      <c r="P78" s="123" t="s">
        <v>258</v>
      </c>
      <c r="Q78" s="155"/>
      <c r="R78" s="328"/>
    </row>
    <row r="79" spans="1:18" ht="20.25">
      <c r="A79" s="17">
        <v>72</v>
      </c>
      <c r="B79" s="123" t="s">
        <v>259</v>
      </c>
      <c r="C79" s="123" t="s">
        <v>260</v>
      </c>
      <c r="D79" s="147">
        <v>3</v>
      </c>
      <c r="E79" s="231">
        <v>4</v>
      </c>
      <c r="F79" s="60">
        <f t="shared" si="6"/>
        <v>3.5</v>
      </c>
      <c r="G79" s="61">
        <f t="shared" si="7"/>
        <v>10.5</v>
      </c>
      <c r="H79" s="327">
        <v>4</v>
      </c>
      <c r="I79" s="62">
        <f t="shared" si="8"/>
        <v>12</v>
      </c>
      <c r="J79" s="90"/>
      <c r="K79" s="62">
        <f t="shared" si="9"/>
        <v>12</v>
      </c>
      <c r="L79" s="47"/>
      <c r="M79" s="20" t="str">
        <f t="shared" si="10"/>
        <v>Synthèse</v>
      </c>
      <c r="N79" t="str">
        <f t="shared" si="11"/>
        <v>oui</v>
      </c>
      <c r="O79" s="123" t="s">
        <v>259</v>
      </c>
      <c r="P79" s="123" t="s">
        <v>260</v>
      </c>
      <c r="Q79" s="155" t="s">
        <v>1246</v>
      </c>
      <c r="R79" s="327">
        <v>4</v>
      </c>
    </row>
    <row r="80" spans="1:18" ht="20.25">
      <c r="A80" s="17">
        <v>73</v>
      </c>
      <c r="B80" s="123" t="s">
        <v>261</v>
      </c>
      <c r="C80" s="123" t="s">
        <v>262</v>
      </c>
      <c r="D80" s="147">
        <v>9</v>
      </c>
      <c r="E80" s="231">
        <v>15</v>
      </c>
      <c r="F80" s="60">
        <f t="shared" si="6"/>
        <v>12</v>
      </c>
      <c r="G80" s="61">
        <f t="shared" si="7"/>
        <v>36</v>
      </c>
      <c r="H80" s="328"/>
      <c r="I80" s="62">
        <f t="shared" si="8"/>
        <v>36</v>
      </c>
      <c r="J80" s="90"/>
      <c r="K80" s="62">
        <f t="shared" si="9"/>
        <v>36</v>
      </c>
      <c r="L80" s="47"/>
      <c r="M80" s="20" t="str">
        <f t="shared" si="10"/>
        <v>Juin</v>
      </c>
      <c r="N80" t="str">
        <f t="shared" si="11"/>
        <v>oui</v>
      </c>
      <c r="O80" s="123" t="s">
        <v>261</v>
      </c>
      <c r="P80" s="123" t="s">
        <v>262</v>
      </c>
      <c r="Q80" s="155"/>
      <c r="R80" s="328"/>
    </row>
    <row r="81" spans="1:18" ht="20.25">
      <c r="A81" s="17">
        <v>74</v>
      </c>
      <c r="B81" s="123" t="s">
        <v>261</v>
      </c>
      <c r="C81" s="123" t="s">
        <v>263</v>
      </c>
      <c r="D81" s="147">
        <v>3.25</v>
      </c>
      <c r="E81" s="231">
        <v>14.5</v>
      </c>
      <c r="F81" s="60">
        <f t="shared" si="6"/>
        <v>8.875</v>
      </c>
      <c r="G81" s="61">
        <f t="shared" si="7"/>
        <v>26.625</v>
      </c>
      <c r="H81" s="328"/>
      <c r="I81" s="62">
        <f t="shared" si="8"/>
        <v>26.625</v>
      </c>
      <c r="J81" s="90"/>
      <c r="K81" s="62">
        <f t="shared" si="9"/>
        <v>26.625</v>
      </c>
      <c r="L81" s="47"/>
      <c r="M81" s="20" t="str">
        <f t="shared" si="10"/>
        <v>Juin</v>
      </c>
      <c r="N81" t="str">
        <f t="shared" si="11"/>
        <v>oui</v>
      </c>
      <c r="O81" s="123" t="s">
        <v>261</v>
      </c>
      <c r="P81" s="123" t="s">
        <v>263</v>
      </c>
      <c r="Q81" s="155"/>
      <c r="R81" s="328"/>
    </row>
    <row r="82" spans="1:18" ht="20.25">
      <c r="A82" s="17">
        <v>75</v>
      </c>
      <c r="B82" s="123" t="s">
        <v>264</v>
      </c>
      <c r="C82" s="123" t="s">
        <v>265</v>
      </c>
      <c r="D82" s="146">
        <v>5</v>
      </c>
      <c r="E82" s="231">
        <v>5</v>
      </c>
      <c r="F82" s="60">
        <f t="shared" si="6"/>
        <v>5</v>
      </c>
      <c r="G82" s="61">
        <f t="shared" si="7"/>
        <v>15</v>
      </c>
      <c r="H82" s="327">
        <v>8</v>
      </c>
      <c r="I82" s="62">
        <f t="shared" si="8"/>
        <v>24</v>
      </c>
      <c r="J82" s="90"/>
      <c r="K82" s="62">
        <f t="shared" si="9"/>
        <v>24</v>
      </c>
      <c r="L82" s="47"/>
      <c r="M82" s="20" t="str">
        <f t="shared" si="10"/>
        <v>Synthèse</v>
      </c>
      <c r="N82" t="str">
        <f t="shared" si="11"/>
        <v>oui</v>
      </c>
      <c r="O82" s="123" t="s">
        <v>264</v>
      </c>
      <c r="P82" s="123" t="s">
        <v>265</v>
      </c>
      <c r="Q82" s="155" t="s">
        <v>1337</v>
      </c>
      <c r="R82" s="327">
        <v>3</v>
      </c>
    </row>
    <row r="83" spans="1:18" ht="20.25">
      <c r="A83" s="17">
        <v>76</v>
      </c>
      <c r="B83" s="123" t="s">
        <v>769</v>
      </c>
      <c r="C83" s="123" t="s">
        <v>770</v>
      </c>
      <c r="D83" s="147">
        <v>4</v>
      </c>
      <c r="E83" s="231">
        <v>6.5</v>
      </c>
      <c r="F83" s="60">
        <f t="shared" si="6"/>
        <v>5.25</v>
      </c>
      <c r="G83" s="61">
        <f t="shared" si="7"/>
        <v>15.75</v>
      </c>
      <c r="H83" s="327">
        <v>4</v>
      </c>
      <c r="I83" s="62">
        <f t="shared" si="8"/>
        <v>15.75</v>
      </c>
      <c r="J83" s="90"/>
      <c r="K83" s="62">
        <f t="shared" si="9"/>
        <v>15.75</v>
      </c>
      <c r="L83" s="47"/>
      <c r="M83" s="20" t="str">
        <f t="shared" si="10"/>
        <v>Synthèse</v>
      </c>
      <c r="N83" t="str">
        <f t="shared" si="11"/>
        <v>oui</v>
      </c>
      <c r="O83" s="123" t="s">
        <v>769</v>
      </c>
      <c r="P83" s="123" t="s">
        <v>770</v>
      </c>
      <c r="Q83" s="155" t="s">
        <v>1410</v>
      </c>
      <c r="R83" s="327">
        <v>4</v>
      </c>
    </row>
    <row r="84" spans="1:18" ht="20.25">
      <c r="A84" s="17">
        <v>77</v>
      </c>
      <c r="B84" s="123" t="s">
        <v>266</v>
      </c>
      <c r="C84" s="123" t="s">
        <v>204</v>
      </c>
      <c r="D84" s="119">
        <v>4</v>
      </c>
      <c r="E84" s="231">
        <v>6</v>
      </c>
      <c r="F84" s="60">
        <f t="shared" si="6"/>
        <v>5</v>
      </c>
      <c r="G84" s="61">
        <f t="shared" si="7"/>
        <v>15</v>
      </c>
      <c r="H84" s="327"/>
      <c r="I84" s="62">
        <f t="shared" si="8"/>
        <v>15</v>
      </c>
      <c r="J84" s="90"/>
      <c r="K84" s="62">
        <f t="shared" si="9"/>
        <v>15</v>
      </c>
      <c r="L84" s="47"/>
      <c r="M84" s="20" t="str">
        <f t="shared" si="10"/>
        <v>Juin</v>
      </c>
      <c r="N84" t="str">
        <f t="shared" si="11"/>
        <v>oui</v>
      </c>
      <c r="O84" s="123" t="s">
        <v>266</v>
      </c>
      <c r="P84" s="123" t="s">
        <v>204</v>
      </c>
      <c r="Q84" s="155" t="s">
        <v>1340</v>
      </c>
      <c r="R84" s="327">
        <v>4</v>
      </c>
    </row>
    <row r="85" spans="1:18" ht="31.5">
      <c r="A85" s="17">
        <v>78</v>
      </c>
      <c r="B85" s="123" t="s">
        <v>70</v>
      </c>
      <c r="C85" s="123" t="s">
        <v>267</v>
      </c>
      <c r="D85" s="147">
        <v>10.75</v>
      </c>
      <c r="E85" s="231">
        <v>12</v>
      </c>
      <c r="F85" s="60">
        <f t="shared" si="6"/>
        <v>11.375</v>
      </c>
      <c r="G85" s="61">
        <f t="shared" si="7"/>
        <v>34.125</v>
      </c>
      <c r="H85" s="328"/>
      <c r="I85" s="62">
        <f t="shared" si="8"/>
        <v>34.125</v>
      </c>
      <c r="J85" s="90"/>
      <c r="K85" s="62">
        <f t="shared" si="9"/>
        <v>34.125</v>
      </c>
      <c r="L85" s="47"/>
      <c r="M85" s="20" t="str">
        <f t="shared" si="10"/>
        <v>Juin</v>
      </c>
      <c r="N85" t="str">
        <f t="shared" si="11"/>
        <v>oui</v>
      </c>
      <c r="O85" s="123" t="s">
        <v>70</v>
      </c>
      <c r="P85" s="123" t="s">
        <v>267</v>
      </c>
      <c r="Q85" s="155"/>
      <c r="R85" s="328"/>
    </row>
    <row r="86" spans="1:18" ht="20.25">
      <c r="A86" s="17">
        <v>79</v>
      </c>
      <c r="B86" s="123" t="s">
        <v>268</v>
      </c>
      <c r="C86" s="123" t="s">
        <v>269</v>
      </c>
      <c r="D86" s="147">
        <v>11</v>
      </c>
      <c r="E86" s="231">
        <v>12.5</v>
      </c>
      <c r="F86" s="60">
        <f t="shared" si="6"/>
        <v>11.75</v>
      </c>
      <c r="G86" s="61">
        <f t="shared" si="7"/>
        <v>35.25</v>
      </c>
      <c r="H86" s="328"/>
      <c r="I86" s="62">
        <f t="shared" si="8"/>
        <v>35.25</v>
      </c>
      <c r="J86" s="90"/>
      <c r="K86" s="62">
        <f t="shared" si="9"/>
        <v>35.25</v>
      </c>
      <c r="L86" s="47"/>
      <c r="M86" s="20" t="str">
        <f t="shared" si="10"/>
        <v>Juin</v>
      </c>
      <c r="N86" t="str">
        <f t="shared" si="11"/>
        <v>oui</v>
      </c>
      <c r="O86" s="123" t="s">
        <v>268</v>
      </c>
      <c r="P86" s="123" t="s">
        <v>269</v>
      </c>
      <c r="Q86" s="155"/>
      <c r="R86" s="328"/>
    </row>
    <row r="87" spans="1:18" ht="20.25">
      <c r="A87" s="17">
        <v>80</v>
      </c>
      <c r="B87" s="123" t="s">
        <v>270</v>
      </c>
      <c r="C87" s="123" t="s">
        <v>75</v>
      </c>
      <c r="D87" s="147">
        <v>8</v>
      </c>
      <c r="E87" s="231">
        <v>7</v>
      </c>
      <c r="F87" s="60">
        <f t="shared" si="6"/>
        <v>7.5</v>
      </c>
      <c r="G87" s="61">
        <f t="shared" si="7"/>
        <v>22.5</v>
      </c>
      <c r="H87" s="327">
        <v>10</v>
      </c>
      <c r="I87" s="62">
        <f t="shared" si="8"/>
        <v>30</v>
      </c>
      <c r="J87" s="90"/>
      <c r="K87" s="62">
        <f t="shared" si="9"/>
        <v>30</v>
      </c>
      <c r="L87" s="47"/>
      <c r="M87" s="20" t="str">
        <f t="shared" si="10"/>
        <v>Synthèse</v>
      </c>
      <c r="N87" t="str">
        <f t="shared" si="11"/>
        <v>oui</v>
      </c>
      <c r="O87" s="123" t="s">
        <v>270</v>
      </c>
      <c r="P87" s="123" t="s">
        <v>75</v>
      </c>
      <c r="Q87" s="155" t="s">
        <v>1348</v>
      </c>
      <c r="R87" s="327">
        <v>10</v>
      </c>
    </row>
    <row r="88" spans="1:18" ht="20.25">
      <c r="A88" s="17">
        <v>81</v>
      </c>
      <c r="B88" s="123" t="s">
        <v>271</v>
      </c>
      <c r="C88" s="123" t="s">
        <v>272</v>
      </c>
      <c r="D88" s="146">
        <v>12</v>
      </c>
      <c r="E88" s="231">
        <v>11.5</v>
      </c>
      <c r="F88" s="60">
        <f t="shared" si="6"/>
        <v>11.75</v>
      </c>
      <c r="G88" s="61">
        <f t="shared" si="7"/>
        <v>35.25</v>
      </c>
      <c r="H88" s="328"/>
      <c r="I88" s="62">
        <f t="shared" si="8"/>
        <v>35.25</v>
      </c>
      <c r="J88" s="90"/>
      <c r="K88" s="62">
        <f t="shared" si="9"/>
        <v>35.25</v>
      </c>
      <c r="L88" s="47"/>
      <c r="M88" s="20" t="str">
        <f t="shared" si="10"/>
        <v>Juin</v>
      </c>
      <c r="N88" t="str">
        <f t="shared" si="11"/>
        <v>oui</v>
      </c>
      <c r="O88" s="123" t="s">
        <v>271</v>
      </c>
      <c r="P88" s="123" t="s">
        <v>272</v>
      </c>
      <c r="Q88" s="155"/>
      <c r="R88" s="328"/>
    </row>
    <row r="89" spans="1:18" ht="20.25">
      <c r="A89" s="17">
        <v>82</v>
      </c>
      <c r="B89" s="123" t="s">
        <v>273</v>
      </c>
      <c r="C89" s="123" t="s">
        <v>77</v>
      </c>
      <c r="D89" s="146">
        <v>12</v>
      </c>
      <c r="E89" s="231">
        <v>9</v>
      </c>
      <c r="F89" s="60">
        <f t="shared" si="6"/>
        <v>10.5</v>
      </c>
      <c r="G89" s="61">
        <f t="shared" si="7"/>
        <v>31.5</v>
      </c>
      <c r="H89" s="328"/>
      <c r="I89" s="62">
        <f t="shared" si="8"/>
        <v>31.5</v>
      </c>
      <c r="J89" s="90"/>
      <c r="K89" s="62">
        <f t="shared" si="9"/>
        <v>31.5</v>
      </c>
      <c r="L89" s="47"/>
      <c r="M89" s="20" t="str">
        <f t="shared" si="10"/>
        <v>Juin</v>
      </c>
      <c r="N89" t="str">
        <f t="shared" si="11"/>
        <v>oui</v>
      </c>
      <c r="O89" s="123" t="s">
        <v>273</v>
      </c>
      <c r="P89" s="123" t="s">
        <v>77</v>
      </c>
      <c r="Q89" s="155"/>
      <c r="R89" s="328"/>
    </row>
    <row r="90" spans="1:18" ht="20.25">
      <c r="A90" s="17">
        <v>83</v>
      </c>
      <c r="B90" s="123" t="s">
        <v>274</v>
      </c>
      <c r="C90" s="123" t="s">
        <v>275</v>
      </c>
      <c r="D90" s="147">
        <v>1.75</v>
      </c>
      <c r="E90" s="231">
        <v>7</v>
      </c>
      <c r="F90" s="60">
        <f t="shared" si="6"/>
        <v>4.375</v>
      </c>
      <c r="G90" s="61">
        <f t="shared" si="7"/>
        <v>13.125</v>
      </c>
      <c r="H90" s="327">
        <v>5</v>
      </c>
      <c r="I90" s="62">
        <f t="shared" si="8"/>
        <v>15</v>
      </c>
      <c r="J90" s="90"/>
      <c r="K90" s="62">
        <f t="shared" si="9"/>
        <v>15</v>
      </c>
      <c r="L90" s="47"/>
      <c r="M90" s="20" t="str">
        <f t="shared" si="10"/>
        <v>Synthèse</v>
      </c>
      <c r="N90" t="str">
        <f t="shared" si="11"/>
        <v>oui</v>
      </c>
      <c r="O90" s="123" t="s">
        <v>274</v>
      </c>
      <c r="P90" s="123" t="s">
        <v>275</v>
      </c>
      <c r="Q90" s="155" t="s">
        <v>1249</v>
      </c>
      <c r="R90" s="327">
        <v>5</v>
      </c>
    </row>
    <row r="91" spans="1:18" ht="20.25">
      <c r="A91" s="17">
        <v>84</v>
      </c>
      <c r="B91" s="123" t="s">
        <v>96</v>
      </c>
      <c r="C91" s="123" t="s">
        <v>276</v>
      </c>
      <c r="D91" s="147">
        <v>5.25</v>
      </c>
      <c r="E91" s="231">
        <v>11</v>
      </c>
      <c r="F91" s="60">
        <f t="shared" si="6"/>
        <v>8.125</v>
      </c>
      <c r="G91" s="61">
        <f t="shared" si="7"/>
        <v>24.375</v>
      </c>
      <c r="H91" s="328"/>
      <c r="I91" s="62">
        <f t="shared" si="8"/>
        <v>24.375</v>
      </c>
      <c r="J91" s="90"/>
      <c r="K91" s="62">
        <f t="shared" si="9"/>
        <v>24.375</v>
      </c>
      <c r="L91" s="47"/>
      <c r="M91" s="20" t="str">
        <f t="shared" si="10"/>
        <v>Juin</v>
      </c>
      <c r="N91" t="str">
        <f t="shared" si="11"/>
        <v>oui</v>
      </c>
      <c r="O91" s="123" t="s">
        <v>96</v>
      </c>
      <c r="P91" s="123" t="s">
        <v>276</v>
      </c>
      <c r="Q91" s="155"/>
      <c r="R91" s="328"/>
    </row>
    <row r="92" spans="1:18" ht="31.5">
      <c r="A92" s="17">
        <v>85</v>
      </c>
      <c r="B92" s="123" t="s">
        <v>96</v>
      </c>
      <c r="C92" s="123" t="s">
        <v>771</v>
      </c>
      <c r="D92" s="119"/>
      <c r="E92" s="231"/>
      <c r="F92" s="60">
        <f t="shared" si="6"/>
        <v>12</v>
      </c>
      <c r="G92" s="61">
        <f t="shared" si="7"/>
        <v>36</v>
      </c>
      <c r="H92" s="328"/>
      <c r="I92" s="62">
        <f t="shared" si="8"/>
        <v>36</v>
      </c>
      <c r="J92" s="90"/>
      <c r="K92" s="62">
        <f t="shared" si="9"/>
        <v>36</v>
      </c>
      <c r="L92" s="47">
        <v>36</v>
      </c>
      <c r="M92" s="20" t="str">
        <f t="shared" si="10"/>
        <v>Juin</v>
      </c>
      <c r="N92" t="str">
        <f t="shared" si="11"/>
        <v>oui</v>
      </c>
      <c r="O92" s="123" t="s">
        <v>96</v>
      </c>
      <c r="P92" s="123" t="s">
        <v>771</v>
      </c>
      <c r="Q92" s="155"/>
      <c r="R92" s="328"/>
    </row>
    <row r="93" spans="1:18" ht="20.25">
      <c r="A93" s="17">
        <v>86</v>
      </c>
      <c r="B93" s="123" t="s">
        <v>96</v>
      </c>
      <c r="C93" s="123" t="s">
        <v>204</v>
      </c>
      <c r="D93" s="147">
        <v>5.5</v>
      </c>
      <c r="E93" s="231">
        <v>10</v>
      </c>
      <c r="F93" s="60">
        <f t="shared" si="6"/>
        <v>7.75</v>
      </c>
      <c r="G93" s="61">
        <f t="shared" si="7"/>
        <v>23.25</v>
      </c>
      <c r="H93" s="327">
        <v>5</v>
      </c>
      <c r="I93" s="62">
        <f t="shared" si="8"/>
        <v>23.25</v>
      </c>
      <c r="J93" s="90"/>
      <c r="K93" s="62">
        <f t="shared" si="9"/>
        <v>23.25</v>
      </c>
      <c r="L93" s="47"/>
      <c r="M93" s="20" t="str">
        <f t="shared" si="10"/>
        <v>Synthèse</v>
      </c>
      <c r="N93" t="str">
        <f t="shared" si="11"/>
        <v>oui</v>
      </c>
      <c r="O93" s="123" t="s">
        <v>96</v>
      </c>
      <c r="P93" s="123" t="s">
        <v>204</v>
      </c>
      <c r="Q93" s="155" t="s">
        <v>1212</v>
      </c>
      <c r="R93" s="327">
        <v>5</v>
      </c>
    </row>
    <row r="94" spans="1:18" ht="20.25">
      <c r="A94" s="17">
        <v>87</v>
      </c>
      <c r="B94" s="123" t="s">
        <v>277</v>
      </c>
      <c r="C94" s="123" t="s">
        <v>278</v>
      </c>
      <c r="D94" s="146">
        <v>5</v>
      </c>
      <c r="E94" s="231">
        <v>5</v>
      </c>
      <c r="F94" s="60">
        <f t="shared" si="6"/>
        <v>5</v>
      </c>
      <c r="G94" s="61">
        <f t="shared" si="7"/>
        <v>15</v>
      </c>
      <c r="H94" s="327">
        <v>10</v>
      </c>
      <c r="I94" s="62">
        <f t="shared" si="8"/>
        <v>30</v>
      </c>
      <c r="J94" s="90"/>
      <c r="K94" s="62">
        <f t="shared" si="9"/>
        <v>30</v>
      </c>
      <c r="L94" s="47"/>
      <c r="M94" s="20" t="str">
        <f t="shared" si="10"/>
        <v>Synthèse</v>
      </c>
      <c r="N94" t="str">
        <f t="shared" si="11"/>
        <v>oui</v>
      </c>
      <c r="O94" s="123" t="s">
        <v>277</v>
      </c>
      <c r="P94" s="123" t="s">
        <v>278</v>
      </c>
      <c r="Q94" s="155" t="s">
        <v>1258</v>
      </c>
      <c r="R94" s="327">
        <v>6</v>
      </c>
    </row>
    <row r="95" spans="1:18" ht="20.25">
      <c r="A95" s="17">
        <v>88</v>
      </c>
      <c r="B95" s="123" t="s">
        <v>279</v>
      </c>
      <c r="C95" s="123" t="s">
        <v>65</v>
      </c>
      <c r="D95" s="147">
        <v>10.5</v>
      </c>
      <c r="E95" s="231">
        <v>15</v>
      </c>
      <c r="F95" s="60">
        <f t="shared" si="6"/>
        <v>12.75</v>
      </c>
      <c r="G95" s="61">
        <f t="shared" si="7"/>
        <v>38.25</v>
      </c>
      <c r="H95" s="328"/>
      <c r="I95" s="62">
        <f t="shared" si="8"/>
        <v>38.25</v>
      </c>
      <c r="J95" s="90"/>
      <c r="K95" s="62">
        <f t="shared" si="9"/>
        <v>38.25</v>
      </c>
      <c r="L95" s="47"/>
      <c r="M95" s="20" t="str">
        <f t="shared" si="10"/>
        <v>Juin</v>
      </c>
      <c r="N95" t="str">
        <f t="shared" si="11"/>
        <v>oui</v>
      </c>
      <c r="O95" s="123" t="s">
        <v>279</v>
      </c>
      <c r="P95" s="123" t="s">
        <v>65</v>
      </c>
      <c r="Q95" s="155"/>
      <c r="R95" s="328"/>
    </row>
    <row r="96" spans="1:18" ht="20.25">
      <c r="A96" s="17">
        <v>89</v>
      </c>
      <c r="B96" s="123" t="s">
        <v>280</v>
      </c>
      <c r="C96" s="123" t="s">
        <v>281</v>
      </c>
      <c r="D96" s="147">
        <v>6.25</v>
      </c>
      <c r="E96" s="231">
        <v>12.5</v>
      </c>
      <c r="F96" s="60">
        <f t="shared" si="6"/>
        <v>9.375</v>
      </c>
      <c r="G96" s="61">
        <f t="shared" si="7"/>
        <v>28.125</v>
      </c>
      <c r="H96" s="328"/>
      <c r="I96" s="62">
        <f t="shared" si="8"/>
        <v>28.125</v>
      </c>
      <c r="J96" s="90"/>
      <c r="K96" s="62">
        <f t="shared" si="9"/>
        <v>28.125</v>
      </c>
      <c r="L96" s="47"/>
      <c r="M96" s="20" t="str">
        <f t="shared" si="10"/>
        <v>Juin</v>
      </c>
      <c r="N96" t="str">
        <f t="shared" si="11"/>
        <v>oui</v>
      </c>
      <c r="O96" s="123" t="s">
        <v>280</v>
      </c>
      <c r="P96" s="123" t="s">
        <v>281</v>
      </c>
      <c r="Q96" s="155"/>
      <c r="R96" s="328"/>
    </row>
    <row r="97" spans="1:18" ht="20.25">
      <c r="A97" s="17">
        <v>90</v>
      </c>
      <c r="B97" s="123" t="s">
        <v>282</v>
      </c>
      <c r="C97" s="123" t="s">
        <v>283</v>
      </c>
      <c r="D97" s="146">
        <v>10</v>
      </c>
      <c r="E97" s="231">
        <v>12</v>
      </c>
      <c r="F97" s="60">
        <f t="shared" si="6"/>
        <v>11</v>
      </c>
      <c r="G97" s="61">
        <f t="shared" si="7"/>
        <v>33</v>
      </c>
      <c r="H97" s="328"/>
      <c r="I97" s="62">
        <f t="shared" si="8"/>
        <v>33</v>
      </c>
      <c r="J97" s="90"/>
      <c r="K97" s="62">
        <f t="shared" si="9"/>
        <v>33</v>
      </c>
      <c r="L97" s="47"/>
      <c r="M97" s="20" t="str">
        <f t="shared" si="10"/>
        <v>Juin</v>
      </c>
      <c r="N97" t="str">
        <f t="shared" si="11"/>
        <v>oui</v>
      </c>
      <c r="O97" s="123" t="s">
        <v>282</v>
      </c>
      <c r="P97" s="123" t="s">
        <v>283</v>
      </c>
      <c r="Q97" s="155"/>
      <c r="R97" s="328"/>
    </row>
    <row r="98" spans="1:18" ht="20.25">
      <c r="A98" s="17">
        <v>91</v>
      </c>
      <c r="B98" s="123" t="s">
        <v>284</v>
      </c>
      <c r="C98" s="123" t="s">
        <v>772</v>
      </c>
      <c r="D98" s="147">
        <v>4.5</v>
      </c>
      <c r="E98" s="231">
        <v>5</v>
      </c>
      <c r="F98" s="60">
        <f t="shared" si="6"/>
        <v>4.75</v>
      </c>
      <c r="G98" s="61">
        <f t="shared" si="7"/>
        <v>14.25</v>
      </c>
      <c r="H98" s="327">
        <v>8</v>
      </c>
      <c r="I98" s="62">
        <f t="shared" si="8"/>
        <v>24</v>
      </c>
      <c r="J98" s="90"/>
      <c r="K98" s="62">
        <f t="shared" si="9"/>
        <v>24</v>
      </c>
      <c r="L98" s="47"/>
      <c r="M98" s="20" t="str">
        <f t="shared" si="10"/>
        <v>Synthèse</v>
      </c>
      <c r="N98" t="str">
        <f t="shared" si="11"/>
        <v>oui</v>
      </c>
      <c r="O98" s="123" t="s">
        <v>284</v>
      </c>
      <c r="P98" s="123" t="s">
        <v>772</v>
      </c>
      <c r="Q98" s="155" t="s">
        <v>1332</v>
      </c>
      <c r="R98" s="327">
        <v>5</v>
      </c>
    </row>
    <row r="99" spans="1:18" ht="31.5">
      <c r="A99" s="17">
        <v>92</v>
      </c>
      <c r="B99" s="123" t="s">
        <v>285</v>
      </c>
      <c r="C99" s="123" t="s">
        <v>50</v>
      </c>
      <c r="D99" s="146">
        <v>13.5</v>
      </c>
      <c r="E99" s="231">
        <v>9.5</v>
      </c>
      <c r="F99" s="60">
        <f t="shared" si="6"/>
        <v>11.5</v>
      </c>
      <c r="G99" s="61">
        <f t="shared" si="7"/>
        <v>34.5</v>
      </c>
      <c r="H99" s="328"/>
      <c r="I99" s="62">
        <f t="shared" si="8"/>
        <v>34.5</v>
      </c>
      <c r="J99" s="90"/>
      <c r="K99" s="62">
        <f t="shared" si="9"/>
        <v>34.5</v>
      </c>
      <c r="L99" s="47"/>
      <c r="M99" s="20" t="str">
        <f t="shared" si="10"/>
        <v>Juin</v>
      </c>
      <c r="N99" t="str">
        <f t="shared" si="11"/>
        <v>oui</v>
      </c>
      <c r="O99" s="123" t="s">
        <v>285</v>
      </c>
      <c r="P99" s="123" t="s">
        <v>50</v>
      </c>
      <c r="Q99" s="155"/>
      <c r="R99" s="328"/>
    </row>
    <row r="100" spans="1:18" ht="20.25">
      <c r="A100" s="17">
        <v>93</v>
      </c>
      <c r="B100" s="123" t="s">
        <v>105</v>
      </c>
      <c r="C100" s="123" t="s">
        <v>52</v>
      </c>
      <c r="D100" s="147">
        <v>10.25</v>
      </c>
      <c r="E100" s="231">
        <v>12</v>
      </c>
      <c r="F100" s="60">
        <f t="shared" si="6"/>
        <v>11.125</v>
      </c>
      <c r="G100" s="61">
        <f t="shared" si="7"/>
        <v>33.375</v>
      </c>
      <c r="H100" s="328"/>
      <c r="I100" s="62">
        <f t="shared" si="8"/>
        <v>33.375</v>
      </c>
      <c r="J100" s="90"/>
      <c r="K100" s="62">
        <f t="shared" si="9"/>
        <v>33.375</v>
      </c>
      <c r="L100" s="47"/>
      <c r="M100" s="20" t="str">
        <f t="shared" si="10"/>
        <v>Juin</v>
      </c>
      <c r="N100" t="str">
        <f t="shared" si="11"/>
        <v>oui</v>
      </c>
      <c r="O100" s="123" t="s">
        <v>105</v>
      </c>
      <c r="P100" s="123" t="s">
        <v>52</v>
      </c>
      <c r="Q100" s="155"/>
      <c r="R100" s="328"/>
    </row>
    <row r="101" spans="1:18" ht="20.25">
      <c r="A101" s="17">
        <v>94</v>
      </c>
      <c r="B101" s="123" t="s">
        <v>286</v>
      </c>
      <c r="C101" s="123" t="s">
        <v>287</v>
      </c>
      <c r="D101" s="146">
        <v>10</v>
      </c>
      <c r="E101" s="231">
        <v>15</v>
      </c>
      <c r="F101" s="60">
        <f t="shared" si="6"/>
        <v>12.5</v>
      </c>
      <c r="G101" s="61">
        <f t="shared" si="7"/>
        <v>37.5</v>
      </c>
      <c r="H101" s="328"/>
      <c r="I101" s="62">
        <f t="shared" si="8"/>
        <v>37.5</v>
      </c>
      <c r="J101" s="90"/>
      <c r="K101" s="62">
        <f t="shared" si="9"/>
        <v>37.5</v>
      </c>
      <c r="L101" s="47"/>
      <c r="M101" s="20" t="str">
        <f t="shared" si="10"/>
        <v>Juin</v>
      </c>
      <c r="N101" t="str">
        <f t="shared" si="11"/>
        <v>oui</v>
      </c>
      <c r="O101" s="123" t="s">
        <v>286</v>
      </c>
      <c r="P101" s="123" t="s">
        <v>287</v>
      </c>
      <c r="Q101" s="155"/>
      <c r="R101" s="328"/>
    </row>
    <row r="102" spans="1:18" ht="31.5">
      <c r="A102" s="17">
        <v>95</v>
      </c>
      <c r="B102" s="123" t="s">
        <v>288</v>
      </c>
      <c r="C102" s="123" t="s">
        <v>289</v>
      </c>
      <c r="D102" s="147">
        <v>5.25</v>
      </c>
      <c r="E102" s="231">
        <v>9</v>
      </c>
      <c r="F102" s="60">
        <f t="shared" si="6"/>
        <v>7.125</v>
      </c>
      <c r="G102" s="61">
        <f t="shared" si="7"/>
        <v>21.375</v>
      </c>
      <c r="H102" s="327">
        <v>6</v>
      </c>
      <c r="I102" s="62">
        <f t="shared" si="8"/>
        <v>21.375</v>
      </c>
      <c r="J102" s="90"/>
      <c r="K102" s="62">
        <f t="shared" si="9"/>
        <v>21.375</v>
      </c>
      <c r="L102" s="47"/>
      <c r="M102" s="20" t="str">
        <f t="shared" si="10"/>
        <v>Synthèse</v>
      </c>
      <c r="N102" t="str">
        <f t="shared" si="11"/>
        <v>oui</v>
      </c>
      <c r="O102" s="123" t="s">
        <v>288</v>
      </c>
      <c r="P102" s="123" t="s">
        <v>289</v>
      </c>
      <c r="Q102" s="155" t="s">
        <v>1261</v>
      </c>
      <c r="R102" s="327">
        <v>6</v>
      </c>
    </row>
    <row r="103" spans="1:18" ht="20.25">
      <c r="A103" s="17">
        <v>96</v>
      </c>
      <c r="B103" s="123" t="s">
        <v>290</v>
      </c>
      <c r="C103" s="123" t="s">
        <v>291</v>
      </c>
      <c r="D103" s="146">
        <v>12</v>
      </c>
      <c r="E103" s="231">
        <v>17</v>
      </c>
      <c r="F103" s="60">
        <f t="shared" si="6"/>
        <v>14.5</v>
      </c>
      <c r="G103" s="61">
        <f t="shared" si="7"/>
        <v>43.5</v>
      </c>
      <c r="H103" s="328"/>
      <c r="I103" s="62">
        <f t="shared" si="8"/>
        <v>43.5</v>
      </c>
      <c r="J103" s="90"/>
      <c r="K103" s="62">
        <f t="shared" si="9"/>
        <v>43.5</v>
      </c>
      <c r="L103" s="47"/>
      <c r="M103" s="20" t="str">
        <f t="shared" si="10"/>
        <v>Juin</v>
      </c>
      <c r="N103" t="str">
        <f t="shared" si="11"/>
        <v>oui</v>
      </c>
      <c r="O103" s="123" t="s">
        <v>290</v>
      </c>
      <c r="P103" s="123" t="s">
        <v>291</v>
      </c>
      <c r="Q103" s="155"/>
      <c r="R103" s="328"/>
    </row>
    <row r="104" spans="1:18" ht="20.25">
      <c r="A104" s="17">
        <v>97</v>
      </c>
      <c r="B104" s="123" t="s">
        <v>292</v>
      </c>
      <c r="C104" s="123" t="s">
        <v>64</v>
      </c>
      <c r="D104" s="147">
        <v>7.5</v>
      </c>
      <c r="E104" s="231">
        <v>12.5</v>
      </c>
      <c r="F104" s="60">
        <f t="shared" si="6"/>
        <v>10</v>
      </c>
      <c r="G104" s="61">
        <f t="shared" si="7"/>
        <v>30</v>
      </c>
      <c r="H104" s="328"/>
      <c r="I104" s="62">
        <f t="shared" si="8"/>
        <v>30</v>
      </c>
      <c r="J104" s="90"/>
      <c r="K104" s="62">
        <f t="shared" si="9"/>
        <v>30</v>
      </c>
      <c r="L104" s="47"/>
      <c r="M104" s="20" t="str">
        <f t="shared" si="10"/>
        <v>Juin</v>
      </c>
      <c r="N104" t="str">
        <f t="shared" si="11"/>
        <v>oui</v>
      </c>
      <c r="O104" s="123" t="s">
        <v>292</v>
      </c>
      <c r="P104" s="123" t="s">
        <v>64</v>
      </c>
      <c r="Q104" s="155"/>
      <c r="R104" s="328"/>
    </row>
    <row r="105" spans="1:18" ht="20.25">
      <c r="A105" s="17">
        <v>98</v>
      </c>
      <c r="B105" s="123" t="s">
        <v>293</v>
      </c>
      <c r="C105" s="123" t="s">
        <v>294</v>
      </c>
      <c r="D105" s="146">
        <v>7</v>
      </c>
      <c r="E105" s="231">
        <v>8</v>
      </c>
      <c r="F105" s="60">
        <f t="shared" si="6"/>
        <v>7.5</v>
      </c>
      <c r="G105" s="61">
        <f t="shared" si="7"/>
        <v>22.5</v>
      </c>
      <c r="H105" s="327">
        <v>5</v>
      </c>
      <c r="I105" s="62">
        <f t="shared" si="8"/>
        <v>22.5</v>
      </c>
      <c r="J105" s="90"/>
      <c r="K105" s="62">
        <f t="shared" si="9"/>
        <v>22.5</v>
      </c>
      <c r="L105" s="47"/>
      <c r="M105" s="20" t="str">
        <f t="shared" si="10"/>
        <v>Synthèse</v>
      </c>
      <c r="N105" t="str">
        <f t="shared" si="11"/>
        <v>oui</v>
      </c>
      <c r="O105" s="123" t="s">
        <v>293</v>
      </c>
      <c r="P105" s="123" t="s">
        <v>294</v>
      </c>
      <c r="Q105" s="155" t="s">
        <v>1344</v>
      </c>
      <c r="R105" s="327">
        <v>5</v>
      </c>
    </row>
    <row r="106" spans="1:18" ht="20.25">
      <c r="A106" s="17">
        <v>99</v>
      </c>
      <c r="B106" s="123" t="s">
        <v>295</v>
      </c>
      <c r="C106" s="123" t="s">
        <v>296</v>
      </c>
      <c r="D106" s="146">
        <v>12</v>
      </c>
      <c r="E106" s="231">
        <v>13</v>
      </c>
      <c r="F106" s="60">
        <f t="shared" si="6"/>
        <v>12.5</v>
      </c>
      <c r="G106" s="61">
        <f t="shared" si="7"/>
        <v>37.5</v>
      </c>
      <c r="H106" s="328"/>
      <c r="I106" s="62">
        <f t="shared" si="8"/>
        <v>37.5</v>
      </c>
      <c r="J106" s="90"/>
      <c r="K106" s="62">
        <f t="shared" si="9"/>
        <v>37.5</v>
      </c>
      <c r="L106" s="47"/>
      <c r="M106" s="20" t="str">
        <f t="shared" si="10"/>
        <v>Juin</v>
      </c>
      <c r="N106" t="str">
        <f t="shared" si="11"/>
        <v>oui</v>
      </c>
      <c r="O106" s="123" t="s">
        <v>295</v>
      </c>
      <c r="P106" s="123" t="s">
        <v>296</v>
      </c>
      <c r="Q106" s="155"/>
      <c r="R106" s="328"/>
    </row>
    <row r="107" spans="1:18" ht="20.25">
      <c r="A107" s="17">
        <v>100</v>
      </c>
      <c r="B107" s="123" t="s">
        <v>297</v>
      </c>
      <c r="C107" s="123" t="s">
        <v>298</v>
      </c>
      <c r="D107" s="146">
        <v>8</v>
      </c>
      <c r="E107" s="231">
        <v>9.5</v>
      </c>
      <c r="F107" s="60">
        <f t="shared" si="6"/>
        <v>8.75</v>
      </c>
      <c r="G107" s="61">
        <f t="shared" si="7"/>
        <v>26.25</v>
      </c>
      <c r="H107" s="328"/>
      <c r="I107" s="62">
        <f t="shared" si="8"/>
        <v>26.25</v>
      </c>
      <c r="J107" s="90"/>
      <c r="K107" s="62">
        <f t="shared" si="9"/>
        <v>26.25</v>
      </c>
      <c r="L107" s="47"/>
      <c r="M107" s="20" t="str">
        <f t="shared" si="10"/>
        <v>Juin</v>
      </c>
      <c r="N107" t="str">
        <f t="shared" si="11"/>
        <v>oui</v>
      </c>
      <c r="O107" s="123" t="s">
        <v>297</v>
      </c>
      <c r="P107" s="123" t="s">
        <v>298</v>
      </c>
      <c r="Q107" s="155"/>
      <c r="R107" s="328"/>
    </row>
    <row r="108" spans="1:18" ht="20.25">
      <c r="A108" s="17">
        <v>101</v>
      </c>
      <c r="B108" s="124" t="s">
        <v>299</v>
      </c>
      <c r="C108" s="124" t="s">
        <v>300</v>
      </c>
      <c r="D108" s="119"/>
      <c r="E108" s="231"/>
      <c r="F108" s="60">
        <f t="shared" si="6"/>
        <v>0</v>
      </c>
      <c r="G108" s="61">
        <f t="shared" si="7"/>
        <v>0</v>
      </c>
      <c r="H108" s="328"/>
      <c r="I108" s="62">
        <f t="shared" si="8"/>
        <v>0</v>
      </c>
      <c r="J108" s="90"/>
      <c r="K108" s="62">
        <f t="shared" si="9"/>
        <v>0</v>
      </c>
      <c r="L108" s="47"/>
      <c r="M108" s="20" t="str">
        <f t="shared" si="10"/>
        <v>Juin</v>
      </c>
      <c r="N108" t="str">
        <f t="shared" si="11"/>
        <v>oui</v>
      </c>
      <c r="O108" s="123" t="s">
        <v>299</v>
      </c>
      <c r="P108" s="123" t="s">
        <v>300</v>
      </c>
      <c r="Q108" s="155"/>
      <c r="R108" s="328"/>
    </row>
    <row r="109" spans="1:18" ht="31.5">
      <c r="A109" s="17">
        <v>102</v>
      </c>
      <c r="B109" s="123" t="s">
        <v>301</v>
      </c>
      <c r="C109" s="123" t="s">
        <v>302</v>
      </c>
      <c r="D109" s="146">
        <v>14</v>
      </c>
      <c r="E109" s="231">
        <v>14</v>
      </c>
      <c r="F109" s="60">
        <f t="shared" si="6"/>
        <v>14</v>
      </c>
      <c r="G109" s="61">
        <f t="shared" si="7"/>
        <v>42</v>
      </c>
      <c r="H109" s="328"/>
      <c r="I109" s="62">
        <f t="shared" si="8"/>
        <v>42</v>
      </c>
      <c r="J109" s="90"/>
      <c r="K109" s="62">
        <f t="shared" si="9"/>
        <v>42</v>
      </c>
      <c r="L109" s="47"/>
      <c r="M109" s="20" t="str">
        <f t="shared" si="10"/>
        <v>Juin</v>
      </c>
      <c r="N109" t="str">
        <f t="shared" si="11"/>
        <v>oui</v>
      </c>
      <c r="O109" s="123" t="s">
        <v>301</v>
      </c>
      <c r="P109" s="123" t="s">
        <v>302</v>
      </c>
      <c r="Q109" s="155"/>
      <c r="R109" s="328"/>
    </row>
    <row r="110" spans="1:18" ht="20.25">
      <c r="A110" s="17">
        <v>103</v>
      </c>
      <c r="B110" s="123" t="s">
        <v>303</v>
      </c>
      <c r="C110" s="123" t="s">
        <v>304</v>
      </c>
      <c r="D110" s="146">
        <v>8.75</v>
      </c>
      <c r="E110" s="231">
        <v>14</v>
      </c>
      <c r="F110" s="60">
        <f t="shared" si="6"/>
        <v>11.375</v>
      </c>
      <c r="G110" s="61">
        <f t="shared" si="7"/>
        <v>34.125</v>
      </c>
      <c r="H110" s="328"/>
      <c r="I110" s="62">
        <f t="shared" si="8"/>
        <v>34.125</v>
      </c>
      <c r="J110" s="90"/>
      <c r="K110" s="62">
        <f t="shared" si="9"/>
        <v>34.125</v>
      </c>
      <c r="L110" s="47"/>
      <c r="M110" s="20" t="str">
        <f t="shared" si="10"/>
        <v>Juin</v>
      </c>
      <c r="N110" t="str">
        <f t="shared" si="11"/>
        <v>oui</v>
      </c>
      <c r="O110" s="123" t="s">
        <v>303</v>
      </c>
      <c r="P110" s="123" t="s">
        <v>304</v>
      </c>
      <c r="Q110" s="155"/>
      <c r="R110" s="328"/>
    </row>
    <row r="111" spans="1:18" ht="20.25">
      <c r="A111" s="17">
        <v>104</v>
      </c>
      <c r="B111" s="123" t="s">
        <v>305</v>
      </c>
      <c r="C111" s="123" t="s">
        <v>306</v>
      </c>
      <c r="D111" s="146">
        <v>6.5</v>
      </c>
      <c r="E111" s="231">
        <v>9.5</v>
      </c>
      <c r="F111" s="60">
        <f t="shared" si="6"/>
        <v>8</v>
      </c>
      <c r="G111" s="61">
        <f t="shared" si="7"/>
        <v>24</v>
      </c>
      <c r="H111" s="327">
        <v>7</v>
      </c>
      <c r="I111" s="62">
        <f t="shared" si="8"/>
        <v>24</v>
      </c>
      <c r="J111" s="90"/>
      <c r="K111" s="62">
        <f t="shared" si="9"/>
        <v>24</v>
      </c>
      <c r="L111" s="47"/>
      <c r="M111" s="20" t="str">
        <f t="shared" si="10"/>
        <v>Synthèse</v>
      </c>
      <c r="N111" t="str">
        <f t="shared" si="11"/>
        <v>oui</v>
      </c>
      <c r="O111" s="123" t="s">
        <v>305</v>
      </c>
      <c r="P111" s="123" t="s">
        <v>306</v>
      </c>
      <c r="Q111" s="155" t="s">
        <v>1257</v>
      </c>
      <c r="R111" s="327">
        <v>7</v>
      </c>
    </row>
    <row r="112" spans="1:18" ht="20.25">
      <c r="A112" s="17">
        <v>105</v>
      </c>
      <c r="B112" s="123" t="s">
        <v>307</v>
      </c>
      <c r="C112" s="123" t="s">
        <v>206</v>
      </c>
      <c r="D112" s="147">
        <v>1.25</v>
      </c>
      <c r="E112" s="231">
        <v>9</v>
      </c>
      <c r="F112" s="60">
        <f t="shared" si="6"/>
        <v>5.125</v>
      </c>
      <c r="G112" s="61">
        <f t="shared" si="7"/>
        <v>15.375</v>
      </c>
      <c r="H112" s="327">
        <v>4</v>
      </c>
      <c r="I112" s="62">
        <f t="shared" si="8"/>
        <v>15.375</v>
      </c>
      <c r="J112" s="90"/>
      <c r="K112" s="62">
        <f t="shared" si="9"/>
        <v>15.375</v>
      </c>
      <c r="L112" s="47"/>
      <c r="M112" s="20" t="str">
        <f t="shared" si="10"/>
        <v>Synthèse</v>
      </c>
      <c r="N112" t="str">
        <f t="shared" si="11"/>
        <v>oui</v>
      </c>
      <c r="O112" s="123" t="s">
        <v>307</v>
      </c>
      <c r="P112" s="123" t="s">
        <v>206</v>
      </c>
      <c r="Q112" s="155" t="s">
        <v>1260</v>
      </c>
      <c r="R112" s="327">
        <v>4</v>
      </c>
    </row>
    <row r="113" spans="1:18" ht="20.25">
      <c r="A113" s="17">
        <v>106</v>
      </c>
      <c r="B113" s="123" t="s">
        <v>308</v>
      </c>
      <c r="C113" s="123" t="s">
        <v>309</v>
      </c>
      <c r="D113" s="147">
        <v>12.25</v>
      </c>
      <c r="E113" s="231">
        <v>14.5</v>
      </c>
      <c r="F113" s="60">
        <f t="shared" si="6"/>
        <v>13.375</v>
      </c>
      <c r="G113" s="61">
        <f t="shared" si="7"/>
        <v>40.125</v>
      </c>
      <c r="H113" s="328"/>
      <c r="I113" s="62">
        <f t="shared" si="8"/>
        <v>40.125</v>
      </c>
      <c r="J113" s="90"/>
      <c r="K113" s="62">
        <f t="shared" si="9"/>
        <v>40.125</v>
      </c>
      <c r="L113" s="47"/>
      <c r="M113" s="20" t="str">
        <f t="shared" si="10"/>
        <v>Juin</v>
      </c>
      <c r="N113" t="str">
        <f t="shared" si="11"/>
        <v>oui</v>
      </c>
      <c r="O113" s="123" t="s">
        <v>308</v>
      </c>
      <c r="P113" s="123" t="s">
        <v>309</v>
      </c>
      <c r="Q113" s="155"/>
      <c r="R113" s="328"/>
    </row>
    <row r="114" spans="1:18" ht="31.5">
      <c r="A114" s="17">
        <v>107</v>
      </c>
      <c r="B114" s="123" t="s">
        <v>310</v>
      </c>
      <c r="C114" s="123" t="s">
        <v>311</v>
      </c>
      <c r="D114" s="146">
        <v>12</v>
      </c>
      <c r="E114" s="231">
        <v>13.5</v>
      </c>
      <c r="F114" s="60">
        <f t="shared" si="6"/>
        <v>12.75</v>
      </c>
      <c r="G114" s="61">
        <f t="shared" si="7"/>
        <v>38.25</v>
      </c>
      <c r="H114" s="328"/>
      <c r="I114" s="62">
        <f t="shared" si="8"/>
        <v>38.25</v>
      </c>
      <c r="J114" s="90"/>
      <c r="K114" s="62">
        <f t="shared" si="9"/>
        <v>38.25</v>
      </c>
      <c r="L114" s="47"/>
      <c r="M114" s="20" t="str">
        <f t="shared" si="10"/>
        <v>Juin</v>
      </c>
      <c r="N114" t="str">
        <f t="shared" si="11"/>
        <v>oui</v>
      </c>
      <c r="O114" s="123" t="s">
        <v>310</v>
      </c>
      <c r="P114" s="123" t="s">
        <v>311</v>
      </c>
      <c r="Q114" s="155"/>
      <c r="R114" s="328"/>
    </row>
    <row r="115" spans="1:18" ht="20.25">
      <c r="A115" s="17">
        <v>108</v>
      </c>
      <c r="B115" s="123" t="s">
        <v>312</v>
      </c>
      <c r="C115" s="123" t="s">
        <v>313</v>
      </c>
      <c r="D115" s="147">
        <v>4.25</v>
      </c>
      <c r="E115" s="231">
        <v>5</v>
      </c>
      <c r="F115" s="60">
        <f t="shared" si="6"/>
        <v>4.625</v>
      </c>
      <c r="G115" s="61">
        <f t="shared" si="7"/>
        <v>13.875</v>
      </c>
      <c r="H115" s="327">
        <v>5</v>
      </c>
      <c r="I115" s="62">
        <f t="shared" si="8"/>
        <v>15</v>
      </c>
      <c r="J115" s="90"/>
      <c r="K115" s="62">
        <f t="shared" si="9"/>
        <v>15</v>
      </c>
      <c r="L115" s="47"/>
      <c r="M115" s="20" t="str">
        <f t="shared" si="10"/>
        <v>Synthèse</v>
      </c>
      <c r="N115" t="str">
        <f t="shared" si="11"/>
        <v>oui</v>
      </c>
      <c r="O115" s="123" t="s">
        <v>312</v>
      </c>
      <c r="P115" s="123" t="s">
        <v>313</v>
      </c>
      <c r="Q115" s="155" t="s">
        <v>1345</v>
      </c>
      <c r="R115" s="327">
        <v>5</v>
      </c>
    </row>
    <row r="116" spans="1:18" ht="20.25">
      <c r="A116" s="17">
        <v>109</v>
      </c>
      <c r="B116" s="123" t="s">
        <v>314</v>
      </c>
      <c r="C116" s="123" t="s">
        <v>315</v>
      </c>
      <c r="D116" s="147">
        <v>6.5</v>
      </c>
      <c r="E116" s="231">
        <v>6</v>
      </c>
      <c r="F116" s="60">
        <f t="shared" si="6"/>
        <v>6.25</v>
      </c>
      <c r="G116" s="61">
        <f t="shared" si="7"/>
        <v>18.75</v>
      </c>
      <c r="H116" s="327">
        <v>4</v>
      </c>
      <c r="I116" s="62">
        <f t="shared" si="8"/>
        <v>18.75</v>
      </c>
      <c r="J116" s="90"/>
      <c r="K116" s="62">
        <f t="shared" si="9"/>
        <v>18.75</v>
      </c>
      <c r="L116" s="47"/>
      <c r="M116" s="20" t="str">
        <f t="shared" si="10"/>
        <v>Synthèse</v>
      </c>
      <c r="N116" t="str">
        <f t="shared" si="11"/>
        <v>oui</v>
      </c>
      <c r="O116" s="123" t="s">
        <v>314</v>
      </c>
      <c r="P116" s="123" t="s">
        <v>315</v>
      </c>
      <c r="Q116" s="155" t="s">
        <v>1409</v>
      </c>
      <c r="R116" s="327">
        <v>4</v>
      </c>
    </row>
    <row r="117" spans="1:18" ht="20.25">
      <c r="A117" s="17">
        <v>110</v>
      </c>
      <c r="B117" s="123" t="s">
        <v>316</v>
      </c>
      <c r="C117" s="123" t="s">
        <v>317</v>
      </c>
      <c r="D117" s="146">
        <v>16</v>
      </c>
      <c r="E117" s="231">
        <v>17.5</v>
      </c>
      <c r="F117" s="60">
        <f t="shared" si="6"/>
        <v>16.75</v>
      </c>
      <c r="G117" s="61">
        <f t="shared" si="7"/>
        <v>50.25</v>
      </c>
      <c r="H117" s="328"/>
      <c r="I117" s="62">
        <f t="shared" si="8"/>
        <v>50.25</v>
      </c>
      <c r="J117" s="90"/>
      <c r="K117" s="62">
        <f t="shared" si="9"/>
        <v>50.25</v>
      </c>
      <c r="L117" s="47"/>
      <c r="M117" s="20" t="str">
        <f t="shared" si="10"/>
        <v>Juin</v>
      </c>
      <c r="N117" t="str">
        <f t="shared" si="11"/>
        <v>oui</v>
      </c>
      <c r="O117" s="123" t="s">
        <v>316</v>
      </c>
      <c r="P117" s="123" t="s">
        <v>317</v>
      </c>
      <c r="Q117" s="155"/>
      <c r="R117" s="328"/>
    </row>
    <row r="118" spans="1:18" ht="20.25">
      <c r="A118" s="17">
        <v>111</v>
      </c>
      <c r="B118" s="123" t="s">
        <v>318</v>
      </c>
      <c r="C118" s="123" t="s">
        <v>43</v>
      </c>
      <c r="D118" s="147">
        <v>9</v>
      </c>
      <c r="E118" s="231">
        <v>13</v>
      </c>
      <c r="F118" s="60">
        <f t="shared" si="6"/>
        <v>11</v>
      </c>
      <c r="G118" s="61">
        <f t="shared" si="7"/>
        <v>33</v>
      </c>
      <c r="H118" s="328"/>
      <c r="I118" s="62">
        <f t="shared" si="8"/>
        <v>33</v>
      </c>
      <c r="J118" s="90"/>
      <c r="K118" s="62">
        <f t="shared" si="9"/>
        <v>33</v>
      </c>
      <c r="L118" s="47"/>
      <c r="M118" s="20" t="str">
        <f t="shared" si="10"/>
        <v>Juin</v>
      </c>
      <c r="N118" t="str">
        <f t="shared" si="11"/>
        <v>oui</v>
      </c>
      <c r="O118" s="123" t="s">
        <v>318</v>
      </c>
      <c r="P118" s="123" t="s">
        <v>43</v>
      </c>
      <c r="Q118" s="155"/>
      <c r="R118" s="328"/>
    </row>
    <row r="119" spans="1:18" ht="31.5">
      <c r="A119" s="17">
        <v>112</v>
      </c>
      <c r="B119" s="123" t="s">
        <v>319</v>
      </c>
      <c r="C119" s="123" t="s">
        <v>320</v>
      </c>
      <c r="D119" s="147">
        <v>1</v>
      </c>
      <c r="E119" s="231">
        <v>8.5</v>
      </c>
      <c r="F119" s="60">
        <f t="shared" si="6"/>
        <v>4.75</v>
      </c>
      <c r="G119" s="61">
        <f t="shared" si="7"/>
        <v>14.25</v>
      </c>
      <c r="H119" s="327">
        <v>9</v>
      </c>
      <c r="I119" s="62">
        <f t="shared" si="8"/>
        <v>27</v>
      </c>
      <c r="J119" s="90"/>
      <c r="K119" s="62">
        <f t="shared" si="9"/>
        <v>27</v>
      </c>
      <c r="L119" s="47"/>
      <c r="M119" s="20" t="str">
        <f t="shared" si="10"/>
        <v>Synthèse</v>
      </c>
      <c r="N119" t="str">
        <f t="shared" si="11"/>
        <v>oui</v>
      </c>
      <c r="O119" s="123" t="s">
        <v>319</v>
      </c>
      <c r="P119" s="123" t="s">
        <v>320</v>
      </c>
      <c r="Q119" s="155" t="s">
        <v>1255</v>
      </c>
      <c r="R119" s="327">
        <v>5</v>
      </c>
    </row>
    <row r="120" spans="1:18" ht="20.25">
      <c r="A120" s="17">
        <v>113</v>
      </c>
      <c r="B120" s="123" t="s">
        <v>321</v>
      </c>
      <c r="C120" s="123" t="s">
        <v>322</v>
      </c>
      <c r="D120" s="119"/>
      <c r="E120" s="231"/>
      <c r="F120" s="60">
        <f t="shared" si="6"/>
        <v>0</v>
      </c>
      <c r="G120" s="61">
        <f t="shared" si="7"/>
        <v>0</v>
      </c>
      <c r="H120" s="328"/>
      <c r="I120" s="62">
        <f t="shared" si="8"/>
        <v>0</v>
      </c>
      <c r="J120" s="90"/>
      <c r="K120" s="62">
        <f t="shared" si="9"/>
        <v>0</v>
      </c>
      <c r="L120" s="47"/>
      <c r="M120" s="20" t="str">
        <f t="shared" si="10"/>
        <v>Juin</v>
      </c>
      <c r="N120" t="str">
        <f t="shared" si="11"/>
        <v>oui</v>
      </c>
      <c r="O120" s="123" t="s">
        <v>321</v>
      </c>
      <c r="P120" s="123" t="s">
        <v>322</v>
      </c>
      <c r="Q120" s="155"/>
      <c r="R120" s="328"/>
    </row>
    <row r="121" spans="1:18" ht="20.25">
      <c r="A121" s="17">
        <v>114</v>
      </c>
      <c r="B121" s="123" t="s">
        <v>323</v>
      </c>
      <c r="C121" s="123" t="s">
        <v>324</v>
      </c>
      <c r="D121" s="146">
        <v>9</v>
      </c>
      <c r="E121" s="231">
        <v>4</v>
      </c>
      <c r="F121" s="60">
        <f t="shared" si="6"/>
        <v>6.5</v>
      </c>
      <c r="G121" s="61">
        <f t="shared" si="7"/>
        <v>19.5</v>
      </c>
      <c r="H121" s="327">
        <v>13</v>
      </c>
      <c r="I121" s="62">
        <f t="shared" si="8"/>
        <v>39</v>
      </c>
      <c r="J121" s="90"/>
      <c r="K121" s="62">
        <f t="shared" si="9"/>
        <v>39</v>
      </c>
      <c r="L121" s="47"/>
      <c r="M121" s="20" t="str">
        <f t="shared" si="10"/>
        <v>Synthèse</v>
      </c>
      <c r="N121" t="str">
        <f t="shared" si="11"/>
        <v>oui</v>
      </c>
      <c r="O121" s="123" t="s">
        <v>323</v>
      </c>
      <c r="P121" s="123" t="s">
        <v>324</v>
      </c>
      <c r="Q121" s="155" t="s">
        <v>1334</v>
      </c>
      <c r="R121" s="327">
        <v>3</v>
      </c>
    </row>
    <row r="122" spans="1:18" ht="20.25">
      <c r="A122" s="17">
        <v>115</v>
      </c>
      <c r="B122" s="123" t="s">
        <v>325</v>
      </c>
      <c r="C122" s="123" t="s">
        <v>326</v>
      </c>
      <c r="D122" s="146">
        <v>13</v>
      </c>
      <c r="E122" s="231">
        <v>14.5</v>
      </c>
      <c r="F122" s="60">
        <f t="shared" si="6"/>
        <v>13.75</v>
      </c>
      <c r="G122" s="61">
        <f t="shared" si="7"/>
        <v>41.25</v>
      </c>
      <c r="H122" s="328"/>
      <c r="I122" s="62">
        <f t="shared" si="8"/>
        <v>41.25</v>
      </c>
      <c r="J122" s="90"/>
      <c r="K122" s="62">
        <f t="shared" si="9"/>
        <v>41.25</v>
      </c>
      <c r="L122" s="47"/>
      <c r="M122" s="20" t="str">
        <f t="shared" si="10"/>
        <v>Juin</v>
      </c>
      <c r="N122" t="str">
        <f t="shared" si="11"/>
        <v>oui</v>
      </c>
      <c r="O122" s="123" t="s">
        <v>325</v>
      </c>
      <c r="P122" s="123" t="s">
        <v>326</v>
      </c>
      <c r="Q122" s="155"/>
      <c r="R122" s="328"/>
    </row>
    <row r="123" spans="1:18" ht="20.25">
      <c r="A123" s="17">
        <v>116</v>
      </c>
      <c r="B123" s="123" t="s">
        <v>327</v>
      </c>
      <c r="C123" s="123" t="s">
        <v>328</v>
      </c>
      <c r="D123" s="146">
        <v>8</v>
      </c>
      <c r="E123" s="231">
        <v>7</v>
      </c>
      <c r="F123" s="60">
        <f t="shared" si="6"/>
        <v>7.5</v>
      </c>
      <c r="G123" s="61">
        <f t="shared" si="7"/>
        <v>22.5</v>
      </c>
      <c r="H123" s="327">
        <v>12</v>
      </c>
      <c r="I123" s="62">
        <f t="shared" si="8"/>
        <v>36</v>
      </c>
      <c r="J123" s="90"/>
      <c r="K123" s="62">
        <f t="shared" si="9"/>
        <v>36</v>
      </c>
      <c r="L123" s="47"/>
      <c r="M123" s="20" t="str">
        <f t="shared" si="10"/>
        <v>Synthèse</v>
      </c>
      <c r="N123" t="str">
        <f t="shared" si="11"/>
        <v>oui</v>
      </c>
      <c r="O123" s="123" t="s">
        <v>327</v>
      </c>
      <c r="P123" s="123" t="s">
        <v>328</v>
      </c>
      <c r="Q123" s="155" t="s">
        <v>1405</v>
      </c>
      <c r="R123" s="327">
        <v>7</v>
      </c>
    </row>
    <row r="124" spans="1:18" ht="31.5">
      <c r="A124" s="17">
        <v>117</v>
      </c>
      <c r="B124" s="123" t="s">
        <v>329</v>
      </c>
      <c r="C124" s="123" t="s">
        <v>330</v>
      </c>
      <c r="D124" s="147">
        <v>6.5</v>
      </c>
      <c r="E124" s="231">
        <v>6</v>
      </c>
      <c r="F124" s="60">
        <f t="shared" si="6"/>
        <v>6.25</v>
      </c>
      <c r="G124" s="61">
        <f t="shared" si="7"/>
        <v>18.75</v>
      </c>
      <c r="H124" s="327">
        <v>5</v>
      </c>
      <c r="I124" s="62">
        <f t="shared" si="8"/>
        <v>18.75</v>
      </c>
      <c r="J124" s="90"/>
      <c r="K124" s="62">
        <f t="shared" si="9"/>
        <v>18.75</v>
      </c>
      <c r="L124" s="47"/>
      <c r="M124" s="20" t="str">
        <f t="shared" si="10"/>
        <v>Synthèse</v>
      </c>
      <c r="N124" t="str">
        <f t="shared" si="11"/>
        <v>oui</v>
      </c>
      <c r="O124" s="123" t="s">
        <v>329</v>
      </c>
      <c r="P124" s="123" t="s">
        <v>330</v>
      </c>
      <c r="Q124" s="155" t="s">
        <v>1351</v>
      </c>
      <c r="R124" s="327">
        <v>5</v>
      </c>
    </row>
    <row r="125" spans="1:18" ht="20.25">
      <c r="A125" s="17">
        <v>118</v>
      </c>
      <c r="B125" s="123" t="s">
        <v>331</v>
      </c>
      <c r="C125" s="123" t="s">
        <v>332</v>
      </c>
      <c r="D125" s="146">
        <v>12.5</v>
      </c>
      <c r="E125" s="231">
        <v>17.5</v>
      </c>
      <c r="F125" s="60">
        <f t="shared" si="6"/>
        <v>15</v>
      </c>
      <c r="G125" s="61">
        <f t="shared" si="7"/>
        <v>45</v>
      </c>
      <c r="H125" s="328"/>
      <c r="I125" s="62">
        <f t="shared" si="8"/>
        <v>45</v>
      </c>
      <c r="J125" s="90"/>
      <c r="K125" s="62">
        <f t="shared" si="9"/>
        <v>45</v>
      </c>
      <c r="L125" s="47"/>
      <c r="M125" s="20" t="str">
        <f t="shared" si="10"/>
        <v>Juin</v>
      </c>
      <c r="N125" t="str">
        <f t="shared" si="11"/>
        <v>oui</v>
      </c>
      <c r="O125" s="123" t="s">
        <v>331</v>
      </c>
      <c r="P125" s="123" t="s">
        <v>332</v>
      </c>
      <c r="Q125" s="155"/>
      <c r="R125" s="328"/>
    </row>
    <row r="126" spans="1:18" ht="31.5">
      <c r="A126" s="17">
        <v>119</v>
      </c>
      <c r="B126" s="123" t="s">
        <v>74</v>
      </c>
      <c r="C126" s="123" t="s">
        <v>333</v>
      </c>
      <c r="D126" s="147">
        <v>4.25</v>
      </c>
      <c r="E126" s="231">
        <v>6</v>
      </c>
      <c r="F126" s="60">
        <f t="shared" si="6"/>
        <v>5.125</v>
      </c>
      <c r="G126" s="61">
        <f t="shared" si="7"/>
        <v>15.375</v>
      </c>
      <c r="H126" s="327">
        <v>4</v>
      </c>
      <c r="I126" s="62">
        <f t="shared" si="8"/>
        <v>15.375</v>
      </c>
      <c r="J126" s="90"/>
      <c r="K126" s="62">
        <f t="shared" si="9"/>
        <v>15.375</v>
      </c>
      <c r="L126" s="47"/>
      <c r="M126" s="20" t="str">
        <f t="shared" si="10"/>
        <v>Synthèse</v>
      </c>
      <c r="N126" t="str">
        <f t="shared" si="11"/>
        <v>oui</v>
      </c>
      <c r="O126" s="123" t="s">
        <v>74</v>
      </c>
      <c r="P126" s="123" t="s">
        <v>333</v>
      </c>
      <c r="Q126" s="155" t="s">
        <v>1259</v>
      </c>
      <c r="R126" s="327">
        <v>4</v>
      </c>
    </row>
    <row r="127" spans="1:18" ht="20.25">
      <c r="A127" s="17">
        <v>120</v>
      </c>
      <c r="B127" s="123" t="s">
        <v>334</v>
      </c>
      <c r="C127" s="123" t="s">
        <v>73</v>
      </c>
      <c r="D127" s="146">
        <v>11</v>
      </c>
      <c r="E127" s="231">
        <v>13.5</v>
      </c>
      <c r="F127" s="60">
        <f t="shared" si="6"/>
        <v>12.25</v>
      </c>
      <c r="G127" s="61">
        <f t="shared" si="7"/>
        <v>36.75</v>
      </c>
      <c r="H127" s="328"/>
      <c r="I127" s="62">
        <f t="shared" si="8"/>
        <v>36.75</v>
      </c>
      <c r="J127" s="90"/>
      <c r="K127" s="62">
        <f t="shared" si="9"/>
        <v>36.75</v>
      </c>
      <c r="L127" s="47"/>
      <c r="M127" s="20" t="str">
        <f t="shared" si="10"/>
        <v>Juin</v>
      </c>
      <c r="N127" t="str">
        <f t="shared" si="11"/>
        <v>oui</v>
      </c>
      <c r="O127" s="123" t="s">
        <v>334</v>
      </c>
      <c r="P127" s="123" t="s">
        <v>73</v>
      </c>
      <c r="Q127" s="155"/>
      <c r="R127" s="328"/>
    </row>
    <row r="128" spans="1:18" ht="31.5">
      <c r="A128" s="17">
        <v>121</v>
      </c>
      <c r="B128" s="123" t="s">
        <v>335</v>
      </c>
      <c r="C128" s="123" t="s">
        <v>45</v>
      </c>
      <c r="D128" s="146">
        <v>13</v>
      </c>
      <c r="E128" s="231">
        <v>14</v>
      </c>
      <c r="F128" s="60">
        <f t="shared" si="6"/>
        <v>13.5</v>
      </c>
      <c r="G128" s="61">
        <f t="shared" si="7"/>
        <v>40.5</v>
      </c>
      <c r="H128" s="328"/>
      <c r="I128" s="62">
        <f t="shared" si="8"/>
        <v>40.5</v>
      </c>
      <c r="J128" s="90"/>
      <c r="K128" s="62">
        <f t="shared" si="9"/>
        <v>40.5</v>
      </c>
      <c r="L128" s="47"/>
      <c r="M128" s="20" t="str">
        <f t="shared" si="10"/>
        <v>Juin</v>
      </c>
      <c r="N128" t="str">
        <f t="shared" si="11"/>
        <v>oui</v>
      </c>
      <c r="O128" s="123" t="s">
        <v>335</v>
      </c>
      <c r="P128" s="123" t="s">
        <v>45</v>
      </c>
      <c r="Q128" s="155"/>
      <c r="R128" s="328"/>
    </row>
    <row r="129" spans="1:18" ht="31.5">
      <c r="A129" s="17">
        <v>122</v>
      </c>
      <c r="B129" s="123" t="s">
        <v>336</v>
      </c>
      <c r="C129" s="123" t="s">
        <v>337</v>
      </c>
      <c r="D129" s="147">
        <v>9.5</v>
      </c>
      <c r="E129" s="231">
        <v>11.5</v>
      </c>
      <c r="F129" s="60">
        <f t="shared" si="6"/>
        <v>10.5</v>
      </c>
      <c r="G129" s="61">
        <f t="shared" si="7"/>
        <v>31.5</v>
      </c>
      <c r="H129" s="328"/>
      <c r="I129" s="62">
        <f t="shared" si="8"/>
        <v>31.5</v>
      </c>
      <c r="J129" s="90"/>
      <c r="K129" s="62">
        <f t="shared" si="9"/>
        <v>31.5</v>
      </c>
      <c r="L129" s="47"/>
      <c r="M129" s="20" t="str">
        <f t="shared" si="10"/>
        <v>Juin</v>
      </c>
      <c r="N129" t="str">
        <f t="shared" si="11"/>
        <v>oui</v>
      </c>
      <c r="O129" s="123" t="s">
        <v>336</v>
      </c>
      <c r="P129" s="123" t="s">
        <v>337</v>
      </c>
      <c r="Q129" s="155"/>
      <c r="R129" s="328"/>
    </row>
    <row r="130" spans="1:18" ht="20.25">
      <c r="A130" s="17">
        <v>123</v>
      </c>
      <c r="B130" s="123" t="s">
        <v>338</v>
      </c>
      <c r="C130" s="123" t="s">
        <v>339</v>
      </c>
      <c r="D130" s="147">
        <v>6.25</v>
      </c>
      <c r="E130" s="231">
        <v>7</v>
      </c>
      <c r="F130" s="60">
        <f t="shared" si="6"/>
        <v>6.625</v>
      </c>
      <c r="G130" s="61">
        <f t="shared" si="7"/>
        <v>19.875</v>
      </c>
      <c r="H130" s="327">
        <v>5</v>
      </c>
      <c r="I130" s="62">
        <f t="shared" si="8"/>
        <v>19.875</v>
      </c>
      <c r="J130" s="90"/>
      <c r="K130" s="62">
        <f t="shared" si="9"/>
        <v>19.875</v>
      </c>
      <c r="L130" s="47"/>
      <c r="M130" s="20" t="str">
        <f t="shared" si="10"/>
        <v>Synthèse</v>
      </c>
      <c r="N130" t="str">
        <f t="shared" si="11"/>
        <v>oui</v>
      </c>
      <c r="O130" s="123" t="s">
        <v>338</v>
      </c>
      <c r="P130" s="123" t="s">
        <v>339</v>
      </c>
      <c r="Q130" s="155" t="s">
        <v>1407</v>
      </c>
      <c r="R130" s="327">
        <v>5</v>
      </c>
    </row>
    <row r="131" spans="1:18" ht="31.5">
      <c r="A131" s="17">
        <v>124</v>
      </c>
      <c r="B131" s="123" t="s">
        <v>340</v>
      </c>
      <c r="C131" s="123" t="s">
        <v>341</v>
      </c>
      <c r="D131" s="147">
        <v>1.75</v>
      </c>
      <c r="E131" s="231">
        <v>6</v>
      </c>
      <c r="F131" s="60">
        <f t="shared" si="6"/>
        <v>3.875</v>
      </c>
      <c r="G131" s="61">
        <f t="shared" si="7"/>
        <v>11.625</v>
      </c>
      <c r="H131" s="327">
        <v>4</v>
      </c>
      <c r="I131" s="62">
        <f t="shared" si="8"/>
        <v>12</v>
      </c>
      <c r="J131" s="90"/>
      <c r="K131" s="62">
        <f t="shared" si="9"/>
        <v>12</v>
      </c>
      <c r="L131" s="47"/>
      <c r="M131" s="20" t="str">
        <f t="shared" si="10"/>
        <v>Synthèse</v>
      </c>
      <c r="N131" t="str">
        <f t="shared" si="11"/>
        <v>oui</v>
      </c>
      <c r="O131" s="123" t="s">
        <v>340</v>
      </c>
      <c r="P131" s="123" t="s">
        <v>341</v>
      </c>
      <c r="Q131" s="155" t="s">
        <v>1398</v>
      </c>
      <c r="R131" s="327">
        <v>4</v>
      </c>
    </row>
    <row r="132" spans="1:18" ht="31.5">
      <c r="A132" s="17">
        <v>125</v>
      </c>
      <c r="B132" s="123" t="s">
        <v>342</v>
      </c>
      <c r="C132" s="123" t="s">
        <v>343</v>
      </c>
      <c r="D132" s="147">
        <v>10.75</v>
      </c>
      <c r="E132" s="231">
        <v>11</v>
      </c>
      <c r="F132" s="60">
        <f t="shared" si="6"/>
        <v>10.875</v>
      </c>
      <c r="G132" s="61">
        <f t="shared" si="7"/>
        <v>32.625</v>
      </c>
      <c r="H132" s="328"/>
      <c r="I132" s="62">
        <f t="shared" si="8"/>
        <v>32.625</v>
      </c>
      <c r="J132" s="90"/>
      <c r="K132" s="62">
        <f t="shared" si="9"/>
        <v>32.625</v>
      </c>
      <c r="L132" s="47"/>
      <c r="M132" s="20" t="str">
        <f t="shared" si="10"/>
        <v>Juin</v>
      </c>
      <c r="N132" t="str">
        <f t="shared" si="11"/>
        <v>oui</v>
      </c>
      <c r="O132" s="123" t="s">
        <v>342</v>
      </c>
      <c r="P132" s="123" t="s">
        <v>343</v>
      </c>
      <c r="Q132" s="155"/>
      <c r="R132" s="328"/>
    </row>
    <row r="133" spans="1:18" ht="20.25">
      <c r="A133" s="17">
        <v>126</v>
      </c>
      <c r="B133" s="123" t="s">
        <v>344</v>
      </c>
      <c r="C133" s="123" t="s">
        <v>345</v>
      </c>
      <c r="D133" s="147">
        <v>7.5</v>
      </c>
      <c r="E133" s="231">
        <v>14.5</v>
      </c>
      <c r="F133" s="60">
        <f t="shared" si="6"/>
        <v>11</v>
      </c>
      <c r="G133" s="61">
        <f t="shared" si="7"/>
        <v>33</v>
      </c>
      <c r="H133" s="328"/>
      <c r="I133" s="62">
        <f t="shared" si="8"/>
        <v>33</v>
      </c>
      <c r="J133" s="90"/>
      <c r="K133" s="62">
        <f t="shared" si="9"/>
        <v>33</v>
      </c>
      <c r="L133" s="47"/>
      <c r="M133" s="20" t="str">
        <f t="shared" si="10"/>
        <v>Juin</v>
      </c>
      <c r="N133" t="str">
        <f t="shared" si="11"/>
        <v>oui</v>
      </c>
      <c r="O133" s="123" t="s">
        <v>344</v>
      </c>
      <c r="P133" s="123" t="s">
        <v>345</v>
      </c>
      <c r="Q133" s="155"/>
      <c r="R133" s="328"/>
    </row>
    <row r="134" spans="1:18" ht="20.25">
      <c r="A134" s="17">
        <v>127</v>
      </c>
      <c r="B134" s="123" t="s">
        <v>346</v>
      </c>
      <c r="C134" s="123" t="s">
        <v>88</v>
      </c>
      <c r="D134" s="147">
        <v>8.5</v>
      </c>
      <c r="E134" s="231">
        <v>12</v>
      </c>
      <c r="F134" s="60">
        <f t="shared" si="6"/>
        <v>10.25</v>
      </c>
      <c r="G134" s="61">
        <f t="shared" si="7"/>
        <v>30.75</v>
      </c>
      <c r="H134" s="328"/>
      <c r="I134" s="62">
        <f t="shared" si="8"/>
        <v>30.75</v>
      </c>
      <c r="J134" s="90"/>
      <c r="K134" s="62">
        <f t="shared" si="9"/>
        <v>30.75</v>
      </c>
      <c r="L134" s="47"/>
      <c r="M134" s="20" t="str">
        <f t="shared" si="10"/>
        <v>Juin</v>
      </c>
      <c r="N134" t="str">
        <f t="shared" si="11"/>
        <v>oui</v>
      </c>
      <c r="O134" s="123" t="s">
        <v>346</v>
      </c>
      <c r="P134" s="123" t="s">
        <v>88</v>
      </c>
      <c r="Q134" s="155"/>
      <c r="R134" s="328"/>
    </row>
    <row r="135" spans="1:18" ht="20.25">
      <c r="A135" s="17">
        <v>128</v>
      </c>
      <c r="B135" s="123" t="s">
        <v>347</v>
      </c>
      <c r="C135" s="123" t="s">
        <v>52</v>
      </c>
      <c r="D135" s="146">
        <v>12</v>
      </c>
      <c r="E135" s="231">
        <v>12.5</v>
      </c>
      <c r="F135" s="60">
        <f t="shared" si="6"/>
        <v>12.25</v>
      </c>
      <c r="G135" s="61">
        <f t="shared" si="7"/>
        <v>36.75</v>
      </c>
      <c r="H135" s="328"/>
      <c r="I135" s="62">
        <f t="shared" si="8"/>
        <v>36.75</v>
      </c>
      <c r="J135" s="90"/>
      <c r="K135" s="62">
        <f t="shared" si="9"/>
        <v>36.75</v>
      </c>
      <c r="L135" s="47"/>
      <c r="M135" s="20" t="str">
        <f t="shared" si="10"/>
        <v>Juin</v>
      </c>
      <c r="N135" t="str">
        <f t="shared" si="11"/>
        <v>oui</v>
      </c>
      <c r="O135" s="123" t="s">
        <v>347</v>
      </c>
      <c r="P135" s="123" t="s">
        <v>52</v>
      </c>
      <c r="Q135" s="155"/>
      <c r="R135" s="328"/>
    </row>
    <row r="136" spans="1:18" ht="31.5">
      <c r="A136" s="17">
        <v>129</v>
      </c>
      <c r="B136" s="123" t="s">
        <v>348</v>
      </c>
      <c r="C136" s="123" t="s">
        <v>349</v>
      </c>
      <c r="D136" s="146">
        <v>8.5</v>
      </c>
      <c r="E136" s="231">
        <v>9</v>
      </c>
      <c r="F136" s="60">
        <f t="shared" ref="F136:F199" si="12">IF(AND(D136=0,E136=0),L136/3,(D136+E136)/2)</f>
        <v>8.75</v>
      </c>
      <c r="G136" s="61">
        <f t="shared" ref="G136:G199" si="13">F136*3</f>
        <v>26.25</v>
      </c>
      <c r="H136" s="328"/>
      <c r="I136" s="62">
        <f t="shared" ref="I136:I199" si="14">MAX(G136,H136*3)</f>
        <v>26.25</v>
      </c>
      <c r="J136" s="90"/>
      <c r="K136" s="62">
        <f t="shared" ref="K136:K199" si="15">MAX(I136,J136*3)</f>
        <v>26.25</v>
      </c>
      <c r="L136" s="47"/>
      <c r="M136" s="20" t="str">
        <f t="shared" ref="M136:M199" si="16">IF(ISBLANK(J136),IF(ISBLANK(H136),"Juin","Synthèse"),"Rattrapage")</f>
        <v>Juin</v>
      </c>
      <c r="N136" t="str">
        <f t="shared" si="11"/>
        <v>oui</v>
      </c>
      <c r="O136" s="123" t="s">
        <v>348</v>
      </c>
      <c r="P136" s="123" t="s">
        <v>349</v>
      </c>
      <c r="Q136" s="155"/>
      <c r="R136" s="328"/>
    </row>
    <row r="137" spans="1:18" ht="31.5">
      <c r="A137" s="17">
        <v>130</v>
      </c>
      <c r="B137" s="123" t="s">
        <v>97</v>
      </c>
      <c r="C137" s="123" t="s">
        <v>350</v>
      </c>
      <c r="D137" s="147">
        <v>4</v>
      </c>
      <c r="E137" s="231">
        <v>9</v>
      </c>
      <c r="F137" s="60">
        <f t="shared" si="12"/>
        <v>6.5</v>
      </c>
      <c r="G137" s="61">
        <f t="shared" si="13"/>
        <v>19.5</v>
      </c>
      <c r="H137" s="327">
        <v>8</v>
      </c>
      <c r="I137" s="62">
        <f t="shared" si="14"/>
        <v>24</v>
      </c>
      <c r="J137" s="90"/>
      <c r="K137" s="62">
        <f t="shared" si="15"/>
        <v>24</v>
      </c>
      <c r="L137" s="47"/>
      <c r="M137" s="20" t="str">
        <f t="shared" si="16"/>
        <v>Synthèse</v>
      </c>
      <c r="N137" t="str">
        <f t="shared" ref="N137:N200" si="17">IF(AND(B137=O137,C137=P137),"oui","non")</f>
        <v>oui</v>
      </c>
      <c r="O137" s="123" t="s">
        <v>97</v>
      </c>
      <c r="P137" s="123" t="s">
        <v>350</v>
      </c>
      <c r="Q137" s="155" t="s">
        <v>1349</v>
      </c>
      <c r="R137" s="327">
        <v>4</v>
      </c>
    </row>
    <row r="138" spans="1:18" ht="20.25">
      <c r="A138" s="17">
        <v>131</v>
      </c>
      <c r="B138" s="123" t="s">
        <v>351</v>
      </c>
      <c r="C138" s="123" t="s">
        <v>352</v>
      </c>
      <c r="D138" s="146">
        <v>7</v>
      </c>
      <c r="E138" s="231">
        <v>6.5</v>
      </c>
      <c r="F138" s="60">
        <f t="shared" si="12"/>
        <v>6.75</v>
      </c>
      <c r="G138" s="61">
        <f t="shared" si="13"/>
        <v>20.25</v>
      </c>
      <c r="H138" s="327">
        <v>3</v>
      </c>
      <c r="I138" s="62">
        <f t="shared" si="14"/>
        <v>20.25</v>
      </c>
      <c r="J138" s="90"/>
      <c r="K138" s="62">
        <f t="shared" si="15"/>
        <v>20.25</v>
      </c>
      <c r="L138" s="47"/>
      <c r="M138" s="20" t="str">
        <f t="shared" si="16"/>
        <v>Synthèse</v>
      </c>
      <c r="N138" t="str">
        <f t="shared" si="17"/>
        <v>oui</v>
      </c>
      <c r="O138" s="123" t="s">
        <v>351</v>
      </c>
      <c r="P138" s="123" t="s">
        <v>352</v>
      </c>
      <c r="Q138" s="155" t="s">
        <v>1256</v>
      </c>
      <c r="R138" s="327">
        <v>3</v>
      </c>
    </row>
    <row r="139" spans="1:18" ht="20.25">
      <c r="A139" s="17">
        <v>132</v>
      </c>
      <c r="B139" s="123" t="s">
        <v>353</v>
      </c>
      <c r="C139" s="123" t="s">
        <v>354</v>
      </c>
      <c r="D139" s="146">
        <v>11</v>
      </c>
      <c r="E139" s="231">
        <v>9.5</v>
      </c>
      <c r="F139" s="60">
        <f t="shared" si="12"/>
        <v>10.25</v>
      </c>
      <c r="G139" s="61">
        <f t="shared" si="13"/>
        <v>30.75</v>
      </c>
      <c r="H139" s="328"/>
      <c r="I139" s="62">
        <f t="shared" si="14"/>
        <v>30.75</v>
      </c>
      <c r="J139" s="90"/>
      <c r="K139" s="62">
        <f t="shared" si="15"/>
        <v>30.75</v>
      </c>
      <c r="L139" s="47"/>
      <c r="M139" s="20" t="str">
        <f t="shared" si="16"/>
        <v>Juin</v>
      </c>
      <c r="N139" t="str">
        <f t="shared" si="17"/>
        <v>oui</v>
      </c>
      <c r="O139" s="123" t="s">
        <v>353</v>
      </c>
      <c r="P139" s="123" t="s">
        <v>354</v>
      </c>
      <c r="Q139" s="155"/>
      <c r="R139" s="328"/>
    </row>
    <row r="140" spans="1:18" ht="20.25">
      <c r="A140" s="17">
        <v>133</v>
      </c>
      <c r="B140" s="123" t="s">
        <v>355</v>
      </c>
      <c r="C140" s="123" t="s">
        <v>356</v>
      </c>
      <c r="D140" s="146">
        <v>12</v>
      </c>
      <c r="E140" s="231">
        <v>12.5</v>
      </c>
      <c r="F140" s="60">
        <f t="shared" si="12"/>
        <v>12.25</v>
      </c>
      <c r="G140" s="61">
        <f t="shared" si="13"/>
        <v>36.75</v>
      </c>
      <c r="H140" s="328"/>
      <c r="I140" s="62">
        <f t="shared" si="14"/>
        <v>36.75</v>
      </c>
      <c r="J140" s="90"/>
      <c r="K140" s="62">
        <f t="shared" si="15"/>
        <v>36.75</v>
      </c>
      <c r="L140" s="47"/>
      <c r="M140" s="20" t="str">
        <f t="shared" si="16"/>
        <v>Juin</v>
      </c>
      <c r="N140" t="str">
        <f t="shared" si="17"/>
        <v>oui</v>
      </c>
      <c r="O140" s="123" t="s">
        <v>355</v>
      </c>
      <c r="P140" s="123" t="s">
        <v>356</v>
      </c>
      <c r="Q140" s="155"/>
      <c r="R140" s="328"/>
    </row>
    <row r="141" spans="1:18" ht="20.25">
      <c r="A141" s="17">
        <v>134</v>
      </c>
      <c r="B141" s="123" t="s">
        <v>355</v>
      </c>
      <c r="C141" s="123" t="s">
        <v>92</v>
      </c>
      <c r="D141" s="147">
        <v>2</v>
      </c>
      <c r="E141" s="231">
        <v>6</v>
      </c>
      <c r="F141" s="60">
        <f t="shared" si="12"/>
        <v>4</v>
      </c>
      <c r="G141" s="61">
        <f t="shared" si="13"/>
        <v>12</v>
      </c>
      <c r="H141" s="327">
        <v>5</v>
      </c>
      <c r="I141" s="62">
        <f t="shared" si="14"/>
        <v>15</v>
      </c>
      <c r="J141" s="90"/>
      <c r="K141" s="62">
        <f t="shared" si="15"/>
        <v>15</v>
      </c>
      <c r="L141" s="47"/>
      <c r="M141" s="20" t="str">
        <f t="shared" si="16"/>
        <v>Synthèse</v>
      </c>
      <c r="N141" t="str">
        <f t="shared" si="17"/>
        <v>oui</v>
      </c>
      <c r="O141" s="123" t="s">
        <v>355</v>
      </c>
      <c r="P141" s="123" t="s">
        <v>92</v>
      </c>
      <c r="Q141" s="155" t="s">
        <v>1251</v>
      </c>
      <c r="R141" s="327">
        <v>5</v>
      </c>
    </row>
    <row r="142" spans="1:18" ht="20.25">
      <c r="A142" s="17">
        <v>135</v>
      </c>
      <c r="B142" s="123" t="s">
        <v>357</v>
      </c>
      <c r="C142" s="123" t="s">
        <v>52</v>
      </c>
      <c r="D142" s="147">
        <v>7.5</v>
      </c>
      <c r="E142" s="231">
        <v>9</v>
      </c>
      <c r="F142" s="60">
        <f t="shared" si="12"/>
        <v>8.25</v>
      </c>
      <c r="G142" s="61">
        <f t="shared" si="13"/>
        <v>24.75</v>
      </c>
      <c r="H142" s="327">
        <v>12</v>
      </c>
      <c r="I142" s="62">
        <f t="shared" si="14"/>
        <v>36</v>
      </c>
      <c r="J142" s="90"/>
      <c r="K142" s="62">
        <f t="shared" si="15"/>
        <v>36</v>
      </c>
      <c r="L142" s="47"/>
      <c r="M142" s="20" t="str">
        <f t="shared" si="16"/>
        <v>Synthèse</v>
      </c>
      <c r="N142" t="str">
        <f t="shared" si="17"/>
        <v>oui</v>
      </c>
      <c r="O142" s="123" t="s">
        <v>357</v>
      </c>
      <c r="P142" s="123" t="s">
        <v>52</v>
      </c>
      <c r="Q142" s="155" t="s">
        <v>1252</v>
      </c>
      <c r="R142" s="327">
        <v>12</v>
      </c>
    </row>
    <row r="143" spans="1:18" ht="20.25">
      <c r="A143" s="17">
        <v>136</v>
      </c>
      <c r="B143" s="123" t="s">
        <v>358</v>
      </c>
      <c r="C143" s="123" t="s">
        <v>359</v>
      </c>
      <c r="D143" s="146">
        <v>11</v>
      </c>
      <c r="E143" s="231">
        <v>11</v>
      </c>
      <c r="F143" s="60">
        <f t="shared" si="12"/>
        <v>11</v>
      </c>
      <c r="G143" s="61">
        <f t="shared" si="13"/>
        <v>33</v>
      </c>
      <c r="H143" s="328"/>
      <c r="I143" s="62">
        <f t="shared" si="14"/>
        <v>33</v>
      </c>
      <c r="J143" s="90"/>
      <c r="K143" s="62">
        <f t="shared" si="15"/>
        <v>33</v>
      </c>
      <c r="L143" s="47"/>
      <c r="M143" s="20" t="str">
        <f t="shared" si="16"/>
        <v>Juin</v>
      </c>
      <c r="N143" t="str">
        <f t="shared" si="17"/>
        <v>oui</v>
      </c>
      <c r="O143" s="123" t="s">
        <v>358</v>
      </c>
      <c r="P143" s="123" t="s">
        <v>359</v>
      </c>
      <c r="Q143" s="155"/>
      <c r="R143" s="328"/>
    </row>
    <row r="144" spans="1:18" ht="20.25">
      <c r="A144" s="17">
        <v>137</v>
      </c>
      <c r="B144" s="123" t="s">
        <v>360</v>
      </c>
      <c r="C144" s="123" t="s">
        <v>51</v>
      </c>
      <c r="D144" s="146">
        <v>11</v>
      </c>
      <c r="E144" s="231">
        <v>11</v>
      </c>
      <c r="F144" s="60">
        <f t="shared" si="12"/>
        <v>11</v>
      </c>
      <c r="G144" s="61">
        <f t="shared" si="13"/>
        <v>33</v>
      </c>
      <c r="H144" s="328"/>
      <c r="I144" s="62">
        <f t="shared" si="14"/>
        <v>33</v>
      </c>
      <c r="J144" s="90"/>
      <c r="K144" s="62">
        <f t="shared" si="15"/>
        <v>33</v>
      </c>
      <c r="L144" s="47"/>
      <c r="M144" s="20" t="str">
        <f t="shared" si="16"/>
        <v>Juin</v>
      </c>
      <c r="N144" t="str">
        <f t="shared" si="17"/>
        <v>oui</v>
      </c>
      <c r="O144" s="123" t="s">
        <v>360</v>
      </c>
      <c r="P144" s="123" t="s">
        <v>51</v>
      </c>
      <c r="Q144" s="155"/>
      <c r="R144" s="328"/>
    </row>
    <row r="145" spans="1:18" ht="20.25">
      <c r="A145" s="17">
        <v>138</v>
      </c>
      <c r="B145" s="123" t="s">
        <v>361</v>
      </c>
      <c r="C145" s="123" t="s">
        <v>362</v>
      </c>
      <c r="D145" s="147">
        <v>4.25</v>
      </c>
      <c r="E145" s="231">
        <v>4</v>
      </c>
      <c r="F145" s="60">
        <f t="shared" si="12"/>
        <v>4.125</v>
      </c>
      <c r="G145" s="61">
        <f t="shared" si="13"/>
        <v>12.375</v>
      </c>
      <c r="H145" s="327">
        <v>12</v>
      </c>
      <c r="I145" s="62">
        <f t="shared" si="14"/>
        <v>36</v>
      </c>
      <c r="J145" s="90"/>
      <c r="K145" s="62">
        <f t="shared" si="15"/>
        <v>36</v>
      </c>
      <c r="L145" s="47"/>
      <c r="M145" s="20" t="str">
        <f t="shared" si="16"/>
        <v>Synthèse</v>
      </c>
      <c r="N145" t="str">
        <f t="shared" si="17"/>
        <v>oui</v>
      </c>
      <c r="O145" s="123" t="s">
        <v>361</v>
      </c>
      <c r="P145" s="123" t="s">
        <v>362</v>
      </c>
      <c r="Q145" s="155" t="s">
        <v>1350</v>
      </c>
      <c r="R145" s="327">
        <v>7</v>
      </c>
    </row>
    <row r="146" spans="1:18" ht="31.5">
      <c r="A146" s="17">
        <v>139</v>
      </c>
      <c r="B146" s="123" t="s">
        <v>363</v>
      </c>
      <c r="C146" s="123" t="s">
        <v>364</v>
      </c>
      <c r="D146" s="146">
        <v>7.5</v>
      </c>
      <c r="E146" s="231">
        <v>8</v>
      </c>
      <c r="F146" s="60">
        <f t="shared" si="12"/>
        <v>7.75</v>
      </c>
      <c r="G146" s="61">
        <f t="shared" si="13"/>
        <v>23.25</v>
      </c>
      <c r="H146" s="327">
        <v>10</v>
      </c>
      <c r="I146" s="62">
        <f t="shared" si="14"/>
        <v>30</v>
      </c>
      <c r="J146" s="90"/>
      <c r="K146" s="62">
        <f t="shared" si="15"/>
        <v>30</v>
      </c>
      <c r="L146" s="47"/>
      <c r="M146" s="20" t="str">
        <f t="shared" si="16"/>
        <v>Synthèse</v>
      </c>
      <c r="N146" t="str">
        <f t="shared" si="17"/>
        <v>oui</v>
      </c>
      <c r="O146" s="123" t="s">
        <v>363</v>
      </c>
      <c r="P146" s="123" t="s">
        <v>364</v>
      </c>
      <c r="Q146" s="155" t="s">
        <v>1247</v>
      </c>
      <c r="R146" s="327">
        <v>8</v>
      </c>
    </row>
    <row r="147" spans="1:18" ht="20.25">
      <c r="A147" s="17">
        <v>140</v>
      </c>
      <c r="B147" s="123" t="s">
        <v>365</v>
      </c>
      <c r="C147" s="123" t="s">
        <v>72</v>
      </c>
      <c r="D147" s="146">
        <v>8.5</v>
      </c>
      <c r="E147" s="231">
        <v>15.5</v>
      </c>
      <c r="F147" s="60">
        <f t="shared" si="12"/>
        <v>12</v>
      </c>
      <c r="G147" s="61">
        <f t="shared" si="13"/>
        <v>36</v>
      </c>
      <c r="H147" s="328"/>
      <c r="I147" s="62">
        <f t="shared" si="14"/>
        <v>36</v>
      </c>
      <c r="J147" s="90"/>
      <c r="K147" s="62">
        <f t="shared" si="15"/>
        <v>36</v>
      </c>
      <c r="L147" s="47"/>
      <c r="M147" s="20" t="str">
        <f t="shared" si="16"/>
        <v>Juin</v>
      </c>
      <c r="N147" t="str">
        <f t="shared" si="17"/>
        <v>oui</v>
      </c>
      <c r="O147" s="123" t="s">
        <v>365</v>
      </c>
      <c r="P147" s="123" t="s">
        <v>72</v>
      </c>
      <c r="Q147" s="155"/>
      <c r="R147" s="328"/>
    </row>
    <row r="148" spans="1:18" ht="31.5">
      <c r="A148" s="17">
        <v>141</v>
      </c>
      <c r="B148" s="123" t="s">
        <v>366</v>
      </c>
      <c r="C148" s="123" t="s">
        <v>367</v>
      </c>
      <c r="D148" s="146">
        <v>6.5</v>
      </c>
      <c r="E148" s="231">
        <v>12</v>
      </c>
      <c r="F148" s="60">
        <f t="shared" si="12"/>
        <v>9.25</v>
      </c>
      <c r="G148" s="61">
        <f t="shared" si="13"/>
        <v>27.75</v>
      </c>
      <c r="H148" s="327">
        <v>3</v>
      </c>
      <c r="I148" s="62">
        <f t="shared" si="14"/>
        <v>27.75</v>
      </c>
      <c r="J148" s="90"/>
      <c r="K148" s="62">
        <f t="shared" si="15"/>
        <v>27.75</v>
      </c>
      <c r="L148" s="47"/>
      <c r="M148" s="20" t="str">
        <f t="shared" si="16"/>
        <v>Synthèse</v>
      </c>
      <c r="N148" t="str">
        <f t="shared" si="17"/>
        <v>oui</v>
      </c>
      <c r="O148" s="123" t="s">
        <v>366</v>
      </c>
      <c r="P148" s="123" t="s">
        <v>367</v>
      </c>
      <c r="Q148" s="155" t="s">
        <v>1346</v>
      </c>
      <c r="R148" s="327">
        <v>3</v>
      </c>
    </row>
    <row r="149" spans="1:18" ht="20.25">
      <c r="A149" s="17">
        <v>142</v>
      </c>
      <c r="B149" s="123" t="s">
        <v>368</v>
      </c>
      <c r="C149" s="123" t="s">
        <v>369</v>
      </c>
      <c r="D149" s="147">
        <v>6.25</v>
      </c>
      <c r="E149" s="231">
        <v>7</v>
      </c>
      <c r="F149" s="60">
        <f t="shared" si="12"/>
        <v>6.625</v>
      </c>
      <c r="G149" s="61">
        <f t="shared" si="13"/>
        <v>19.875</v>
      </c>
      <c r="H149" s="328"/>
      <c r="I149" s="62">
        <f t="shared" si="14"/>
        <v>19.875</v>
      </c>
      <c r="J149" s="90"/>
      <c r="K149" s="62">
        <f t="shared" si="15"/>
        <v>19.875</v>
      </c>
      <c r="L149" s="47"/>
      <c r="M149" s="20" t="str">
        <f t="shared" si="16"/>
        <v>Juin</v>
      </c>
      <c r="N149" t="str">
        <f t="shared" si="17"/>
        <v>oui</v>
      </c>
      <c r="O149" s="123" t="s">
        <v>368</v>
      </c>
      <c r="P149" s="123" t="s">
        <v>369</v>
      </c>
      <c r="Q149" s="155"/>
      <c r="R149" s="328"/>
    </row>
    <row r="150" spans="1:18" ht="20.25">
      <c r="A150" s="17">
        <v>143</v>
      </c>
      <c r="B150" s="123" t="s">
        <v>370</v>
      </c>
      <c r="C150" s="123" t="s">
        <v>41</v>
      </c>
      <c r="D150" s="147">
        <v>3.75</v>
      </c>
      <c r="E150" s="231">
        <v>4</v>
      </c>
      <c r="F150" s="60">
        <f t="shared" si="12"/>
        <v>3.875</v>
      </c>
      <c r="G150" s="61">
        <f t="shared" si="13"/>
        <v>11.625</v>
      </c>
      <c r="H150" s="327">
        <v>5</v>
      </c>
      <c r="I150" s="62">
        <f t="shared" si="14"/>
        <v>15</v>
      </c>
      <c r="J150" s="90"/>
      <c r="K150" s="62">
        <f t="shared" si="15"/>
        <v>15</v>
      </c>
      <c r="L150" s="47"/>
      <c r="M150" s="20" t="str">
        <f t="shared" si="16"/>
        <v>Synthèse</v>
      </c>
      <c r="N150" t="str">
        <f t="shared" si="17"/>
        <v>oui</v>
      </c>
      <c r="O150" s="123" t="s">
        <v>370</v>
      </c>
      <c r="P150" s="123" t="s">
        <v>41</v>
      </c>
      <c r="Q150" s="155" t="s">
        <v>1263</v>
      </c>
      <c r="R150" s="327">
        <v>5</v>
      </c>
    </row>
    <row r="151" spans="1:18" ht="31.5">
      <c r="A151" s="17">
        <v>144</v>
      </c>
      <c r="B151" s="123" t="s">
        <v>371</v>
      </c>
      <c r="C151" s="123" t="s">
        <v>372</v>
      </c>
      <c r="D151" s="147">
        <v>6.5</v>
      </c>
      <c r="E151" s="231">
        <v>5</v>
      </c>
      <c r="F151" s="60">
        <f t="shared" si="12"/>
        <v>5.75</v>
      </c>
      <c r="G151" s="61">
        <f t="shared" si="13"/>
        <v>17.25</v>
      </c>
      <c r="H151" s="327">
        <v>8</v>
      </c>
      <c r="I151" s="62">
        <f t="shared" si="14"/>
        <v>24</v>
      </c>
      <c r="J151" s="90"/>
      <c r="K151" s="62">
        <f t="shared" si="15"/>
        <v>24</v>
      </c>
      <c r="L151" s="47"/>
      <c r="M151" s="20" t="str">
        <f t="shared" si="16"/>
        <v>Synthèse</v>
      </c>
      <c r="N151" t="str">
        <f t="shared" si="17"/>
        <v>oui</v>
      </c>
      <c r="O151" s="123" t="s">
        <v>371</v>
      </c>
      <c r="P151" s="123" t="s">
        <v>372</v>
      </c>
      <c r="Q151" s="155" t="s">
        <v>1336</v>
      </c>
      <c r="R151" s="327">
        <v>4</v>
      </c>
    </row>
    <row r="152" spans="1:18" ht="20.25">
      <c r="A152" s="17">
        <v>145</v>
      </c>
      <c r="B152" s="123" t="s">
        <v>373</v>
      </c>
      <c r="C152" s="123" t="s">
        <v>374</v>
      </c>
      <c r="D152" s="146">
        <v>11.5</v>
      </c>
      <c r="E152" s="231">
        <v>13</v>
      </c>
      <c r="F152" s="60">
        <f t="shared" si="12"/>
        <v>12.25</v>
      </c>
      <c r="G152" s="61">
        <f t="shared" si="13"/>
        <v>36.75</v>
      </c>
      <c r="H152" s="328"/>
      <c r="I152" s="62">
        <f t="shared" si="14"/>
        <v>36.75</v>
      </c>
      <c r="J152" s="90"/>
      <c r="K152" s="62">
        <f t="shared" si="15"/>
        <v>36.75</v>
      </c>
      <c r="L152" s="47"/>
      <c r="M152" s="20" t="str">
        <f t="shared" si="16"/>
        <v>Juin</v>
      </c>
      <c r="N152" t="str">
        <f t="shared" si="17"/>
        <v>oui</v>
      </c>
      <c r="O152" s="123" t="s">
        <v>373</v>
      </c>
      <c r="P152" s="123" t="s">
        <v>374</v>
      </c>
      <c r="Q152" s="155"/>
      <c r="R152" s="328"/>
    </row>
    <row r="153" spans="1:18" ht="31.5">
      <c r="A153" s="17">
        <v>146</v>
      </c>
      <c r="B153" s="123" t="s">
        <v>375</v>
      </c>
      <c r="C153" s="123" t="s">
        <v>376</v>
      </c>
      <c r="D153" s="147">
        <v>2.5</v>
      </c>
      <c r="E153" s="231">
        <v>4</v>
      </c>
      <c r="F153" s="60">
        <f t="shared" si="12"/>
        <v>3.25</v>
      </c>
      <c r="G153" s="61">
        <f t="shared" si="13"/>
        <v>9.75</v>
      </c>
      <c r="H153" s="327">
        <v>3</v>
      </c>
      <c r="I153" s="62">
        <f t="shared" si="14"/>
        <v>9.75</v>
      </c>
      <c r="J153" s="90"/>
      <c r="K153" s="62">
        <f t="shared" si="15"/>
        <v>9.75</v>
      </c>
      <c r="L153" s="47"/>
      <c r="M153" s="20" t="str">
        <f t="shared" si="16"/>
        <v>Synthèse</v>
      </c>
      <c r="N153" t="str">
        <f t="shared" si="17"/>
        <v>oui</v>
      </c>
      <c r="O153" s="123" t="s">
        <v>375</v>
      </c>
      <c r="P153" s="123" t="s">
        <v>376</v>
      </c>
      <c r="Q153" s="155" t="s">
        <v>1291</v>
      </c>
      <c r="R153" s="327">
        <v>3</v>
      </c>
    </row>
    <row r="154" spans="1:18" ht="20.25">
      <c r="A154" s="17">
        <v>147</v>
      </c>
      <c r="B154" s="123" t="s">
        <v>377</v>
      </c>
      <c r="C154" s="123" t="s">
        <v>75</v>
      </c>
      <c r="D154" s="147">
        <v>13.5</v>
      </c>
      <c r="E154" s="231">
        <v>18</v>
      </c>
      <c r="F154" s="60">
        <f t="shared" si="12"/>
        <v>15.75</v>
      </c>
      <c r="G154" s="61">
        <f t="shared" si="13"/>
        <v>47.25</v>
      </c>
      <c r="H154" s="328"/>
      <c r="I154" s="62">
        <f t="shared" si="14"/>
        <v>47.25</v>
      </c>
      <c r="J154" s="90"/>
      <c r="K154" s="62">
        <f t="shared" si="15"/>
        <v>47.25</v>
      </c>
      <c r="L154" s="47"/>
      <c r="M154" s="20" t="str">
        <f t="shared" si="16"/>
        <v>Juin</v>
      </c>
      <c r="N154" t="str">
        <f t="shared" si="17"/>
        <v>oui</v>
      </c>
      <c r="O154" s="123" t="s">
        <v>377</v>
      </c>
      <c r="P154" s="123" t="s">
        <v>75</v>
      </c>
      <c r="Q154" s="155"/>
      <c r="R154" s="328"/>
    </row>
    <row r="155" spans="1:18" ht="20.25">
      <c r="A155" s="17">
        <v>148</v>
      </c>
      <c r="B155" s="123" t="s">
        <v>378</v>
      </c>
      <c r="C155" s="123" t="s">
        <v>379</v>
      </c>
      <c r="D155" s="146">
        <v>11.5</v>
      </c>
      <c r="E155" s="231">
        <v>11</v>
      </c>
      <c r="F155" s="60">
        <f t="shared" si="12"/>
        <v>11.25</v>
      </c>
      <c r="G155" s="61">
        <f t="shared" si="13"/>
        <v>33.75</v>
      </c>
      <c r="H155" s="328"/>
      <c r="I155" s="62">
        <f t="shared" si="14"/>
        <v>33.75</v>
      </c>
      <c r="J155" s="90"/>
      <c r="K155" s="62">
        <f t="shared" si="15"/>
        <v>33.75</v>
      </c>
      <c r="L155" s="47"/>
      <c r="M155" s="20" t="str">
        <f t="shared" si="16"/>
        <v>Juin</v>
      </c>
      <c r="N155" t="str">
        <f t="shared" si="17"/>
        <v>oui</v>
      </c>
      <c r="O155" s="123" t="s">
        <v>378</v>
      </c>
      <c r="P155" s="123" t="s">
        <v>379</v>
      </c>
      <c r="Q155" s="155"/>
      <c r="R155" s="328"/>
    </row>
    <row r="156" spans="1:18" ht="20.25">
      <c r="A156" s="17">
        <v>149</v>
      </c>
      <c r="B156" s="123" t="s">
        <v>380</v>
      </c>
      <c r="C156" s="123" t="s">
        <v>381</v>
      </c>
      <c r="D156" s="147">
        <v>2.75</v>
      </c>
      <c r="E156" s="231">
        <v>4</v>
      </c>
      <c r="F156" s="60">
        <f t="shared" si="12"/>
        <v>3.375</v>
      </c>
      <c r="G156" s="61">
        <f t="shared" si="13"/>
        <v>10.125</v>
      </c>
      <c r="H156" s="327">
        <v>4</v>
      </c>
      <c r="I156" s="62">
        <f t="shared" si="14"/>
        <v>12</v>
      </c>
      <c r="J156" s="90"/>
      <c r="K156" s="62">
        <f t="shared" si="15"/>
        <v>12</v>
      </c>
      <c r="L156" s="47"/>
      <c r="M156" s="20" t="str">
        <f t="shared" si="16"/>
        <v>Synthèse</v>
      </c>
      <c r="N156" t="str">
        <f t="shared" si="17"/>
        <v>oui</v>
      </c>
      <c r="O156" s="123" t="s">
        <v>380</v>
      </c>
      <c r="P156" s="123" t="s">
        <v>381</v>
      </c>
      <c r="Q156" s="155" t="s">
        <v>1265</v>
      </c>
      <c r="R156" s="327">
        <v>4</v>
      </c>
    </row>
    <row r="157" spans="1:18" ht="20.25">
      <c r="A157" s="17">
        <v>150</v>
      </c>
      <c r="B157" s="123" t="s">
        <v>382</v>
      </c>
      <c r="C157" s="123" t="s">
        <v>45</v>
      </c>
      <c r="D157" s="146">
        <v>11</v>
      </c>
      <c r="E157" s="231">
        <v>10</v>
      </c>
      <c r="F157" s="60">
        <f t="shared" si="12"/>
        <v>10.5</v>
      </c>
      <c r="G157" s="61">
        <f t="shared" si="13"/>
        <v>31.5</v>
      </c>
      <c r="H157" s="328"/>
      <c r="I157" s="62">
        <f t="shared" si="14"/>
        <v>31.5</v>
      </c>
      <c r="J157" s="90"/>
      <c r="K157" s="62">
        <f t="shared" si="15"/>
        <v>31.5</v>
      </c>
      <c r="L157" s="47"/>
      <c r="M157" s="20" t="str">
        <f t="shared" si="16"/>
        <v>Juin</v>
      </c>
      <c r="N157" t="str">
        <f t="shared" si="17"/>
        <v>oui</v>
      </c>
      <c r="O157" s="123" t="s">
        <v>382</v>
      </c>
      <c r="P157" s="123" t="s">
        <v>45</v>
      </c>
      <c r="Q157" s="155"/>
      <c r="R157" s="328"/>
    </row>
    <row r="158" spans="1:18" ht="20.25">
      <c r="A158" s="17">
        <v>151</v>
      </c>
      <c r="B158" s="123" t="s">
        <v>383</v>
      </c>
      <c r="C158" s="123" t="s">
        <v>384</v>
      </c>
      <c r="D158" s="147">
        <v>9</v>
      </c>
      <c r="E158" s="231">
        <v>7</v>
      </c>
      <c r="F158" s="60">
        <f t="shared" si="12"/>
        <v>8</v>
      </c>
      <c r="G158" s="61">
        <f t="shared" si="13"/>
        <v>24</v>
      </c>
      <c r="H158" s="327">
        <v>12</v>
      </c>
      <c r="I158" s="62">
        <f t="shared" si="14"/>
        <v>36</v>
      </c>
      <c r="J158" s="90"/>
      <c r="K158" s="62">
        <f t="shared" si="15"/>
        <v>36</v>
      </c>
      <c r="L158" s="47"/>
      <c r="M158" s="20" t="str">
        <f t="shared" si="16"/>
        <v>Synthèse</v>
      </c>
      <c r="N158" t="str">
        <f t="shared" si="17"/>
        <v>oui</v>
      </c>
      <c r="O158" s="136" t="s">
        <v>383</v>
      </c>
      <c r="P158" s="136" t="s">
        <v>384</v>
      </c>
      <c r="Q158" s="149" t="s">
        <v>1221</v>
      </c>
      <c r="R158" s="327">
        <v>10</v>
      </c>
    </row>
    <row r="159" spans="1:18" ht="20.25">
      <c r="A159" s="17">
        <v>152</v>
      </c>
      <c r="B159" s="123" t="s">
        <v>385</v>
      </c>
      <c r="C159" s="123" t="s">
        <v>386</v>
      </c>
      <c r="D159" s="147">
        <v>6.75</v>
      </c>
      <c r="E159" s="231">
        <v>7</v>
      </c>
      <c r="F159" s="60">
        <f t="shared" si="12"/>
        <v>6.875</v>
      </c>
      <c r="G159" s="61">
        <f t="shared" si="13"/>
        <v>20.625</v>
      </c>
      <c r="H159" s="327">
        <v>6</v>
      </c>
      <c r="I159" s="62">
        <f t="shared" si="14"/>
        <v>20.625</v>
      </c>
      <c r="J159" s="90"/>
      <c r="K159" s="62">
        <f t="shared" si="15"/>
        <v>20.625</v>
      </c>
      <c r="L159" s="47"/>
      <c r="M159" s="20" t="str">
        <f t="shared" si="16"/>
        <v>Synthèse</v>
      </c>
      <c r="N159" t="str">
        <f t="shared" si="17"/>
        <v>oui</v>
      </c>
      <c r="O159" s="136" t="s">
        <v>385</v>
      </c>
      <c r="P159" s="136" t="s">
        <v>386</v>
      </c>
      <c r="Q159" s="149" t="s">
        <v>1275</v>
      </c>
      <c r="R159" s="327">
        <v>6</v>
      </c>
    </row>
    <row r="160" spans="1:18" ht="20.25">
      <c r="A160" s="17">
        <v>153</v>
      </c>
      <c r="B160" s="123" t="s">
        <v>387</v>
      </c>
      <c r="C160" s="123" t="s">
        <v>281</v>
      </c>
      <c r="D160" s="146">
        <v>7.5</v>
      </c>
      <c r="E160" s="231">
        <v>10</v>
      </c>
      <c r="F160" s="60">
        <f t="shared" si="12"/>
        <v>8.75</v>
      </c>
      <c r="G160" s="61">
        <f t="shared" si="13"/>
        <v>26.25</v>
      </c>
      <c r="H160" s="328"/>
      <c r="I160" s="62">
        <f t="shared" si="14"/>
        <v>26.25</v>
      </c>
      <c r="J160" s="90"/>
      <c r="K160" s="62">
        <f t="shared" si="15"/>
        <v>26.25</v>
      </c>
      <c r="L160" s="47"/>
      <c r="M160" s="20" t="str">
        <f t="shared" si="16"/>
        <v>Juin</v>
      </c>
      <c r="N160" t="str">
        <f t="shared" si="17"/>
        <v>oui</v>
      </c>
      <c r="O160" s="123" t="s">
        <v>387</v>
      </c>
      <c r="P160" s="123" t="s">
        <v>281</v>
      </c>
      <c r="Q160" s="155"/>
      <c r="R160" s="328"/>
    </row>
    <row r="161" spans="1:18" ht="20.25">
      <c r="A161" s="17">
        <v>154</v>
      </c>
      <c r="B161" s="123" t="s">
        <v>388</v>
      </c>
      <c r="C161" s="123" t="s">
        <v>40</v>
      </c>
      <c r="D161" s="147">
        <v>10.5</v>
      </c>
      <c r="E161" s="231">
        <v>13.5</v>
      </c>
      <c r="F161" s="60">
        <f t="shared" si="12"/>
        <v>12</v>
      </c>
      <c r="G161" s="61">
        <f t="shared" si="13"/>
        <v>36</v>
      </c>
      <c r="H161" s="328"/>
      <c r="I161" s="62">
        <f t="shared" si="14"/>
        <v>36</v>
      </c>
      <c r="J161" s="90"/>
      <c r="K161" s="62">
        <f t="shared" si="15"/>
        <v>36</v>
      </c>
      <c r="L161" s="47"/>
      <c r="M161" s="20" t="str">
        <f t="shared" si="16"/>
        <v>Juin</v>
      </c>
      <c r="N161" t="str">
        <f t="shared" si="17"/>
        <v>oui</v>
      </c>
      <c r="O161" s="123" t="s">
        <v>388</v>
      </c>
      <c r="P161" s="123" t="s">
        <v>40</v>
      </c>
      <c r="Q161" s="155"/>
      <c r="R161" s="328"/>
    </row>
    <row r="162" spans="1:18" ht="20.25">
      <c r="A162" s="17">
        <v>155</v>
      </c>
      <c r="B162" s="123" t="s">
        <v>389</v>
      </c>
      <c r="C162" s="123" t="s">
        <v>390</v>
      </c>
      <c r="D162" s="147">
        <v>7.25</v>
      </c>
      <c r="E162" s="231">
        <v>4</v>
      </c>
      <c r="F162" s="60">
        <f t="shared" si="12"/>
        <v>5.625</v>
      </c>
      <c r="G162" s="61">
        <f t="shared" si="13"/>
        <v>16.875</v>
      </c>
      <c r="H162" s="327">
        <v>2</v>
      </c>
      <c r="I162" s="62">
        <f t="shared" si="14"/>
        <v>16.875</v>
      </c>
      <c r="J162" s="90"/>
      <c r="K162" s="62">
        <f t="shared" si="15"/>
        <v>16.875</v>
      </c>
      <c r="L162" s="47"/>
      <c r="M162" s="20" t="str">
        <f t="shared" si="16"/>
        <v>Synthèse</v>
      </c>
      <c r="N162" t="str">
        <f t="shared" si="17"/>
        <v>oui</v>
      </c>
      <c r="O162" s="136" t="s">
        <v>389</v>
      </c>
      <c r="P162" s="136" t="s">
        <v>390</v>
      </c>
      <c r="Q162" s="149" t="s">
        <v>1384</v>
      </c>
      <c r="R162" s="327">
        <v>2</v>
      </c>
    </row>
    <row r="163" spans="1:18" ht="20.25">
      <c r="A163" s="17">
        <v>156</v>
      </c>
      <c r="B163" s="123" t="s">
        <v>389</v>
      </c>
      <c r="C163" s="123" t="s">
        <v>48</v>
      </c>
      <c r="D163" s="147">
        <v>3.5</v>
      </c>
      <c r="E163" s="231">
        <v>4</v>
      </c>
      <c r="F163" s="60">
        <f t="shared" si="12"/>
        <v>3.75</v>
      </c>
      <c r="G163" s="61">
        <f t="shared" si="13"/>
        <v>11.25</v>
      </c>
      <c r="H163" s="327">
        <v>3</v>
      </c>
      <c r="I163" s="62">
        <f t="shared" si="14"/>
        <v>11.25</v>
      </c>
      <c r="J163" s="90"/>
      <c r="K163" s="62">
        <f t="shared" si="15"/>
        <v>11.25</v>
      </c>
      <c r="L163" s="47"/>
      <c r="M163" s="20" t="str">
        <f t="shared" si="16"/>
        <v>Synthèse</v>
      </c>
      <c r="N163" t="str">
        <f t="shared" si="17"/>
        <v>oui</v>
      </c>
      <c r="O163" s="136" t="s">
        <v>389</v>
      </c>
      <c r="P163" s="136" t="s">
        <v>48</v>
      </c>
      <c r="Q163" s="149" t="s">
        <v>1354</v>
      </c>
      <c r="R163" s="327">
        <v>3</v>
      </c>
    </row>
    <row r="164" spans="1:18" ht="20.25">
      <c r="A164" s="17">
        <v>157</v>
      </c>
      <c r="B164" s="123" t="s">
        <v>391</v>
      </c>
      <c r="C164" s="123" t="s">
        <v>41</v>
      </c>
      <c r="D164" s="147">
        <v>3.5</v>
      </c>
      <c r="E164" s="231">
        <v>5</v>
      </c>
      <c r="F164" s="60">
        <f t="shared" si="12"/>
        <v>4.25</v>
      </c>
      <c r="G164" s="61">
        <f t="shared" si="13"/>
        <v>12.75</v>
      </c>
      <c r="H164" s="327">
        <v>4</v>
      </c>
      <c r="I164" s="62">
        <f t="shared" si="14"/>
        <v>12.75</v>
      </c>
      <c r="J164" s="90"/>
      <c r="K164" s="62">
        <f t="shared" si="15"/>
        <v>12.75</v>
      </c>
      <c r="L164" s="47"/>
      <c r="M164" s="20" t="str">
        <f t="shared" si="16"/>
        <v>Synthèse</v>
      </c>
      <c r="N164" t="str">
        <f t="shared" si="17"/>
        <v>oui</v>
      </c>
      <c r="O164" s="136" t="s">
        <v>391</v>
      </c>
      <c r="P164" s="136" t="s">
        <v>41</v>
      </c>
      <c r="Q164" s="149" t="s">
        <v>1393</v>
      </c>
      <c r="R164" s="327">
        <v>4</v>
      </c>
    </row>
    <row r="165" spans="1:18" ht="20.25">
      <c r="A165" s="17">
        <v>158</v>
      </c>
      <c r="B165" s="123" t="s">
        <v>392</v>
      </c>
      <c r="C165" s="123" t="s">
        <v>393</v>
      </c>
      <c r="D165" s="147">
        <v>8</v>
      </c>
      <c r="E165" s="231">
        <v>9</v>
      </c>
      <c r="F165" s="60">
        <f t="shared" si="12"/>
        <v>8.5</v>
      </c>
      <c r="G165" s="61">
        <f t="shared" si="13"/>
        <v>25.5</v>
      </c>
      <c r="H165" s="328"/>
      <c r="I165" s="62">
        <f t="shared" si="14"/>
        <v>25.5</v>
      </c>
      <c r="J165" s="90"/>
      <c r="K165" s="62">
        <f t="shared" si="15"/>
        <v>25.5</v>
      </c>
      <c r="L165" s="47"/>
      <c r="M165" s="20" t="str">
        <f t="shared" si="16"/>
        <v>Juin</v>
      </c>
      <c r="N165" t="str">
        <f t="shared" si="17"/>
        <v>oui</v>
      </c>
      <c r="O165" s="123" t="s">
        <v>392</v>
      </c>
      <c r="P165" s="123" t="s">
        <v>393</v>
      </c>
      <c r="Q165" s="155"/>
      <c r="R165" s="328"/>
    </row>
    <row r="166" spans="1:18" ht="31.5">
      <c r="A166" s="17">
        <v>159</v>
      </c>
      <c r="B166" s="123" t="s">
        <v>394</v>
      </c>
      <c r="C166" s="123" t="s">
        <v>395</v>
      </c>
      <c r="D166" s="147">
        <v>10</v>
      </c>
      <c r="E166" s="231">
        <v>13</v>
      </c>
      <c r="F166" s="60">
        <f t="shared" si="12"/>
        <v>11.5</v>
      </c>
      <c r="G166" s="61">
        <f t="shared" si="13"/>
        <v>34.5</v>
      </c>
      <c r="H166" s="328"/>
      <c r="I166" s="62">
        <f t="shared" si="14"/>
        <v>34.5</v>
      </c>
      <c r="J166" s="90"/>
      <c r="K166" s="62">
        <f t="shared" si="15"/>
        <v>34.5</v>
      </c>
      <c r="L166" s="47"/>
      <c r="M166" s="20" t="str">
        <f t="shared" si="16"/>
        <v>Juin</v>
      </c>
      <c r="N166" t="str">
        <f t="shared" si="17"/>
        <v>oui</v>
      </c>
      <c r="O166" s="123" t="s">
        <v>394</v>
      </c>
      <c r="P166" s="123" t="s">
        <v>395</v>
      </c>
      <c r="Q166" s="155"/>
      <c r="R166" s="328"/>
    </row>
    <row r="167" spans="1:18" ht="20.25">
      <c r="A167" s="17">
        <v>160</v>
      </c>
      <c r="B167" s="123" t="s">
        <v>396</v>
      </c>
      <c r="C167" s="123" t="s">
        <v>397</v>
      </c>
      <c r="D167" s="147">
        <v>11</v>
      </c>
      <c r="E167" s="231">
        <v>13.5</v>
      </c>
      <c r="F167" s="60">
        <f t="shared" si="12"/>
        <v>12.25</v>
      </c>
      <c r="G167" s="61">
        <f t="shared" si="13"/>
        <v>36.75</v>
      </c>
      <c r="H167" s="328"/>
      <c r="I167" s="62">
        <f t="shared" si="14"/>
        <v>36.75</v>
      </c>
      <c r="J167" s="90"/>
      <c r="K167" s="62">
        <f t="shared" si="15"/>
        <v>36.75</v>
      </c>
      <c r="L167" s="47"/>
      <c r="M167" s="20" t="str">
        <f t="shared" si="16"/>
        <v>Juin</v>
      </c>
      <c r="N167" t="str">
        <f t="shared" si="17"/>
        <v>oui</v>
      </c>
      <c r="O167" s="123" t="s">
        <v>396</v>
      </c>
      <c r="P167" s="123" t="s">
        <v>397</v>
      </c>
      <c r="Q167" s="155"/>
      <c r="R167" s="328"/>
    </row>
    <row r="168" spans="1:18" ht="20.25">
      <c r="A168" s="17">
        <v>161</v>
      </c>
      <c r="B168" s="123" t="s">
        <v>398</v>
      </c>
      <c r="C168" s="123" t="s">
        <v>399</v>
      </c>
      <c r="D168" s="147">
        <v>6.5</v>
      </c>
      <c r="E168" s="231">
        <v>5</v>
      </c>
      <c r="F168" s="60">
        <f t="shared" si="12"/>
        <v>5.75</v>
      </c>
      <c r="G168" s="61">
        <f t="shared" si="13"/>
        <v>17.25</v>
      </c>
      <c r="H168" s="327">
        <v>12</v>
      </c>
      <c r="I168" s="62">
        <f t="shared" si="14"/>
        <v>36</v>
      </c>
      <c r="J168" s="90"/>
      <c r="K168" s="62">
        <f t="shared" si="15"/>
        <v>36</v>
      </c>
      <c r="L168" s="47"/>
      <c r="M168" s="20" t="str">
        <f t="shared" si="16"/>
        <v>Synthèse</v>
      </c>
      <c r="N168" t="str">
        <f t="shared" si="17"/>
        <v>oui</v>
      </c>
      <c r="O168" s="136" t="s">
        <v>398</v>
      </c>
      <c r="P168" s="136" t="s">
        <v>399</v>
      </c>
      <c r="Q168" s="149" t="s">
        <v>1365</v>
      </c>
      <c r="R168" s="327">
        <v>4</v>
      </c>
    </row>
    <row r="169" spans="1:18" ht="20.25">
      <c r="A169" s="17">
        <v>162</v>
      </c>
      <c r="B169" s="123" t="s">
        <v>400</v>
      </c>
      <c r="C169" s="123" t="s">
        <v>401</v>
      </c>
      <c r="D169" s="147">
        <v>3</v>
      </c>
      <c r="E169" s="231">
        <v>4</v>
      </c>
      <c r="F169" s="60">
        <f t="shared" si="12"/>
        <v>3.5</v>
      </c>
      <c r="G169" s="61">
        <f t="shared" si="13"/>
        <v>10.5</v>
      </c>
      <c r="H169" s="327">
        <v>8</v>
      </c>
      <c r="I169" s="62">
        <f t="shared" si="14"/>
        <v>24</v>
      </c>
      <c r="J169" s="90"/>
      <c r="K169" s="62">
        <f t="shared" si="15"/>
        <v>24</v>
      </c>
      <c r="L169" s="47"/>
      <c r="M169" s="20" t="str">
        <f t="shared" si="16"/>
        <v>Synthèse</v>
      </c>
      <c r="N169" t="str">
        <f t="shared" si="17"/>
        <v>oui</v>
      </c>
      <c r="O169" s="136" t="s">
        <v>400</v>
      </c>
      <c r="P169" s="136" t="s">
        <v>401</v>
      </c>
      <c r="Q169" s="149" t="s">
        <v>1363</v>
      </c>
      <c r="R169" s="327">
        <v>8</v>
      </c>
    </row>
    <row r="170" spans="1:18" ht="20.25">
      <c r="A170" s="17">
        <v>163</v>
      </c>
      <c r="B170" s="123" t="s">
        <v>107</v>
      </c>
      <c r="C170" s="123" t="s">
        <v>402</v>
      </c>
      <c r="D170" s="147">
        <v>5</v>
      </c>
      <c r="E170" s="231">
        <v>6</v>
      </c>
      <c r="F170" s="60">
        <f t="shared" si="12"/>
        <v>5.5</v>
      </c>
      <c r="G170" s="61">
        <f t="shared" si="13"/>
        <v>16.5</v>
      </c>
      <c r="H170" s="327">
        <v>10</v>
      </c>
      <c r="I170" s="62">
        <f t="shared" si="14"/>
        <v>30</v>
      </c>
      <c r="J170" s="90"/>
      <c r="K170" s="62">
        <f t="shared" si="15"/>
        <v>30</v>
      </c>
      <c r="L170" s="47"/>
      <c r="M170" s="20" t="str">
        <f t="shared" si="16"/>
        <v>Synthèse</v>
      </c>
      <c r="N170" t="str">
        <f t="shared" si="17"/>
        <v>oui</v>
      </c>
      <c r="O170" s="136" t="s">
        <v>107</v>
      </c>
      <c r="P170" s="136" t="s">
        <v>402</v>
      </c>
      <c r="Q170" s="149" t="s">
        <v>1308</v>
      </c>
      <c r="R170" s="327">
        <v>10</v>
      </c>
    </row>
    <row r="171" spans="1:18" ht="20.25">
      <c r="A171" s="17">
        <v>164</v>
      </c>
      <c r="B171" s="123" t="s">
        <v>403</v>
      </c>
      <c r="C171" s="123" t="s">
        <v>77</v>
      </c>
      <c r="D171" s="147">
        <v>8</v>
      </c>
      <c r="E171" s="231">
        <v>6</v>
      </c>
      <c r="F171" s="60">
        <f t="shared" si="12"/>
        <v>7</v>
      </c>
      <c r="G171" s="61">
        <f t="shared" si="13"/>
        <v>21</v>
      </c>
      <c r="H171" s="327">
        <v>5</v>
      </c>
      <c r="I171" s="62">
        <f t="shared" si="14"/>
        <v>21</v>
      </c>
      <c r="J171" s="90"/>
      <c r="K171" s="62">
        <f t="shared" si="15"/>
        <v>21</v>
      </c>
      <c r="L171" s="47"/>
      <c r="M171" s="20" t="str">
        <f t="shared" si="16"/>
        <v>Synthèse</v>
      </c>
      <c r="N171" t="str">
        <f t="shared" si="17"/>
        <v>oui</v>
      </c>
      <c r="O171" s="136" t="s">
        <v>403</v>
      </c>
      <c r="P171" s="136" t="s">
        <v>77</v>
      </c>
      <c r="Q171" s="149" t="s">
        <v>1223</v>
      </c>
      <c r="R171" s="327">
        <v>5</v>
      </c>
    </row>
    <row r="172" spans="1:18" ht="20.25">
      <c r="A172" s="17">
        <v>165</v>
      </c>
      <c r="B172" s="123" t="s">
        <v>404</v>
      </c>
      <c r="C172" s="123" t="s">
        <v>405</v>
      </c>
      <c r="D172" s="147">
        <v>6.75</v>
      </c>
      <c r="E172" s="231">
        <v>8.5</v>
      </c>
      <c r="F172" s="60">
        <f t="shared" si="12"/>
        <v>7.625</v>
      </c>
      <c r="G172" s="61">
        <f t="shared" si="13"/>
        <v>22.875</v>
      </c>
      <c r="H172" s="327">
        <v>10</v>
      </c>
      <c r="I172" s="62">
        <f t="shared" si="14"/>
        <v>30</v>
      </c>
      <c r="J172" s="90"/>
      <c r="K172" s="62">
        <f t="shared" si="15"/>
        <v>30</v>
      </c>
      <c r="L172" s="47"/>
      <c r="M172" s="20" t="str">
        <f t="shared" si="16"/>
        <v>Synthèse</v>
      </c>
      <c r="N172" t="str">
        <f t="shared" si="17"/>
        <v>oui</v>
      </c>
      <c r="O172" s="136" t="s">
        <v>404</v>
      </c>
      <c r="P172" s="136" t="s">
        <v>405</v>
      </c>
      <c r="Q172" s="149" t="s">
        <v>1283</v>
      </c>
      <c r="R172" s="327">
        <v>10</v>
      </c>
    </row>
    <row r="173" spans="1:18" ht="31.5">
      <c r="A173" s="17">
        <v>166</v>
      </c>
      <c r="B173" s="123" t="s">
        <v>108</v>
      </c>
      <c r="C173" s="123" t="s">
        <v>406</v>
      </c>
      <c r="D173" s="147">
        <v>3.5</v>
      </c>
      <c r="E173" s="231">
        <v>6</v>
      </c>
      <c r="F173" s="60">
        <f t="shared" si="12"/>
        <v>4.75</v>
      </c>
      <c r="G173" s="61">
        <f t="shared" si="13"/>
        <v>14.25</v>
      </c>
      <c r="H173" s="327">
        <v>7</v>
      </c>
      <c r="I173" s="62">
        <f t="shared" si="14"/>
        <v>21</v>
      </c>
      <c r="J173" s="90"/>
      <c r="K173" s="62">
        <f t="shared" si="15"/>
        <v>21</v>
      </c>
      <c r="L173" s="47"/>
      <c r="M173" s="20" t="str">
        <f t="shared" si="16"/>
        <v>Synthèse</v>
      </c>
      <c r="N173" t="str">
        <f t="shared" si="17"/>
        <v>oui</v>
      </c>
      <c r="O173" s="136" t="s">
        <v>108</v>
      </c>
      <c r="P173" s="136" t="s">
        <v>406</v>
      </c>
      <c r="Q173" s="149" t="s">
        <v>1356</v>
      </c>
      <c r="R173" s="327">
        <v>7</v>
      </c>
    </row>
    <row r="174" spans="1:18" ht="31.5">
      <c r="A174" s="17">
        <v>167</v>
      </c>
      <c r="B174" s="123" t="s">
        <v>109</v>
      </c>
      <c r="C174" s="123" t="s">
        <v>773</v>
      </c>
      <c r="D174" s="147">
        <v>2.5</v>
      </c>
      <c r="E174" s="231">
        <v>5</v>
      </c>
      <c r="F174" s="60">
        <f t="shared" si="12"/>
        <v>3.75</v>
      </c>
      <c r="G174" s="61">
        <f t="shared" si="13"/>
        <v>11.25</v>
      </c>
      <c r="H174" s="327">
        <v>8.25</v>
      </c>
      <c r="I174" s="62">
        <f t="shared" si="14"/>
        <v>24.75</v>
      </c>
      <c r="J174" s="90"/>
      <c r="K174" s="62">
        <f t="shared" si="15"/>
        <v>24.75</v>
      </c>
      <c r="L174" s="47"/>
      <c r="M174" s="20" t="str">
        <f t="shared" si="16"/>
        <v>Synthèse</v>
      </c>
      <c r="N174" t="str">
        <f t="shared" si="17"/>
        <v>oui</v>
      </c>
      <c r="O174" s="136" t="s">
        <v>109</v>
      </c>
      <c r="P174" s="136" t="s">
        <v>773</v>
      </c>
      <c r="Q174" s="149" t="s">
        <v>1388</v>
      </c>
      <c r="R174" s="327">
        <v>8</v>
      </c>
    </row>
    <row r="175" spans="1:18" ht="31.5">
      <c r="A175" s="17">
        <v>168</v>
      </c>
      <c r="B175" s="123" t="s">
        <v>407</v>
      </c>
      <c r="C175" s="123" t="s">
        <v>408</v>
      </c>
      <c r="D175" s="147">
        <v>10</v>
      </c>
      <c r="E175" s="231">
        <v>8</v>
      </c>
      <c r="F175" s="60">
        <f t="shared" si="12"/>
        <v>9</v>
      </c>
      <c r="G175" s="61">
        <f t="shared" si="13"/>
        <v>27</v>
      </c>
      <c r="H175" s="327">
        <v>6</v>
      </c>
      <c r="I175" s="62">
        <f t="shared" si="14"/>
        <v>27</v>
      </c>
      <c r="J175" s="90"/>
      <c r="K175" s="62">
        <f t="shared" si="15"/>
        <v>27</v>
      </c>
      <c r="L175" s="47"/>
      <c r="M175" s="20" t="str">
        <f t="shared" si="16"/>
        <v>Synthèse</v>
      </c>
      <c r="N175" t="str">
        <f t="shared" si="17"/>
        <v>oui</v>
      </c>
      <c r="O175" s="136" t="s">
        <v>407</v>
      </c>
      <c r="P175" s="136" t="s">
        <v>408</v>
      </c>
      <c r="Q175" s="149" t="s">
        <v>1297</v>
      </c>
      <c r="R175" s="327">
        <v>6</v>
      </c>
    </row>
    <row r="176" spans="1:18" ht="20.25">
      <c r="A176" s="17">
        <v>169</v>
      </c>
      <c r="B176" s="123" t="s">
        <v>409</v>
      </c>
      <c r="C176" s="123" t="s">
        <v>410</v>
      </c>
      <c r="D176" s="147">
        <v>3</v>
      </c>
      <c r="E176" s="231">
        <v>6</v>
      </c>
      <c r="F176" s="60">
        <f t="shared" si="12"/>
        <v>4.5</v>
      </c>
      <c r="G176" s="61">
        <f t="shared" si="13"/>
        <v>13.5</v>
      </c>
      <c r="H176" s="327">
        <v>6</v>
      </c>
      <c r="I176" s="62">
        <f t="shared" si="14"/>
        <v>18</v>
      </c>
      <c r="J176" s="90"/>
      <c r="K176" s="62">
        <f t="shared" si="15"/>
        <v>18</v>
      </c>
      <c r="L176" s="47"/>
      <c r="M176" s="20" t="str">
        <f t="shared" si="16"/>
        <v>Synthèse</v>
      </c>
      <c r="N176" t="str">
        <f t="shared" si="17"/>
        <v>oui</v>
      </c>
      <c r="O176" s="136" t="s">
        <v>409</v>
      </c>
      <c r="P176" s="136" t="s">
        <v>410</v>
      </c>
      <c r="Q176" s="149" t="s">
        <v>1302</v>
      </c>
      <c r="R176" s="327">
        <v>6</v>
      </c>
    </row>
    <row r="177" spans="1:18" ht="31.5">
      <c r="A177" s="17">
        <v>170</v>
      </c>
      <c r="B177" s="123" t="s">
        <v>411</v>
      </c>
      <c r="C177" s="123" t="s">
        <v>267</v>
      </c>
      <c r="D177" s="146">
        <v>11</v>
      </c>
      <c r="E177" s="231">
        <v>7</v>
      </c>
      <c r="F177" s="60">
        <f t="shared" si="12"/>
        <v>9</v>
      </c>
      <c r="G177" s="61">
        <f t="shared" si="13"/>
        <v>27</v>
      </c>
      <c r="H177" s="328"/>
      <c r="I177" s="62">
        <f t="shared" si="14"/>
        <v>27</v>
      </c>
      <c r="J177" s="90"/>
      <c r="K177" s="62">
        <f t="shared" si="15"/>
        <v>27</v>
      </c>
      <c r="L177" s="47"/>
      <c r="M177" s="20" t="str">
        <f t="shared" si="16"/>
        <v>Juin</v>
      </c>
      <c r="N177" t="str">
        <f t="shared" si="17"/>
        <v>oui</v>
      </c>
      <c r="O177" s="123" t="s">
        <v>411</v>
      </c>
      <c r="P177" s="123" t="s">
        <v>267</v>
      </c>
      <c r="Q177" s="155"/>
      <c r="R177" s="328"/>
    </row>
    <row r="178" spans="1:18" ht="20.25">
      <c r="A178" s="17">
        <v>171</v>
      </c>
      <c r="B178" s="123" t="s">
        <v>774</v>
      </c>
      <c r="C178" s="123" t="s">
        <v>81</v>
      </c>
      <c r="D178" s="146">
        <v>9.5</v>
      </c>
      <c r="E178" s="231">
        <v>9</v>
      </c>
      <c r="F178" s="60">
        <f t="shared" si="12"/>
        <v>9.25</v>
      </c>
      <c r="G178" s="61">
        <f t="shared" si="13"/>
        <v>27.75</v>
      </c>
      <c r="H178" s="327">
        <v>10</v>
      </c>
      <c r="I178" s="62">
        <f t="shared" si="14"/>
        <v>30</v>
      </c>
      <c r="J178" s="90"/>
      <c r="K178" s="62">
        <f t="shared" si="15"/>
        <v>30</v>
      </c>
      <c r="L178" s="47"/>
      <c r="M178" s="20" t="str">
        <f t="shared" si="16"/>
        <v>Synthèse</v>
      </c>
      <c r="N178" t="str">
        <f t="shared" si="17"/>
        <v>oui</v>
      </c>
      <c r="O178" s="136" t="s">
        <v>774</v>
      </c>
      <c r="P178" s="136" t="s">
        <v>81</v>
      </c>
      <c r="Q178" s="149" t="s">
        <v>1372</v>
      </c>
      <c r="R178" s="327">
        <v>10</v>
      </c>
    </row>
    <row r="179" spans="1:18" ht="20.25">
      <c r="A179" s="17">
        <v>172</v>
      </c>
      <c r="B179" s="123" t="s">
        <v>412</v>
      </c>
      <c r="C179" s="123" t="s">
        <v>228</v>
      </c>
      <c r="D179" s="147">
        <v>8</v>
      </c>
      <c r="E179" s="231">
        <v>11</v>
      </c>
      <c r="F179" s="60">
        <f t="shared" si="12"/>
        <v>9.5</v>
      </c>
      <c r="G179" s="61">
        <f t="shared" si="13"/>
        <v>28.5</v>
      </c>
      <c r="H179" s="328"/>
      <c r="I179" s="62">
        <f t="shared" si="14"/>
        <v>28.5</v>
      </c>
      <c r="J179" s="90"/>
      <c r="K179" s="62">
        <f t="shared" si="15"/>
        <v>28.5</v>
      </c>
      <c r="L179" s="47"/>
      <c r="M179" s="20" t="str">
        <f t="shared" si="16"/>
        <v>Juin</v>
      </c>
      <c r="N179" t="str">
        <f t="shared" si="17"/>
        <v>oui</v>
      </c>
      <c r="O179" s="123" t="s">
        <v>412</v>
      </c>
      <c r="P179" s="123" t="s">
        <v>228</v>
      </c>
      <c r="Q179" s="155"/>
      <c r="R179" s="328"/>
    </row>
    <row r="180" spans="1:18" ht="20.25">
      <c r="A180" s="17">
        <v>173</v>
      </c>
      <c r="B180" s="123" t="s">
        <v>775</v>
      </c>
      <c r="C180" s="123" t="s">
        <v>776</v>
      </c>
      <c r="D180" s="147">
        <v>11</v>
      </c>
      <c r="E180" s="231">
        <v>10</v>
      </c>
      <c r="F180" s="60">
        <f t="shared" si="12"/>
        <v>10.5</v>
      </c>
      <c r="G180" s="61">
        <f t="shared" si="13"/>
        <v>31.5</v>
      </c>
      <c r="H180" s="328"/>
      <c r="I180" s="62">
        <f t="shared" si="14"/>
        <v>31.5</v>
      </c>
      <c r="J180" s="90"/>
      <c r="K180" s="62">
        <f t="shared" si="15"/>
        <v>31.5</v>
      </c>
      <c r="L180" s="47"/>
      <c r="M180" s="20" t="str">
        <f t="shared" si="16"/>
        <v>Juin</v>
      </c>
      <c r="N180" t="str">
        <f t="shared" si="17"/>
        <v>oui</v>
      </c>
      <c r="O180" s="123" t="s">
        <v>775</v>
      </c>
      <c r="P180" s="123" t="s">
        <v>776</v>
      </c>
      <c r="Q180" s="155"/>
      <c r="R180" s="328"/>
    </row>
    <row r="181" spans="1:18" ht="20.25">
      <c r="A181" s="17">
        <v>174</v>
      </c>
      <c r="B181" s="123" t="s">
        <v>110</v>
      </c>
      <c r="C181" s="123" t="s">
        <v>413</v>
      </c>
      <c r="D181" s="147">
        <v>3.5</v>
      </c>
      <c r="E181" s="231">
        <v>4</v>
      </c>
      <c r="F181" s="60">
        <f t="shared" si="12"/>
        <v>3.75</v>
      </c>
      <c r="G181" s="61">
        <f t="shared" si="13"/>
        <v>11.25</v>
      </c>
      <c r="H181" s="327">
        <v>2</v>
      </c>
      <c r="I181" s="62">
        <f t="shared" si="14"/>
        <v>11.25</v>
      </c>
      <c r="J181" s="90"/>
      <c r="K181" s="62">
        <f t="shared" si="15"/>
        <v>11.25</v>
      </c>
      <c r="L181" s="47"/>
      <c r="M181" s="20" t="str">
        <f t="shared" si="16"/>
        <v>Synthèse</v>
      </c>
      <c r="N181" t="str">
        <f t="shared" si="17"/>
        <v>oui</v>
      </c>
      <c r="O181" s="136" t="s">
        <v>110</v>
      </c>
      <c r="P181" s="136" t="s">
        <v>413</v>
      </c>
      <c r="Q181" s="149" t="s">
        <v>1279</v>
      </c>
      <c r="R181" s="327">
        <v>2</v>
      </c>
    </row>
    <row r="182" spans="1:18" ht="20.25">
      <c r="A182" s="17">
        <v>175</v>
      </c>
      <c r="B182" s="123" t="s">
        <v>414</v>
      </c>
      <c r="C182" s="123" t="s">
        <v>86</v>
      </c>
      <c r="D182" s="146">
        <v>10.5</v>
      </c>
      <c r="E182" s="231">
        <v>10</v>
      </c>
      <c r="F182" s="60">
        <f t="shared" si="12"/>
        <v>10.25</v>
      </c>
      <c r="G182" s="61">
        <f t="shared" si="13"/>
        <v>30.75</v>
      </c>
      <c r="H182" s="328"/>
      <c r="I182" s="62">
        <f t="shared" si="14"/>
        <v>30.75</v>
      </c>
      <c r="J182" s="90"/>
      <c r="K182" s="62">
        <f t="shared" si="15"/>
        <v>30.75</v>
      </c>
      <c r="L182" s="47"/>
      <c r="M182" s="20" t="str">
        <f t="shared" si="16"/>
        <v>Juin</v>
      </c>
      <c r="N182" t="str">
        <f t="shared" si="17"/>
        <v>oui</v>
      </c>
      <c r="O182" s="123" t="s">
        <v>414</v>
      </c>
      <c r="P182" s="123" t="s">
        <v>86</v>
      </c>
      <c r="Q182" s="155"/>
      <c r="R182" s="328"/>
    </row>
    <row r="183" spans="1:18" ht="31.5">
      <c r="A183" s="17">
        <v>176</v>
      </c>
      <c r="B183" s="123" t="s">
        <v>415</v>
      </c>
      <c r="C183" s="123" t="s">
        <v>42</v>
      </c>
      <c r="D183" s="147">
        <v>6</v>
      </c>
      <c r="E183" s="231">
        <v>14.5</v>
      </c>
      <c r="F183" s="60">
        <f t="shared" si="12"/>
        <v>10.25</v>
      </c>
      <c r="G183" s="61">
        <f t="shared" si="13"/>
        <v>30.75</v>
      </c>
      <c r="H183" s="328"/>
      <c r="I183" s="62">
        <f t="shared" si="14"/>
        <v>30.75</v>
      </c>
      <c r="J183" s="90"/>
      <c r="K183" s="62">
        <f t="shared" si="15"/>
        <v>30.75</v>
      </c>
      <c r="L183" s="47"/>
      <c r="M183" s="20" t="str">
        <f t="shared" si="16"/>
        <v>Juin</v>
      </c>
      <c r="N183" t="str">
        <f t="shared" si="17"/>
        <v>oui</v>
      </c>
      <c r="O183" s="123" t="s">
        <v>415</v>
      </c>
      <c r="P183" s="123" t="s">
        <v>42</v>
      </c>
      <c r="Q183" s="155"/>
      <c r="R183" s="328"/>
    </row>
    <row r="184" spans="1:18" ht="20.25">
      <c r="A184" s="17">
        <v>177</v>
      </c>
      <c r="B184" s="123" t="s">
        <v>416</v>
      </c>
      <c r="C184" s="123" t="s">
        <v>417</v>
      </c>
      <c r="D184" s="147">
        <v>6.5</v>
      </c>
      <c r="E184" s="231">
        <v>5</v>
      </c>
      <c r="F184" s="60">
        <f t="shared" si="12"/>
        <v>5.75</v>
      </c>
      <c r="G184" s="61">
        <f t="shared" si="13"/>
        <v>17.25</v>
      </c>
      <c r="H184" s="327">
        <v>5</v>
      </c>
      <c r="I184" s="62">
        <f t="shared" si="14"/>
        <v>17.25</v>
      </c>
      <c r="J184" s="90"/>
      <c r="K184" s="62">
        <f t="shared" si="15"/>
        <v>17.25</v>
      </c>
      <c r="L184" s="47"/>
      <c r="M184" s="20" t="str">
        <f t="shared" si="16"/>
        <v>Synthèse</v>
      </c>
      <c r="N184" t="str">
        <f t="shared" si="17"/>
        <v>oui</v>
      </c>
      <c r="O184" s="136" t="s">
        <v>416</v>
      </c>
      <c r="P184" s="136" t="s">
        <v>417</v>
      </c>
      <c r="Q184" s="149" t="s">
        <v>1386</v>
      </c>
      <c r="R184" s="327">
        <v>5</v>
      </c>
    </row>
    <row r="185" spans="1:18" ht="20.25">
      <c r="A185" s="17">
        <v>178</v>
      </c>
      <c r="B185" s="123" t="s">
        <v>418</v>
      </c>
      <c r="C185" s="123" t="s">
        <v>419</v>
      </c>
      <c r="D185" s="147">
        <v>5</v>
      </c>
      <c r="E185" s="231">
        <v>8</v>
      </c>
      <c r="F185" s="60">
        <f t="shared" si="12"/>
        <v>6.5</v>
      </c>
      <c r="G185" s="61">
        <f t="shared" si="13"/>
        <v>19.5</v>
      </c>
      <c r="H185" s="327">
        <v>10</v>
      </c>
      <c r="I185" s="62">
        <f t="shared" si="14"/>
        <v>30</v>
      </c>
      <c r="J185" s="90"/>
      <c r="K185" s="62">
        <f t="shared" si="15"/>
        <v>30</v>
      </c>
      <c r="L185" s="47"/>
      <c r="M185" s="20" t="str">
        <f t="shared" si="16"/>
        <v>Synthèse</v>
      </c>
      <c r="N185" t="str">
        <f t="shared" si="17"/>
        <v>oui</v>
      </c>
      <c r="O185" s="136" t="s">
        <v>418</v>
      </c>
      <c r="P185" s="136" t="s">
        <v>419</v>
      </c>
      <c r="Q185" s="149" t="s">
        <v>1379</v>
      </c>
      <c r="R185" s="327">
        <v>10</v>
      </c>
    </row>
    <row r="186" spans="1:18" ht="20.25">
      <c r="A186" s="17">
        <v>179</v>
      </c>
      <c r="B186" s="123" t="s">
        <v>420</v>
      </c>
      <c r="C186" s="123" t="s">
        <v>421</v>
      </c>
      <c r="D186" s="147">
        <v>4.5</v>
      </c>
      <c r="E186" s="231">
        <v>4</v>
      </c>
      <c r="F186" s="60">
        <f t="shared" si="12"/>
        <v>4.25</v>
      </c>
      <c r="G186" s="61">
        <f t="shared" si="13"/>
        <v>12.75</v>
      </c>
      <c r="H186" s="328">
        <v>10</v>
      </c>
      <c r="I186" s="62">
        <f t="shared" si="14"/>
        <v>30</v>
      </c>
      <c r="J186" s="90"/>
      <c r="K186" s="62">
        <f t="shared" si="15"/>
        <v>30</v>
      </c>
      <c r="L186" s="47"/>
      <c r="M186" s="20" t="str">
        <f t="shared" si="16"/>
        <v>Synthèse</v>
      </c>
      <c r="N186" t="str">
        <f t="shared" si="17"/>
        <v>oui</v>
      </c>
      <c r="O186" s="123" t="s">
        <v>420</v>
      </c>
      <c r="P186" s="123" t="s">
        <v>421</v>
      </c>
      <c r="Q186" s="155" t="s">
        <v>1306</v>
      </c>
      <c r="R186" s="328">
        <v>10</v>
      </c>
    </row>
    <row r="187" spans="1:18" ht="20.25">
      <c r="A187" s="17">
        <v>180</v>
      </c>
      <c r="B187" s="123" t="s">
        <v>422</v>
      </c>
      <c r="C187" s="123" t="s">
        <v>57</v>
      </c>
      <c r="D187" s="146">
        <v>15.5</v>
      </c>
      <c r="E187" s="231">
        <v>16.5</v>
      </c>
      <c r="F187" s="60">
        <f t="shared" si="12"/>
        <v>16</v>
      </c>
      <c r="G187" s="61">
        <f t="shared" si="13"/>
        <v>48</v>
      </c>
      <c r="H187" s="328"/>
      <c r="I187" s="62">
        <f t="shared" si="14"/>
        <v>48</v>
      </c>
      <c r="J187" s="90"/>
      <c r="K187" s="62">
        <f t="shared" si="15"/>
        <v>48</v>
      </c>
      <c r="L187" s="47"/>
      <c r="M187" s="20" t="str">
        <f t="shared" si="16"/>
        <v>Juin</v>
      </c>
      <c r="N187" t="str">
        <f t="shared" si="17"/>
        <v>oui</v>
      </c>
      <c r="O187" s="123" t="s">
        <v>422</v>
      </c>
      <c r="P187" s="123" t="s">
        <v>57</v>
      </c>
      <c r="Q187" s="155"/>
      <c r="R187" s="328"/>
    </row>
    <row r="188" spans="1:18" ht="20.25">
      <c r="A188" s="17">
        <v>181</v>
      </c>
      <c r="B188" s="123" t="s">
        <v>422</v>
      </c>
      <c r="C188" s="123" t="s">
        <v>423</v>
      </c>
      <c r="D188" s="146">
        <v>13</v>
      </c>
      <c r="E188" s="231">
        <v>15</v>
      </c>
      <c r="F188" s="60">
        <f t="shared" si="12"/>
        <v>14</v>
      </c>
      <c r="G188" s="61">
        <f t="shared" si="13"/>
        <v>42</v>
      </c>
      <c r="H188" s="328"/>
      <c r="I188" s="62">
        <f t="shared" si="14"/>
        <v>42</v>
      </c>
      <c r="J188" s="90"/>
      <c r="K188" s="62">
        <f t="shared" si="15"/>
        <v>42</v>
      </c>
      <c r="L188" s="47"/>
      <c r="M188" s="20" t="str">
        <f t="shared" si="16"/>
        <v>Juin</v>
      </c>
      <c r="N188" t="str">
        <f t="shared" si="17"/>
        <v>oui</v>
      </c>
      <c r="O188" s="123" t="s">
        <v>422</v>
      </c>
      <c r="P188" s="123" t="s">
        <v>423</v>
      </c>
      <c r="Q188" s="155"/>
      <c r="R188" s="328"/>
    </row>
    <row r="189" spans="1:18" ht="31.5">
      <c r="A189" s="17">
        <v>182</v>
      </c>
      <c r="B189" s="123" t="s">
        <v>424</v>
      </c>
      <c r="C189" s="123" t="s">
        <v>425</v>
      </c>
      <c r="D189" s="146">
        <v>9</v>
      </c>
      <c r="E189" s="231">
        <v>4</v>
      </c>
      <c r="F189" s="60">
        <f t="shared" si="12"/>
        <v>6.5</v>
      </c>
      <c r="G189" s="61">
        <f t="shared" si="13"/>
        <v>19.5</v>
      </c>
      <c r="H189" s="327">
        <v>5</v>
      </c>
      <c r="I189" s="62">
        <f t="shared" si="14"/>
        <v>19.5</v>
      </c>
      <c r="J189" s="90"/>
      <c r="K189" s="62">
        <f t="shared" si="15"/>
        <v>19.5</v>
      </c>
      <c r="L189" s="47"/>
      <c r="M189" s="20" t="str">
        <f t="shared" si="16"/>
        <v>Synthèse</v>
      </c>
      <c r="N189" t="str">
        <f t="shared" si="17"/>
        <v>oui</v>
      </c>
      <c r="O189" s="136" t="s">
        <v>424</v>
      </c>
      <c r="P189" s="136" t="s">
        <v>425</v>
      </c>
      <c r="Q189" s="149" t="s">
        <v>1425</v>
      </c>
      <c r="R189" s="327">
        <v>5</v>
      </c>
    </row>
    <row r="190" spans="1:18" ht="20.25">
      <c r="A190" s="17">
        <v>183</v>
      </c>
      <c r="B190" s="123" t="s">
        <v>426</v>
      </c>
      <c r="C190" s="123" t="s">
        <v>427</v>
      </c>
      <c r="D190" s="146">
        <v>6.5</v>
      </c>
      <c r="E190" s="231">
        <v>10</v>
      </c>
      <c r="F190" s="60">
        <f t="shared" si="12"/>
        <v>8.25</v>
      </c>
      <c r="G190" s="61">
        <f t="shared" si="13"/>
        <v>24.75</v>
      </c>
      <c r="H190" s="327">
        <v>10</v>
      </c>
      <c r="I190" s="62">
        <f t="shared" si="14"/>
        <v>30</v>
      </c>
      <c r="J190" s="90"/>
      <c r="K190" s="62">
        <f t="shared" si="15"/>
        <v>30</v>
      </c>
      <c r="L190" s="47"/>
      <c r="M190" s="20" t="str">
        <f t="shared" si="16"/>
        <v>Synthèse</v>
      </c>
      <c r="N190" t="str">
        <f t="shared" si="17"/>
        <v>oui</v>
      </c>
      <c r="O190" s="136" t="s">
        <v>426</v>
      </c>
      <c r="P190" s="136" t="s">
        <v>427</v>
      </c>
      <c r="Q190" s="149" t="s">
        <v>1303</v>
      </c>
      <c r="R190" s="327">
        <v>10</v>
      </c>
    </row>
    <row r="191" spans="1:18" ht="20.25">
      <c r="A191" s="17">
        <v>184</v>
      </c>
      <c r="B191" s="123" t="s">
        <v>428</v>
      </c>
      <c r="C191" s="123" t="s">
        <v>429</v>
      </c>
      <c r="D191" s="146">
        <v>14</v>
      </c>
      <c r="E191" s="231">
        <v>10.5</v>
      </c>
      <c r="F191" s="60">
        <f t="shared" si="12"/>
        <v>12.25</v>
      </c>
      <c r="G191" s="61">
        <f t="shared" si="13"/>
        <v>36.75</v>
      </c>
      <c r="H191" s="327"/>
      <c r="I191" s="62">
        <f t="shared" si="14"/>
        <v>36.75</v>
      </c>
      <c r="J191" s="90"/>
      <c r="K191" s="62">
        <f t="shared" si="15"/>
        <v>36.75</v>
      </c>
      <c r="L191" s="47"/>
      <c r="M191" s="20" t="str">
        <f t="shared" si="16"/>
        <v>Juin</v>
      </c>
      <c r="N191" t="str">
        <f t="shared" si="17"/>
        <v>oui</v>
      </c>
      <c r="O191" s="136" t="s">
        <v>428</v>
      </c>
      <c r="P191" s="136" t="s">
        <v>429</v>
      </c>
      <c r="Q191" s="149" t="s">
        <v>1306</v>
      </c>
      <c r="R191" s="327">
        <v>10</v>
      </c>
    </row>
    <row r="192" spans="1:18" ht="31.5">
      <c r="A192" s="17">
        <v>185</v>
      </c>
      <c r="B192" s="123" t="s">
        <v>430</v>
      </c>
      <c r="C192" s="123" t="s">
        <v>431</v>
      </c>
      <c r="D192" s="147">
        <v>7.5</v>
      </c>
      <c r="E192" s="231">
        <v>12</v>
      </c>
      <c r="F192" s="60">
        <f t="shared" si="12"/>
        <v>9.75</v>
      </c>
      <c r="G192" s="61">
        <f t="shared" si="13"/>
        <v>29.25</v>
      </c>
      <c r="H192" s="328"/>
      <c r="I192" s="62">
        <f t="shared" si="14"/>
        <v>29.25</v>
      </c>
      <c r="J192" s="90"/>
      <c r="K192" s="62">
        <f t="shared" si="15"/>
        <v>29.25</v>
      </c>
      <c r="L192" s="47"/>
      <c r="M192" s="20" t="str">
        <f t="shared" si="16"/>
        <v>Juin</v>
      </c>
      <c r="N192" t="str">
        <f t="shared" si="17"/>
        <v>oui</v>
      </c>
      <c r="O192" s="123" t="s">
        <v>430</v>
      </c>
      <c r="P192" s="123" t="s">
        <v>431</v>
      </c>
      <c r="Q192" s="155"/>
      <c r="R192" s="328"/>
    </row>
    <row r="193" spans="1:18" ht="20.25">
      <c r="A193" s="17">
        <v>186</v>
      </c>
      <c r="B193" s="123" t="s">
        <v>432</v>
      </c>
      <c r="C193" s="123" t="s">
        <v>433</v>
      </c>
      <c r="D193" s="147">
        <v>9</v>
      </c>
      <c r="E193" s="231">
        <v>5</v>
      </c>
      <c r="F193" s="60">
        <f t="shared" si="12"/>
        <v>7</v>
      </c>
      <c r="G193" s="61">
        <f t="shared" si="13"/>
        <v>21</v>
      </c>
      <c r="H193" s="327">
        <v>4</v>
      </c>
      <c r="I193" s="62">
        <f t="shared" si="14"/>
        <v>21</v>
      </c>
      <c r="J193" s="90"/>
      <c r="K193" s="62">
        <f t="shared" si="15"/>
        <v>21</v>
      </c>
      <c r="L193" s="47"/>
      <c r="M193" s="20" t="str">
        <f t="shared" si="16"/>
        <v>Synthèse</v>
      </c>
      <c r="N193" t="str">
        <f t="shared" si="17"/>
        <v>oui</v>
      </c>
      <c r="O193" s="136" t="s">
        <v>432</v>
      </c>
      <c r="P193" s="136" t="s">
        <v>433</v>
      </c>
      <c r="Q193" s="149" t="s">
        <v>1362</v>
      </c>
      <c r="R193" s="327">
        <v>4</v>
      </c>
    </row>
    <row r="194" spans="1:18" ht="20.25">
      <c r="A194" s="17">
        <v>187</v>
      </c>
      <c r="B194" s="123" t="s">
        <v>434</v>
      </c>
      <c r="C194" s="123" t="s">
        <v>435</v>
      </c>
      <c r="D194" s="146">
        <v>11</v>
      </c>
      <c r="E194" s="231">
        <v>10</v>
      </c>
      <c r="F194" s="60">
        <f t="shared" si="12"/>
        <v>10.5</v>
      </c>
      <c r="G194" s="61">
        <f t="shared" si="13"/>
        <v>31.5</v>
      </c>
      <c r="H194" s="328"/>
      <c r="I194" s="62">
        <f t="shared" si="14"/>
        <v>31.5</v>
      </c>
      <c r="J194" s="90"/>
      <c r="K194" s="62">
        <f t="shared" si="15"/>
        <v>31.5</v>
      </c>
      <c r="L194" s="47"/>
      <c r="M194" s="20" t="str">
        <f t="shared" si="16"/>
        <v>Juin</v>
      </c>
      <c r="N194" t="str">
        <f t="shared" si="17"/>
        <v>oui</v>
      </c>
      <c r="O194" s="123" t="s">
        <v>434</v>
      </c>
      <c r="P194" s="123" t="s">
        <v>435</v>
      </c>
      <c r="Q194" s="155"/>
      <c r="R194" s="328"/>
    </row>
    <row r="195" spans="1:18" ht="20.25">
      <c r="A195" s="17">
        <v>188</v>
      </c>
      <c r="B195" s="123" t="s">
        <v>777</v>
      </c>
      <c r="C195" s="123" t="s">
        <v>65</v>
      </c>
      <c r="D195" s="147">
        <v>4</v>
      </c>
      <c r="E195" s="231">
        <v>6</v>
      </c>
      <c r="F195" s="60">
        <f t="shared" si="12"/>
        <v>5</v>
      </c>
      <c r="G195" s="61">
        <f t="shared" si="13"/>
        <v>15</v>
      </c>
      <c r="H195" s="327"/>
      <c r="I195" s="62">
        <f t="shared" si="14"/>
        <v>15</v>
      </c>
      <c r="J195" s="90"/>
      <c r="K195" s="62">
        <f t="shared" si="15"/>
        <v>15</v>
      </c>
      <c r="L195" s="47"/>
      <c r="M195" s="20" t="str">
        <f t="shared" si="16"/>
        <v>Juin</v>
      </c>
      <c r="N195" t="str">
        <f t="shared" si="17"/>
        <v>oui</v>
      </c>
      <c r="O195" s="136" t="s">
        <v>777</v>
      </c>
      <c r="P195" s="136" t="s">
        <v>65</v>
      </c>
      <c r="Q195" s="149" t="s">
        <v>1300</v>
      </c>
      <c r="R195" s="327">
        <v>6</v>
      </c>
    </row>
    <row r="196" spans="1:18" ht="20.25">
      <c r="A196" s="17">
        <v>189</v>
      </c>
      <c r="B196" s="123" t="s">
        <v>436</v>
      </c>
      <c r="C196" s="123" t="s">
        <v>206</v>
      </c>
      <c r="D196" s="147">
        <v>6</v>
      </c>
      <c r="E196" s="231">
        <v>4</v>
      </c>
      <c r="F196" s="60">
        <f t="shared" si="12"/>
        <v>5</v>
      </c>
      <c r="G196" s="61">
        <f t="shared" si="13"/>
        <v>15</v>
      </c>
      <c r="H196" s="327">
        <v>6</v>
      </c>
      <c r="I196" s="62">
        <f t="shared" si="14"/>
        <v>18</v>
      </c>
      <c r="J196" s="90"/>
      <c r="K196" s="62">
        <f t="shared" si="15"/>
        <v>18</v>
      </c>
      <c r="L196" s="47"/>
      <c r="M196" s="20" t="str">
        <f t="shared" si="16"/>
        <v>Synthèse</v>
      </c>
      <c r="N196" t="str">
        <f t="shared" si="17"/>
        <v>oui</v>
      </c>
      <c r="O196" s="136" t="s">
        <v>436</v>
      </c>
      <c r="P196" s="136" t="s">
        <v>206</v>
      </c>
      <c r="Q196" s="149" t="s">
        <v>1382</v>
      </c>
      <c r="R196" s="327">
        <v>6</v>
      </c>
    </row>
    <row r="197" spans="1:18" ht="20.25">
      <c r="A197" s="17">
        <v>190</v>
      </c>
      <c r="B197" s="123" t="s">
        <v>437</v>
      </c>
      <c r="C197" s="123" t="s">
        <v>438</v>
      </c>
      <c r="D197" s="146">
        <v>12</v>
      </c>
      <c r="E197" s="231">
        <v>12.5</v>
      </c>
      <c r="F197" s="60">
        <f t="shared" si="12"/>
        <v>12.25</v>
      </c>
      <c r="G197" s="61">
        <f t="shared" si="13"/>
        <v>36.75</v>
      </c>
      <c r="H197" s="328"/>
      <c r="I197" s="62">
        <f t="shared" si="14"/>
        <v>36.75</v>
      </c>
      <c r="J197" s="90"/>
      <c r="K197" s="62">
        <f t="shared" si="15"/>
        <v>36.75</v>
      </c>
      <c r="L197" s="47"/>
      <c r="M197" s="20" t="str">
        <f t="shared" si="16"/>
        <v>Juin</v>
      </c>
      <c r="N197" t="str">
        <f t="shared" si="17"/>
        <v>oui</v>
      </c>
      <c r="O197" s="123" t="s">
        <v>437</v>
      </c>
      <c r="P197" s="123" t="s">
        <v>438</v>
      </c>
      <c r="Q197" s="155"/>
      <c r="R197" s="328"/>
    </row>
    <row r="198" spans="1:18" ht="20.25">
      <c r="A198" s="17">
        <v>191</v>
      </c>
      <c r="B198" s="123" t="s">
        <v>439</v>
      </c>
      <c r="C198" s="123" t="s">
        <v>440</v>
      </c>
      <c r="D198" s="146">
        <v>10.5</v>
      </c>
      <c r="E198" s="231">
        <v>6</v>
      </c>
      <c r="F198" s="60">
        <f t="shared" si="12"/>
        <v>8.25</v>
      </c>
      <c r="G198" s="61">
        <f t="shared" si="13"/>
        <v>24.75</v>
      </c>
      <c r="H198" s="327">
        <v>4</v>
      </c>
      <c r="I198" s="62">
        <f t="shared" si="14"/>
        <v>24.75</v>
      </c>
      <c r="J198" s="90"/>
      <c r="K198" s="62">
        <f t="shared" si="15"/>
        <v>24.75</v>
      </c>
      <c r="L198" s="47"/>
      <c r="M198" s="20" t="str">
        <f t="shared" si="16"/>
        <v>Synthèse</v>
      </c>
      <c r="N198" t="str">
        <f t="shared" si="17"/>
        <v>oui</v>
      </c>
      <c r="O198" s="136" t="s">
        <v>439</v>
      </c>
      <c r="P198" s="136" t="s">
        <v>440</v>
      </c>
      <c r="Q198" s="149" t="s">
        <v>1374</v>
      </c>
      <c r="R198" s="327">
        <v>4</v>
      </c>
    </row>
    <row r="199" spans="1:18" ht="20.25">
      <c r="A199" s="17">
        <v>192</v>
      </c>
      <c r="B199" s="123" t="s">
        <v>441</v>
      </c>
      <c r="C199" s="123" t="s">
        <v>50</v>
      </c>
      <c r="D199" s="147">
        <v>6</v>
      </c>
      <c r="E199" s="231">
        <v>9</v>
      </c>
      <c r="F199" s="60">
        <f t="shared" si="12"/>
        <v>7.5</v>
      </c>
      <c r="G199" s="61">
        <f t="shared" si="13"/>
        <v>22.5</v>
      </c>
      <c r="H199" s="327">
        <v>8</v>
      </c>
      <c r="I199" s="62">
        <f t="shared" si="14"/>
        <v>24</v>
      </c>
      <c r="J199" s="90"/>
      <c r="K199" s="62">
        <f t="shared" si="15"/>
        <v>24</v>
      </c>
      <c r="L199" s="47"/>
      <c r="M199" s="20" t="str">
        <f t="shared" si="16"/>
        <v>Synthèse</v>
      </c>
      <c r="N199" t="str">
        <f t="shared" si="17"/>
        <v>oui</v>
      </c>
      <c r="O199" s="136" t="s">
        <v>441</v>
      </c>
      <c r="P199" s="136" t="s">
        <v>50</v>
      </c>
      <c r="Q199" s="149" t="s">
        <v>1288</v>
      </c>
      <c r="R199" s="327">
        <v>8</v>
      </c>
    </row>
    <row r="200" spans="1:18" ht="20.25">
      <c r="A200" s="17">
        <v>193</v>
      </c>
      <c r="B200" s="123" t="s">
        <v>442</v>
      </c>
      <c r="C200" s="123" t="s">
        <v>443</v>
      </c>
      <c r="D200" s="146">
        <v>5.5</v>
      </c>
      <c r="E200" s="231">
        <v>6</v>
      </c>
      <c r="F200" s="60">
        <f t="shared" ref="F200:F263" si="18">IF(AND(D200=0,E200=0),L200/3,(D200+E200)/2)</f>
        <v>5.75</v>
      </c>
      <c r="G200" s="61">
        <f t="shared" ref="G200:G263" si="19">F200*3</f>
        <v>17.25</v>
      </c>
      <c r="H200" s="327">
        <v>4</v>
      </c>
      <c r="I200" s="62">
        <f t="shared" ref="I200:I263" si="20">MAX(G200,H200*3)</f>
        <v>17.25</v>
      </c>
      <c r="J200" s="90"/>
      <c r="K200" s="62">
        <f t="shared" ref="K200:K263" si="21">MAX(I200,J200*3)</f>
        <v>17.25</v>
      </c>
      <c r="L200" s="47"/>
      <c r="M200" s="20" t="str">
        <f t="shared" ref="M200:M263" si="22">IF(ISBLANK(J200),IF(ISBLANK(H200),"Juin","Synthèse"),"Rattrapage")</f>
        <v>Synthèse</v>
      </c>
      <c r="N200" t="str">
        <f t="shared" si="17"/>
        <v>oui</v>
      </c>
      <c r="O200" s="136" t="s">
        <v>442</v>
      </c>
      <c r="P200" s="136" t="s">
        <v>443</v>
      </c>
      <c r="Q200" s="149" t="s">
        <v>1370</v>
      </c>
      <c r="R200" s="327">
        <v>4</v>
      </c>
    </row>
    <row r="201" spans="1:18" ht="20.25">
      <c r="A201" s="17">
        <v>194</v>
      </c>
      <c r="B201" s="123" t="s">
        <v>444</v>
      </c>
      <c r="C201" s="123" t="s">
        <v>445</v>
      </c>
      <c r="D201" s="147">
        <v>11</v>
      </c>
      <c r="E201" s="231">
        <v>10.5</v>
      </c>
      <c r="F201" s="60">
        <f t="shared" si="18"/>
        <v>10.75</v>
      </c>
      <c r="G201" s="61">
        <f t="shared" si="19"/>
        <v>32.25</v>
      </c>
      <c r="H201" s="328"/>
      <c r="I201" s="62">
        <f t="shared" si="20"/>
        <v>32.25</v>
      </c>
      <c r="J201" s="90"/>
      <c r="K201" s="62">
        <f t="shared" si="21"/>
        <v>32.25</v>
      </c>
      <c r="L201" s="47"/>
      <c r="M201" s="20" t="str">
        <f t="shared" si="22"/>
        <v>Juin</v>
      </c>
      <c r="N201" t="str">
        <f t="shared" ref="N201:N264" si="23">IF(AND(B201=O201,C201=P201),"oui","non")</f>
        <v>oui</v>
      </c>
      <c r="O201" s="123" t="s">
        <v>444</v>
      </c>
      <c r="P201" s="123" t="s">
        <v>445</v>
      </c>
      <c r="Q201" s="155"/>
      <c r="R201" s="328"/>
    </row>
    <row r="202" spans="1:18" ht="20.25">
      <c r="A202" s="17">
        <v>195</v>
      </c>
      <c r="B202" s="123" t="s">
        <v>446</v>
      </c>
      <c r="C202" s="123" t="s">
        <v>228</v>
      </c>
      <c r="D202" s="146">
        <v>13</v>
      </c>
      <c r="E202" s="231">
        <v>12</v>
      </c>
      <c r="F202" s="60">
        <f t="shared" si="18"/>
        <v>12.5</v>
      </c>
      <c r="G202" s="61">
        <f t="shared" si="19"/>
        <v>37.5</v>
      </c>
      <c r="H202" s="328"/>
      <c r="I202" s="62">
        <f t="shared" si="20"/>
        <v>37.5</v>
      </c>
      <c r="J202" s="90"/>
      <c r="K202" s="62">
        <f t="shared" si="21"/>
        <v>37.5</v>
      </c>
      <c r="L202" s="47"/>
      <c r="M202" s="20" t="str">
        <f t="shared" si="22"/>
        <v>Juin</v>
      </c>
      <c r="N202" t="str">
        <f t="shared" si="23"/>
        <v>oui</v>
      </c>
      <c r="O202" s="123" t="s">
        <v>446</v>
      </c>
      <c r="P202" s="123" t="s">
        <v>228</v>
      </c>
      <c r="Q202" s="155"/>
      <c r="R202" s="328"/>
    </row>
    <row r="203" spans="1:18" ht="20.25">
      <c r="A203" s="17">
        <v>196</v>
      </c>
      <c r="B203" s="123" t="s">
        <v>447</v>
      </c>
      <c r="C203" s="123" t="s">
        <v>448</v>
      </c>
      <c r="D203" s="147">
        <v>3</v>
      </c>
      <c r="E203" s="231">
        <v>7</v>
      </c>
      <c r="F203" s="60">
        <f t="shared" si="18"/>
        <v>5</v>
      </c>
      <c r="G203" s="61">
        <f t="shared" si="19"/>
        <v>15</v>
      </c>
      <c r="H203" s="327">
        <v>10</v>
      </c>
      <c r="I203" s="62">
        <f t="shared" si="20"/>
        <v>30</v>
      </c>
      <c r="J203" s="90"/>
      <c r="K203" s="62">
        <f t="shared" si="21"/>
        <v>30</v>
      </c>
      <c r="L203" s="47"/>
      <c r="M203" s="20" t="str">
        <f t="shared" si="22"/>
        <v>Synthèse</v>
      </c>
      <c r="N203" t="str">
        <f t="shared" si="23"/>
        <v>oui</v>
      </c>
      <c r="O203" s="136" t="s">
        <v>447</v>
      </c>
      <c r="P203" s="136" t="s">
        <v>448</v>
      </c>
      <c r="Q203" s="149" t="s">
        <v>1273</v>
      </c>
      <c r="R203" s="327">
        <v>8</v>
      </c>
    </row>
    <row r="204" spans="1:18" ht="20.25">
      <c r="A204" s="17">
        <v>197</v>
      </c>
      <c r="B204" s="123" t="s">
        <v>447</v>
      </c>
      <c r="C204" s="123" t="s">
        <v>449</v>
      </c>
      <c r="D204" s="147">
        <v>6.5</v>
      </c>
      <c r="E204" s="231">
        <v>4</v>
      </c>
      <c r="F204" s="60">
        <f t="shared" si="18"/>
        <v>5.25</v>
      </c>
      <c r="G204" s="61">
        <f t="shared" si="19"/>
        <v>15.75</v>
      </c>
      <c r="H204" s="327">
        <v>4</v>
      </c>
      <c r="I204" s="62">
        <f t="shared" si="20"/>
        <v>15.75</v>
      </c>
      <c r="J204" s="90"/>
      <c r="K204" s="62">
        <f t="shared" si="21"/>
        <v>15.75</v>
      </c>
      <c r="L204" s="47"/>
      <c r="M204" s="20" t="str">
        <f t="shared" si="22"/>
        <v>Synthèse</v>
      </c>
      <c r="N204" t="str">
        <f t="shared" si="23"/>
        <v>oui</v>
      </c>
      <c r="O204" s="136" t="s">
        <v>447</v>
      </c>
      <c r="P204" s="136" t="s">
        <v>449</v>
      </c>
      <c r="Q204" s="149" t="s">
        <v>1371</v>
      </c>
      <c r="R204" s="327">
        <v>4</v>
      </c>
    </row>
    <row r="205" spans="1:18" ht="20.25">
      <c r="A205" s="17">
        <v>198</v>
      </c>
      <c r="B205" s="123" t="s">
        <v>111</v>
      </c>
      <c r="C205" s="123" t="s">
        <v>337</v>
      </c>
      <c r="D205" s="147">
        <v>4</v>
      </c>
      <c r="E205" s="231">
        <v>4</v>
      </c>
      <c r="F205" s="60">
        <f t="shared" si="18"/>
        <v>4</v>
      </c>
      <c r="G205" s="61">
        <f t="shared" si="19"/>
        <v>12</v>
      </c>
      <c r="H205" s="327">
        <v>4</v>
      </c>
      <c r="I205" s="62">
        <f t="shared" si="20"/>
        <v>12</v>
      </c>
      <c r="J205" s="90"/>
      <c r="K205" s="62">
        <f t="shared" si="21"/>
        <v>12</v>
      </c>
      <c r="L205" s="47"/>
      <c r="M205" s="20" t="str">
        <f t="shared" si="22"/>
        <v>Synthèse</v>
      </c>
      <c r="N205" t="str">
        <f t="shared" si="23"/>
        <v>oui</v>
      </c>
      <c r="O205" s="136" t="s">
        <v>111</v>
      </c>
      <c r="P205" s="136" t="s">
        <v>337</v>
      </c>
      <c r="Q205" s="149" t="s">
        <v>1267</v>
      </c>
      <c r="R205" s="327">
        <v>4</v>
      </c>
    </row>
    <row r="206" spans="1:18" ht="20.25">
      <c r="A206" s="17">
        <v>199</v>
      </c>
      <c r="B206" s="123" t="s">
        <v>450</v>
      </c>
      <c r="C206" s="123" t="s">
        <v>451</v>
      </c>
      <c r="D206" s="146">
        <v>15</v>
      </c>
      <c r="E206" s="231">
        <v>8</v>
      </c>
      <c r="F206" s="60">
        <f t="shared" si="18"/>
        <v>11.5</v>
      </c>
      <c r="G206" s="61">
        <f t="shared" si="19"/>
        <v>34.5</v>
      </c>
      <c r="H206" s="328"/>
      <c r="I206" s="62">
        <f t="shared" si="20"/>
        <v>34.5</v>
      </c>
      <c r="J206" s="90"/>
      <c r="K206" s="62">
        <f t="shared" si="21"/>
        <v>34.5</v>
      </c>
      <c r="L206" s="47"/>
      <c r="M206" s="20" t="str">
        <f t="shared" si="22"/>
        <v>Juin</v>
      </c>
      <c r="N206" t="str">
        <f t="shared" si="23"/>
        <v>oui</v>
      </c>
      <c r="O206" s="123" t="s">
        <v>450</v>
      </c>
      <c r="P206" s="123" t="s">
        <v>451</v>
      </c>
      <c r="Q206" s="155"/>
      <c r="R206" s="328"/>
    </row>
    <row r="207" spans="1:18" ht="20.25">
      <c r="A207" s="17">
        <v>200</v>
      </c>
      <c r="B207" s="123" t="s">
        <v>452</v>
      </c>
      <c r="C207" s="123" t="s">
        <v>453</v>
      </c>
      <c r="D207" s="147">
        <v>8</v>
      </c>
      <c r="E207" s="231">
        <v>4</v>
      </c>
      <c r="F207" s="60">
        <f t="shared" si="18"/>
        <v>6</v>
      </c>
      <c r="G207" s="61">
        <f t="shared" si="19"/>
        <v>18</v>
      </c>
      <c r="H207" s="327">
        <v>9</v>
      </c>
      <c r="I207" s="62">
        <f t="shared" si="20"/>
        <v>27</v>
      </c>
      <c r="J207" s="90"/>
      <c r="K207" s="62">
        <f t="shared" si="21"/>
        <v>27</v>
      </c>
      <c r="L207" s="47"/>
      <c r="M207" s="20" t="str">
        <f t="shared" si="22"/>
        <v>Synthèse</v>
      </c>
      <c r="N207" t="str">
        <f t="shared" si="23"/>
        <v>oui</v>
      </c>
      <c r="O207" s="136" t="s">
        <v>452</v>
      </c>
      <c r="P207" s="136" t="s">
        <v>453</v>
      </c>
      <c r="Q207" s="149" t="s">
        <v>1296</v>
      </c>
      <c r="R207" s="327">
        <v>5</v>
      </c>
    </row>
    <row r="208" spans="1:18" ht="20.25">
      <c r="A208" s="17">
        <v>201</v>
      </c>
      <c r="B208" s="123" t="s">
        <v>454</v>
      </c>
      <c r="C208" s="123" t="s">
        <v>455</v>
      </c>
      <c r="D208" s="147">
        <v>7</v>
      </c>
      <c r="E208" s="231">
        <v>12</v>
      </c>
      <c r="F208" s="60">
        <f t="shared" si="18"/>
        <v>9.5</v>
      </c>
      <c r="G208" s="61">
        <f t="shared" si="19"/>
        <v>28.5</v>
      </c>
      <c r="H208" s="328"/>
      <c r="I208" s="62">
        <f t="shared" si="20"/>
        <v>28.5</v>
      </c>
      <c r="J208" s="90"/>
      <c r="K208" s="62">
        <f t="shared" si="21"/>
        <v>28.5</v>
      </c>
      <c r="L208" s="47"/>
      <c r="M208" s="20" t="str">
        <f t="shared" si="22"/>
        <v>Juin</v>
      </c>
      <c r="N208" t="str">
        <f t="shared" si="23"/>
        <v>oui</v>
      </c>
      <c r="O208" s="123" t="s">
        <v>454</v>
      </c>
      <c r="P208" s="123" t="s">
        <v>455</v>
      </c>
      <c r="Q208" s="155"/>
      <c r="R208" s="328"/>
    </row>
    <row r="209" spans="1:18" ht="20.25">
      <c r="A209" s="17">
        <v>202</v>
      </c>
      <c r="B209" s="123" t="s">
        <v>456</v>
      </c>
      <c r="C209" s="123" t="s">
        <v>457</v>
      </c>
      <c r="D209" s="147">
        <v>7</v>
      </c>
      <c r="E209" s="231">
        <v>4</v>
      </c>
      <c r="F209" s="60">
        <f t="shared" si="18"/>
        <v>5.5</v>
      </c>
      <c r="G209" s="61">
        <f t="shared" si="19"/>
        <v>16.5</v>
      </c>
      <c r="H209" s="327">
        <v>8</v>
      </c>
      <c r="I209" s="62">
        <f t="shared" si="20"/>
        <v>24</v>
      </c>
      <c r="J209" s="90"/>
      <c r="K209" s="62">
        <f t="shared" si="21"/>
        <v>24</v>
      </c>
      <c r="L209" s="47"/>
      <c r="M209" s="20" t="str">
        <f t="shared" si="22"/>
        <v>Synthèse</v>
      </c>
      <c r="N209" t="str">
        <f t="shared" si="23"/>
        <v>oui</v>
      </c>
      <c r="O209" s="136" t="s">
        <v>456</v>
      </c>
      <c r="P209" s="136" t="s">
        <v>457</v>
      </c>
      <c r="Q209" s="149" t="s">
        <v>1299</v>
      </c>
      <c r="R209" s="327">
        <v>8</v>
      </c>
    </row>
    <row r="210" spans="1:18" ht="20.25">
      <c r="A210" s="17">
        <v>203</v>
      </c>
      <c r="B210" s="123" t="s">
        <v>80</v>
      </c>
      <c r="C210" s="123" t="s">
        <v>458</v>
      </c>
      <c r="D210" s="147">
        <v>2</v>
      </c>
      <c r="E210" s="231">
        <v>3</v>
      </c>
      <c r="F210" s="60">
        <f t="shared" si="18"/>
        <v>2.5</v>
      </c>
      <c r="G210" s="61">
        <f t="shared" si="19"/>
        <v>7.5</v>
      </c>
      <c r="H210" s="327">
        <v>4</v>
      </c>
      <c r="I210" s="62">
        <f t="shared" si="20"/>
        <v>12</v>
      </c>
      <c r="J210" s="90"/>
      <c r="K210" s="62">
        <f t="shared" si="21"/>
        <v>12</v>
      </c>
      <c r="L210" s="47"/>
      <c r="M210" s="20" t="str">
        <f t="shared" si="22"/>
        <v>Synthèse</v>
      </c>
      <c r="N210" t="str">
        <f t="shared" si="23"/>
        <v>oui</v>
      </c>
      <c r="O210" s="136" t="s">
        <v>80</v>
      </c>
      <c r="P210" s="136" t="s">
        <v>458</v>
      </c>
      <c r="Q210" s="149" t="s">
        <v>1280</v>
      </c>
      <c r="R210" s="327">
        <v>4</v>
      </c>
    </row>
    <row r="211" spans="1:18" ht="31.5">
      <c r="A211" s="17">
        <v>204</v>
      </c>
      <c r="B211" s="123" t="s">
        <v>459</v>
      </c>
      <c r="C211" s="123" t="s">
        <v>460</v>
      </c>
      <c r="D211" s="146">
        <v>5</v>
      </c>
      <c r="E211" s="231">
        <v>6</v>
      </c>
      <c r="F211" s="60">
        <f t="shared" si="18"/>
        <v>5.5</v>
      </c>
      <c r="G211" s="61">
        <f t="shared" si="19"/>
        <v>16.5</v>
      </c>
      <c r="H211" s="327">
        <v>8</v>
      </c>
      <c r="I211" s="62">
        <f t="shared" si="20"/>
        <v>24</v>
      </c>
      <c r="J211" s="90"/>
      <c r="K211" s="62">
        <f t="shared" si="21"/>
        <v>24</v>
      </c>
      <c r="L211" s="47"/>
      <c r="M211" s="20" t="str">
        <f t="shared" si="22"/>
        <v>Synthèse</v>
      </c>
      <c r="N211" t="str">
        <f t="shared" si="23"/>
        <v>oui</v>
      </c>
      <c r="O211" s="136" t="s">
        <v>459</v>
      </c>
      <c r="P211" s="136" t="s">
        <v>460</v>
      </c>
      <c r="Q211" s="149" t="s">
        <v>1359</v>
      </c>
      <c r="R211" s="327">
        <v>4</v>
      </c>
    </row>
    <row r="212" spans="1:18" ht="20.25">
      <c r="A212" s="17">
        <v>205</v>
      </c>
      <c r="B212" s="123" t="s">
        <v>461</v>
      </c>
      <c r="C212" s="123" t="s">
        <v>52</v>
      </c>
      <c r="D212" s="147">
        <v>6.5</v>
      </c>
      <c r="E212" s="231">
        <v>4</v>
      </c>
      <c r="F212" s="60">
        <f t="shared" si="18"/>
        <v>5.25</v>
      </c>
      <c r="G212" s="61">
        <f t="shared" si="19"/>
        <v>15.75</v>
      </c>
      <c r="H212" s="327">
        <v>7</v>
      </c>
      <c r="I212" s="62">
        <f t="shared" si="20"/>
        <v>21</v>
      </c>
      <c r="J212" s="90"/>
      <c r="K212" s="62">
        <f t="shared" si="21"/>
        <v>21</v>
      </c>
      <c r="L212" s="47"/>
      <c r="M212" s="20" t="str">
        <f t="shared" si="22"/>
        <v>Synthèse</v>
      </c>
      <c r="N212" t="str">
        <f t="shared" si="23"/>
        <v>oui</v>
      </c>
      <c r="O212" s="136" t="s">
        <v>461</v>
      </c>
      <c r="P212" s="136" t="s">
        <v>52</v>
      </c>
      <c r="Q212" s="149" t="s">
        <v>1307</v>
      </c>
      <c r="R212" s="327">
        <v>7</v>
      </c>
    </row>
    <row r="213" spans="1:18" ht="20.25">
      <c r="A213" s="17">
        <v>206</v>
      </c>
      <c r="B213" s="123" t="s">
        <v>462</v>
      </c>
      <c r="C213" s="123" t="s">
        <v>778</v>
      </c>
      <c r="D213" s="146">
        <v>11.75</v>
      </c>
      <c r="E213" s="231">
        <v>12</v>
      </c>
      <c r="F213" s="60">
        <f t="shared" si="18"/>
        <v>11.875</v>
      </c>
      <c r="G213" s="61">
        <f t="shared" si="19"/>
        <v>35.625</v>
      </c>
      <c r="H213" s="328"/>
      <c r="I213" s="62">
        <f t="shared" si="20"/>
        <v>35.625</v>
      </c>
      <c r="J213" s="90"/>
      <c r="K213" s="62">
        <f t="shared" si="21"/>
        <v>35.625</v>
      </c>
      <c r="L213" s="47"/>
      <c r="M213" s="20" t="str">
        <f t="shared" si="22"/>
        <v>Juin</v>
      </c>
      <c r="N213" t="str">
        <f t="shared" si="23"/>
        <v>oui</v>
      </c>
      <c r="O213" s="123" t="s">
        <v>462</v>
      </c>
      <c r="P213" s="123" t="s">
        <v>778</v>
      </c>
      <c r="Q213" s="155"/>
      <c r="R213" s="328"/>
    </row>
    <row r="214" spans="1:18" ht="20.25">
      <c r="A214" s="17">
        <v>207</v>
      </c>
      <c r="B214" s="123" t="s">
        <v>463</v>
      </c>
      <c r="C214" s="123" t="s">
        <v>68</v>
      </c>
      <c r="D214" s="146">
        <v>10.5</v>
      </c>
      <c r="E214" s="231">
        <v>14</v>
      </c>
      <c r="F214" s="60">
        <f t="shared" si="18"/>
        <v>12.25</v>
      </c>
      <c r="G214" s="61">
        <f t="shared" si="19"/>
        <v>36.75</v>
      </c>
      <c r="H214" s="328"/>
      <c r="I214" s="62">
        <f t="shared" si="20"/>
        <v>36.75</v>
      </c>
      <c r="J214" s="90"/>
      <c r="K214" s="62">
        <f t="shared" si="21"/>
        <v>36.75</v>
      </c>
      <c r="L214" s="47"/>
      <c r="M214" s="20" t="str">
        <f t="shared" si="22"/>
        <v>Juin</v>
      </c>
      <c r="N214" t="str">
        <f t="shared" si="23"/>
        <v>oui</v>
      </c>
      <c r="O214" s="123" t="s">
        <v>463</v>
      </c>
      <c r="P214" s="123" t="s">
        <v>68</v>
      </c>
      <c r="Q214" s="155"/>
      <c r="R214" s="328"/>
    </row>
    <row r="215" spans="1:18" ht="20.25">
      <c r="A215" s="17">
        <v>208</v>
      </c>
      <c r="B215" s="123" t="s">
        <v>112</v>
      </c>
      <c r="C215" s="123" t="s">
        <v>287</v>
      </c>
      <c r="D215" s="147">
        <v>4</v>
      </c>
      <c r="E215" s="231">
        <v>5</v>
      </c>
      <c r="F215" s="60">
        <f t="shared" si="18"/>
        <v>4.5</v>
      </c>
      <c r="G215" s="61">
        <f t="shared" si="19"/>
        <v>13.5</v>
      </c>
      <c r="H215" s="327">
        <v>5</v>
      </c>
      <c r="I215" s="62">
        <f t="shared" si="20"/>
        <v>15</v>
      </c>
      <c r="J215" s="90"/>
      <c r="K215" s="62">
        <f t="shared" si="21"/>
        <v>15</v>
      </c>
      <c r="L215" s="47"/>
      <c r="M215" s="20" t="str">
        <f t="shared" si="22"/>
        <v>Synthèse</v>
      </c>
      <c r="N215" t="str">
        <f t="shared" si="23"/>
        <v>oui</v>
      </c>
      <c r="O215" s="136" t="s">
        <v>112</v>
      </c>
      <c r="P215" s="136" t="s">
        <v>287</v>
      </c>
      <c r="Q215" s="149" t="s">
        <v>1305</v>
      </c>
      <c r="R215" s="327">
        <v>5</v>
      </c>
    </row>
    <row r="216" spans="1:18" ht="20.25">
      <c r="A216" s="17">
        <v>209</v>
      </c>
      <c r="B216" s="123" t="s">
        <v>464</v>
      </c>
      <c r="C216" s="123" t="s">
        <v>71</v>
      </c>
      <c r="D216" s="147">
        <v>9.5</v>
      </c>
      <c r="E216" s="231">
        <v>12</v>
      </c>
      <c r="F216" s="60">
        <f t="shared" si="18"/>
        <v>10.75</v>
      </c>
      <c r="G216" s="61">
        <f t="shared" si="19"/>
        <v>32.25</v>
      </c>
      <c r="H216" s="328"/>
      <c r="I216" s="62">
        <f t="shared" si="20"/>
        <v>32.25</v>
      </c>
      <c r="J216" s="90"/>
      <c r="K216" s="62">
        <f t="shared" si="21"/>
        <v>32.25</v>
      </c>
      <c r="L216" s="47"/>
      <c r="M216" s="20" t="str">
        <f t="shared" si="22"/>
        <v>Juin</v>
      </c>
      <c r="N216" t="str">
        <f t="shared" si="23"/>
        <v>oui</v>
      </c>
      <c r="O216" s="123" t="s">
        <v>464</v>
      </c>
      <c r="P216" s="123" t="s">
        <v>71</v>
      </c>
      <c r="Q216" s="155"/>
      <c r="R216" s="328"/>
    </row>
    <row r="217" spans="1:18" ht="20.25">
      <c r="A217" s="17">
        <v>210</v>
      </c>
      <c r="B217" s="123" t="s">
        <v>465</v>
      </c>
      <c r="C217" s="123" t="s">
        <v>47</v>
      </c>
      <c r="D217" s="146">
        <v>11.5</v>
      </c>
      <c r="E217" s="231">
        <v>5</v>
      </c>
      <c r="F217" s="60">
        <f t="shared" si="18"/>
        <v>8.25</v>
      </c>
      <c r="G217" s="61">
        <f t="shared" si="19"/>
        <v>24.75</v>
      </c>
      <c r="H217" s="327">
        <v>12</v>
      </c>
      <c r="I217" s="62">
        <f t="shared" si="20"/>
        <v>36</v>
      </c>
      <c r="J217" s="90"/>
      <c r="K217" s="62">
        <f t="shared" si="21"/>
        <v>36</v>
      </c>
      <c r="L217" s="47"/>
      <c r="M217" s="20" t="str">
        <f t="shared" si="22"/>
        <v>Synthèse</v>
      </c>
      <c r="N217" t="str">
        <f t="shared" si="23"/>
        <v>oui</v>
      </c>
      <c r="O217" s="136" t="s">
        <v>465</v>
      </c>
      <c r="P217" s="136" t="s">
        <v>47</v>
      </c>
      <c r="Q217" s="149" t="s">
        <v>1368</v>
      </c>
      <c r="R217" s="327">
        <v>12</v>
      </c>
    </row>
    <row r="218" spans="1:18" ht="20.25">
      <c r="A218" s="17">
        <v>211</v>
      </c>
      <c r="B218" s="123" t="s">
        <v>466</v>
      </c>
      <c r="C218" s="123" t="s">
        <v>152</v>
      </c>
      <c r="D218" s="147">
        <v>7</v>
      </c>
      <c r="E218" s="231">
        <v>8</v>
      </c>
      <c r="F218" s="60">
        <f t="shared" si="18"/>
        <v>7.5</v>
      </c>
      <c r="G218" s="61">
        <f t="shared" si="19"/>
        <v>22.5</v>
      </c>
      <c r="H218" s="327">
        <v>3</v>
      </c>
      <c r="I218" s="62">
        <f t="shared" si="20"/>
        <v>22.5</v>
      </c>
      <c r="J218" s="90"/>
      <c r="K218" s="62">
        <f t="shared" si="21"/>
        <v>22.5</v>
      </c>
      <c r="L218" s="47"/>
      <c r="M218" s="20" t="str">
        <f t="shared" si="22"/>
        <v>Synthèse</v>
      </c>
      <c r="N218" t="str">
        <f t="shared" si="23"/>
        <v>oui</v>
      </c>
      <c r="O218" s="136" t="s">
        <v>466</v>
      </c>
      <c r="P218" s="136" t="s">
        <v>152</v>
      </c>
      <c r="Q218" s="149" t="s">
        <v>1380</v>
      </c>
      <c r="R218" s="327">
        <v>3</v>
      </c>
    </row>
    <row r="219" spans="1:18" ht="31.5">
      <c r="A219" s="17">
        <v>212</v>
      </c>
      <c r="B219" s="123" t="s">
        <v>467</v>
      </c>
      <c r="C219" s="123" t="s">
        <v>468</v>
      </c>
      <c r="D219" s="147">
        <v>5</v>
      </c>
      <c r="E219" s="231">
        <v>7</v>
      </c>
      <c r="F219" s="60">
        <f t="shared" si="18"/>
        <v>6</v>
      </c>
      <c r="G219" s="61">
        <f t="shared" si="19"/>
        <v>18</v>
      </c>
      <c r="H219" s="327">
        <v>11</v>
      </c>
      <c r="I219" s="62">
        <f t="shared" si="20"/>
        <v>33</v>
      </c>
      <c r="J219" s="90"/>
      <c r="K219" s="62">
        <f t="shared" si="21"/>
        <v>33</v>
      </c>
      <c r="L219" s="47"/>
      <c r="M219" s="20" t="str">
        <f t="shared" si="22"/>
        <v>Synthèse</v>
      </c>
      <c r="N219" t="str">
        <f t="shared" si="23"/>
        <v>oui</v>
      </c>
      <c r="O219" s="136" t="s">
        <v>467</v>
      </c>
      <c r="P219" s="136" t="s">
        <v>468</v>
      </c>
      <c r="Q219" s="149" t="s">
        <v>1385</v>
      </c>
      <c r="R219" s="327">
        <v>6</v>
      </c>
    </row>
    <row r="220" spans="1:18" ht="20.25">
      <c r="A220" s="17">
        <v>213</v>
      </c>
      <c r="B220" s="123" t="s">
        <v>469</v>
      </c>
      <c r="C220" s="123" t="s">
        <v>470</v>
      </c>
      <c r="D220" s="147">
        <v>7.5</v>
      </c>
      <c r="E220" s="231">
        <v>12</v>
      </c>
      <c r="F220" s="60">
        <f t="shared" si="18"/>
        <v>9.75</v>
      </c>
      <c r="G220" s="61">
        <f t="shared" si="19"/>
        <v>29.25</v>
      </c>
      <c r="H220" s="327">
        <v>11</v>
      </c>
      <c r="I220" s="62">
        <f t="shared" si="20"/>
        <v>33</v>
      </c>
      <c r="J220" s="90"/>
      <c r="K220" s="62">
        <f t="shared" si="21"/>
        <v>33</v>
      </c>
      <c r="L220" s="47"/>
      <c r="M220" s="20" t="str">
        <f t="shared" si="22"/>
        <v>Synthèse</v>
      </c>
      <c r="N220" t="str">
        <f t="shared" si="23"/>
        <v>oui</v>
      </c>
      <c r="O220" s="136" t="s">
        <v>469</v>
      </c>
      <c r="P220" s="136" t="s">
        <v>470</v>
      </c>
      <c r="Q220" s="149" t="s">
        <v>1272</v>
      </c>
      <c r="R220" s="327">
        <v>11</v>
      </c>
    </row>
    <row r="221" spans="1:18" ht="47.25">
      <c r="A221" s="17">
        <v>214</v>
      </c>
      <c r="B221" s="123" t="s">
        <v>471</v>
      </c>
      <c r="C221" s="123" t="s">
        <v>472</v>
      </c>
      <c r="D221" s="147">
        <v>3.25</v>
      </c>
      <c r="E221" s="231">
        <v>4</v>
      </c>
      <c r="F221" s="60">
        <f t="shared" si="18"/>
        <v>3.625</v>
      </c>
      <c r="G221" s="61">
        <f t="shared" si="19"/>
        <v>10.875</v>
      </c>
      <c r="H221" s="327">
        <v>4</v>
      </c>
      <c r="I221" s="62">
        <f t="shared" si="20"/>
        <v>12</v>
      </c>
      <c r="J221" s="90"/>
      <c r="K221" s="62">
        <f t="shared" si="21"/>
        <v>12</v>
      </c>
      <c r="L221" s="47"/>
      <c r="M221" s="20" t="str">
        <f t="shared" si="22"/>
        <v>Synthèse</v>
      </c>
      <c r="N221" t="str">
        <f t="shared" si="23"/>
        <v>oui</v>
      </c>
      <c r="O221" s="136" t="s">
        <v>471</v>
      </c>
      <c r="P221" s="136" t="s">
        <v>472</v>
      </c>
      <c r="Q221" s="149" t="s">
        <v>1282</v>
      </c>
      <c r="R221" s="327">
        <v>4</v>
      </c>
    </row>
    <row r="222" spans="1:18" ht="20.25">
      <c r="A222" s="17">
        <v>215</v>
      </c>
      <c r="B222" s="123" t="s">
        <v>473</v>
      </c>
      <c r="C222" s="123" t="s">
        <v>474</v>
      </c>
      <c r="D222" s="147">
        <v>8.25</v>
      </c>
      <c r="E222" s="231">
        <v>11</v>
      </c>
      <c r="F222" s="60">
        <f t="shared" si="18"/>
        <v>9.625</v>
      </c>
      <c r="G222" s="61">
        <f t="shared" si="19"/>
        <v>28.875</v>
      </c>
      <c r="H222" s="328"/>
      <c r="I222" s="62">
        <f t="shared" si="20"/>
        <v>28.875</v>
      </c>
      <c r="J222" s="90"/>
      <c r="K222" s="62">
        <f t="shared" si="21"/>
        <v>28.875</v>
      </c>
      <c r="L222" s="47"/>
      <c r="M222" s="20" t="str">
        <f t="shared" si="22"/>
        <v>Juin</v>
      </c>
      <c r="N222" t="str">
        <f t="shared" si="23"/>
        <v>oui</v>
      </c>
      <c r="O222" s="123" t="s">
        <v>473</v>
      </c>
      <c r="P222" s="123" t="s">
        <v>474</v>
      </c>
      <c r="Q222" s="155"/>
      <c r="R222" s="328"/>
    </row>
    <row r="223" spans="1:18" ht="31.5">
      <c r="A223" s="17">
        <v>216</v>
      </c>
      <c r="B223" s="123" t="s">
        <v>475</v>
      </c>
      <c r="C223" s="123" t="s">
        <v>476</v>
      </c>
      <c r="D223" s="147">
        <v>11.5</v>
      </c>
      <c r="E223" s="231">
        <v>10.5</v>
      </c>
      <c r="F223" s="60">
        <f t="shared" si="18"/>
        <v>11</v>
      </c>
      <c r="G223" s="61">
        <f t="shared" si="19"/>
        <v>33</v>
      </c>
      <c r="H223" s="328"/>
      <c r="I223" s="62">
        <f t="shared" si="20"/>
        <v>33</v>
      </c>
      <c r="J223" s="90"/>
      <c r="K223" s="62">
        <f t="shared" si="21"/>
        <v>33</v>
      </c>
      <c r="L223" s="47"/>
      <c r="M223" s="20" t="str">
        <f t="shared" si="22"/>
        <v>Juin</v>
      </c>
      <c r="N223" t="str">
        <f t="shared" si="23"/>
        <v>oui</v>
      </c>
      <c r="O223" s="123" t="s">
        <v>475</v>
      </c>
      <c r="P223" s="123" t="s">
        <v>476</v>
      </c>
      <c r="Q223" s="155"/>
      <c r="R223" s="328"/>
    </row>
    <row r="224" spans="1:18" ht="20.25">
      <c r="A224" s="17">
        <v>217</v>
      </c>
      <c r="B224" s="123" t="s">
        <v>475</v>
      </c>
      <c r="C224" s="123" t="s">
        <v>477</v>
      </c>
      <c r="D224" s="147">
        <v>11</v>
      </c>
      <c r="E224" s="231">
        <v>11</v>
      </c>
      <c r="F224" s="60">
        <f t="shared" si="18"/>
        <v>11</v>
      </c>
      <c r="G224" s="61">
        <f t="shared" si="19"/>
        <v>33</v>
      </c>
      <c r="H224" s="328"/>
      <c r="I224" s="62">
        <f t="shared" si="20"/>
        <v>33</v>
      </c>
      <c r="J224" s="90"/>
      <c r="K224" s="62">
        <f t="shared" si="21"/>
        <v>33</v>
      </c>
      <c r="L224" s="47"/>
      <c r="M224" s="20" t="str">
        <f t="shared" si="22"/>
        <v>Juin</v>
      </c>
      <c r="N224" t="str">
        <f t="shared" si="23"/>
        <v>oui</v>
      </c>
      <c r="O224" s="123" t="s">
        <v>475</v>
      </c>
      <c r="P224" s="123" t="s">
        <v>477</v>
      </c>
      <c r="Q224" s="155"/>
      <c r="R224" s="328"/>
    </row>
    <row r="225" spans="1:18" ht="20.25">
      <c r="A225" s="17">
        <v>218</v>
      </c>
      <c r="B225" s="123" t="s">
        <v>478</v>
      </c>
      <c r="C225" s="123" t="s">
        <v>479</v>
      </c>
      <c r="D225" s="146">
        <v>11</v>
      </c>
      <c r="E225" s="231">
        <v>7</v>
      </c>
      <c r="F225" s="60">
        <f t="shared" si="18"/>
        <v>9</v>
      </c>
      <c r="G225" s="61">
        <f t="shared" si="19"/>
        <v>27</v>
      </c>
      <c r="H225" s="328"/>
      <c r="I225" s="62">
        <f t="shared" si="20"/>
        <v>27</v>
      </c>
      <c r="J225" s="90"/>
      <c r="K225" s="62">
        <f t="shared" si="21"/>
        <v>27</v>
      </c>
      <c r="L225" s="47"/>
      <c r="M225" s="20" t="str">
        <f t="shared" si="22"/>
        <v>Juin</v>
      </c>
      <c r="N225" t="str">
        <f t="shared" si="23"/>
        <v>oui</v>
      </c>
      <c r="O225" s="123" t="s">
        <v>478</v>
      </c>
      <c r="P225" s="123" t="s">
        <v>479</v>
      </c>
      <c r="Q225" s="155"/>
      <c r="R225" s="328"/>
    </row>
    <row r="226" spans="1:18" ht="31.5">
      <c r="A226" s="17">
        <v>219</v>
      </c>
      <c r="B226" s="123" t="s">
        <v>480</v>
      </c>
      <c r="C226" s="123" t="s">
        <v>481</v>
      </c>
      <c r="D226" s="147">
        <v>2.5</v>
      </c>
      <c r="E226" s="231">
        <v>4</v>
      </c>
      <c r="F226" s="60">
        <f t="shared" si="18"/>
        <v>3.25</v>
      </c>
      <c r="G226" s="61">
        <f t="shared" si="19"/>
        <v>9.75</v>
      </c>
      <c r="H226" s="327">
        <v>6</v>
      </c>
      <c r="I226" s="62">
        <f t="shared" si="20"/>
        <v>18</v>
      </c>
      <c r="J226" s="90"/>
      <c r="K226" s="62">
        <f t="shared" si="21"/>
        <v>18</v>
      </c>
      <c r="L226" s="47"/>
      <c r="M226" s="20" t="str">
        <f t="shared" si="22"/>
        <v>Synthèse</v>
      </c>
      <c r="N226" t="str">
        <f t="shared" si="23"/>
        <v>oui</v>
      </c>
      <c r="O226" s="136" t="s">
        <v>480</v>
      </c>
      <c r="P226" s="136" t="s">
        <v>481</v>
      </c>
      <c r="Q226" s="149" t="s">
        <v>1225</v>
      </c>
      <c r="R226" s="327">
        <v>6</v>
      </c>
    </row>
    <row r="227" spans="1:18" ht="20.25">
      <c r="A227" s="17">
        <v>220</v>
      </c>
      <c r="B227" s="123" t="s">
        <v>482</v>
      </c>
      <c r="C227" s="123" t="s">
        <v>206</v>
      </c>
      <c r="D227" s="147">
        <v>14</v>
      </c>
      <c r="E227" s="231">
        <v>13</v>
      </c>
      <c r="F227" s="60">
        <f t="shared" si="18"/>
        <v>13.5</v>
      </c>
      <c r="G227" s="61">
        <f t="shared" si="19"/>
        <v>40.5</v>
      </c>
      <c r="H227" s="328"/>
      <c r="I227" s="62">
        <f t="shared" si="20"/>
        <v>40.5</v>
      </c>
      <c r="J227" s="90"/>
      <c r="K227" s="62">
        <f t="shared" si="21"/>
        <v>40.5</v>
      </c>
      <c r="L227" s="47"/>
      <c r="M227" s="20" t="str">
        <f t="shared" si="22"/>
        <v>Juin</v>
      </c>
      <c r="N227" t="str">
        <f t="shared" si="23"/>
        <v>oui</v>
      </c>
      <c r="O227" s="123" t="s">
        <v>482</v>
      </c>
      <c r="P227" s="123" t="s">
        <v>206</v>
      </c>
      <c r="Q227" s="155"/>
      <c r="R227" s="328"/>
    </row>
    <row r="228" spans="1:18" ht="20.25">
      <c r="A228" s="17">
        <v>221</v>
      </c>
      <c r="B228" s="123" t="s">
        <v>483</v>
      </c>
      <c r="C228" s="123" t="s">
        <v>484</v>
      </c>
      <c r="D228" s="147">
        <v>6</v>
      </c>
      <c r="E228" s="231">
        <v>7</v>
      </c>
      <c r="F228" s="60">
        <f t="shared" si="18"/>
        <v>6.5</v>
      </c>
      <c r="G228" s="61">
        <f t="shared" si="19"/>
        <v>19.5</v>
      </c>
      <c r="H228" s="327">
        <v>11</v>
      </c>
      <c r="I228" s="62">
        <f t="shared" si="20"/>
        <v>33</v>
      </c>
      <c r="J228" s="90"/>
      <c r="K228" s="62">
        <f t="shared" si="21"/>
        <v>33</v>
      </c>
      <c r="L228" s="47"/>
      <c r="M228" s="20" t="str">
        <f t="shared" si="22"/>
        <v>Synthèse</v>
      </c>
      <c r="N228" t="str">
        <f t="shared" si="23"/>
        <v>oui</v>
      </c>
      <c r="O228" s="136" t="s">
        <v>483</v>
      </c>
      <c r="P228" s="136" t="s">
        <v>484</v>
      </c>
      <c r="Q228" s="149" t="s">
        <v>1285</v>
      </c>
      <c r="R228" s="327">
        <v>8</v>
      </c>
    </row>
    <row r="229" spans="1:18" ht="20.25">
      <c r="A229" s="17">
        <v>222</v>
      </c>
      <c r="B229" s="123" t="s">
        <v>485</v>
      </c>
      <c r="C229" s="123" t="s">
        <v>291</v>
      </c>
      <c r="D229" s="147">
        <v>4.25</v>
      </c>
      <c r="E229" s="231">
        <v>7</v>
      </c>
      <c r="F229" s="60">
        <f t="shared" si="18"/>
        <v>5.625</v>
      </c>
      <c r="G229" s="61">
        <f t="shared" si="19"/>
        <v>16.875</v>
      </c>
      <c r="H229" s="327">
        <v>11</v>
      </c>
      <c r="I229" s="62">
        <f t="shared" si="20"/>
        <v>33</v>
      </c>
      <c r="J229" s="90"/>
      <c r="K229" s="62">
        <f t="shared" si="21"/>
        <v>33</v>
      </c>
      <c r="L229" s="47"/>
      <c r="M229" s="20" t="str">
        <f t="shared" si="22"/>
        <v>Synthèse</v>
      </c>
      <c r="N229" t="str">
        <f t="shared" si="23"/>
        <v>oui</v>
      </c>
      <c r="O229" s="136" t="s">
        <v>485</v>
      </c>
      <c r="P229" s="136" t="s">
        <v>291</v>
      </c>
      <c r="Q229" s="149" t="s">
        <v>1269</v>
      </c>
      <c r="R229" s="327">
        <v>8</v>
      </c>
    </row>
    <row r="230" spans="1:18" ht="20.25">
      <c r="A230" s="17">
        <v>223</v>
      </c>
      <c r="B230" s="123" t="s">
        <v>486</v>
      </c>
      <c r="C230" s="123" t="s">
        <v>487</v>
      </c>
      <c r="D230" s="146">
        <v>10</v>
      </c>
      <c r="E230" s="231">
        <v>8.5</v>
      </c>
      <c r="F230" s="60">
        <f t="shared" si="18"/>
        <v>9.25</v>
      </c>
      <c r="G230" s="61">
        <f t="shared" si="19"/>
        <v>27.75</v>
      </c>
      <c r="H230" s="327">
        <v>5</v>
      </c>
      <c r="I230" s="62">
        <f t="shared" si="20"/>
        <v>27.75</v>
      </c>
      <c r="J230" s="90"/>
      <c r="K230" s="62">
        <f t="shared" si="21"/>
        <v>27.75</v>
      </c>
      <c r="L230" s="47"/>
      <c r="M230" s="20" t="str">
        <f t="shared" si="22"/>
        <v>Synthèse</v>
      </c>
      <c r="N230" t="str">
        <f t="shared" si="23"/>
        <v>oui</v>
      </c>
      <c r="O230" s="136" t="s">
        <v>486</v>
      </c>
      <c r="P230" s="136" t="s">
        <v>487</v>
      </c>
      <c r="Q230" s="149" t="s">
        <v>1352</v>
      </c>
      <c r="R230" s="327">
        <v>5</v>
      </c>
    </row>
    <row r="231" spans="1:18" ht="20.25">
      <c r="A231" s="17">
        <v>224</v>
      </c>
      <c r="B231" s="123" t="s">
        <v>488</v>
      </c>
      <c r="C231" s="123" t="s">
        <v>489</v>
      </c>
      <c r="D231" s="147">
        <v>8</v>
      </c>
      <c r="E231" s="231">
        <v>11.5</v>
      </c>
      <c r="F231" s="60">
        <f t="shared" si="18"/>
        <v>9.75</v>
      </c>
      <c r="G231" s="61">
        <f t="shared" si="19"/>
        <v>29.25</v>
      </c>
      <c r="H231" s="328"/>
      <c r="I231" s="62">
        <f t="shared" si="20"/>
        <v>29.25</v>
      </c>
      <c r="J231" s="90"/>
      <c r="K231" s="62">
        <f t="shared" si="21"/>
        <v>29.25</v>
      </c>
      <c r="L231" s="47"/>
      <c r="M231" s="20" t="str">
        <f t="shared" si="22"/>
        <v>Juin</v>
      </c>
      <c r="N231" t="str">
        <f t="shared" si="23"/>
        <v>oui</v>
      </c>
      <c r="O231" s="123" t="s">
        <v>488</v>
      </c>
      <c r="P231" s="123" t="s">
        <v>489</v>
      </c>
      <c r="Q231" s="155"/>
      <c r="R231" s="328"/>
    </row>
    <row r="232" spans="1:18" ht="31.5">
      <c r="A232" s="17">
        <v>225</v>
      </c>
      <c r="B232" s="123" t="s">
        <v>488</v>
      </c>
      <c r="C232" s="123" t="s">
        <v>779</v>
      </c>
      <c r="D232" s="146">
        <v>7.5</v>
      </c>
      <c r="E232" s="231">
        <v>10</v>
      </c>
      <c r="F232" s="60">
        <f t="shared" si="18"/>
        <v>8.75</v>
      </c>
      <c r="G232" s="61">
        <f t="shared" si="19"/>
        <v>26.25</v>
      </c>
      <c r="H232" s="327">
        <v>11</v>
      </c>
      <c r="I232" s="62">
        <f t="shared" si="20"/>
        <v>33</v>
      </c>
      <c r="J232" s="90"/>
      <c r="K232" s="62">
        <f t="shared" si="21"/>
        <v>33</v>
      </c>
      <c r="L232" s="47"/>
      <c r="M232" s="20" t="str">
        <f t="shared" si="22"/>
        <v>Synthèse</v>
      </c>
      <c r="N232" t="str">
        <f t="shared" si="23"/>
        <v>oui</v>
      </c>
      <c r="O232" s="136" t="s">
        <v>488</v>
      </c>
      <c r="P232" s="136" t="s">
        <v>779</v>
      </c>
      <c r="Q232" s="149" t="s">
        <v>1322</v>
      </c>
      <c r="R232" s="327">
        <v>11</v>
      </c>
    </row>
    <row r="233" spans="1:18" ht="20.25">
      <c r="A233" s="17">
        <v>226</v>
      </c>
      <c r="B233" s="123" t="s">
        <v>491</v>
      </c>
      <c r="C233" s="123" t="s">
        <v>492</v>
      </c>
      <c r="D233" s="146">
        <v>12</v>
      </c>
      <c r="E233" s="231">
        <v>18</v>
      </c>
      <c r="F233" s="60">
        <f t="shared" si="18"/>
        <v>15</v>
      </c>
      <c r="G233" s="61">
        <f t="shared" si="19"/>
        <v>45</v>
      </c>
      <c r="H233" s="328"/>
      <c r="I233" s="62">
        <f t="shared" si="20"/>
        <v>45</v>
      </c>
      <c r="J233" s="90"/>
      <c r="K233" s="62">
        <f t="shared" si="21"/>
        <v>45</v>
      </c>
      <c r="L233" s="47"/>
      <c r="M233" s="20" t="str">
        <f t="shared" si="22"/>
        <v>Juin</v>
      </c>
      <c r="N233" t="str">
        <f t="shared" si="23"/>
        <v>oui</v>
      </c>
      <c r="O233" s="123" t="s">
        <v>491</v>
      </c>
      <c r="P233" s="123" t="s">
        <v>492</v>
      </c>
      <c r="Q233" s="155"/>
      <c r="R233" s="328"/>
    </row>
    <row r="234" spans="1:18" ht="20.25">
      <c r="A234" s="17">
        <v>227</v>
      </c>
      <c r="B234" s="123" t="s">
        <v>493</v>
      </c>
      <c r="C234" s="123" t="s">
        <v>67</v>
      </c>
      <c r="D234" s="146">
        <v>11.5</v>
      </c>
      <c r="E234" s="231">
        <v>13</v>
      </c>
      <c r="F234" s="60">
        <f t="shared" si="18"/>
        <v>12.25</v>
      </c>
      <c r="G234" s="61">
        <f t="shared" si="19"/>
        <v>36.75</v>
      </c>
      <c r="H234" s="328"/>
      <c r="I234" s="62">
        <f t="shared" si="20"/>
        <v>36.75</v>
      </c>
      <c r="J234" s="90"/>
      <c r="K234" s="62">
        <f t="shared" si="21"/>
        <v>36.75</v>
      </c>
      <c r="L234" s="47"/>
      <c r="M234" s="20" t="str">
        <f t="shared" si="22"/>
        <v>Juin</v>
      </c>
      <c r="N234" t="str">
        <f t="shared" si="23"/>
        <v>oui</v>
      </c>
      <c r="O234" s="123" t="s">
        <v>493</v>
      </c>
      <c r="P234" s="123" t="s">
        <v>67</v>
      </c>
      <c r="Q234" s="155"/>
      <c r="R234" s="328"/>
    </row>
    <row r="235" spans="1:18" ht="20.25">
      <c r="A235" s="17">
        <v>228</v>
      </c>
      <c r="B235" s="123" t="s">
        <v>494</v>
      </c>
      <c r="C235" s="123" t="s">
        <v>495</v>
      </c>
      <c r="D235" s="147">
        <v>4.25</v>
      </c>
      <c r="E235" s="231">
        <v>6</v>
      </c>
      <c r="F235" s="60">
        <f t="shared" si="18"/>
        <v>5.125</v>
      </c>
      <c r="G235" s="61">
        <f t="shared" si="19"/>
        <v>15.375</v>
      </c>
      <c r="H235" s="142">
        <v>8</v>
      </c>
      <c r="I235" s="62">
        <f t="shared" si="20"/>
        <v>24</v>
      </c>
      <c r="J235" s="90"/>
      <c r="K235" s="62">
        <f t="shared" si="21"/>
        <v>24</v>
      </c>
      <c r="L235" s="47"/>
      <c r="M235" s="20" t="str">
        <f t="shared" si="22"/>
        <v>Synthèse</v>
      </c>
      <c r="N235" t="str">
        <f t="shared" si="23"/>
        <v>oui</v>
      </c>
      <c r="O235" s="136" t="s">
        <v>494</v>
      </c>
      <c r="P235" s="136" t="s">
        <v>495</v>
      </c>
      <c r="Q235" s="149" t="s">
        <v>1277</v>
      </c>
      <c r="R235" s="142">
        <v>8</v>
      </c>
    </row>
    <row r="236" spans="1:18" ht="20.25">
      <c r="A236" s="17">
        <v>229</v>
      </c>
      <c r="B236" s="123" t="s">
        <v>496</v>
      </c>
      <c r="C236" s="123" t="s">
        <v>497</v>
      </c>
      <c r="D236" s="146">
        <v>10.5</v>
      </c>
      <c r="E236" s="231">
        <v>8</v>
      </c>
      <c r="F236" s="60">
        <f t="shared" si="18"/>
        <v>9.25</v>
      </c>
      <c r="G236" s="61">
        <f t="shared" si="19"/>
        <v>27.75</v>
      </c>
      <c r="H236" s="142">
        <v>14</v>
      </c>
      <c r="I236" s="62">
        <f t="shared" si="20"/>
        <v>42</v>
      </c>
      <c r="J236" s="90"/>
      <c r="K236" s="62">
        <f t="shared" si="21"/>
        <v>42</v>
      </c>
      <c r="L236" s="47"/>
      <c r="M236" s="20" t="str">
        <f t="shared" si="22"/>
        <v>Synthèse</v>
      </c>
      <c r="N236" t="str">
        <f t="shared" si="23"/>
        <v>oui</v>
      </c>
      <c r="O236" s="136" t="s">
        <v>496</v>
      </c>
      <c r="P236" s="136" t="s">
        <v>497</v>
      </c>
      <c r="Q236" s="149" t="s">
        <v>1281</v>
      </c>
      <c r="R236" s="142">
        <v>10</v>
      </c>
    </row>
    <row r="237" spans="1:18" ht="20.25">
      <c r="A237" s="17">
        <v>230</v>
      </c>
      <c r="B237" s="123" t="s">
        <v>498</v>
      </c>
      <c r="C237" s="123" t="s">
        <v>397</v>
      </c>
      <c r="D237" s="146">
        <v>6.5</v>
      </c>
      <c r="E237" s="231">
        <v>10.5</v>
      </c>
      <c r="F237" s="60">
        <f t="shared" si="18"/>
        <v>8.5</v>
      </c>
      <c r="G237" s="61">
        <f t="shared" si="19"/>
        <v>25.5</v>
      </c>
      <c r="H237" s="142">
        <v>11</v>
      </c>
      <c r="I237" s="62">
        <f t="shared" si="20"/>
        <v>33</v>
      </c>
      <c r="J237" s="90"/>
      <c r="K237" s="62">
        <f t="shared" si="21"/>
        <v>33</v>
      </c>
      <c r="L237" s="47"/>
      <c r="M237" s="20" t="str">
        <f t="shared" si="22"/>
        <v>Synthèse</v>
      </c>
      <c r="N237" t="str">
        <f t="shared" si="23"/>
        <v>oui</v>
      </c>
      <c r="O237" s="136" t="s">
        <v>498</v>
      </c>
      <c r="P237" s="136" t="s">
        <v>397</v>
      </c>
      <c r="Q237" s="149" t="s">
        <v>1229</v>
      </c>
      <c r="R237" s="142">
        <v>11</v>
      </c>
    </row>
    <row r="238" spans="1:18" ht="20.25">
      <c r="A238" s="17">
        <v>231</v>
      </c>
      <c r="B238" s="123" t="s">
        <v>114</v>
      </c>
      <c r="C238" s="123" t="s">
        <v>477</v>
      </c>
      <c r="D238" s="147">
        <v>5.25</v>
      </c>
      <c r="E238" s="231">
        <v>7</v>
      </c>
      <c r="F238" s="60">
        <f t="shared" si="18"/>
        <v>6.125</v>
      </c>
      <c r="G238" s="61">
        <f t="shared" si="19"/>
        <v>18.375</v>
      </c>
      <c r="H238" s="142">
        <v>4</v>
      </c>
      <c r="I238" s="62">
        <f t="shared" si="20"/>
        <v>18.375</v>
      </c>
      <c r="J238" s="90"/>
      <c r="K238" s="62">
        <f t="shared" si="21"/>
        <v>18.375</v>
      </c>
      <c r="L238" s="47"/>
      <c r="M238" s="20" t="str">
        <f t="shared" si="22"/>
        <v>Synthèse</v>
      </c>
      <c r="N238" t="str">
        <f t="shared" si="23"/>
        <v>oui</v>
      </c>
      <c r="O238" s="136" t="s">
        <v>114</v>
      </c>
      <c r="P238" s="136" t="s">
        <v>477</v>
      </c>
      <c r="Q238" s="149" t="s">
        <v>1369</v>
      </c>
      <c r="R238" s="142">
        <v>4</v>
      </c>
    </row>
    <row r="239" spans="1:18" ht="20.25">
      <c r="A239" s="17">
        <v>232</v>
      </c>
      <c r="B239" s="123" t="s">
        <v>499</v>
      </c>
      <c r="C239" s="123" t="s">
        <v>500</v>
      </c>
      <c r="D239" s="147">
        <v>3.5</v>
      </c>
      <c r="E239" s="231">
        <v>5</v>
      </c>
      <c r="F239" s="60">
        <f t="shared" si="18"/>
        <v>4.25</v>
      </c>
      <c r="G239" s="61">
        <f t="shared" si="19"/>
        <v>12.75</v>
      </c>
      <c r="H239" s="142">
        <v>5</v>
      </c>
      <c r="I239" s="62">
        <f t="shared" si="20"/>
        <v>15</v>
      </c>
      <c r="J239" s="90"/>
      <c r="K239" s="62">
        <f t="shared" si="21"/>
        <v>15</v>
      </c>
      <c r="L239" s="47"/>
      <c r="M239" s="20" t="str">
        <f t="shared" si="22"/>
        <v>Synthèse</v>
      </c>
      <c r="N239" t="str">
        <f t="shared" si="23"/>
        <v>oui</v>
      </c>
      <c r="O239" s="136" t="s">
        <v>499</v>
      </c>
      <c r="P239" s="136" t="s">
        <v>500</v>
      </c>
      <c r="Q239" s="149" t="s">
        <v>1238</v>
      </c>
      <c r="R239" s="142">
        <v>5</v>
      </c>
    </row>
    <row r="240" spans="1:18" ht="20.25">
      <c r="A240" s="17">
        <v>233</v>
      </c>
      <c r="B240" s="123" t="s">
        <v>501</v>
      </c>
      <c r="C240" s="123" t="s">
        <v>67</v>
      </c>
      <c r="D240" s="147">
        <v>6.5</v>
      </c>
      <c r="E240" s="231">
        <v>12.5</v>
      </c>
      <c r="F240" s="60">
        <f t="shared" si="18"/>
        <v>9.5</v>
      </c>
      <c r="G240" s="61">
        <f t="shared" si="19"/>
        <v>28.5</v>
      </c>
      <c r="H240" s="231"/>
      <c r="I240" s="62">
        <f t="shared" si="20"/>
        <v>28.5</v>
      </c>
      <c r="J240" s="90"/>
      <c r="K240" s="62">
        <f t="shared" si="21"/>
        <v>28.5</v>
      </c>
      <c r="L240" s="47"/>
      <c r="M240" s="20" t="str">
        <f t="shared" si="22"/>
        <v>Juin</v>
      </c>
      <c r="N240" t="str">
        <f t="shared" si="23"/>
        <v>oui</v>
      </c>
      <c r="O240" s="123" t="s">
        <v>501</v>
      </c>
      <c r="P240" s="123" t="s">
        <v>67</v>
      </c>
      <c r="Q240" s="155"/>
      <c r="R240" s="231"/>
    </row>
    <row r="241" spans="1:18" ht="20.25">
      <c r="A241" s="17">
        <v>234</v>
      </c>
      <c r="B241" s="123" t="s">
        <v>502</v>
      </c>
      <c r="C241" s="123" t="s">
        <v>503</v>
      </c>
      <c r="D241" s="147">
        <v>2.75</v>
      </c>
      <c r="E241" s="231"/>
      <c r="F241" s="60">
        <f t="shared" si="18"/>
        <v>1.375</v>
      </c>
      <c r="G241" s="61">
        <f t="shared" si="19"/>
        <v>4.125</v>
      </c>
      <c r="H241" s="142">
        <v>4</v>
      </c>
      <c r="I241" s="62">
        <f t="shared" si="20"/>
        <v>12</v>
      </c>
      <c r="J241" s="90"/>
      <c r="K241" s="62">
        <f t="shared" si="21"/>
        <v>12</v>
      </c>
      <c r="L241" s="47"/>
      <c r="M241" s="20" t="str">
        <f t="shared" si="22"/>
        <v>Synthèse</v>
      </c>
      <c r="N241" t="str">
        <f t="shared" si="23"/>
        <v>oui</v>
      </c>
      <c r="O241" s="136" t="s">
        <v>502</v>
      </c>
      <c r="P241" s="136" t="s">
        <v>503</v>
      </c>
      <c r="Q241" s="149" t="s">
        <v>1278</v>
      </c>
      <c r="R241" s="142">
        <v>4</v>
      </c>
    </row>
    <row r="242" spans="1:18" ht="20.25">
      <c r="A242" s="17">
        <v>235</v>
      </c>
      <c r="B242" s="123" t="s">
        <v>504</v>
      </c>
      <c r="C242" s="123" t="s">
        <v>505</v>
      </c>
      <c r="D242" s="147">
        <v>5</v>
      </c>
      <c r="E242" s="231">
        <v>12.5</v>
      </c>
      <c r="F242" s="60">
        <f t="shared" si="18"/>
        <v>8.75</v>
      </c>
      <c r="G242" s="61">
        <f t="shared" si="19"/>
        <v>26.25</v>
      </c>
      <c r="H242" s="142">
        <v>12</v>
      </c>
      <c r="I242" s="62">
        <f t="shared" si="20"/>
        <v>36</v>
      </c>
      <c r="J242" s="90"/>
      <c r="K242" s="62">
        <f t="shared" si="21"/>
        <v>36</v>
      </c>
      <c r="L242" s="47"/>
      <c r="M242" s="20" t="str">
        <f t="shared" si="22"/>
        <v>Synthèse</v>
      </c>
      <c r="N242" t="str">
        <f t="shared" si="23"/>
        <v>oui</v>
      </c>
      <c r="O242" s="136" t="s">
        <v>504</v>
      </c>
      <c r="P242" s="136" t="s">
        <v>505</v>
      </c>
      <c r="Q242" s="149" t="s">
        <v>1304</v>
      </c>
      <c r="R242" s="142">
        <v>12</v>
      </c>
    </row>
    <row r="243" spans="1:18" ht="20.25">
      <c r="A243" s="17">
        <v>236</v>
      </c>
      <c r="B243" s="123" t="s">
        <v>506</v>
      </c>
      <c r="C243" s="123" t="s">
        <v>500</v>
      </c>
      <c r="D243" s="147">
        <v>2.25</v>
      </c>
      <c r="E243" s="231">
        <v>5</v>
      </c>
      <c r="F243" s="60">
        <f t="shared" si="18"/>
        <v>3.625</v>
      </c>
      <c r="G243" s="61">
        <f t="shared" si="19"/>
        <v>10.875</v>
      </c>
      <c r="H243" s="142">
        <v>4</v>
      </c>
      <c r="I243" s="62">
        <f t="shared" si="20"/>
        <v>12</v>
      </c>
      <c r="J243" s="90"/>
      <c r="K243" s="62">
        <f t="shared" si="21"/>
        <v>12</v>
      </c>
      <c r="L243" s="47"/>
      <c r="M243" s="20" t="str">
        <f t="shared" si="22"/>
        <v>Synthèse</v>
      </c>
      <c r="N243" t="str">
        <f t="shared" si="23"/>
        <v>oui</v>
      </c>
      <c r="O243" s="136" t="s">
        <v>506</v>
      </c>
      <c r="P243" s="136" t="s">
        <v>500</v>
      </c>
      <c r="Q243" s="149" t="s">
        <v>1274</v>
      </c>
      <c r="R243" s="142">
        <v>4</v>
      </c>
    </row>
    <row r="244" spans="1:18" ht="20.25">
      <c r="A244" s="17">
        <v>237</v>
      </c>
      <c r="B244" s="123" t="s">
        <v>507</v>
      </c>
      <c r="C244" s="123" t="s">
        <v>508</v>
      </c>
      <c r="D244" s="146">
        <v>8</v>
      </c>
      <c r="E244" s="231">
        <v>11</v>
      </c>
      <c r="F244" s="60">
        <f t="shared" si="18"/>
        <v>9.5</v>
      </c>
      <c r="G244" s="61">
        <f t="shared" si="19"/>
        <v>28.5</v>
      </c>
      <c r="H244" s="231"/>
      <c r="I244" s="62">
        <f t="shared" si="20"/>
        <v>28.5</v>
      </c>
      <c r="J244" s="90"/>
      <c r="K244" s="62">
        <f t="shared" si="21"/>
        <v>28.5</v>
      </c>
      <c r="L244" s="47"/>
      <c r="M244" s="20" t="str">
        <f t="shared" si="22"/>
        <v>Juin</v>
      </c>
      <c r="N244" t="str">
        <f t="shared" si="23"/>
        <v>oui</v>
      </c>
      <c r="O244" s="123" t="s">
        <v>507</v>
      </c>
      <c r="P244" s="123" t="s">
        <v>508</v>
      </c>
      <c r="Q244" s="155"/>
      <c r="R244" s="231"/>
    </row>
    <row r="245" spans="1:18" ht="20.25">
      <c r="A245" s="17">
        <v>238</v>
      </c>
      <c r="B245" s="123" t="s">
        <v>509</v>
      </c>
      <c r="C245" s="123" t="s">
        <v>510</v>
      </c>
      <c r="D245" s="146">
        <v>10</v>
      </c>
      <c r="E245" s="231">
        <v>15</v>
      </c>
      <c r="F245" s="60">
        <f t="shared" si="18"/>
        <v>12.5</v>
      </c>
      <c r="G245" s="61">
        <f t="shared" si="19"/>
        <v>37.5</v>
      </c>
      <c r="H245" s="231"/>
      <c r="I245" s="62">
        <f t="shared" si="20"/>
        <v>37.5</v>
      </c>
      <c r="J245" s="90"/>
      <c r="K245" s="62">
        <f t="shared" si="21"/>
        <v>37.5</v>
      </c>
      <c r="L245" s="47"/>
      <c r="M245" s="20" t="str">
        <f t="shared" si="22"/>
        <v>Juin</v>
      </c>
      <c r="N245" t="str">
        <f t="shared" si="23"/>
        <v>oui</v>
      </c>
      <c r="O245" s="123" t="s">
        <v>509</v>
      </c>
      <c r="P245" s="123" t="s">
        <v>510</v>
      </c>
      <c r="Q245" s="155"/>
      <c r="R245" s="231"/>
    </row>
    <row r="246" spans="1:18" ht="20.25">
      <c r="A246" s="17">
        <v>239</v>
      </c>
      <c r="B246" s="123" t="s">
        <v>511</v>
      </c>
      <c r="C246" s="123" t="s">
        <v>512</v>
      </c>
      <c r="D246" s="147">
        <v>8</v>
      </c>
      <c r="E246" s="231">
        <v>10</v>
      </c>
      <c r="F246" s="60">
        <f t="shared" si="18"/>
        <v>9</v>
      </c>
      <c r="G246" s="61">
        <f t="shared" si="19"/>
        <v>27</v>
      </c>
      <c r="H246" s="142">
        <v>6</v>
      </c>
      <c r="I246" s="62">
        <f t="shared" si="20"/>
        <v>27</v>
      </c>
      <c r="J246" s="90"/>
      <c r="K246" s="62">
        <f t="shared" si="21"/>
        <v>27</v>
      </c>
      <c r="L246" s="47"/>
      <c r="M246" s="20" t="str">
        <f t="shared" si="22"/>
        <v>Synthèse</v>
      </c>
      <c r="N246" t="str">
        <f t="shared" si="23"/>
        <v>oui</v>
      </c>
      <c r="O246" s="136" t="s">
        <v>511</v>
      </c>
      <c r="P246" s="136" t="s">
        <v>512</v>
      </c>
      <c r="Q246" s="149" t="s">
        <v>1330</v>
      </c>
      <c r="R246" s="142">
        <v>6</v>
      </c>
    </row>
    <row r="247" spans="1:18" ht="20.25">
      <c r="A247" s="17">
        <v>240</v>
      </c>
      <c r="B247" s="123" t="s">
        <v>513</v>
      </c>
      <c r="C247" s="123" t="s">
        <v>514</v>
      </c>
      <c r="D247" s="147">
        <v>3.5</v>
      </c>
      <c r="E247" s="231">
        <v>12</v>
      </c>
      <c r="F247" s="60">
        <f t="shared" si="18"/>
        <v>7.75</v>
      </c>
      <c r="G247" s="61">
        <f t="shared" si="19"/>
        <v>23.25</v>
      </c>
      <c r="H247" s="142">
        <v>11</v>
      </c>
      <c r="I247" s="62">
        <f t="shared" si="20"/>
        <v>33</v>
      </c>
      <c r="J247" s="90"/>
      <c r="K247" s="62">
        <f t="shared" si="21"/>
        <v>33</v>
      </c>
      <c r="L247" s="47"/>
      <c r="M247" s="20" t="str">
        <f t="shared" si="22"/>
        <v>Synthèse</v>
      </c>
      <c r="N247" t="str">
        <f t="shared" si="23"/>
        <v>oui</v>
      </c>
      <c r="O247" s="136" t="s">
        <v>513</v>
      </c>
      <c r="P247" s="136" t="s">
        <v>514</v>
      </c>
      <c r="Q247" s="149" t="s">
        <v>1433</v>
      </c>
      <c r="R247" s="142">
        <v>11</v>
      </c>
    </row>
    <row r="248" spans="1:18" ht="20.25">
      <c r="A248" s="17">
        <v>241</v>
      </c>
      <c r="B248" s="123" t="s">
        <v>115</v>
      </c>
      <c r="C248" s="123" t="s">
        <v>515</v>
      </c>
      <c r="D248" s="147">
        <v>2.5</v>
      </c>
      <c r="E248" s="231">
        <v>5</v>
      </c>
      <c r="F248" s="60">
        <f t="shared" si="18"/>
        <v>3.75</v>
      </c>
      <c r="G248" s="61">
        <f t="shared" si="19"/>
        <v>11.25</v>
      </c>
      <c r="H248" s="142">
        <v>5</v>
      </c>
      <c r="I248" s="62">
        <f t="shared" si="20"/>
        <v>15</v>
      </c>
      <c r="J248" s="90"/>
      <c r="K248" s="62">
        <f t="shared" si="21"/>
        <v>15</v>
      </c>
      <c r="L248" s="47"/>
      <c r="M248" s="20" t="str">
        <f t="shared" si="22"/>
        <v>Synthèse</v>
      </c>
      <c r="N248" t="str">
        <f t="shared" si="23"/>
        <v>oui</v>
      </c>
      <c r="O248" s="136" t="s">
        <v>115</v>
      </c>
      <c r="P248" s="136" t="s">
        <v>515</v>
      </c>
      <c r="Q248" s="149" t="s">
        <v>1326</v>
      </c>
      <c r="R248" s="142">
        <v>5</v>
      </c>
    </row>
    <row r="249" spans="1:18" ht="20.25">
      <c r="A249" s="17">
        <v>242</v>
      </c>
      <c r="B249" s="123" t="s">
        <v>780</v>
      </c>
      <c r="C249" s="123" t="s">
        <v>516</v>
      </c>
      <c r="D249" s="146">
        <v>14</v>
      </c>
      <c r="E249" s="231">
        <v>13</v>
      </c>
      <c r="F249" s="60">
        <f t="shared" si="18"/>
        <v>13.5</v>
      </c>
      <c r="G249" s="61">
        <f t="shared" si="19"/>
        <v>40.5</v>
      </c>
      <c r="H249" s="231"/>
      <c r="I249" s="62">
        <f t="shared" si="20"/>
        <v>40.5</v>
      </c>
      <c r="J249" s="90"/>
      <c r="K249" s="62">
        <f t="shared" si="21"/>
        <v>40.5</v>
      </c>
      <c r="L249" s="47"/>
      <c r="M249" s="20" t="str">
        <f t="shared" si="22"/>
        <v>Juin</v>
      </c>
      <c r="N249" t="str">
        <f t="shared" si="23"/>
        <v>oui</v>
      </c>
      <c r="O249" s="123" t="s">
        <v>780</v>
      </c>
      <c r="P249" s="123" t="s">
        <v>516</v>
      </c>
      <c r="Q249" s="155"/>
      <c r="R249" s="231"/>
    </row>
    <row r="250" spans="1:18" ht="20.25">
      <c r="A250" s="17">
        <v>243</v>
      </c>
      <c r="B250" s="123" t="s">
        <v>517</v>
      </c>
      <c r="C250" s="123" t="s">
        <v>518</v>
      </c>
      <c r="D250" s="147">
        <v>4.5</v>
      </c>
      <c r="E250" s="231">
        <v>5</v>
      </c>
      <c r="F250" s="60">
        <f t="shared" si="18"/>
        <v>4.75</v>
      </c>
      <c r="G250" s="61">
        <f t="shared" si="19"/>
        <v>14.25</v>
      </c>
      <c r="H250" s="142">
        <v>4</v>
      </c>
      <c r="I250" s="62">
        <f t="shared" si="20"/>
        <v>14.25</v>
      </c>
      <c r="J250" s="90"/>
      <c r="K250" s="62">
        <f t="shared" si="21"/>
        <v>14.25</v>
      </c>
      <c r="L250" s="47"/>
      <c r="M250" s="20" t="str">
        <f t="shared" si="22"/>
        <v>Synthèse</v>
      </c>
      <c r="N250" t="str">
        <f t="shared" si="23"/>
        <v>oui</v>
      </c>
      <c r="O250" s="136" t="s">
        <v>517</v>
      </c>
      <c r="P250" s="136" t="s">
        <v>518</v>
      </c>
      <c r="Q250" s="149" t="s">
        <v>1434</v>
      </c>
      <c r="R250" s="142">
        <v>4</v>
      </c>
    </row>
    <row r="251" spans="1:18" ht="20.25">
      <c r="A251" s="17">
        <v>244</v>
      </c>
      <c r="B251" s="123" t="s">
        <v>116</v>
      </c>
      <c r="C251" s="123" t="s">
        <v>519</v>
      </c>
      <c r="D251" s="146">
        <v>8.5</v>
      </c>
      <c r="E251" s="231">
        <v>9</v>
      </c>
      <c r="F251" s="60">
        <f t="shared" si="18"/>
        <v>8.75</v>
      </c>
      <c r="G251" s="61">
        <f t="shared" si="19"/>
        <v>26.25</v>
      </c>
      <c r="H251" s="142">
        <v>11</v>
      </c>
      <c r="I251" s="62">
        <f t="shared" si="20"/>
        <v>33</v>
      </c>
      <c r="J251" s="90"/>
      <c r="K251" s="62">
        <f t="shared" si="21"/>
        <v>33</v>
      </c>
      <c r="L251" s="47"/>
      <c r="M251" s="20" t="str">
        <f t="shared" si="22"/>
        <v>Synthèse</v>
      </c>
      <c r="N251" t="str">
        <f t="shared" si="23"/>
        <v>oui</v>
      </c>
      <c r="O251" s="136" t="s">
        <v>116</v>
      </c>
      <c r="P251" s="136" t="s">
        <v>519</v>
      </c>
      <c r="Q251" s="149" t="s">
        <v>1423</v>
      </c>
      <c r="R251" s="142">
        <v>11</v>
      </c>
    </row>
    <row r="252" spans="1:18" ht="20.25">
      <c r="A252" s="17">
        <v>245</v>
      </c>
      <c r="B252" s="123" t="s">
        <v>520</v>
      </c>
      <c r="C252" s="123" t="s">
        <v>215</v>
      </c>
      <c r="D252" s="147">
        <v>12.75</v>
      </c>
      <c r="E252" s="231">
        <v>16.5</v>
      </c>
      <c r="F252" s="60">
        <f t="shared" si="18"/>
        <v>14.625</v>
      </c>
      <c r="G252" s="61">
        <f t="shared" si="19"/>
        <v>43.875</v>
      </c>
      <c r="H252" s="231"/>
      <c r="I252" s="62">
        <f t="shared" si="20"/>
        <v>43.875</v>
      </c>
      <c r="J252" s="90"/>
      <c r="K252" s="62">
        <f t="shared" si="21"/>
        <v>43.875</v>
      </c>
      <c r="L252" s="47"/>
      <c r="M252" s="20" t="str">
        <f t="shared" si="22"/>
        <v>Juin</v>
      </c>
      <c r="N252" t="str">
        <f t="shared" si="23"/>
        <v>oui</v>
      </c>
      <c r="O252" s="123" t="s">
        <v>520</v>
      </c>
      <c r="P252" s="123" t="s">
        <v>215</v>
      </c>
      <c r="Q252" s="155"/>
      <c r="R252" s="231"/>
    </row>
    <row r="253" spans="1:18" ht="47.25">
      <c r="A253" s="17">
        <v>246</v>
      </c>
      <c r="B253" s="123" t="s">
        <v>521</v>
      </c>
      <c r="C253" s="123" t="s">
        <v>522</v>
      </c>
      <c r="D253" s="147">
        <v>9.25</v>
      </c>
      <c r="E253" s="231">
        <v>12</v>
      </c>
      <c r="F253" s="60">
        <f t="shared" si="18"/>
        <v>10.625</v>
      </c>
      <c r="G253" s="61">
        <f t="shared" si="19"/>
        <v>31.875</v>
      </c>
      <c r="H253" s="231"/>
      <c r="I253" s="62">
        <f t="shared" si="20"/>
        <v>31.875</v>
      </c>
      <c r="J253" s="90"/>
      <c r="K253" s="62">
        <f t="shared" si="21"/>
        <v>31.875</v>
      </c>
      <c r="L253" s="47"/>
      <c r="M253" s="20" t="str">
        <f t="shared" si="22"/>
        <v>Juin</v>
      </c>
      <c r="N253" t="str">
        <f t="shared" si="23"/>
        <v>oui</v>
      </c>
      <c r="O253" s="123" t="s">
        <v>521</v>
      </c>
      <c r="P253" s="123" t="s">
        <v>522</v>
      </c>
      <c r="Q253" s="155"/>
      <c r="R253" s="231"/>
    </row>
    <row r="254" spans="1:18" ht="20.25">
      <c r="A254" s="17">
        <v>247</v>
      </c>
      <c r="B254" s="123" t="s">
        <v>523</v>
      </c>
      <c r="C254" s="123" t="s">
        <v>61</v>
      </c>
      <c r="D254" s="146">
        <v>13</v>
      </c>
      <c r="E254" s="231">
        <v>7</v>
      </c>
      <c r="F254" s="60">
        <f t="shared" si="18"/>
        <v>10</v>
      </c>
      <c r="G254" s="61">
        <f t="shared" si="19"/>
        <v>30</v>
      </c>
      <c r="H254" s="231"/>
      <c r="I254" s="62">
        <f t="shared" si="20"/>
        <v>30</v>
      </c>
      <c r="J254" s="90"/>
      <c r="K254" s="62">
        <f t="shared" si="21"/>
        <v>30</v>
      </c>
      <c r="L254" s="47"/>
      <c r="M254" s="20" t="str">
        <f t="shared" si="22"/>
        <v>Juin</v>
      </c>
      <c r="N254" t="str">
        <f t="shared" si="23"/>
        <v>oui</v>
      </c>
      <c r="O254" s="123" t="s">
        <v>523</v>
      </c>
      <c r="P254" s="123" t="s">
        <v>61</v>
      </c>
      <c r="Q254" s="155"/>
      <c r="R254" s="231"/>
    </row>
    <row r="255" spans="1:18" ht="31.5">
      <c r="A255" s="17">
        <v>248</v>
      </c>
      <c r="B255" s="123" t="s">
        <v>524</v>
      </c>
      <c r="C255" s="123" t="s">
        <v>425</v>
      </c>
      <c r="D255" s="147">
        <v>5</v>
      </c>
      <c r="E255" s="231">
        <v>7</v>
      </c>
      <c r="F255" s="60">
        <f t="shared" si="18"/>
        <v>6</v>
      </c>
      <c r="G255" s="61">
        <f t="shared" si="19"/>
        <v>18</v>
      </c>
      <c r="H255" s="142">
        <v>6</v>
      </c>
      <c r="I255" s="62">
        <f t="shared" si="20"/>
        <v>18</v>
      </c>
      <c r="J255" s="90"/>
      <c r="K255" s="62">
        <f t="shared" si="21"/>
        <v>18</v>
      </c>
      <c r="L255" s="47"/>
      <c r="M255" s="20" t="str">
        <f t="shared" si="22"/>
        <v>Synthèse</v>
      </c>
      <c r="N255" t="str">
        <f t="shared" si="23"/>
        <v>oui</v>
      </c>
      <c r="O255" s="136" t="s">
        <v>524</v>
      </c>
      <c r="P255" s="136" t="s">
        <v>425</v>
      </c>
      <c r="Q255" s="149" t="s">
        <v>1418</v>
      </c>
      <c r="R255" s="142">
        <v>6</v>
      </c>
    </row>
    <row r="256" spans="1:18" ht="20.25">
      <c r="A256" s="17">
        <v>249</v>
      </c>
      <c r="B256" s="123" t="s">
        <v>525</v>
      </c>
      <c r="C256" s="123" t="s">
        <v>359</v>
      </c>
      <c r="D256" s="147">
        <v>9.25</v>
      </c>
      <c r="E256" s="231">
        <v>11</v>
      </c>
      <c r="F256" s="60">
        <f t="shared" si="18"/>
        <v>10.125</v>
      </c>
      <c r="G256" s="61">
        <f t="shared" si="19"/>
        <v>30.375</v>
      </c>
      <c r="H256" s="231"/>
      <c r="I256" s="62">
        <f t="shared" si="20"/>
        <v>30.375</v>
      </c>
      <c r="J256" s="90"/>
      <c r="K256" s="62">
        <f t="shared" si="21"/>
        <v>30.375</v>
      </c>
      <c r="L256" s="47"/>
      <c r="M256" s="20" t="str">
        <f t="shared" si="22"/>
        <v>Juin</v>
      </c>
      <c r="N256" t="str">
        <f t="shared" si="23"/>
        <v>oui</v>
      </c>
      <c r="O256" s="123" t="s">
        <v>525</v>
      </c>
      <c r="P256" s="123" t="s">
        <v>359</v>
      </c>
      <c r="Q256" s="155"/>
      <c r="R256" s="231"/>
    </row>
    <row r="257" spans="1:18" ht="20.25">
      <c r="A257" s="17">
        <v>250</v>
      </c>
      <c r="B257" s="123" t="s">
        <v>526</v>
      </c>
      <c r="C257" s="123" t="s">
        <v>527</v>
      </c>
      <c r="D257" s="146">
        <v>7</v>
      </c>
      <c r="E257" s="231">
        <v>8</v>
      </c>
      <c r="F257" s="60">
        <f t="shared" si="18"/>
        <v>7.5</v>
      </c>
      <c r="G257" s="61">
        <f t="shared" si="19"/>
        <v>22.5</v>
      </c>
      <c r="H257" s="142">
        <v>13.5</v>
      </c>
      <c r="I257" s="62">
        <f t="shared" si="20"/>
        <v>40.5</v>
      </c>
      <c r="J257" s="90"/>
      <c r="K257" s="62">
        <f t="shared" si="21"/>
        <v>40.5</v>
      </c>
      <c r="L257" s="47"/>
      <c r="M257" s="20" t="str">
        <f t="shared" si="22"/>
        <v>Synthèse</v>
      </c>
      <c r="N257" t="str">
        <f t="shared" si="23"/>
        <v>oui</v>
      </c>
      <c r="O257" s="136" t="s">
        <v>526</v>
      </c>
      <c r="P257" s="136" t="s">
        <v>527</v>
      </c>
      <c r="Q257" s="149" t="s">
        <v>1314</v>
      </c>
      <c r="R257" s="142">
        <v>12</v>
      </c>
    </row>
    <row r="258" spans="1:18" ht="31.5">
      <c r="A258" s="17">
        <v>251</v>
      </c>
      <c r="B258" s="123" t="s">
        <v>528</v>
      </c>
      <c r="C258" s="123" t="s">
        <v>529</v>
      </c>
      <c r="D258" s="147">
        <v>2.75</v>
      </c>
      <c r="E258" s="231">
        <v>5</v>
      </c>
      <c r="F258" s="60">
        <f t="shared" si="18"/>
        <v>3.875</v>
      </c>
      <c r="G258" s="61">
        <f t="shared" si="19"/>
        <v>11.625</v>
      </c>
      <c r="H258" s="142">
        <v>7</v>
      </c>
      <c r="I258" s="62">
        <f t="shared" si="20"/>
        <v>21</v>
      </c>
      <c r="J258" s="90"/>
      <c r="K258" s="62">
        <f t="shared" si="21"/>
        <v>21</v>
      </c>
      <c r="L258" s="47"/>
      <c r="M258" s="20" t="str">
        <f t="shared" si="22"/>
        <v>Synthèse</v>
      </c>
      <c r="N258" t="str">
        <f t="shared" si="23"/>
        <v>oui</v>
      </c>
      <c r="O258" s="136" t="s">
        <v>528</v>
      </c>
      <c r="P258" s="136" t="s">
        <v>529</v>
      </c>
      <c r="Q258" s="149" t="s">
        <v>1422</v>
      </c>
      <c r="R258" s="142">
        <v>7</v>
      </c>
    </row>
    <row r="259" spans="1:18" ht="20.25">
      <c r="A259" s="17">
        <v>252</v>
      </c>
      <c r="B259" s="123" t="s">
        <v>530</v>
      </c>
      <c r="C259" s="123" t="s">
        <v>531</v>
      </c>
      <c r="D259" s="147">
        <v>1.25</v>
      </c>
      <c r="E259" s="231">
        <v>8</v>
      </c>
      <c r="F259" s="60">
        <f t="shared" si="18"/>
        <v>4.625</v>
      </c>
      <c r="G259" s="61">
        <f t="shared" si="19"/>
        <v>13.875</v>
      </c>
      <c r="H259" s="142">
        <v>5</v>
      </c>
      <c r="I259" s="62">
        <f t="shared" si="20"/>
        <v>15</v>
      </c>
      <c r="J259" s="90"/>
      <c r="K259" s="62">
        <f t="shared" si="21"/>
        <v>15</v>
      </c>
      <c r="L259" s="47"/>
      <c r="M259" s="20" t="str">
        <f t="shared" si="22"/>
        <v>Synthèse</v>
      </c>
      <c r="N259" t="str">
        <f t="shared" si="23"/>
        <v>oui</v>
      </c>
      <c r="O259" s="136" t="s">
        <v>530</v>
      </c>
      <c r="P259" s="136" t="s">
        <v>531</v>
      </c>
      <c r="Q259" s="149" t="s">
        <v>1315</v>
      </c>
      <c r="R259" s="142">
        <v>5</v>
      </c>
    </row>
    <row r="260" spans="1:18" ht="20.25">
      <c r="A260" s="17">
        <v>253</v>
      </c>
      <c r="B260" s="123" t="s">
        <v>117</v>
      </c>
      <c r="C260" s="123" t="s">
        <v>492</v>
      </c>
      <c r="D260" s="147">
        <v>5.25</v>
      </c>
      <c r="E260" s="231">
        <v>7</v>
      </c>
      <c r="F260" s="60">
        <f t="shared" si="18"/>
        <v>6.125</v>
      </c>
      <c r="G260" s="61">
        <f t="shared" si="19"/>
        <v>18.375</v>
      </c>
      <c r="H260" s="142">
        <v>5</v>
      </c>
      <c r="I260" s="62">
        <f t="shared" si="20"/>
        <v>18.375</v>
      </c>
      <c r="J260" s="90"/>
      <c r="K260" s="62">
        <f t="shared" si="21"/>
        <v>18.375</v>
      </c>
      <c r="L260" s="47"/>
      <c r="M260" s="20" t="str">
        <f t="shared" si="22"/>
        <v>Synthèse</v>
      </c>
      <c r="N260" t="str">
        <f t="shared" si="23"/>
        <v>oui</v>
      </c>
      <c r="O260" s="136" t="s">
        <v>117</v>
      </c>
      <c r="P260" s="136" t="s">
        <v>492</v>
      </c>
      <c r="Q260" s="149" t="s">
        <v>1319</v>
      </c>
      <c r="R260" s="142">
        <v>5</v>
      </c>
    </row>
    <row r="261" spans="1:18" ht="20.25">
      <c r="A261" s="17">
        <v>254</v>
      </c>
      <c r="B261" s="123" t="s">
        <v>532</v>
      </c>
      <c r="C261" s="123" t="s">
        <v>533</v>
      </c>
      <c r="D261" s="147">
        <v>8.75</v>
      </c>
      <c r="E261" s="231">
        <v>13.5</v>
      </c>
      <c r="F261" s="60">
        <f t="shared" si="18"/>
        <v>11.125</v>
      </c>
      <c r="G261" s="61">
        <f t="shared" si="19"/>
        <v>33.375</v>
      </c>
      <c r="H261" s="231"/>
      <c r="I261" s="62">
        <f t="shared" si="20"/>
        <v>33.375</v>
      </c>
      <c r="J261" s="90"/>
      <c r="K261" s="62">
        <f t="shared" si="21"/>
        <v>33.375</v>
      </c>
      <c r="L261" s="47"/>
      <c r="M261" s="20" t="str">
        <f t="shared" si="22"/>
        <v>Juin</v>
      </c>
      <c r="N261" t="str">
        <f t="shared" si="23"/>
        <v>oui</v>
      </c>
      <c r="O261" s="123" t="s">
        <v>532</v>
      </c>
      <c r="P261" s="123" t="s">
        <v>533</v>
      </c>
      <c r="Q261" s="155"/>
      <c r="R261" s="231"/>
    </row>
    <row r="262" spans="1:18" ht="20.25">
      <c r="A262" s="17">
        <v>255</v>
      </c>
      <c r="B262" s="123" t="s">
        <v>85</v>
      </c>
      <c r="C262" s="123" t="s">
        <v>534</v>
      </c>
      <c r="D262" s="147">
        <v>7.25</v>
      </c>
      <c r="E262" s="231">
        <v>8</v>
      </c>
      <c r="F262" s="60">
        <f t="shared" si="18"/>
        <v>7.625</v>
      </c>
      <c r="G262" s="61">
        <f t="shared" si="19"/>
        <v>22.875</v>
      </c>
      <c r="H262" s="142">
        <v>12</v>
      </c>
      <c r="I262" s="62">
        <f t="shared" si="20"/>
        <v>36</v>
      </c>
      <c r="J262" s="90"/>
      <c r="K262" s="62">
        <f t="shared" si="21"/>
        <v>36</v>
      </c>
      <c r="L262" s="47"/>
      <c r="M262" s="20" t="str">
        <f t="shared" si="22"/>
        <v>Synthèse</v>
      </c>
      <c r="N262" t="str">
        <f t="shared" si="23"/>
        <v>oui</v>
      </c>
      <c r="O262" s="136" t="s">
        <v>85</v>
      </c>
      <c r="P262" s="136" t="s">
        <v>534</v>
      </c>
      <c r="Q262" s="149" t="s">
        <v>1321</v>
      </c>
      <c r="R262" s="142">
        <v>10</v>
      </c>
    </row>
    <row r="263" spans="1:18" ht="20.25">
      <c r="A263" s="17">
        <v>256</v>
      </c>
      <c r="B263" s="123" t="s">
        <v>535</v>
      </c>
      <c r="C263" s="123" t="s">
        <v>536</v>
      </c>
      <c r="D263" s="147">
        <v>7.25</v>
      </c>
      <c r="E263" s="231">
        <v>11</v>
      </c>
      <c r="F263" s="60">
        <f t="shared" si="18"/>
        <v>9.125</v>
      </c>
      <c r="G263" s="61">
        <f t="shared" si="19"/>
        <v>27.375</v>
      </c>
      <c r="H263" s="231"/>
      <c r="I263" s="62">
        <f t="shared" si="20"/>
        <v>27.375</v>
      </c>
      <c r="J263" s="90"/>
      <c r="K263" s="62">
        <f t="shared" si="21"/>
        <v>27.375</v>
      </c>
      <c r="L263" s="47"/>
      <c r="M263" s="20" t="str">
        <f t="shared" si="22"/>
        <v>Juin</v>
      </c>
      <c r="N263" t="str">
        <f t="shared" si="23"/>
        <v>oui</v>
      </c>
      <c r="O263" s="123" t="s">
        <v>535</v>
      </c>
      <c r="P263" s="123" t="s">
        <v>536</v>
      </c>
      <c r="Q263" s="155"/>
      <c r="R263" s="231"/>
    </row>
    <row r="264" spans="1:18" ht="20.25">
      <c r="A264" s="17">
        <v>257</v>
      </c>
      <c r="B264" s="123" t="s">
        <v>537</v>
      </c>
      <c r="C264" s="123" t="s">
        <v>64</v>
      </c>
      <c r="D264" s="147">
        <v>7.75</v>
      </c>
      <c r="E264" s="231">
        <v>9</v>
      </c>
      <c r="F264" s="60">
        <f t="shared" ref="F264:F327" si="24">IF(AND(D264=0,E264=0),L264/3,(D264+E264)/2)</f>
        <v>8.375</v>
      </c>
      <c r="G264" s="61">
        <f t="shared" ref="G264:G327" si="25">F264*3</f>
        <v>25.125</v>
      </c>
      <c r="H264" s="142">
        <v>13</v>
      </c>
      <c r="I264" s="62">
        <f t="shared" ref="I264:I327" si="26">MAX(G264,H264*3)</f>
        <v>39</v>
      </c>
      <c r="J264" s="90"/>
      <c r="K264" s="62">
        <f t="shared" ref="K264:K327" si="27">MAX(I264,J264*3)</f>
        <v>39</v>
      </c>
      <c r="L264" s="47"/>
      <c r="M264" s="20" t="str">
        <f t="shared" ref="M264:M327" si="28">IF(ISBLANK(J264),IF(ISBLANK(H264),"Juin","Synthèse"),"Rattrapage")</f>
        <v>Synthèse</v>
      </c>
      <c r="N264" t="str">
        <f t="shared" si="23"/>
        <v>oui</v>
      </c>
      <c r="O264" s="136" t="s">
        <v>537</v>
      </c>
      <c r="P264" s="136" t="s">
        <v>64</v>
      </c>
      <c r="Q264" s="149" t="s">
        <v>1232</v>
      </c>
      <c r="R264" s="142">
        <v>10</v>
      </c>
    </row>
    <row r="265" spans="1:18" ht="20.25">
      <c r="A265" s="17">
        <v>258</v>
      </c>
      <c r="B265" s="123" t="s">
        <v>538</v>
      </c>
      <c r="C265" s="123" t="s">
        <v>75</v>
      </c>
      <c r="D265" s="147">
        <v>7</v>
      </c>
      <c r="E265" s="231">
        <v>9</v>
      </c>
      <c r="F265" s="60">
        <f t="shared" si="24"/>
        <v>8</v>
      </c>
      <c r="G265" s="61">
        <f t="shared" si="25"/>
        <v>24</v>
      </c>
      <c r="H265" s="142">
        <v>11</v>
      </c>
      <c r="I265" s="62">
        <f t="shared" si="26"/>
        <v>33</v>
      </c>
      <c r="J265" s="90"/>
      <c r="K265" s="62">
        <f t="shared" si="27"/>
        <v>33</v>
      </c>
      <c r="L265" s="47"/>
      <c r="M265" s="20" t="str">
        <f t="shared" si="28"/>
        <v>Synthèse</v>
      </c>
      <c r="N265" t="str">
        <f t="shared" ref="N265:N328" si="29">IF(AND(B265=O265,C265=P265),"oui","non")</f>
        <v>oui</v>
      </c>
      <c r="O265" s="136" t="s">
        <v>538</v>
      </c>
      <c r="P265" s="136" t="s">
        <v>75</v>
      </c>
      <c r="Q265" s="149" t="s">
        <v>1325</v>
      </c>
      <c r="R265" s="142">
        <v>11</v>
      </c>
    </row>
    <row r="266" spans="1:18" ht="20.25">
      <c r="A266" s="17">
        <v>259</v>
      </c>
      <c r="B266" s="123" t="s">
        <v>539</v>
      </c>
      <c r="C266" s="123" t="s">
        <v>120</v>
      </c>
      <c r="D266" s="147">
        <v>4.5</v>
      </c>
      <c r="E266" s="231">
        <v>8</v>
      </c>
      <c r="F266" s="60">
        <f t="shared" si="24"/>
        <v>6.25</v>
      </c>
      <c r="G266" s="61">
        <f t="shared" si="25"/>
        <v>18.75</v>
      </c>
      <c r="H266" s="142">
        <v>14</v>
      </c>
      <c r="I266" s="62">
        <f t="shared" si="26"/>
        <v>42</v>
      </c>
      <c r="J266" s="90"/>
      <c r="K266" s="62">
        <f t="shared" si="27"/>
        <v>42</v>
      </c>
      <c r="L266" s="47"/>
      <c r="M266" s="20" t="str">
        <f t="shared" si="28"/>
        <v>Synthèse</v>
      </c>
      <c r="N266" t="str">
        <f t="shared" si="29"/>
        <v>oui</v>
      </c>
      <c r="O266" s="136" t="s">
        <v>539</v>
      </c>
      <c r="P266" s="136" t="s">
        <v>120</v>
      </c>
      <c r="Q266" s="149" t="s">
        <v>1317</v>
      </c>
      <c r="R266" s="142">
        <v>7</v>
      </c>
    </row>
    <row r="267" spans="1:18" ht="20.25">
      <c r="A267" s="17">
        <v>260</v>
      </c>
      <c r="B267" s="123" t="s">
        <v>540</v>
      </c>
      <c r="C267" s="123" t="s">
        <v>57</v>
      </c>
      <c r="D267" s="147">
        <v>8.5</v>
      </c>
      <c r="E267" s="231">
        <v>7</v>
      </c>
      <c r="F267" s="60">
        <f t="shared" si="24"/>
        <v>7.75</v>
      </c>
      <c r="G267" s="61">
        <f t="shared" si="25"/>
        <v>23.25</v>
      </c>
      <c r="H267" s="142">
        <v>8</v>
      </c>
      <c r="I267" s="62">
        <f t="shared" si="26"/>
        <v>24</v>
      </c>
      <c r="J267" s="90"/>
      <c r="K267" s="62">
        <f t="shared" si="27"/>
        <v>24</v>
      </c>
      <c r="L267" s="47"/>
      <c r="M267" s="20" t="str">
        <f t="shared" si="28"/>
        <v>Synthèse</v>
      </c>
      <c r="N267" t="str">
        <f t="shared" si="29"/>
        <v>oui</v>
      </c>
      <c r="O267" s="136" t="s">
        <v>540</v>
      </c>
      <c r="P267" s="136" t="s">
        <v>57</v>
      </c>
      <c r="Q267" s="149" t="s">
        <v>1424</v>
      </c>
      <c r="R267" s="142">
        <v>8</v>
      </c>
    </row>
    <row r="268" spans="1:18" ht="47.25">
      <c r="A268" s="17">
        <v>261</v>
      </c>
      <c r="B268" s="123" t="s">
        <v>541</v>
      </c>
      <c r="C268" s="123" t="s">
        <v>781</v>
      </c>
      <c r="D268" s="147">
        <v>5.75</v>
      </c>
      <c r="E268" s="231">
        <v>4</v>
      </c>
      <c r="F268" s="60">
        <f t="shared" si="24"/>
        <v>4.875</v>
      </c>
      <c r="G268" s="61">
        <f t="shared" si="25"/>
        <v>14.625</v>
      </c>
      <c r="H268" s="142">
        <v>4</v>
      </c>
      <c r="I268" s="62">
        <f t="shared" si="26"/>
        <v>14.625</v>
      </c>
      <c r="J268" s="90"/>
      <c r="K268" s="62">
        <f t="shared" si="27"/>
        <v>14.625</v>
      </c>
      <c r="L268" s="47"/>
      <c r="M268" s="20" t="str">
        <f t="shared" si="28"/>
        <v>Synthèse</v>
      </c>
      <c r="N268" t="str">
        <f t="shared" si="29"/>
        <v>oui</v>
      </c>
      <c r="O268" s="136" t="s">
        <v>541</v>
      </c>
      <c r="P268" s="136" t="s">
        <v>781</v>
      </c>
      <c r="Q268" s="149" t="s">
        <v>1234</v>
      </c>
      <c r="R268" s="142">
        <v>4</v>
      </c>
    </row>
    <row r="269" spans="1:18" ht="20.25">
      <c r="A269" s="17">
        <v>262</v>
      </c>
      <c r="B269" s="123" t="s">
        <v>542</v>
      </c>
      <c r="C269" s="123" t="s">
        <v>71</v>
      </c>
      <c r="D269" s="147">
        <v>5.5</v>
      </c>
      <c r="E269" s="231">
        <v>17</v>
      </c>
      <c r="F269" s="60">
        <f t="shared" si="24"/>
        <v>11.25</v>
      </c>
      <c r="G269" s="61">
        <f t="shared" si="25"/>
        <v>33.75</v>
      </c>
      <c r="H269" s="231"/>
      <c r="I269" s="62">
        <f t="shared" si="26"/>
        <v>33.75</v>
      </c>
      <c r="J269" s="90"/>
      <c r="K269" s="62">
        <f t="shared" si="27"/>
        <v>33.75</v>
      </c>
      <c r="L269" s="47"/>
      <c r="M269" s="20" t="str">
        <f t="shared" si="28"/>
        <v>Juin</v>
      </c>
      <c r="N269" t="str">
        <f t="shared" si="29"/>
        <v>oui</v>
      </c>
      <c r="O269" s="123" t="s">
        <v>542</v>
      </c>
      <c r="P269" s="123" t="s">
        <v>71</v>
      </c>
      <c r="Q269" s="155"/>
      <c r="R269" s="231"/>
    </row>
    <row r="270" spans="1:18" ht="31.5">
      <c r="A270" s="17">
        <v>263</v>
      </c>
      <c r="B270" s="123" t="s">
        <v>543</v>
      </c>
      <c r="C270" s="123" t="s">
        <v>544</v>
      </c>
      <c r="D270" s="146">
        <v>14</v>
      </c>
      <c r="E270" s="231">
        <v>9</v>
      </c>
      <c r="F270" s="60">
        <f t="shared" si="24"/>
        <v>11.5</v>
      </c>
      <c r="G270" s="61">
        <f t="shared" si="25"/>
        <v>34.5</v>
      </c>
      <c r="H270" s="231"/>
      <c r="I270" s="62">
        <f t="shared" si="26"/>
        <v>34.5</v>
      </c>
      <c r="J270" s="90"/>
      <c r="K270" s="62">
        <f t="shared" si="27"/>
        <v>34.5</v>
      </c>
      <c r="L270" s="47"/>
      <c r="M270" s="20" t="str">
        <f t="shared" si="28"/>
        <v>Juin</v>
      </c>
      <c r="N270" t="str">
        <f t="shared" si="29"/>
        <v>oui</v>
      </c>
      <c r="O270" s="123" t="s">
        <v>543</v>
      </c>
      <c r="P270" s="123" t="s">
        <v>544</v>
      </c>
      <c r="Q270" s="155"/>
      <c r="R270" s="231"/>
    </row>
    <row r="271" spans="1:18" ht="20.25">
      <c r="A271" s="17">
        <v>264</v>
      </c>
      <c r="B271" s="123" t="s">
        <v>545</v>
      </c>
      <c r="C271" s="123" t="s">
        <v>208</v>
      </c>
      <c r="D271" s="147">
        <v>8.5</v>
      </c>
      <c r="E271" s="231">
        <v>10</v>
      </c>
      <c r="F271" s="60">
        <f t="shared" si="24"/>
        <v>9.25</v>
      </c>
      <c r="G271" s="61">
        <f t="shared" si="25"/>
        <v>27.75</v>
      </c>
      <c r="H271" s="142">
        <v>14</v>
      </c>
      <c r="I271" s="62">
        <f t="shared" si="26"/>
        <v>42</v>
      </c>
      <c r="J271" s="90"/>
      <c r="K271" s="62">
        <f t="shared" si="27"/>
        <v>42</v>
      </c>
      <c r="L271" s="47"/>
      <c r="M271" s="20" t="str">
        <f t="shared" si="28"/>
        <v>Synthèse</v>
      </c>
      <c r="N271" t="str">
        <f t="shared" si="29"/>
        <v>oui</v>
      </c>
      <c r="O271" s="136" t="s">
        <v>545</v>
      </c>
      <c r="P271" s="136" t="s">
        <v>208</v>
      </c>
      <c r="Q271" s="149" t="s">
        <v>1311</v>
      </c>
      <c r="R271" s="142">
        <v>14</v>
      </c>
    </row>
    <row r="272" spans="1:18" ht="20.25">
      <c r="A272" s="17">
        <v>265</v>
      </c>
      <c r="B272" s="123" t="s">
        <v>546</v>
      </c>
      <c r="C272" s="123" t="s">
        <v>470</v>
      </c>
      <c r="D272" s="147">
        <v>6.25</v>
      </c>
      <c r="E272" s="231">
        <v>9</v>
      </c>
      <c r="F272" s="60">
        <f t="shared" si="24"/>
        <v>7.625</v>
      </c>
      <c r="G272" s="61">
        <f t="shared" si="25"/>
        <v>22.875</v>
      </c>
      <c r="H272" s="142">
        <v>5</v>
      </c>
      <c r="I272" s="62">
        <f t="shared" si="26"/>
        <v>22.875</v>
      </c>
      <c r="J272" s="90"/>
      <c r="K272" s="62">
        <f t="shared" si="27"/>
        <v>22.875</v>
      </c>
      <c r="L272" s="47"/>
      <c r="M272" s="20" t="str">
        <f t="shared" si="28"/>
        <v>Synthèse</v>
      </c>
      <c r="N272" t="str">
        <f t="shared" si="29"/>
        <v>oui</v>
      </c>
      <c r="O272" s="136" t="s">
        <v>546</v>
      </c>
      <c r="P272" s="136" t="s">
        <v>470</v>
      </c>
      <c r="Q272" s="149" t="s">
        <v>1329</v>
      </c>
      <c r="R272" s="142">
        <v>5</v>
      </c>
    </row>
    <row r="273" spans="1:18" ht="20.25">
      <c r="A273" s="17">
        <v>266</v>
      </c>
      <c r="B273" s="123" t="s">
        <v>547</v>
      </c>
      <c r="C273" s="123" t="s">
        <v>65</v>
      </c>
      <c r="D273" s="146">
        <v>12.25</v>
      </c>
      <c r="E273" s="231">
        <v>13</v>
      </c>
      <c r="F273" s="60">
        <f t="shared" si="24"/>
        <v>12.625</v>
      </c>
      <c r="G273" s="61">
        <f t="shared" si="25"/>
        <v>37.875</v>
      </c>
      <c r="H273" s="231"/>
      <c r="I273" s="62">
        <f t="shared" si="26"/>
        <v>37.875</v>
      </c>
      <c r="J273" s="90"/>
      <c r="K273" s="62">
        <f t="shared" si="27"/>
        <v>37.875</v>
      </c>
      <c r="L273" s="47"/>
      <c r="M273" s="20" t="str">
        <f t="shared" si="28"/>
        <v>Juin</v>
      </c>
      <c r="N273" t="str">
        <f t="shared" si="29"/>
        <v>oui</v>
      </c>
      <c r="O273" s="123" t="s">
        <v>547</v>
      </c>
      <c r="P273" s="123" t="s">
        <v>65</v>
      </c>
      <c r="Q273" s="155"/>
      <c r="R273" s="231"/>
    </row>
    <row r="274" spans="1:18" ht="20.25">
      <c r="A274" s="17">
        <v>267</v>
      </c>
      <c r="B274" s="123" t="s">
        <v>548</v>
      </c>
      <c r="C274" s="123" t="s">
        <v>549</v>
      </c>
      <c r="D274" s="147">
        <v>4.25</v>
      </c>
      <c r="E274" s="231">
        <v>6</v>
      </c>
      <c r="F274" s="60">
        <f t="shared" si="24"/>
        <v>5.125</v>
      </c>
      <c r="G274" s="61">
        <f t="shared" si="25"/>
        <v>15.375</v>
      </c>
      <c r="H274" s="142">
        <v>4</v>
      </c>
      <c r="I274" s="62">
        <f t="shared" si="26"/>
        <v>15.375</v>
      </c>
      <c r="J274" s="90"/>
      <c r="K274" s="62">
        <f t="shared" si="27"/>
        <v>15.375</v>
      </c>
      <c r="L274" s="47"/>
      <c r="M274" s="20" t="str">
        <f t="shared" si="28"/>
        <v>Synthèse</v>
      </c>
      <c r="N274" t="str">
        <f t="shared" si="29"/>
        <v>oui</v>
      </c>
      <c r="O274" s="136" t="s">
        <v>548</v>
      </c>
      <c r="P274" s="136" t="s">
        <v>549</v>
      </c>
      <c r="Q274" s="149" t="s">
        <v>1316</v>
      </c>
      <c r="R274" s="142">
        <v>4</v>
      </c>
    </row>
    <row r="275" spans="1:18" ht="20.25">
      <c r="A275" s="17">
        <v>268</v>
      </c>
      <c r="B275" s="123" t="s">
        <v>550</v>
      </c>
      <c r="C275" s="123" t="s">
        <v>78</v>
      </c>
      <c r="D275" s="146">
        <v>12</v>
      </c>
      <c r="E275" s="231">
        <v>12</v>
      </c>
      <c r="F275" s="60">
        <f t="shared" si="24"/>
        <v>12</v>
      </c>
      <c r="G275" s="61">
        <f t="shared" si="25"/>
        <v>36</v>
      </c>
      <c r="H275" s="231"/>
      <c r="I275" s="62">
        <f t="shared" si="26"/>
        <v>36</v>
      </c>
      <c r="J275" s="90"/>
      <c r="K275" s="62">
        <f t="shared" si="27"/>
        <v>36</v>
      </c>
      <c r="L275" s="47"/>
      <c r="M275" s="20" t="str">
        <f t="shared" si="28"/>
        <v>Juin</v>
      </c>
      <c r="N275" t="str">
        <f t="shared" si="29"/>
        <v>oui</v>
      </c>
      <c r="O275" s="123" t="s">
        <v>550</v>
      </c>
      <c r="P275" s="123" t="s">
        <v>78</v>
      </c>
      <c r="Q275" s="155"/>
      <c r="R275" s="231"/>
    </row>
    <row r="276" spans="1:18" ht="20.25">
      <c r="A276" s="17">
        <v>269</v>
      </c>
      <c r="B276" s="123" t="s">
        <v>551</v>
      </c>
      <c r="C276" s="123" t="s">
        <v>438</v>
      </c>
      <c r="D276" s="146">
        <v>10</v>
      </c>
      <c r="E276" s="231">
        <v>9</v>
      </c>
      <c r="F276" s="60">
        <f t="shared" si="24"/>
        <v>9.5</v>
      </c>
      <c r="G276" s="61">
        <f t="shared" si="25"/>
        <v>28.5</v>
      </c>
      <c r="H276" s="142">
        <v>10</v>
      </c>
      <c r="I276" s="62">
        <f t="shared" si="26"/>
        <v>30</v>
      </c>
      <c r="J276" s="90"/>
      <c r="K276" s="62">
        <f t="shared" si="27"/>
        <v>30</v>
      </c>
      <c r="L276" s="47"/>
      <c r="M276" s="20" t="str">
        <f t="shared" si="28"/>
        <v>Synthèse</v>
      </c>
      <c r="N276" t="str">
        <f t="shared" si="29"/>
        <v>oui</v>
      </c>
      <c r="O276" s="136" t="s">
        <v>551</v>
      </c>
      <c r="P276" s="136" t="s">
        <v>438</v>
      </c>
      <c r="Q276" s="149" t="s">
        <v>1312</v>
      </c>
      <c r="R276" s="142">
        <v>10</v>
      </c>
    </row>
    <row r="277" spans="1:18" ht="20.25">
      <c r="A277" s="17">
        <v>270</v>
      </c>
      <c r="B277" s="123" t="s">
        <v>552</v>
      </c>
      <c r="C277" s="123" t="s">
        <v>68</v>
      </c>
      <c r="D277" s="147">
        <v>9.75</v>
      </c>
      <c r="E277" s="231">
        <v>11</v>
      </c>
      <c r="F277" s="60">
        <f t="shared" si="24"/>
        <v>10.375</v>
      </c>
      <c r="G277" s="61">
        <f t="shared" si="25"/>
        <v>31.125</v>
      </c>
      <c r="H277" s="231"/>
      <c r="I277" s="62">
        <f t="shared" si="26"/>
        <v>31.125</v>
      </c>
      <c r="J277" s="90"/>
      <c r="K277" s="62">
        <f t="shared" si="27"/>
        <v>31.125</v>
      </c>
      <c r="L277" s="47"/>
      <c r="M277" s="20" t="str">
        <f t="shared" si="28"/>
        <v>Juin</v>
      </c>
      <c r="N277" t="str">
        <f t="shared" si="29"/>
        <v>oui</v>
      </c>
      <c r="O277" s="123" t="s">
        <v>552</v>
      </c>
      <c r="P277" s="123" t="s">
        <v>68</v>
      </c>
      <c r="Q277" s="155"/>
      <c r="R277" s="231"/>
    </row>
    <row r="278" spans="1:18" ht="20.25">
      <c r="A278" s="17">
        <v>271</v>
      </c>
      <c r="B278" s="123" t="s">
        <v>553</v>
      </c>
      <c r="C278" s="123" t="s">
        <v>554</v>
      </c>
      <c r="D278" s="146">
        <v>4</v>
      </c>
      <c r="E278" s="231">
        <v>13</v>
      </c>
      <c r="F278" s="60">
        <f t="shared" si="24"/>
        <v>8.5</v>
      </c>
      <c r="G278" s="61">
        <f t="shared" si="25"/>
        <v>25.5</v>
      </c>
      <c r="H278" s="231"/>
      <c r="I278" s="62">
        <f t="shared" si="26"/>
        <v>25.5</v>
      </c>
      <c r="J278" s="90"/>
      <c r="K278" s="62">
        <f t="shared" si="27"/>
        <v>25.5</v>
      </c>
      <c r="L278" s="47"/>
      <c r="M278" s="20" t="str">
        <f t="shared" si="28"/>
        <v>Juin</v>
      </c>
      <c r="N278" t="str">
        <f t="shared" si="29"/>
        <v>oui</v>
      </c>
      <c r="O278" s="123" t="s">
        <v>553</v>
      </c>
      <c r="P278" s="123" t="s">
        <v>554</v>
      </c>
      <c r="Q278" s="155"/>
      <c r="R278" s="231"/>
    </row>
    <row r="279" spans="1:18" ht="20.25">
      <c r="A279" s="17">
        <v>272</v>
      </c>
      <c r="B279" s="123" t="s">
        <v>555</v>
      </c>
      <c r="C279" s="123" t="s">
        <v>556</v>
      </c>
      <c r="D279" s="147">
        <v>9.25</v>
      </c>
      <c r="E279" s="231">
        <v>11</v>
      </c>
      <c r="F279" s="60">
        <f t="shared" si="24"/>
        <v>10.125</v>
      </c>
      <c r="G279" s="61">
        <f t="shared" si="25"/>
        <v>30.375</v>
      </c>
      <c r="H279" s="231"/>
      <c r="I279" s="62">
        <f t="shared" si="26"/>
        <v>30.375</v>
      </c>
      <c r="J279" s="90"/>
      <c r="K279" s="62">
        <f t="shared" si="27"/>
        <v>30.375</v>
      </c>
      <c r="L279" s="47"/>
      <c r="M279" s="20" t="str">
        <f t="shared" si="28"/>
        <v>Juin</v>
      </c>
      <c r="N279" t="str">
        <f t="shared" si="29"/>
        <v>oui</v>
      </c>
      <c r="O279" s="123" t="s">
        <v>555</v>
      </c>
      <c r="P279" s="123" t="s">
        <v>556</v>
      </c>
      <c r="Q279" s="155"/>
      <c r="R279" s="231"/>
    </row>
    <row r="280" spans="1:18" ht="20.25">
      <c r="A280" s="17">
        <v>273</v>
      </c>
      <c r="B280" s="123" t="s">
        <v>557</v>
      </c>
      <c r="C280" s="123" t="s">
        <v>558</v>
      </c>
      <c r="D280" s="147">
        <v>9</v>
      </c>
      <c r="E280" s="231">
        <v>13</v>
      </c>
      <c r="F280" s="60">
        <f t="shared" si="24"/>
        <v>11</v>
      </c>
      <c r="G280" s="61">
        <f t="shared" si="25"/>
        <v>33</v>
      </c>
      <c r="H280" s="231"/>
      <c r="I280" s="62">
        <f t="shared" si="26"/>
        <v>33</v>
      </c>
      <c r="J280" s="90"/>
      <c r="K280" s="62">
        <f t="shared" si="27"/>
        <v>33</v>
      </c>
      <c r="L280" s="47"/>
      <c r="M280" s="20" t="str">
        <f t="shared" si="28"/>
        <v>Juin</v>
      </c>
      <c r="N280" t="str">
        <f t="shared" si="29"/>
        <v>oui</v>
      </c>
      <c r="O280" s="123" t="s">
        <v>557</v>
      </c>
      <c r="P280" s="123" t="s">
        <v>558</v>
      </c>
      <c r="Q280" s="155"/>
      <c r="R280" s="231"/>
    </row>
    <row r="281" spans="1:18" ht="20.25">
      <c r="A281" s="17">
        <v>274</v>
      </c>
      <c r="B281" s="123" t="s">
        <v>559</v>
      </c>
      <c r="C281" s="123" t="s">
        <v>560</v>
      </c>
      <c r="D281" s="147">
        <v>10</v>
      </c>
      <c r="E281" s="231">
        <v>14</v>
      </c>
      <c r="F281" s="60">
        <f t="shared" si="24"/>
        <v>12</v>
      </c>
      <c r="G281" s="61">
        <f t="shared" si="25"/>
        <v>36</v>
      </c>
      <c r="H281" s="231"/>
      <c r="I281" s="62">
        <f t="shared" si="26"/>
        <v>36</v>
      </c>
      <c r="J281" s="90"/>
      <c r="K281" s="62">
        <f t="shared" si="27"/>
        <v>36</v>
      </c>
      <c r="L281" s="47"/>
      <c r="M281" s="20" t="str">
        <f t="shared" si="28"/>
        <v>Juin</v>
      </c>
      <c r="N281" t="str">
        <f t="shared" si="29"/>
        <v>oui</v>
      </c>
      <c r="O281" s="329" t="s">
        <v>559</v>
      </c>
      <c r="P281" s="329" t="s">
        <v>560</v>
      </c>
      <c r="Q281" s="155"/>
      <c r="R281" s="231"/>
    </row>
    <row r="282" spans="1:18" ht="20.25">
      <c r="A282" s="17">
        <v>275</v>
      </c>
      <c r="B282" s="123" t="s">
        <v>561</v>
      </c>
      <c r="C282" s="123" t="s">
        <v>281</v>
      </c>
      <c r="D282" s="147">
        <v>7</v>
      </c>
      <c r="E282" s="231">
        <v>14</v>
      </c>
      <c r="F282" s="60">
        <f t="shared" si="24"/>
        <v>10.5</v>
      </c>
      <c r="G282" s="61">
        <f t="shared" si="25"/>
        <v>31.5</v>
      </c>
      <c r="H282" s="231"/>
      <c r="I282" s="62">
        <f t="shared" si="26"/>
        <v>31.5</v>
      </c>
      <c r="J282" s="90"/>
      <c r="K282" s="62">
        <f t="shared" si="27"/>
        <v>31.5</v>
      </c>
      <c r="L282" s="47"/>
      <c r="M282" s="20" t="str">
        <f t="shared" si="28"/>
        <v>Juin</v>
      </c>
      <c r="N282" t="str">
        <f t="shared" si="29"/>
        <v>oui</v>
      </c>
      <c r="O282" s="123" t="s">
        <v>561</v>
      </c>
      <c r="P282" s="123" t="s">
        <v>281</v>
      </c>
      <c r="Q282" s="155"/>
      <c r="R282" s="231"/>
    </row>
    <row r="283" spans="1:18" ht="20.25">
      <c r="A283" s="17">
        <v>276</v>
      </c>
      <c r="B283" s="123" t="s">
        <v>562</v>
      </c>
      <c r="C283" s="123" t="s">
        <v>204</v>
      </c>
      <c r="D283" s="147">
        <v>8.5</v>
      </c>
      <c r="E283" s="231">
        <v>4</v>
      </c>
      <c r="F283" s="60">
        <f t="shared" si="24"/>
        <v>6.25</v>
      </c>
      <c r="G283" s="61">
        <f t="shared" si="25"/>
        <v>18.75</v>
      </c>
      <c r="H283" s="142">
        <v>10</v>
      </c>
      <c r="I283" s="62">
        <f t="shared" si="26"/>
        <v>30</v>
      </c>
      <c r="J283" s="90"/>
      <c r="K283" s="62">
        <f t="shared" si="27"/>
        <v>30</v>
      </c>
      <c r="L283" s="47"/>
      <c r="M283" s="20" t="str">
        <f t="shared" si="28"/>
        <v>Synthèse</v>
      </c>
      <c r="N283" t="str">
        <f t="shared" si="29"/>
        <v>oui</v>
      </c>
      <c r="O283" s="136" t="s">
        <v>562</v>
      </c>
      <c r="P283" s="136" t="s">
        <v>204</v>
      </c>
      <c r="Q283" s="149" t="s">
        <v>1239</v>
      </c>
      <c r="R283" s="142">
        <v>10</v>
      </c>
    </row>
    <row r="284" spans="1:18" ht="20.25">
      <c r="A284" s="17">
        <v>277</v>
      </c>
      <c r="B284" s="123" t="s">
        <v>563</v>
      </c>
      <c r="C284" s="123" t="s">
        <v>564</v>
      </c>
      <c r="D284" s="147">
        <v>14</v>
      </c>
      <c r="E284" s="231">
        <v>18</v>
      </c>
      <c r="F284" s="60">
        <f t="shared" si="24"/>
        <v>16</v>
      </c>
      <c r="G284" s="61">
        <f t="shared" si="25"/>
        <v>48</v>
      </c>
      <c r="H284" s="231"/>
      <c r="I284" s="62">
        <f t="shared" si="26"/>
        <v>48</v>
      </c>
      <c r="J284" s="90"/>
      <c r="K284" s="62">
        <f t="shared" si="27"/>
        <v>48</v>
      </c>
      <c r="L284" s="47"/>
      <c r="M284" s="20" t="str">
        <f t="shared" si="28"/>
        <v>Juin</v>
      </c>
      <c r="N284" t="str">
        <f t="shared" si="29"/>
        <v>oui</v>
      </c>
      <c r="O284" s="123" t="s">
        <v>563</v>
      </c>
      <c r="P284" s="123" t="s">
        <v>564</v>
      </c>
      <c r="Q284" s="155"/>
      <c r="R284" s="231"/>
    </row>
    <row r="285" spans="1:18" ht="20.25">
      <c r="A285" s="17">
        <v>278</v>
      </c>
      <c r="B285" s="123" t="s">
        <v>565</v>
      </c>
      <c r="C285" s="123" t="s">
        <v>262</v>
      </c>
      <c r="D285" s="147">
        <v>11</v>
      </c>
      <c r="E285" s="231">
        <v>9.5</v>
      </c>
      <c r="F285" s="60">
        <f t="shared" si="24"/>
        <v>10.25</v>
      </c>
      <c r="G285" s="61">
        <f t="shared" si="25"/>
        <v>30.75</v>
      </c>
      <c r="H285" s="231"/>
      <c r="I285" s="62">
        <f t="shared" si="26"/>
        <v>30.75</v>
      </c>
      <c r="J285" s="90"/>
      <c r="K285" s="62">
        <f t="shared" si="27"/>
        <v>30.75</v>
      </c>
      <c r="L285" s="47"/>
      <c r="M285" s="20" t="str">
        <f t="shared" si="28"/>
        <v>Juin</v>
      </c>
      <c r="N285" t="str">
        <f t="shared" si="29"/>
        <v>oui</v>
      </c>
      <c r="O285" s="123" t="s">
        <v>565</v>
      </c>
      <c r="P285" s="123" t="s">
        <v>262</v>
      </c>
      <c r="Q285" s="155"/>
      <c r="R285" s="231"/>
    </row>
    <row r="286" spans="1:18" ht="20.25">
      <c r="A286" s="17">
        <v>279</v>
      </c>
      <c r="B286" s="123" t="s">
        <v>118</v>
      </c>
      <c r="C286" s="123" t="s">
        <v>566</v>
      </c>
      <c r="D286" s="147">
        <v>8</v>
      </c>
      <c r="E286" s="231">
        <v>10</v>
      </c>
      <c r="F286" s="60">
        <f t="shared" si="24"/>
        <v>9</v>
      </c>
      <c r="G286" s="61">
        <f t="shared" si="25"/>
        <v>27</v>
      </c>
      <c r="H286" s="231"/>
      <c r="I286" s="62">
        <f t="shared" si="26"/>
        <v>27</v>
      </c>
      <c r="J286" s="90"/>
      <c r="K286" s="62">
        <f t="shared" si="27"/>
        <v>27</v>
      </c>
      <c r="L286" s="47"/>
      <c r="M286" s="20" t="str">
        <f t="shared" si="28"/>
        <v>Juin</v>
      </c>
      <c r="N286" t="str">
        <f t="shared" si="29"/>
        <v>oui</v>
      </c>
      <c r="O286" s="123" t="s">
        <v>118</v>
      </c>
      <c r="P286" s="123" t="s">
        <v>566</v>
      </c>
      <c r="Q286" s="155"/>
      <c r="R286" s="231"/>
    </row>
    <row r="287" spans="1:18" ht="20.25">
      <c r="A287" s="17">
        <v>280</v>
      </c>
      <c r="B287" s="123" t="s">
        <v>119</v>
      </c>
      <c r="C287" s="123" t="s">
        <v>427</v>
      </c>
      <c r="D287" s="147">
        <v>4</v>
      </c>
      <c r="E287" s="231">
        <v>9</v>
      </c>
      <c r="F287" s="60">
        <f t="shared" si="24"/>
        <v>6.5</v>
      </c>
      <c r="G287" s="61">
        <f t="shared" si="25"/>
        <v>19.5</v>
      </c>
      <c r="H287" s="142">
        <v>4</v>
      </c>
      <c r="I287" s="62">
        <f t="shared" si="26"/>
        <v>19.5</v>
      </c>
      <c r="J287" s="90"/>
      <c r="K287" s="62">
        <f t="shared" si="27"/>
        <v>19.5</v>
      </c>
      <c r="L287" s="47"/>
      <c r="M287" s="20" t="str">
        <f t="shared" si="28"/>
        <v>Synthèse</v>
      </c>
      <c r="N287" t="str">
        <f t="shared" si="29"/>
        <v>oui</v>
      </c>
      <c r="O287" s="136" t="s">
        <v>119</v>
      </c>
      <c r="P287" s="136" t="s">
        <v>427</v>
      </c>
      <c r="Q287" s="149" t="s">
        <v>1233</v>
      </c>
      <c r="R287" s="142">
        <v>4</v>
      </c>
    </row>
    <row r="288" spans="1:18" ht="20.25">
      <c r="A288" s="17">
        <v>281</v>
      </c>
      <c r="B288" s="123" t="s">
        <v>567</v>
      </c>
      <c r="C288" s="123" t="s">
        <v>568</v>
      </c>
      <c r="D288" s="147">
        <v>3.25</v>
      </c>
      <c r="E288" s="231">
        <v>7</v>
      </c>
      <c r="F288" s="60">
        <f t="shared" si="24"/>
        <v>5.125</v>
      </c>
      <c r="G288" s="61">
        <f t="shared" si="25"/>
        <v>15.375</v>
      </c>
      <c r="H288" s="142">
        <v>11</v>
      </c>
      <c r="I288" s="62">
        <f t="shared" si="26"/>
        <v>33</v>
      </c>
      <c r="J288" s="90"/>
      <c r="K288" s="62">
        <f t="shared" si="27"/>
        <v>33</v>
      </c>
      <c r="L288" s="47"/>
      <c r="M288" s="20" t="str">
        <f t="shared" si="28"/>
        <v>Synthèse</v>
      </c>
      <c r="N288" t="str">
        <f t="shared" si="29"/>
        <v>oui</v>
      </c>
      <c r="O288" s="136" t="s">
        <v>567</v>
      </c>
      <c r="P288" s="136" t="s">
        <v>568</v>
      </c>
      <c r="Q288" s="149" t="s">
        <v>1328</v>
      </c>
      <c r="R288" s="142">
        <v>4</v>
      </c>
    </row>
    <row r="289" spans="1:18" ht="20.25">
      <c r="A289" s="17">
        <v>282</v>
      </c>
      <c r="B289" s="123" t="s">
        <v>569</v>
      </c>
      <c r="C289" s="123" t="s">
        <v>570</v>
      </c>
      <c r="D289" s="147">
        <v>11.25</v>
      </c>
      <c r="E289" s="231">
        <v>10</v>
      </c>
      <c r="F289" s="60">
        <f t="shared" si="24"/>
        <v>10.625</v>
      </c>
      <c r="G289" s="61">
        <f t="shared" si="25"/>
        <v>31.875</v>
      </c>
      <c r="H289" s="231"/>
      <c r="I289" s="62">
        <f t="shared" si="26"/>
        <v>31.875</v>
      </c>
      <c r="J289" s="90"/>
      <c r="K289" s="62">
        <f t="shared" si="27"/>
        <v>31.875</v>
      </c>
      <c r="L289" s="47"/>
      <c r="M289" s="20" t="str">
        <f t="shared" si="28"/>
        <v>Juin</v>
      </c>
      <c r="N289" t="str">
        <f t="shared" si="29"/>
        <v>oui</v>
      </c>
      <c r="O289" s="123" t="s">
        <v>569</v>
      </c>
      <c r="P289" s="123" t="s">
        <v>570</v>
      </c>
      <c r="Q289" s="155"/>
      <c r="R289" s="231"/>
    </row>
    <row r="290" spans="1:18" ht="20.25">
      <c r="A290" s="17">
        <v>283</v>
      </c>
      <c r="B290" s="123" t="s">
        <v>571</v>
      </c>
      <c r="C290" s="123" t="s">
        <v>572</v>
      </c>
      <c r="D290" s="147">
        <v>10</v>
      </c>
      <c r="E290" s="231">
        <v>10.5</v>
      </c>
      <c r="F290" s="60">
        <f t="shared" si="24"/>
        <v>10.25</v>
      </c>
      <c r="G290" s="61">
        <f t="shared" si="25"/>
        <v>30.75</v>
      </c>
      <c r="H290" s="231"/>
      <c r="I290" s="62">
        <f t="shared" si="26"/>
        <v>30.75</v>
      </c>
      <c r="J290" s="90"/>
      <c r="K290" s="62">
        <f t="shared" si="27"/>
        <v>30.75</v>
      </c>
      <c r="L290" s="47"/>
      <c r="M290" s="20" t="str">
        <f t="shared" si="28"/>
        <v>Juin</v>
      </c>
      <c r="N290" t="str">
        <f t="shared" si="29"/>
        <v>oui</v>
      </c>
      <c r="O290" s="123" t="s">
        <v>571</v>
      </c>
      <c r="P290" s="123" t="s">
        <v>572</v>
      </c>
      <c r="Q290" s="155"/>
      <c r="R290" s="231"/>
    </row>
    <row r="291" spans="1:18" ht="20.25">
      <c r="A291" s="17">
        <v>284</v>
      </c>
      <c r="B291" s="123" t="s">
        <v>573</v>
      </c>
      <c r="C291" s="123" t="s">
        <v>574</v>
      </c>
      <c r="D291" s="146">
        <v>6</v>
      </c>
      <c r="E291" s="231">
        <v>8</v>
      </c>
      <c r="F291" s="60">
        <f t="shared" si="24"/>
        <v>7</v>
      </c>
      <c r="G291" s="61">
        <f t="shared" si="25"/>
        <v>21</v>
      </c>
      <c r="H291" s="142">
        <v>6</v>
      </c>
      <c r="I291" s="62">
        <f t="shared" si="26"/>
        <v>21</v>
      </c>
      <c r="J291" s="90"/>
      <c r="K291" s="62">
        <f t="shared" si="27"/>
        <v>21</v>
      </c>
      <c r="L291" s="47"/>
      <c r="M291" s="20" t="str">
        <f t="shared" si="28"/>
        <v>Synthèse</v>
      </c>
      <c r="N291" t="str">
        <f t="shared" si="29"/>
        <v>oui</v>
      </c>
      <c r="O291" s="136" t="s">
        <v>573</v>
      </c>
      <c r="P291" s="136" t="s">
        <v>574</v>
      </c>
      <c r="Q291" s="149" t="s">
        <v>1420</v>
      </c>
      <c r="R291" s="142">
        <v>6</v>
      </c>
    </row>
    <row r="292" spans="1:18" ht="20.25">
      <c r="A292" s="17">
        <v>285</v>
      </c>
      <c r="B292" s="123" t="s">
        <v>575</v>
      </c>
      <c r="C292" s="123" t="s">
        <v>576</v>
      </c>
      <c r="D292" s="146">
        <v>11</v>
      </c>
      <c r="E292" s="231">
        <v>12</v>
      </c>
      <c r="F292" s="60">
        <f t="shared" si="24"/>
        <v>11.5</v>
      </c>
      <c r="G292" s="61">
        <f t="shared" si="25"/>
        <v>34.5</v>
      </c>
      <c r="H292" s="231"/>
      <c r="I292" s="62">
        <f t="shared" si="26"/>
        <v>34.5</v>
      </c>
      <c r="J292" s="90"/>
      <c r="K292" s="62">
        <f t="shared" si="27"/>
        <v>34.5</v>
      </c>
      <c r="L292" s="47"/>
      <c r="M292" s="20" t="str">
        <f t="shared" si="28"/>
        <v>Juin</v>
      </c>
      <c r="N292" t="str">
        <f t="shared" si="29"/>
        <v>oui</v>
      </c>
      <c r="O292" s="123" t="s">
        <v>575</v>
      </c>
      <c r="P292" s="123" t="s">
        <v>576</v>
      </c>
      <c r="Q292" s="155"/>
      <c r="R292" s="231"/>
    </row>
    <row r="293" spans="1:18" ht="20.25">
      <c r="A293" s="17">
        <v>286</v>
      </c>
      <c r="B293" s="123" t="s">
        <v>577</v>
      </c>
      <c r="C293" s="123" t="s">
        <v>578</v>
      </c>
      <c r="D293" s="147">
        <v>10</v>
      </c>
      <c r="E293" s="231">
        <v>7</v>
      </c>
      <c r="F293" s="60">
        <f t="shared" si="24"/>
        <v>8.5</v>
      </c>
      <c r="G293" s="61">
        <f t="shared" si="25"/>
        <v>25.5</v>
      </c>
      <c r="H293" s="231"/>
      <c r="I293" s="62">
        <f t="shared" si="26"/>
        <v>25.5</v>
      </c>
      <c r="J293" s="90"/>
      <c r="K293" s="62">
        <f t="shared" si="27"/>
        <v>25.5</v>
      </c>
      <c r="L293" s="47"/>
      <c r="M293" s="20" t="str">
        <f t="shared" si="28"/>
        <v>Juin</v>
      </c>
      <c r="N293" t="str">
        <f t="shared" si="29"/>
        <v>oui</v>
      </c>
      <c r="O293" s="123" t="s">
        <v>577</v>
      </c>
      <c r="P293" s="123" t="s">
        <v>578</v>
      </c>
      <c r="Q293" s="155"/>
      <c r="R293" s="231"/>
    </row>
    <row r="294" spans="1:18" ht="20.25">
      <c r="A294" s="17">
        <v>287</v>
      </c>
      <c r="B294" s="123" t="s">
        <v>579</v>
      </c>
      <c r="C294" s="123" t="s">
        <v>326</v>
      </c>
      <c r="D294" s="146">
        <v>11.5</v>
      </c>
      <c r="E294" s="231">
        <v>10.5</v>
      </c>
      <c r="F294" s="60">
        <f t="shared" si="24"/>
        <v>11</v>
      </c>
      <c r="G294" s="61">
        <f t="shared" si="25"/>
        <v>33</v>
      </c>
      <c r="H294" s="231"/>
      <c r="I294" s="62">
        <f t="shared" si="26"/>
        <v>33</v>
      </c>
      <c r="J294" s="90"/>
      <c r="K294" s="62">
        <f t="shared" si="27"/>
        <v>33</v>
      </c>
      <c r="L294" s="47"/>
      <c r="M294" s="20" t="str">
        <f t="shared" si="28"/>
        <v>Juin</v>
      </c>
      <c r="N294" t="str">
        <f t="shared" si="29"/>
        <v>oui</v>
      </c>
      <c r="O294" s="123" t="s">
        <v>579</v>
      </c>
      <c r="P294" s="123" t="s">
        <v>326</v>
      </c>
      <c r="Q294" s="155"/>
      <c r="R294" s="231"/>
    </row>
    <row r="295" spans="1:18" ht="20.25">
      <c r="A295" s="17">
        <v>288</v>
      </c>
      <c r="B295" s="123" t="s">
        <v>62</v>
      </c>
      <c r="C295" s="123" t="s">
        <v>90</v>
      </c>
      <c r="D295" s="146">
        <v>7</v>
      </c>
      <c r="E295" s="231">
        <v>8</v>
      </c>
      <c r="F295" s="60">
        <f t="shared" si="24"/>
        <v>7.5</v>
      </c>
      <c r="G295" s="61">
        <f t="shared" si="25"/>
        <v>22.5</v>
      </c>
      <c r="H295" s="142">
        <v>7</v>
      </c>
      <c r="I295" s="62">
        <f t="shared" si="26"/>
        <v>22.5</v>
      </c>
      <c r="J295" s="90"/>
      <c r="K295" s="62">
        <f t="shared" si="27"/>
        <v>22.5</v>
      </c>
      <c r="L295" s="47"/>
      <c r="M295" s="20" t="str">
        <f t="shared" si="28"/>
        <v>Synthèse</v>
      </c>
      <c r="N295" t="str">
        <f t="shared" si="29"/>
        <v>oui</v>
      </c>
      <c r="O295" s="136" t="s">
        <v>62</v>
      </c>
      <c r="P295" s="136" t="s">
        <v>90</v>
      </c>
      <c r="Q295" s="149" t="s">
        <v>1320</v>
      </c>
      <c r="R295" s="142">
        <v>6</v>
      </c>
    </row>
    <row r="296" spans="1:18" ht="20.25">
      <c r="A296" s="17">
        <v>289</v>
      </c>
      <c r="B296" s="123" t="s">
        <v>580</v>
      </c>
      <c r="C296" s="123" t="s">
        <v>379</v>
      </c>
      <c r="D296" s="147">
        <v>6</v>
      </c>
      <c r="E296" s="231">
        <v>7</v>
      </c>
      <c r="F296" s="60">
        <f t="shared" si="24"/>
        <v>6.5</v>
      </c>
      <c r="G296" s="61">
        <f t="shared" si="25"/>
        <v>19.5</v>
      </c>
      <c r="H296" s="142">
        <v>11.5</v>
      </c>
      <c r="I296" s="62">
        <f t="shared" si="26"/>
        <v>34.5</v>
      </c>
      <c r="J296" s="90"/>
      <c r="K296" s="62">
        <f t="shared" si="27"/>
        <v>34.5</v>
      </c>
      <c r="L296" s="47"/>
      <c r="M296" s="20" t="str">
        <f t="shared" si="28"/>
        <v>Synthèse</v>
      </c>
      <c r="N296" t="str">
        <f t="shared" si="29"/>
        <v>oui</v>
      </c>
      <c r="O296" s="136" t="s">
        <v>580</v>
      </c>
      <c r="P296" s="136" t="s">
        <v>379</v>
      </c>
      <c r="Q296" s="149" t="s">
        <v>1243</v>
      </c>
      <c r="R296" s="142">
        <v>11.5</v>
      </c>
    </row>
    <row r="297" spans="1:18" ht="20.25">
      <c r="A297" s="17">
        <v>290</v>
      </c>
      <c r="B297" s="123" t="s">
        <v>581</v>
      </c>
      <c r="C297" s="123" t="s">
        <v>57</v>
      </c>
      <c r="D297" s="146">
        <v>9</v>
      </c>
      <c r="E297" s="231">
        <v>10.5</v>
      </c>
      <c r="F297" s="60">
        <f t="shared" si="24"/>
        <v>9.75</v>
      </c>
      <c r="G297" s="61">
        <f t="shared" si="25"/>
        <v>29.25</v>
      </c>
      <c r="H297" s="142">
        <v>10</v>
      </c>
      <c r="I297" s="62">
        <f t="shared" si="26"/>
        <v>30</v>
      </c>
      <c r="J297" s="90"/>
      <c r="K297" s="62">
        <f t="shared" si="27"/>
        <v>30</v>
      </c>
      <c r="L297" s="47"/>
      <c r="M297" s="20" t="str">
        <f t="shared" si="28"/>
        <v>Synthèse</v>
      </c>
      <c r="N297" t="str">
        <f t="shared" si="29"/>
        <v>oui</v>
      </c>
      <c r="O297" s="136" t="s">
        <v>581</v>
      </c>
      <c r="P297" s="136" t="s">
        <v>57</v>
      </c>
      <c r="Q297" s="149" t="s">
        <v>1417</v>
      </c>
      <c r="R297" s="142">
        <v>10</v>
      </c>
    </row>
    <row r="298" spans="1:18" ht="20.25">
      <c r="A298" s="17">
        <v>291</v>
      </c>
      <c r="B298" s="123" t="s">
        <v>582</v>
      </c>
      <c r="C298" s="123" t="s">
        <v>43</v>
      </c>
      <c r="D298" s="147">
        <v>5</v>
      </c>
      <c r="E298" s="231">
        <v>4</v>
      </c>
      <c r="F298" s="60">
        <f t="shared" si="24"/>
        <v>4.5</v>
      </c>
      <c r="G298" s="61">
        <f t="shared" si="25"/>
        <v>13.5</v>
      </c>
      <c r="H298" s="142">
        <v>4</v>
      </c>
      <c r="I298" s="62">
        <f t="shared" si="26"/>
        <v>13.5</v>
      </c>
      <c r="J298" s="90"/>
      <c r="K298" s="62">
        <f t="shared" si="27"/>
        <v>13.5</v>
      </c>
      <c r="L298" s="47"/>
      <c r="M298" s="20" t="str">
        <f t="shared" si="28"/>
        <v>Synthèse</v>
      </c>
      <c r="N298" t="str">
        <f t="shared" si="29"/>
        <v>oui</v>
      </c>
      <c r="O298" s="136" t="s">
        <v>582</v>
      </c>
      <c r="P298" s="136" t="s">
        <v>43</v>
      </c>
      <c r="Q298" s="149" t="s">
        <v>1313</v>
      </c>
      <c r="R298" s="142">
        <v>4</v>
      </c>
    </row>
    <row r="299" spans="1:18" ht="20.25">
      <c r="A299" s="17">
        <v>292</v>
      </c>
      <c r="B299" s="123" t="s">
        <v>98</v>
      </c>
      <c r="C299" s="123" t="s">
        <v>583</v>
      </c>
      <c r="D299" s="146">
        <v>8</v>
      </c>
      <c r="E299" s="231">
        <v>12</v>
      </c>
      <c r="F299" s="60">
        <f t="shared" si="24"/>
        <v>10</v>
      </c>
      <c r="G299" s="61">
        <f t="shared" si="25"/>
        <v>30</v>
      </c>
      <c r="H299" s="231"/>
      <c r="I299" s="62">
        <f t="shared" si="26"/>
        <v>30</v>
      </c>
      <c r="J299" s="90"/>
      <c r="K299" s="62">
        <f t="shared" si="27"/>
        <v>30</v>
      </c>
      <c r="L299" s="47"/>
      <c r="M299" s="20" t="str">
        <f t="shared" si="28"/>
        <v>Juin</v>
      </c>
      <c r="N299" t="str">
        <f t="shared" si="29"/>
        <v>oui</v>
      </c>
      <c r="O299" s="123" t="s">
        <v>98</v>
      </c>
      <c r="P299" s="123" t="s">
        <v>583</v>
      </c>
      <c r="Q299" s="155"/>
      <c r="R299" s="231"/>
    </row>
    <row r="300" spans="1:18" ht="20.25">
      <c r="A300" s="17">
        <v>293</v>
      </c>
      <c r="B300" s="123" t="s">
        <v>584</v>
      </c>
      <c r="C300" s="123" t="s">
        <v>585</v>
      </c>
      <c r="D300" s="147">
        <v>5.25</v>
      </c>
      <c r="E300" s="231">
        <v>9</v>
      </c>
      <c r="F300" s="60">
        <f t="shared" si="24"/>
        <v>7.125</v>
      </c>
      <c r="G300" s="61">
        <f t="shared" si="25"/>
        <v>21.375</v>
      </c>
      <c r="H300" s="142">
        <v>13</v>
      </c>
      <c r="I300" s="62">
        <f t="shared" si="26"/>
        <v>39</v>
      </c>
      <c r="J300" s="90"/>
      <c r="K300" s="62">
        <f t="shared" si="27"/>
        <v>39</v>
      </c>
      <c r="L300" s="47"/>
      <c r="M300" s="20" t="str">
        <f t="shared" si="28"/>
        <v>Synthèse</v>
      </c>
      <c r="N300" t="str">
        <f t="shared" si="29"/>
        <v>oui</v>
      </c>
      <c r="O300" s="136" t="s">
        <v>584</v>
      </c>
      <c r="P300" s="136" t="s">
        <v>585</v>
      </c>
      <c r="Q300" s="149" t="s">
        <v>1237</v>
      </c>
      <c r="R300" s="142">
        <v>13</v>
      </c>
    </row>
    <row r="301" spans="1:18" ht="20.25">
      <c r="A301" s="17">
        <v>294</v>
      </c>
      <c r="B301" s="123" t="s">
        <v>782</v>
      </c>
      <c r="C301" s="123" t="s">
        <v>215</v>
      </c>
      <c r="D301" s="147">
        <v>3.75</v>
      </c>
      <c r="E301" s="231">
        <v>12</v>
      </c>
      <c r="F301" s="60">
        <f t="shared" si="24"/>
        <v>7.875</v>
      </c>
      <c r="G301" s="61">
        <f t="shared" si="25"/>
        <v>23.625</v>
      </c>
      <c r="H301" s="142">
        <v>4</v>
      </c>
      <c r="I301" s="62">
        <f t="shared" si="26"/>
        <v>23.625</v>
      </c>
      <c r="J301" s="90"/>
      <c r="K301" s="62">
        <f t="shared" si="27"/>
        <v>23.625</v>
      </c>
      <c r="L301" s="47"/>
      <c r="M301" s="20" t="str">
        <f t="shared" si="28"/>
        <v>Synthèse</v>
      </c>
      <c r="N301" t="str">
        <f t="shared" si="29"/>
        <v>oui</v>
      </c>
      <c r="O301" s="136" t="s">
        <v>782</v>
      </c>
      <c r="P301" s="136" t="s">
        <v>215</v>
      </c>
      <c r="Q301" s="149" t="s">
        <v>1415</v>
      </c>
      <c r="R301" s="142">
        <v>4</v>
      </c>
    </row>
    <row r="302" spans="1:18" ht="20.25">
      <c r="A302" s="17">
        <v>295</v>
      </c>
      <c r="B302" s="123" t="s">
        <v>782</v>
      </c>
      <c r="C302" s="123" t="s">
        <v>783</v>
      </c>
      <c r="D302" s="147">
        <v>3</v>
      </c>
      <c r="E302" s="231"/>
      <c r="F302" s="60">
        <f t="shared" si="24"/>
        <v>1.5</v>
      </c>
      <c r="G302" s="61">
        <f t="shared" si="25"/>
        <v>4.5</v>
      </c>
      <c r="H302" s="231"/>
      <c r="I302" s="62">
        <f t="shared" si="26"/>
        <v>4.5</v>
      </c>
      <c r="J302" s="90"/>
      <c r="K302" s="62">
        <f t="shared" si="27"/>
        <v>4.5</v>
      </c>
      <c r="L302" s="47"/>
      <c r="M302" s="20" t="str">
        <f t="shared" si="28"/>
        <v>Juin</v>
      </c>
      <c r="N302" t="str">
        <f t="shared" si="29"/>
        <v>oui</v>
      </c>
      <c r="O302" s="123" t="s">
        <v>782</v>
      </c>
      <c r="P302" s="123" t="s">
        <v>783</v>
      </c>
      <c r="Q302" s="155"/>
      <c r="R302" s="231"/>
    </row>
    <row r="303" spans="1:18" ht="31.5">
      <c r="A303" s="17">
        <v>296</v>
      </c>
      <c r="B303" s="123" t="s">
        <v>586</v>
      </c>
      <c r="C303" s="123" t="s">
        <v>587</v>
      </c>
      <c r="D303" s="147">
        <v>13</v>
      </c>
      <c r="E303" s="231">
        <v>16</v>
      </c>
      <c r="F303" s="60">
        <f t="shared" si="24"/>
        <v>14.5</v>
      </c>
      <c r="G303" s="61">
        <f t="shared" si="25"/>
        <v>43.5</v>
      </c>
      <c r="H303" s="231"/>
      <c r="I303" s="62">
        <f t="shared" si="26"/>
        <v>43.5</v>
      </c>
      <c r="J303" s="90"/>
      <c r="K303" s="62">
        <f t="shared" si="27"/>
        <v>43.5</v>
      </c>
      <c r="L303" s="47"/>
      <c r="M303" s="20" t="str">
        <f t="shared" si="28"/>
        <v>Juin</v>
      </c>
      <c r="N303" t="str">
        <f t="shared" si="29"/>
        <v>oui</v>
      </c>
      <c r="O303" s="123" t="s">
        <v>586</v>
      </c>
      <c r="P303" s="123" t="s">
        <v>587</v>
      </c>
      <c r="Q303" s="155"/>
      <c r="R303" s="231"/>
    </row>
    <row r="304" spans="1:18" ht="20.25">
      <c r="A304" s="17">
        <v>297</v>
      </c>
      <c r="B304" s="123" t="s">
        <v>588</v>
      </c>
      <c r="C304" s="123" t="s">
        <v>589</v>
      </c>
      <c r="D304" s="147">
        <v>8</v>
      </c>
      <c r="E304" s="231">
        <v>7</v>
      </c>
      <c r="F304" s="60">
        <f t="shared" si="24"/>
        <v>7.5</v>
      </c>
      <c r="G304" s="61">
        <f t="shared" si="25"/>
        <v>22.5</v>
      </c>
      <c r="H304" s="142">
        <v>7</v>
      </c>
      <c r="I304" s="62">
        <f t="shared" si="26"/>
        <v>22.5</v>
      </c>
      <c r="J304" s="90"/>
      <c r="K304" s="62">
        <f t="shared" si="27"/>
        <v>22.5</v>
      </c>
      <c r="L304" s="47"/>
      <c r="M304" s="20" t="str">
        <f t="shared" si="28"/>
        <v>Synthèse</v>
      </c>
      <c r="N304" t="str">
        <f t="shared" si="29"/>
        <v>oui</v>
      </c>
      <c r="O304" s="136" t="s">
        <v>588</v>
      </c>
      <c r="P304" s="136" t="s">
        <v>589</v>
      </c>
      <c r="Q304" s="149" t="s">
        <v>1230</v>
      </c>
      <c r="R304" s="142">
        <v>7</v>
      </c>
    </row>
    <row r="305" spans="1:18" ht="20.25">
      <c r="A305" s="17">
        <v>298</v>
      </c>
      <c r="B305" s="123" t="s">
        <v>784</v>
      </c>
      <c r="C305" s="123" t="s">
        <v>206</v>
      </c>
      <c r="D305" s="147">
        <v>3.5</v>
      </c>
      <c r="E305" s="231">
        <v>5</v>
      </c>
      <c r="F305" s="60">
        <f t="shared" si="24"/>
        <v>4.25</v>
      </c>
      <c r="G305" s="61">
        <f t="shared" si="25"/>
        <v>12.75</v>
      </c>
      <c r="H305" s="142">
        <v>8</v>
      </c>
      <c r="I305" s="62">
        <f t="shared" si="26"/>
        <v>24</v>
      </c>
      <c r="J305" s="90"/>
      <c r="K305" s="62">
        <f t="shared" si="27"/>
        <v>24</v>
      </c>
      <c r="L305" s="47"/>
      <c r="M305" s="20" t="str">
        <f t="shared" si="28"/>
        <v>Synthèse</v>
      </c>
      <c r="N305" t="str">
        <f t="shared" si="29"/>
        <v>oui</v>
      </c>
      <c r="O305" s="136" t="s">
        <v>784</v>
      </c>
      <c r="P305" s="136" t="s">
        <v>206</v>
      </c>
      <c r="Q305" s="149" t="s">
        <v>1236</v>
      </c>
      <c r="R305" s="142">
        <v>8</v>
      </c>
    </row>
    <row r="306" spans="1:18" ht="31.5">
      <c r="A306" s="17">
        <v>299</v>
      </c>
      <c r="B306" s="123" t="s">
        <v>590</v>
      </c>
      <c r="C306" s="123" t="s">
        <v>591</v>
      </c>
      <c r="D306" s="147">
        <v>4.5</v>
      </c>
      <c r="E306" s="231">
        <v>5</v>
      </c>
      <c r="F306" s="60">
        <f t="shared" si="24"/>
        <v>4.75</v>
      </c>
      <c r="G306" s="61">
        <f t="shared" si="25"/>
        <v>14.25</v>
      </c>
      <c r="H306" s="142">
        <v>8</v>
      </c>
      <c r="I306" s="62">
        <f t="shared" si="26"/>
        <v>24</v>
      </c>
      <c r="J306" s="90"/>
      <c r="K306" s="62">
        <f t="shared" si="27"/>
        <v>24</v>
      </c>
      <c r="L306" s="47"/>
      <c r="M306" s="20" t="str">
        <f t="shared" si="28"/>
        <v>Synthèse</v>
      </c>
      <c r="N306" t="str">
        <f t="shared" si="29"/>
        <v>oui</v>
      </c>
      <c r="O306" s="136" t="s">
        <v>590</v>
      </c>
      <c r="P306" s="136" t="s">
        <v>591</v>
      </c>
      <c r="Q306" s="149" t="s">
        <v>1244</v>
      </c>
      <c r="R306" s="142">
        <v>8</v>
      </c>
    </row>
    <row r="307" spans="1:18" ht="20.25">
      <c r="A307" s="17">
        <v>300</v>
      </c>
      <c r="B307" s="123" t="s">
        <v>592</v>
      </c>
      <c r="C307" s="123" t="s">
        <v>593</v>
      </c>
      <c r="D307" s="147">
        <v>8</v>
      </c>
      <c r="E307" s="231">
        <v>6</v>
      </c>
      <c r="F307" s="60">
        <f t="shared" si="24"/>
        <v>7</v>
      </c>
      <c r="G307" s="61">
        <f t="shared" si="25"/>
        <v>21</v>
      </c>
      <c r="H307" s="142">
        <v>7.75</v>
      </c>
      <c r="I307" s="62">
        <f t="shared" si="26"/>
        <v>23.25</v>
      </c>
      <c r="J307" s="90"/>
      <c r="K307" s="62">
        <f t="shared" si="27"/>
        <v>23.25</v>
      </c>
      <c r="L307" s="47"/>
      <c r="M307" s="20" t="str">
        <f t="shared" si="28"/>
        <v>Synthèse</v>
      </c>
      <c r="N307" t="str">
        <f t="shared" si="29"/>
        <v>oui</v>
      </c>
      <c r="O307" s="136" t="s">
        <v>592</v>
      </c>
      <c r="P307" s="136" t="s">
        <v>593</v>
      </c>
      <c r="Q307" s="149" t="s">
        <v>1310</v>
      </c>
      <c r="R307" s="142">
        <v>4</v>
      </c>
    </row>
    <row r="308" spans="1:18" ht="20.25">
      <c r="A308" s="17">
        <v>301</v>
      </c>
      <c r="B308" s="123" t="s">
        <v>594</v>
      </c>
      <c r="C308" s="123" t="s">
        <v>417</v>
      </c>
      <c r="D308" s="147">
        <v>6</v>
      </c>
      <c r="E308" s="231">
        <v>12</v>
      </c>
      <c r="F308" s="60">
        <f t="shared" si="24"/>
        <v>9</v>
      </c>
      <c r="G308" s="61">
        <f t="shared" si="25"/>
        <v>27</v>
      </c>
      <c r="H308" s="142">
        <v>8</v>
      </c>
      <c r="I308" s="62">
        <f t="shared" si="26"/>
        <v>27</v>
      </c>
      <c r="J308" s="90"/>
      <c r="K308" s="62">
        <f t="shared" si="27"/>
        <v>27</v>
      </c>
      <c r="L308" s="47"/>
      <c r="M308" s="20" t="str">
        <f t="shared" si="28"/>
        <v>Synthèse</v>
      </c>
      <c r="N308" t="str">
        <f t="shared" si="29"/>
        <v>oui</v>
      </c>
      <c r="O308" s="136" t="s">
        <v>594</v>
      </c>
      <c r="P308" s="136" t="s">
        <v>417</v>
      </c>
      <c r="Q308" s="149" t="s">
        <v>1416</v>
      </c>
      <c r="R308" s="142">
        <v>8</v>
      </c>
    </row>
    <row r="309" spans="1:18" ht="31.5">
      <c r="A309" s="17">
        <v>302</v>
      </c>
      <c r="B309" s="123" t="s">
        <v>595</v>
      </c>
      <c r="C309" s="123" t="s">
        <v>596</v>
      </c>
      <c r="D309" s="147">
        <v>8</v>
      </c>
      <c r="E309" s="231">
        <v>8</v>
      </c>
      <c r="F309" s="60">
        <f t="shared" si="24"/>
        <v>8</v>
      </c>
      <c r="G309" s="61">
        <f t="shared" si="25"/>
        <v>24</v>
      </c>
      <c r="H309" s="142">
        <v>16</v>
      </c>
      <c r="I309" s="62">
        <f t="shared" si="26"/>
        <v>48</v>
      </c>
      <c r="J309" s="90"/>
      <c r="K309" s="62">
        <f t="shared" si="27"/>
        <v>48</v>
      </c>
      <c r="L309" s="47"/>
      <c r="M309" s="20" t="str">
        <f t="shared" si="28"/>
        <v>Synthèse</v>
      </c>
      <c r="N309" t="str">
        <f t="shared" si="29"/>
        <v>oui</v>
      </c>
      <c r="O309" s="136" t="s">
        <v>595</v>
      </c>
      <c r="P309" s="136" t="s">
        <v>596</v>
      </c>
      <c r="Q309" s="149" t="s">
        <v>1429</v>
      </c>
      <c r="R309" s="142">
        <v>16</v>
      </c>
    </row>
    <row r="310" spans="1:18" ht="20.25">
      <c r="A310" s="17">
        <v>303</v>
      </c>
      <c r="B310" s="123" t="s">
        <v>597</v>
      </c>
      <c r="C310" s="123" t="s">
        <v>76</v>
      </c>
      <c r="D310" s="147">
        <v>8</v>
      </c>
      <c r="E310" s="231">
        <v>13</v>
      </c>
      <c r="F310" s="60">
        <f t="shared" si="24"/>
        <v>10.5</v>
      </c>
      <c r="G310" s="61">
        <f t="shared" si="25"/>
        <v>31.5</v>
      </c>
      <c r="H310" s="231"/>
      <c r="I310" s="62">
        <f t="shared" si="26"/>
        <v>31.5</v>
      </c>
      <c r="J310" s="90"/>
      <c r="K310" s="62">
        <f t="shared" si="27"/>
        <v>31.5</v>
      </c>
      <c r="L310" s="47"/>
      <c r="M310" s="20" t="str">
        <f t="shared" si="28"/>
        <v>Juin</v>
      </c>
      <c r="N310" t="str">
        <f t="shared" si="29"/>
        <v>oui</v>
      </c>
      <c r="O310" s="123" t="s">
        <v>597</v>
      </c>
      <c r="P310" s="123" t="s">
        <v>76</v>
      </c>
      <c r="Q310" s="155"/>
      <c r="R310" s="231"/>
    </row>
    <row r="311" spans="1:18" ht="20.25">
      <c r="A311" s="17">
        <v>304</v>
      </c>
      <c r="B311" s="123" t="s">
        <v>597</v>
      </c>
      <c r="C311" s="123" t="s">
        <v>598</v>
      </c>
      <c r="D311" s="147">
        <v>3.75</v>
      </c>
      <c r="E311" s="231">
        <v>9</v>
      </c>
      <c r="F311" s="60">
        <f t="shared" si="24"/>
        <v>6.375</v>
      </c>
      <c r="G311" s="61">
        <f t="shared" si="25"/>
        <v>19.125</v>
      </c>
      <c r="H311" s="142">
        <v>2</v>
      </c>
      <c r="I311" s="62">
        <f t="shared" si="26"/>
        <v>19.125</v>
      </c>
      <c r="J311" s="90"/>
      <c r="K311" s="62">
        <f t="shared" si="27"/>
        <v>19.125</v>
      </c>
      <c r="L311" s="47"/>
      <c r="M311" s="20" t="str">
        <f t="shared" si="28"/>
        <v>Synthèse</v>
      </c>
      <c r="N311" t="str">
        <f t="shared" si="29"/>
        <v>oui</v>
      </c>
      <c r="O311" s="136" t="s">
        <v>597</v>
      </c>
      <c r="P311" s="136" t="s">
        <v>598</v>
      </c>
      <c r="Q311" s="149" t="s">
        <v>1432</v>
      </c>
      <c r="R311" s="142">
        <v>2</v>
      </c>
    </row>
    <row r="312" spans="1:18" ht="31.5">
      <c r="A312" s="17">
        <v>305</v>
      </c>
      <c r="B312" s="123" t="s">
        <v>599</v>
      </c>
      <c r="C312" s="123" t="s">
        <v>600</v>
      </c>
      <c r="D312" s="147">
        <v>7</v>
      </c>
      <c r="E312" s="231">
        <v>12</v>
      </c>
      <c r="F312" s="60">
        <f t="shared" si="24"/>
        <v>9.5</v>
      </c>
      <c r="G312" s="61">
        <f t="shared" si="25"/>
        <v>28.5</v>
      </c>
      <c r="H312" s="231"/>
      <c r="I312" s="62">
        <f t="shared" si="26"/>
        <v>28.5</v>
      </c>
      <c r="J312" s="90"/>
      <c r="K312" s="62">
        <f t="shared" si="27"/>
        <v>28.5</v>
      </c>
      <c r="L312" s="47"/>
      <c r="M312" s="20" t="str">
        <f t="shared" si="28"/>
        <v>Juin</v>
      </c>
      <c r="N312" t="str">
        <f t="shared" si="29"/>
        <v>oui</v>
      </c>
      <c r="O312" s="123" t="s">
        <v>599</v>
      </c>
      <c r="P312" s="123" t="s">
        <v>600</v>
      </c>
      <c r="Q312" s="155"/>
      <c r="R312" s="231"/>
    </row>
    <row r="313" spans="1:18" ht="20.25">
      <c r="A313" s="17">
        <v>306</v>
      </c>
      <c r="B313" s="123" t="s">
        <v>601</v>
      </c>
      <c r="C313" s="123" t="s">
        <v>602</v>
      </c>
      <c r="D313" s="147">
        <v>4.5</v>
      </c>
      <c r="E313" s="231">
        <v>5.5</v>
      </c>
      <c r="F313" s="60">
        <f t="shared" si="24"/>
        <v>5</v>
      </c>
      <c r="G313" s="61">
        <f t="shared" si="25"/>
        <v>15</v>
      </c>
      <c r="H313" s="142">
        <v>4</v>
      </c>
      <c r="I313" s="62">
        <f t="shared" si="26"/>
        <v>15</v>
      </c>
      <c r="J313" s="90"/>
      <c r="K313" s="62">
        <f t="shared" si="27"/>
        <v>15</v>
      </c>
      <c r="L313" s="47"/>
      <c r="M313" s="20" t="str">
        <f t="shared" si="28"/>
        <v>Synthèse</v>
      </c>
      <c r="N313" t="str">
        <f t="shared" si="29"/>
        <v>oui</v>
      </c>
      <c r="O313" s="136" t="s">
        <v>601</v>
      </c>
      <c r="P313" s="136" t="s">
        <v>602</v>
      </c>
      <c r="Q313" s="149" t="s">
        <v>1240</v>
      </c>
      <c r="R313" s="142">
        <v>4</v>
      </c>
    </row>
    <row r="314" spans="1:18" ht="31.5">
      <c r="A314" s="17">
        <v>307</v>
      </c>
      <c r="B314" s="123" t="s">
        <v>603</v>
      </c>
      <c r="C314" s="123" t="s">
        <v>604</v>
      </c>
      <c r="D314" s="147">
        <v>8</v>
      </c>
      <c r="E314" s="231">
        <v>12</v>
      </c>
      <c r="F314" s="60">
        <f t="shared" si="24"/>
        <v>10</v>
      </c>
      <c r="G314" s="61">
        <f t="shared" si="25"/>
        <v>30</v>
      </c>
      <c r="H314" s="231"/>
      <c r="I314" s="62">
        <f t="shared" si="26"/>
        <v>30</v>
      </c>
      <c r="J314" s="90"/>
      <c r="K314" s="62">
        <f t="shared" si="27"/>
        <v>30</v>
      </c>
      <c r="L314" s="47"/>
      <c r="M314" s="20" t="str">
        <f t="shared" si="28"/>
        <v>Juin</v>
      </c>
      <c r="N314" t="str">
        <f t="shared" si="29"/>
        <v>oui</v>
      </c>
      <c r="O314" s="123" t="s">
        <v>603</v>
      </c>
      <c r="P314" s="123" t="s">
        <v>604</v>
      </c>
      <c r="Q314" s="155"/>
      <c r="R314" s="231"/>
    </row>
    <row r="315" spans="1:18" ht="20.25">
      <c r="A315" s="17">
        <v>308</v>
      </c>
      <c r="B315" s="123" t="s">
        <v>605</v>
      </c>
      <c r="C315" s="123" t="s">
        <v>606</v>
      </c>
      <c r="D315" s="147">
        <v>6</v>
      </c>
      <c r="E315" s="231">
        <v>7</v>
      </c>
      <c r="F315" s="60">
        <f t="shared" si="24"/>
        <v>6.5</v>
      </c>
      <c r="G315" s="61">
        <f t="shared" si="25"/>
        <v>19.5</v>
      </c>
      <c r="H315" s="142">
        <v>10.5</v>
      </c>
      <c r="I315" s="62">
        <f t="shared" si="26"/>
        <v>31.5</v>
      </c>
      <c r="J315" s="90"/>
      <c r="K315" s="62">
        <f t="shared" si="27"/>
        <v>31.5</v>
      </c>
      <c r="L315" s="47"/>
      <c r="M315" s="20" t="str">
        <f t="shared" si="28"/>
        <v>Synthèse</v>
      </c>
      <c r="N315" t="str">
        <f t="shared" si="29"/>
        <v>oui</v>
      </c>
      <c r="O315" s="136" t="s">
        <v>605</v>
      </c>
      <c r="P315" s="136" t="s">
        <v>606</v>
      </c>
      <c r="Q315" s="149" t="s">
        <v>1235</v>
      </c>
      <c r="R315" s="142">
        <v>8</v>
      </c>
    </row>
    <row r="316" spans="1:18" ht="20.25">
      <c r="A316" s="17">
        <v>309</v>
      </c>
      <c r="B316" s="123" t="s">
        <v>605</v>
      </c>
      <c r="C316" s="123" t="s">
        <v>39</v>
      </c>
      <c r="D316" s="147">
        <v>10</v>
      </c>
      <c r="E316" s="231">
        <v>9</v>
      </c>
      <c r="F316" s="60">
        <f t="shared" si="24"/>
        <v>9.5</v>
      </c>
      <c r="G316" s="61">
        <f t="shared" si="25"/>
        <v>28.5</v>
      </c>
      <c r="H316" s="142">
        <v>7</v>
      </c>
      <c r="I316" s="62">
        <f t="shared" si="26"/>
        <v>28.5</v>
      </c>
      <c r="J316" s="90"/>
      <c r="K316" s="62">
        <f t="shared" si="27"/>
        <v>28.5</v>
      </c>
      <c r="L316" s="47"/>
      <c r="M316" s="20" t="str">
        <f t="shared" si="28"/>
        <v>Synthèse</v>
      </c>
      <c r="N316" t="str">
        <f t="shared" si="29"/>
        <v>oui</v>
      </c>
      <c r="O316" s="136" t="s">
        <v>605</v>
      </c>
      <c r="P316" s="136" t="s">
        <v>39</v>
      </c>
      <c r="Q316" s="149" t="s">
        <v>1430</v>
      </c>
      <c r="R316" s="142">
        <v>7</v>
      </c>
    </row>
    <row r="317" spans="1:18" ht="31.5">
      <c r="A317" s="17">
        <v>310</v>
      </c>
      <c r="B317" s="123" t="s">
        <v>607</v>
      </c>
      <c r="C317" s="123" t="s">
        <v>397</v>
      </c>
      <c r="D317" s="147">
        <v>5.25</v>
      </c>
      <c r="E317" s="231">
        <v>13</v>
      </c>
      <c r="F317" s="60">
        <f t="shared" si="24"/>
        <v>9.125</v>
      </c>
      <c r="G317" s="61">
        <f t="shared" si="25"/>
        <v>27.375</v>
      </c>
      <c r="H317" s="142">
        <v>11</v>
      </c>
      <c r="I317" s="62">
        <f t="shared" si="26"/>
        <v>33</v>
      </c>
      <c r="J317" s="90"/>
      <c r="K317" s="62">
        <f t="shared" si="27"/>
        <v>33</v>
      </c>
      <c r="L317" s="47"/>
      <c r="M317" s="20" t="str">
        <f t="shared" si="28"/>
        <v>Synthèse</v>
      </c>
      <c r="N317" t="str">
        <f t="shared" si="29"/>
        <v>oui</v>
      </c>
      <c r="O317" s="136" t="s">
        <v>607</v>
      </c>
      <c r="P317" s="136" t="s">
        <v>397</v>
      </c>
      <c r="Q317" s="149" t="s">
        <v>1419</v>
      </c>
      <c r="R317" s="142">
        <v>11</v>
      </c>
    </row>
    <row r="318" spans="1:18" ht="20.25">
      <c r="A318" s="17">
        <v>311</v>
      </c>
      <c r="B318" s="123" t="s">
        <v>608</v>
      </c>
      <c r="C318" s="123" t="s">
        <v>470</v>
      </c>
      <c r="D318" s="147">
        <v>10</v>
      </c>
      <c r="E318" s="231">
        <v>17</v>
      </c>
      <c r="F318" s="60">
        <f t="shared" si="24"/>
        <v>13.5</v>
      </c>
      <c r="G318" s="61">
        <f t="shared" si="25"/>
        <v>40.5</v>
      </c>
      <c r="H318" s="231"/>
      <c r="I318" s="62">
        <f t="shared" si="26"/>
        <v>40.5</v>
      </c>
      <c r="J318" s="90"/>
      <c r="K318" s="62">
        <f t="shared" si="27"/>
        <v>40.5</v>
      </c>
      <c r="L318" s="47"/>
      <c r="M318" s="20" t="str">
        <f t="shared" si="28"/>
        <v>Juin</v>
      </c>
      <c r="N318" t="str">
        <f t="shared" si="29"/>
        <v>oui</v>
      </c>
      <c r="O318" s="123" t="s">
        <v>608</v>
      </c>
      <c r="P318" s="123" t="s">
        <v>470</v>
      </c>
      <c r="Q318" s="155"/>
      <c r="R318" s="231"/>
    </row>
    <row r="319" spans="1:18" ht="31.5">
      <c r="A319" s="17">
        <v>312</v>
      </c>
      <c r="B319" s="123" t="s">
        <v>609</v>
      </c>
      <c r="C319" s="123" t="s">
        <v>610</v>
      </c>
      <c r="D319" s="146">
        <v>12.5</v>
      </c>
      <c r="E319" s="231">
        <v>13</v>
      </c>
      <c r="F319" s="60">
        <f t="shared" si="24"/>
        <v>12.75</v>
      </c>
      <c r="G319" s="61">
        <f t="shared" si="25"/>
        <v>38.25</v>
      </c>
      <c r="H319" s="231"/>
      <c r="I319" s="62">
        <f t="shared" si="26"/>
        <v>38.25</v>
      </c>
      <c r="J319" s="90"/>
      <c r="K319" s="62">
        <f t="shared" si="27"/>
        <v>38.25</v>
      </c>
      <c r="L319" s="47"/>
      <c r="M319" s="20" t="str">
        <f t="shared" si="28"/>
        <v>Juin</v>
      </c>
      <c r="N319" t="str">
        <f t="shared" si="29"/>
        <v>oui</v>
      </c>
      <c r="O319" s="123" t="s">
        <v>609</v>
      </c>
      <c r="P319" s="123" t="s">
        <v>610</v>
      </c>
      <c r="Q319" s="155"/>
      <c r="R319" s="231"/>
    </row>
    <row r="320" spans="1:18" ht="20.25">
      <c r="A320" s="17">
        <v>313</v>
      </c>
      <c r="B320" s="123" t="s">
        <v>611</v>
      </c>
      <c r="C320" s="123" t="s">
        <v>612</v>
      </c>
      <c r="D320" s="147">
        <v>4.5</v>
      </c>
      <c r="E320" s="231">
        <v>5</v>
      </c>
      <c r="F320" s="60">
        <f t="shared" si="24"/>
        <v>4.75</v>
      </c>
      <c r="G320" s="61">
        <f t="shared" si="25"/>
        <v>14.25</v>
      </c>
      <c r="H320" s="142">
        <v>10</v>
      </c>
      <c r="I320" s="62">
        <f t="shared" si="26"/>
        <v>30</v>
      </c>
      <c r="J320" s="90"/>
      <c r="K320" s="62">
        <f t="shared" si="27"/>
        <v>30</v>
      </c>
      <c r="L320" s="47"/>
      <c r="M320" s="20" t="str">
        <f t="shared" si="28"/>
        <v>Synthèse</v>
      </c>
      <c r="N320" t="str">
        <f t="shared" si="29"/>
        <v>oui</v>
      </c>
      <c r="O320" s="136" t="s">
        <v>611</v>
      </c>
      <c r="P320" s="136" t="s">
        <v>612</v>
      </c>
      <c r="Q320" s="149" t="s">
        <v>1323</v>
      </c>
      <c r="R320" s="142">
        <v>10</v>
      </c>
    </row>
    <row r="321" spans="1:18" ht="20.25">
      <c r="A321" s="17">
        <v>314</v>
      </c>
      <c r="B321" s="123" t="s">
        <v>613</v>
      </c>
      <c r="C321" s="123" t="s">
        <v>614</v>
      </c>
      <c r="D321" s="147">
        <v>11</v>
      </c>
      <c r="E321" s="231">
        <v>13.5</v>
      </c>
      <c r="F321" s="60">
        <f t="shared" si="24"/>
        <v>12.25</v>
      </c>
      <c r="G321" s="61">
        <f t="shared" si="25"/>
        <v>36.75</v>
      </c>
      <c r="H321" s="231"/>
      <c r="I321" s="62">
        <f t="shared" si="26"/>
        <v>36.75</v>
      </c>
      <c r="J321" s="90"/>
      <c r="K321" s="62">
        <f t="shared" si="27"/>
        <v>36.75</v>
      </c>
      <c r="L321" s="47"/>
      <c r="M321" s="20" t="str">
        <f t="shared" si="28"/>
        <v>Juin</v>
      </c>
      <c r="N321" t="str">
        <f t="shared" si="29"/>
        <v>oui</v>
      </c>
      <c r="O321" s="123" t="s">
        <v>613</v>
      </c>
      <c r="P321" s="123" t="s">
        <v>614</v>
      </c>
      <c r="Q321" s="155"/>
      <c r="R321" s="231"/>
    </row>
    <row r="322" spans="1:18" ht="31.5">
      <c r="A322" s="17">
        <v>315</v>
      </c>
      <c r="B322" s="123" t="s">
        <v>615</v>
      </c>
      <c r="C322" s="123" t="s">
        <v>616</v>
      </c>
      <c r="D322" s="147">
        <v>11</v>
      </c>
      <c r="E322" s="231">
        <v>9</v>
      </c>
      <c r="F322" s="60">
        <f t="shared" si="24"/>
        <v>10</v>
      </c>
      <c r="G322" s="61">
        <f t="shared" si="25"/>
        <v>30</v>
      </c>
      <c r="H322" s="231"/>
      <c r="I322" s="62">
        <f t="shared" si="26"/>
        <v>30</v>
      </c>
      <c r="J322" s="90"/>
      <c r="K322" s="62">
        <f t="shared" si="27"/>
        <v>30</v>
      </c>
      <c r="L322" s="47"/>
      <c r="M322" s="20" t="str">
        <f t="shared" si="28"/>
        <v>Juin</v>
      </c>
      <c r="N322" t="str">
        <f t="shared" si="29"/>
        <v>oui</v>
      </c>
      <c r="O322" s="123" t="s">
        <v>615</v>
      </c>
      <c r="P322" s="123" t="s">
        <v>616</v>
      </c>
      <c r="Q322" s="155"/>
      <c r="R322" s="231"/>
    </row>
    <row r="323" spans="1:18" ht="20.25">
      <c r="A323" s="17">
        <v>316</v>
      </c>
      <c r="B323" s="123" t="s">
        <v>617</v>
      </c>
      <c r="C323" s="123" t="s">
        <v>618</v>
      </c>
      <c r="D323" s="147">
        <v>9</v>
      </c>
      <c r="E323" s="231">
        <v>7</v>
      </c>
      <c r="F323" s="60">
        <f t="shared" si="24"/>
        <v>8</v>
      </c>
      <c r="G323" s="61">
        <f t="shared" si="25"/>
        <v>24</v>
      </c>
      <c r="H323" s="142">
        <v>14</v>
      </c>
      <c r="I323" s="62">
        <f t="shared" si="26"/>
        <v>42</v>
      </c>
      <c r="J323" s="90"/>
      <c r="K323" s="62">
        <f t="shared" si="27"/>
        <v>42</v>
      </c>
      <c r="L323" s="47"/>
      <c r="M323" s="20" t="str">
        <f t="shared" si="28"/>
        <v>Synthèse</v>
      </c>
      <c r="N323" t="str">
        <f t="shared" si="29"/>
        <v>oui</v>
      </c>
      <c r="O323" s="136" t="s">
        <v>617</v>
      </c>
      <c r="P323" s="136" t="s">
        <v>618</v>
      </c>
      <c r="Q323" s="149" t="s">
        <v>1428</v>
      </c>
      <c r="R323" s="142">
        <v>11</v>
      </c>
    </row>
    <row r="324" spans="1:18" ht="20.25">
      <c r="A324" s="17">
        <v>317</v>
      </c>
      <c r="B324" s="123" t="s">
        <v>619</v>
      </c>
      <c r="C324" s="123" t="s">
        <v>620</v>
      </c>
      <c r="D324" s="119">
        <v>6</v>
      </c>
      <c r="E324" s="231">
        <v>5</v>
      </c>
      <c r="F324" s="60">
        <f t="shared" si="24"/>
        <v>5.5</v>
      </c>
      <c r="G324" s="61">
        <f t="shared" si="25"/>
        <v>16.5</v>
      </c>
      <c r="H324" s="142"/>
      <c r="I324" s="62">
        <f t="shared" si="26"/>
        <v>16.5</v>
      </c>
      <c r="J324" s="90"/>
      <c r="K324" s="62">
        <f t="shared" si="27"/>
        <v>16.5</v>
      </c>
      <c r="L324" s="47"/>
      <c r="M324" s="20" t="str">
        <f t="shared" si="28"/>
        <v>Juin</v>
      </c>
      <c r="N324" t="str">
        <f t="shared" si="29"/>
        <v>oui</v>
      </c>
      <c r="O324" s="136" t="s">
        <v>619</v>
      </c>
      <c r="P324" s="136" t="s">
        <v>620</v>
      </c>
      <c r="Q324" s="149" t="s">
        <v>1324</v>
      </c>
      <c r="R324" s="142">
        <v>6</v>
      </c>
    </row>
    <row r="325" spans="1:18" ht="20.25">
      <c r="A325" s="17">
        <v>318</v>
      </c>
      <c r="B325" s="123" t="s">
        <v>621</v>
      </c>
      <c r="C325" s="123" t="s">
        <v>622</v>
      </c>
      <c r="D325" s="147">
        <v>2</v>
      </c>
      <c r="E325" s="231">
        <v>4</v>
      </c>
      <c r="F325" s="60">
        <f t="shared" si="24"/>
        <v>3</v>
      </c>
      <c r="G325" s="61">
        <f t="shared" si="25"/>
        <v>9</v>
      </c>
      <c r="H325" s="142">
        <v>5</v>
      </c>
      <c r="I325" s="62">
        <f t="shared" si="26"/>
        <v>15</v>
      </c>
      <c r="J325" s="90"/>
      <c r="K325" s="62">
        <f t="shared" si="27"/>
        <v>15</v>
      </c>
      <c r="L325" s="47"/>
      <c r="M325" s="20" t="str">
        <f t="shared" si="28"/>
        <v>Synthèse</v>
      </c>
      <c r="N325" t="str">
        <f t="shared" si="29"/>
        <v>oui</v>
      </c>
      <c r="O325" s="136" t="s">
        <v>621</v>
      </c>
      <c r="P325" s="136" t="s">
        <v>622</v>
      </c>
      <c r="Q325" s="149" t="s">
        <v>1431</v>
      </c>
      <c r="R325" s="142">
        <v>5</v>
      </c>
    </row>
    <row r="326" spans="1:18" ht="20.25">
      <c r="A326" s="17">
        <v>319</v>
      </c>
      <c r="B326" s="123" t="s">
        <v>54</v>
      </c>
      <c r="C326" s="123" t="s">
        <v>623</v>
      </c>
      <c r="D326" s="146">
        <v>12</v>
      </c>
      <c r="E326" s="231">
        <v>13</v>
      </c>
      <c r="F326" s="60">
        <f t="shared" si="24"/>
        <v>12.5</v>
      </c>
      <c r="G326" s="61">
        <f t="shared" si="25"/>
        <v>37.5</v>
      </c>
      <c r="H326" s="231"/>
      <c r="I326" s="62">
        <f t="shared" si="26"/>
        <v>37.5</v>
      </c>
      <c r="J326" s="90"/>
      <c r="K326" s="62">
        <f t="shared" si="27"/>
        <v>37.5</v>
      </c>
      <c r="L326" s="47"/>
      <c r="M326" s="20" t="str">
        <f t="shared" si="28"/>
        <v>Juin</v>
      </c>
      <c r="N326" t="str">
        <f t="shared" si="29"/>
        <v>oui</v>
      </c>
      <c r="O326" s="123" t="s">
        <v>54</v>
      </c>
      <c r="P326" s="123" t="s">
        <v>623</v>
      </c>
      <c r="Q326" s="155"/>
      <c r="R326" s="231"/>
    </row>
    <row r="327" spans="1:18" ht="20.25">
      <c r="A327" s="17">
        <v>320</v>
      </c>
      <c r="B327" s="123" t="s">
        <v>624</v>
      </c>
      <c r="C327" s="123" t="s">
        <v>625</v>
      </c>
      <c r="D327" s="147">
        <v>3</v>
      </c>
      <c r="E327" s="231">
        <v>5</v>
      </c>
      <c r="F327" s="60">
        <f t="shared" si="24"/>
        <v>4</v>
      </c>
      <c r="G327" s="61">
        <f t="shared" si="25"/>
        <v>12</v>
      </c>
      <c r="H327" s="142">
        <v>4</v>
      </c>
      <c r="I327" s="62">
        <f t="shared" si="26"/>
        <v>12</v>
      </c>
      <c r="J327" s="90"/>
      <c r="K327" s="62">
        <f t="shared" si="27"/>
        <v>12</v>
      </c>
      <c r="L327" s="47"/>
      <c r="M327" s="20" t="str">
        <f t="shared" si="28"/>
        <v>Synthèse</v>
      </c>
      <c r="N327" t="str">
        <f t="shared" si="29"/>
        <v>oui</v>
      </c>
      <c r="O327" s="136" t="s">
        <v>624</v>
      </c>
      <c r="P327" s="136" t="s">
        <v>625</v>
      </c>
      <c r="Q327" s="149" t="s">
        <v>1427</v>
      </c>
      <c r="R327" s="142">
        <v>4</v>
      </c>
    </row>
    <row r="328" spans="1:18" ht="20.25">
      <c r="A328" s="17">
        <v>321</v>
      </c>
      <c r="B328" s="123" t="s">
        <v>626</v>
      </c>
      <c r="C328" s="123" t="s">
        <v>196</v>
      </c>
      <c r="D328" s="146">
        <v>9</v>
      </c>
      <c r="E328" s="231">
        <v>10.5</v>
      </c>
      <c r="F328" s="60">
        <f t="shared" ref="F328:F391" si="30">IF(AND(D328=0,E328=0),L328/3,(D328+E328)/2)</f>
        <v>9.75</v>
      </c>
      <c r="G328" s="61">
        <f t="shared" ref="G328:G391" si="31">F328*3</f>
        <v>29.25</v>
      </c>
      <c r="H328" s="142">
        <v>11</v>
      </c>
      <c r="I328" s="62">
        <f t="shared" ref="I328:I391" si="32">MAX(G328,H328*3)</f>
        <v>33</v>
      </c>
      <c r="J328" s="90"/>
      <c r="K328" s="62">
        <f t="shared" ref="K328:K391" si="33">MAX(I328,J328*3)</f>
        <v>33</v>
      </c>
      <c r="L328" s="47"/>
      <c r="M328" s="20" t="str">
        <f t="shared" ref="M328:M391" si="34">IF(ISBLANK(J328),IF(ISBLANK(H328),"Juin","Synthèse"),"Rattrapage")</f>
        <v>Synthèse</v>
      </c>
      <c r="N328" t="str">
        <f t="shared" si="29"/>
        <v>oui</v>
      </c>
      <c r="O328" s="136" t="s">
        <v>626</v>
      </c>
      <c r="P328" s="136" t="s">
        <v>196</v>
      </c>
      <c r="Q328" s="149" t="s">
        <v>1228</v>
      </c>
      <c r="R328" s="142">
        <v>11</v>
      </c>
    </row>
    <row r="329" spans="1:18" ht="20.25">
      <c r="A329" s="17">
        <v>322</v>
      </c>
      <c r="B329" s="123" t="s">
        <v>626</v>
      </c>
      <c r="C329" s="123" t="s">
        <v>84</v>
      </c>
      <c r="D329" s="146">
        <v>11</v>
      </c>
      <c r="E329" s="231">
        <v>13</v>
      </c>
      <c r="F329" s="60">
        <f t="shared" si="30"/>
        <v>12</v>
      </c>
      <c r="G329" s="61">
        <f t="shared" si="31"/>
        <v>36</v>
      </c>
      <c r="H329" s="231"/>
      <c r="I329" s="62">
        <f t="shared" si="32"/>
        <v>36</v>
      </c>
      <c r="J329" s="90"/>
      <c r="K329" s="62">
        <f t="shared" si="33"/>
        <v>36</v>
      </c>
      <c r="L329" s="47"/>
      <c r="M329" s="20" t="str">
        <f t="shared" si="34"/>
        <v>Juin</v>
      </c>
      <c r="N329" t="str">
        <f t="shared" ref="N329:N392" si="35">IF(AND(B329=O329,C329=P329),"oui","non")</f>
        <v>oui</v>
      </c>
      <c r="O329" s="123" t="s">
        <v>626</v>
      </c>
      <c r="P329" s="123" t="s">
        <v>84</v>
      </c>
      <c r="Q329" s="155"/>
      <c r="R329" s="231"/>
    </row>
    <row r="330" spans="1:18" ht="20.25">
      <c r="A330" s="17">
        <v>323</v>
      </c>
      <c r="B330" s="123" t="s">
        <v>627</v>
      </c>
      <c r="C330" s="123" t="s">
        <v>628</v>
      </c>
      <c r="D330" s="147">
        <v>3</v>
      </c>
      <c r="E330" s="231">
        <v>10</v>
      </c>
      <c r="F330" s="60">
        <f t="shared" si="30"/>
        <v>6.5</v>
      </c>
      <c r="G330" s="61">
        <f t="shared" si="31"/>
        <v>19.5</v>
      </c>
      <c r="H330" s="142">
        <v>13</v>
      </c>
      <c r="I330" s="62">
        <f t="shared" si="32"/>
        <v>39</v>
      </c>
      <c r="J330" s="90"/>
      <c r="K330" s="62">
        <f t="shared" si="33"/>
        <v>39</v>
      </c>
      <c r="L330" s="47"/>
      <c r="M330" s="20" t="str">
        <f t="shared" si="34"/>
        <v>Synthèse</v>
      </c>
      <c r="N330" t="str">
        <f t="shared" si="35"/>
        <v>oui</v>
      </c>
      <c r="O330" s="136" t="s">
        <v>627</v>
      </c>
      <c r="P330" s="136" t="s">
        <v>628</v>
      </c>
      <c r="Q330" s="149" t="s">
        <v>1241</v>
      </c>
      <c r="R330" s="142">
        <v>12</v>
      </c>
    </row>
    <row r="331" spans="1:18" ht="20.25">
      <c r="A331" s="17">
        <v>324</v>
      </c>
      <c r="B331" s="123" t="s">
        <v>629</v>
      </c>
      <c r="C331" s="123" t="s">
        <v>228</v>
      </c>
      <c r="D331" s="147">
        <v>2</v>
      </c>
      <c r="E331" s="231">
        <v>14.5</v>
      </c>
      <c r="F331" s="60">
        <f t="shared" si="30"/>
        <v>8.25</v>
      </c>
      <c r="G331" s="61">
        <f t="shared" si="31"/>
        <v>24.75</v>
      </c>
      <c r="H331" s="142">
        <v>4</v>
      </c>
      <c r="I331" s="62">
        <f t="shared" si="32"/>
        <v>24.75</v>
      </c>
      <c r="J331" s="90"/>
      <c r="K331" s="62">
        <f t="shared" si="33"/>
        <v>24.75</v>
      </c>
      <c r="L331" s="47"/>
      <c r="M331" s="20" t="str">
        <f t="shared" si="34"/>
        <v>Synthèse</v>
      </c>
      <c r="N331" t="str">
        <f t="shared" si="35"/>
        <v>oui</v>
      </c>
      <c r="O331" s="136" t="s">
        <v>629</v>
      </c>
      <c r="P331" s="136" t="s">
        <v>228</v>
      </c>
      <c r="Q331" s="149" t="s">
        <v>1318</v>
      </c>
      <c r="R331" s="142">
        <v>4</v>
      </c>
    </row>
    <row r="332" spans="1:18" ht="20.25">
      <c r="A332" s="17">
        <v>325</v>
      </c>
      <c r="B332" s="123" t="s">
        <v>630</v>
      </c>
      <c r="C332" s="123" t="s">
        <v>631</v>
      </c>
      <c r="D332" s="147">
        <v>11.5</v>
      </c>
      <c r="E332" s="231">
        <v>11</v>
      </c>
      <c r="F332" s="60">
        <f t="shared" si="30"/>
        <v>11.25</v>
      </c>
      <c r="G332" s="61">
        <f t="shared" si="31"/>
        <v>33.75</v>
      </c>
      <c r="H332" s="231"/>
      <c r="I332" s="62">
        <f t="shared" si="32"/>
        <v>33.75</v>
      </c>
      <c r="J332" s="90"/>
      <c r="K332" s="62">
        <f t="shared" si="33"/>
        <v>33.75</v>
      </c>
      <c r="L332" s="47"/>
      <c r="M332" s="20" t="str">
        <f t="shared" si="34"/>
        <v>Juin</v>
      </c>
      <c r="N332" t="str">
        <f t="shared" si="35"/>
        <v>oui</v>
      </c>
      <c r="O332" s="123" t="s">
        <v>630</v>
      </c>
      <c r="P332" s="123" t="s">
        <v>631</v>
      </c>
      <c r="Q332" s="155"/>
      <c r="R332" s="231"/>
    </row>
    <row r="333" spans="1:18" ht="20.25">
      <c r="A333" s="17">
        <v>326</v>
      </c>
      <c r="B333" s="123" t="s">
        <v>632</v>
      </c>
      <c r="C333" s="123" t="s">
        <v>558</v>
      </c>
      <c r="D333" s="146">
        <v>12</v>
      </c>
      <c r="E333" s="231">
        <v>11</v>
      </c>
      <c r="F333" s="60">
        <f t="shared" si="30"/>
        <v>11.5</v>
      </c>
      <c r="G333" s="61">
        <f t="shared" si="31"/>
        <v>34.5</v>
      </c>
      <c r="H333" s="231"/>
      <c r="I333" s="62">
        <f t="shared" si="32"/>
        <v>34.5</v>
      </c>
      <c r="J333" s="90"/>
      <c r="K333" s="62">
        <f t="shared" si="33"/>
        <v>34.5</v>
      </c>
      <c r="L333" s="47"/>
      <c r="M333" s="20" t="str">
        <f t="shared" si="34"/>
        <v>Juin</v>
      </c>
      <c r="N333" t="str">
        <f t="shared" si="35"/>
        <v>oui</v>
      </c>
      <c r="O333" s="123" t="s">
        <v>632</v>
      </c>
      <c r="P333" s="123" t="s">
        <v>558</v>
      </c>
      <c r="Q333" s="155"/>
      <c r="R333" s="231"/>
    </row>
    <row r="334" spans="1:18" ht="20.25">
      <c r="A334" s="17">
        <v>327</v>
      </c>
      <c r="B334" s="123" t="s">
        <v>633</v>
      </c>
      <c r="C334" s="123" t="s">
        <v>634</v>
      </c>
      <c r="D334" s="146">
        <v>9</v>
      </c>
      <c r="E334" s="231">
        <v>8</v>
      </c>
      <c r="F334" s="60">
        <f t="shared" si="30"/>
        <v>8.5</v>
      </c>
      <c r="G334" s="61">
        <f t="shared" si="31"/>
        <v>25.5</v>
      </c>
      <c r="H334" s="142">
        <v>8.5</v>
      </c>
      <c r="I334" s="62">
        <f t="shared" si="32"/>
        <v>25.5</v>
      </c>
      <c r="J334" s="90"/>
      <c r="K334" s="62">
        <f t="shared" si="33"/>
        <v>25.5</v>
      </c>
      <c r="L334" s="47"/>
      <c r="M334" s="20" t="str">
        <f t="shared" si="34"/>
        <v>Synthèse</v>
      </c>
      <c r="N334" t="str">
        <f t="shared" si="35"/>
        <v>oui</v>
      </c>
      <c r="O334" s="136" t="s">
        <v>633</v>
      </c>
      <c r="P334" s="136" t="s">
        <v>634</v>
      </c>
      <c r="Q334" s="149" t="s">
        <v>1426</v>
      </c>
      <c r="R334" s="142">
        <v>7</v>
      </c>
    </row>
    <row r="335" spans="1:18" ht="20.25">
      <c r="A335" s="17">
        <v>328</v>
      </c>
      <c r="B335" s="123" t="s">
        <v>633</v>
      </c>
      <c r="C335" s="123" t="s">
        <v>635</v>
      </c>
      <c r="D335" s="146">
        <v>3.5</v>
      </c>
      <c r="E335" s="231">
        <v>5</v>
      </c>
      <c r="F335" s="60">
        <f t="shared" si="30"/>
        <v>4.25</v>
      </c>
      <c r="G335" s="61">
        <f t="shared" si="31"/>
        <v>12.75</v>
      </c>
      <c r="H335" s="142">
        <v>3</v>
      </c>
      <c r="I335" s="62">
        <f t="shared" si="32"/>
        <v>12.75</v>
      </c>
      <c r="J335" s="90"/>
      <c r="K335" s="62">
        <f t="shared" si="33"/>
        <v>12.75</v>
      </c>
      <c r="L335" s="47"/>
      <c r="M335" s="20" t="str">
        <f t="shared" si="34"/>
        <v>Synthèse</v>
      </c>
      <c r="N335" t="str">
        <f t="shared" si="35"/>
        <v>oui</v>
      </c>
      <c r="O335" s="136" t="s">
        <v>633</v>
      </c>
      <c r="P335" s="136" t="s">
        <v>635</v>
      </c>
      <c r="Q335" s="149" t="s">
        <v>1327</v>
      </c>
      <c r="R335" s="142">
        <v>3</v>
      </c>
    </row>
    <row r="336" spans="1:18" ht="20.25">
      <c r="A336" s="17">
        <v>329</v>
      </c>
      <c r="B336" s="123" t="s">
        <v>636</v>
      </c>
      <c r="C336" s="123" t="s">
        <v>637</v>
      </c>
      <c r="D336" s="147">
        <v>7</v>
      </c>
      <c r="E336" s="231">
        <v>12.5</v>
      </c>
      <c r="F336" s="60">
        <f t="shared" si="30"/>
        <v>9.75</v>
      </c>
      <c r="G336" s="61">
        <f t="shared" si="31"/>
        <v>29.25</v>
      </c>
      <c r="H336" s="231"/>
      <c r="I336" s="62">
        <f t="shared" si="32"/>
        <v>29.25</v>
      </c>
      <c r="J336" s="90"/>
      <c r="K336" s="62">
        <f t="shared" si="33"/>
        <v>29.25</v>
      </c>
      <c r="L336" s="47"/>
      <c r="M336" s="20" t="str">
        <f t="shared" si="34"/>
        <v>Juin</v>
      </c>
      <c r="N336" t="str">
        <f t="shared" si="35"/>
        <v>oui</v>
      </c>
      <c r="O336" s="123" t="s">
        <v>636</v>
      </c>
      <c r="P336" s="123" t="s">
        <v>637</v>
      </c>
      <c r="Q336" s="155"/>
      <c r="R336" s="231"/>
    </row>
    <row r="337" spans="1:18" ht="31.5">
      <c r="A337" s="17">
        <v>330</v>
      </c>
      <c r="B337" s="123" t="s">
        <v>638</v>
      </c>
      <c r="C337" s="123" t="s">
        <v>337</v>
      </c>
      <c r="D337" s="147">
        <v>4</v>
      </c>
      <c r="E337" s="231">
        <v>4</v>
      </c>
      <c r="F337" s="60">
        <f t="shared" si="30"/>
        <v>4</v>
      </c>
      <c r="G337" s="61">
        <f t="shared" si="31"/>
        <v>12</v>
      </c>
      <c r="H337" s="142">
        <v>4</v>
      </c>
      <c r="I337" s="62">
        <f t="shared" si="32"/>
        <v>12</v>
      </c>
      <c r="J337" s="90"/>
      <c r="K337" s="62">
        <f t="shared" si="33"/>
        <v>12</v>
      </c>
      <c r="L337" s="47"/>
      <c r="M337" s="20" t="str">
        <f t="shared" si="34"/>
        <v>Synthèse</v>
      </c>
      <c r="N337" t="str">
        <f t="shared" si="35"/>
        <v>oui</v>
      </c>
      <c r="O337" s="136" t="s">
        <v>638</v>
      </c>
      <c r="P337" s="136" t="s">
        <v>337</v>
      </c>
      <c r="Q337" s="149" t="s">
        <v>1421</v>
      </c>
      <c r="R337" s="142">
        <v>4</v>
      </c>
    </row>
    <row r="338" spans="1:18" ht="20.25">
      <c r="A338" s="17">
        <v>331</v>
      </c>
      <c r="B338" s="123" t="s">
        <v>87</v>
      </c>
      <c r="C338" s="123" t="s">
        <v>639</v>
      </c>
      <c r="D338" s="147">
        <v>13.5</v>
      </c>
      <c r="E338" s="231">
        <v>18.7</v>
      </c>
      <c r="F338" s="60">
        <f t="shared" si="30"/>
        <v>16.100000000000001</v>
      </c>
      <c r="G338" s="61">
        <f t="shared" si="31"/>
        <v>48.300000000000004</v>
      </c>
      <c r="H338" s="231"/>
      <c r="I338" s="62">
        <f t="shared" si="32"/>
        <v>48.300000000000004</v>
      </c>
      <c r="J338" s="90"/>
      <c r="K338" s="62">
        <f t="shared" si="33"/>
        <v>48.300000000000004</v>
      </c>
      <c r="L338" s="47"/>
      <c r="M338" s="20" t="str">
        <f t="shared" si="34"/>
        <v>Juin</v>
      </c>
      <c r="N338" t="str">
        <f t="shared" si="35"/>
        <v>oui</v>
      </c>
      <c r="O338" s="123" t="s">
        <v>87</v>
      </c>
      <c r="P338" s="123" t="s">
        <v>639</v>
      </c>
      <c r="Q338" s="155"/>
      <c r="R338" s="231"/>
    </row>
    <row r="339" spans="1:18" ht="20.25">
      <c r="A339" s="17">
        <v>332</v>
      </c>
      <c r="B339" s="123" t="s">
        <v>640</v>
      </c>
      <c r="C339" s="123" t="s">
        <v>641</v>
      </c>
      <c r="D339" s="147">
        <v>7</v>
      </c>
      <c r="E339" s="231">
        <v>7</v>
      </c>
      <c r="F339" s="60">
        <f t="shared" si="30"/>
        <v>7</v>
      </c>
      <c r="G339" s="61">
        <f t="shared" si="31"/>
        <v>21</v>
      </c>
      <c r="H339" s="142">
        <v>10</v>
      </c>
      <c r="I339" s="62">
        <f t="shared" si="32"/>
        <v>30</v>
      </c>
      <c r="J339" s="90"/>
      <c r="K339" s="62">
        <f t="shared" si="33"/>
        <v>30</v>
      </c>
      <c r="L339" s="47"/>
      <c r="M339" s="20" t="str">
        <f t="shared" si="34"/>
        <v>Synthèse</v>
      </c>
      <c r="N339" t="str">
        <f t="shared" si="35"/>
        <v>oui</v>
      </c>
      <c r="O339" s="136" t="s">
        <v>640</v>
      </c>
      <c r="P339" s="136" t="s">
        <v>641</v>
      </c>
      <c r="Q339" s="149" t="s">
        <v>1242</v>
      </c>
      <c r="R339" s="142">
        <v>10</v>
      </c>
    </row>
    <row r="340" spans="1:18" ht="31.5">
      <c r="A340" s="17">
        <v>333</v>
      </c>
      <c r="B340" s="123" t="s">
        <v>642</v>
      </c>
      <c r="C340" s="123" t="s">
        <v>643</v>
      </c>
      <c r="D340" s="147">
        <v>12</v>
      </c>
      <c r="E340" s="231">
        <v>16.5</v>
      </c>
      <c r="F340" s="60">
        <f t="shared" si="30"/>
        <v>14.25</v>
      </c>
      <c r="G340" s="61">
        <f t="shared" si="31"/>
        <v>42.75</v>
      </c>
      <c r="H340" s="231"/>
      <c r="I340" s="62">
        <f t="shared" si="32"/>
        <v>42.75</v>
      </c>
      <c r="J340" s="90"/>
      <c r="K340" s="62">
        <f t="shared" si="33"/>
        <v>42.75</v>
      </c>
      <c r="L340" s="47"/>
      <c r="M340" s="20" t="str">
        <f t="shared" si="34"/>
        <v>Juin</v>
      </c>
      <c r="N340" t="str">
        <f t="shared" si="35"/>
        <v>oui</v>
      </c>
      <c r="O340" s="123" t="s">
        <v>642</v>
      </c>
      <c r="P340" s="123" t="s">
        <v>643</v>
      </c>
      <c r="Q340" s="155"/>
      <c r="R340" s="231"/>
    </row>
    <row r="341" spans="1:18" ht="20.25">
      <c r="A341" s="17">
        <v>334</v>
      </c>
      <c r="B341" s="123" t="s">
        <v>56</v>
      </c>
      <c r="C341" s="123" t="s">
        <v>785</v>
      </c>
      <c r="D341" s="147">
        <v>1</v>
      </c>
      <c r="E341" s="231">
        <v>4</v>
      </c>
      <c r="F341" s="60">
        <f t="shared" si="30"/>
        <v>2.5</v>
      </c>
      <c r="G341" s="61">
        <f t="shared" si="31"/>
        <v>7.5</v>
      </c>
      <c r="H341" s="142">
        <v>4</v>
      </c>
      <c r="I341" s="62">
        <f t="shared" si="32"/>
        <v>12</v>
      </c>
      <c r="J341" s="90"/>
      <c r="K341" s="62">
        <f t="shared" si="33"/>
        <v>12</v>
      </c>
      <c r="L341" s="47"/>
      <c r="M341" s="20" t="str">
        <f t="shared" si="34"/>
        <v>Synthèse</v>
      </c>
      <c r="N341" t="str">
        <f t="shared" si="35"/>
        <v>oui</v>
      </c>
      <c r="O341" s="136" t="s">
        <v>56</v>
      </c>
      <c r="P341" s="136" t="s">
        <v>785</v>
      </c>
      <c r="Q341" s="149" t="s">
        <v>1231</v>
      </c>
      <c r="R341" s="142">
        <v>4</v>
      </c>
    </row>
    <row r="342" spans="1:18" ht="20.25">
      <c r="A342" s="17">
        <v>335</v>
      </c>
      <c r="B342" s="123" t="s">
        <v>644</v>
      </c>
      <c r="C342" s="123" t="s">
        <v>281</v>
      </c>
      <c r="D342" s="146">
        <v>10</v>
      </c>
      <c r="E342" s="231">
        <v>7</v>
      </c>
      <c r="F342" s="60">
        <f t="shared" si="30"/>
        <v>8.5</v>
      </c>
      <c r="G342" s="61">
        <f t="shared" si="31"/>
        <v>25.5</v>
      </c>
      <c r="H342" s="142">
        <v>10</v>
      </c>
      <c r="I342" s="62">
        <f t="shared" si="32"/>
        <v>30</v>
      </c>
      <c r="J342" s="90"/>
      <c r="K342" s="62">
        <f t="shared" si="33"/>
        <v>30</v>
      </c>
      <c r="L342" s="47"/>
      <c r="M342" s="20" t="str">
        <f t="shared" si="34"/>
        <v>Synthèse</v>
      </c>
      <c r="N342" t="str">
        <f t="shared" si="35"/>
        <v>oui</v>
      </c>
      <c r="O342" s="136" t="s">
        <v>644</v>
      </c>
      <c r="P342" s="136" t="s">
        <v>281</v>
      </c>
      <c r="Q342" s="149" t="s">
        <v>1227</v>
      </c>
      <c r="R342" s="142">
        <v>10</v>
      </c>
    </row>
    <row r="343" spans="1:18" ht="20.25">
      <c r="A343" s="17">
        <v>336</v>
      </c>
      <c r="B343" s="123" t="s">
        <v>645</v>
      </c>
      <c r="C343" s="123" t="s">
        <v>646</v>
      </c>
      <c r="D343" s="146">
        <v>8</v>
      </c>
      <c r="E343" s="231">
        <v>10</v>
      </c>
      <c r="F343" s="60">
        <f t="shared" si="30"/>
        <v>9</v>
      </c>
      <c r="G343" s="61">
        <f t="shared" si="31"/>
        <v>27</v>
      </c>
      <c r="H343" s="231"/>
      <c r="I343" s="62">
        <f t="shared" si="32"/>
        <v>27</v>
      </c>
      <c r="J343" s="90"/>
      <c r="K343" s="62">
        <f t="shared" si="33"/>
        <v>27</v>
      </c>
      <c r="L343" s="47"/>
      <c r="M343" s="20" t="str">
        <f t="shared" si="34"/>
        <v>Juin</v>
      </c>
      <c r="N343" t="str">
        <f t="shared" si="35"/>
        <v>oui</v>
      </c>
      <c r="O343" s="123" t="s">
        <v>645</v>
      </c>
      <c r="P343" s="123" t="s">
        <v>646</v>
      </c>
      <c r="Q343" s="155"/>
      <c r="R343" s="231"/>
    </row>
    <row r="344" spans="1:18" ht="20.25">
      <c r="A344" s="17">
        <v>337</v>
      </c>
      <c r="B344" s="123" t="s">
        <v>647</v>
      </c>
      <c r="C344" s="123" t="s">
        <v>44</v>
      </c>
      <c r="D344" s="147">
        <v>7.5</v>
      </c>
      <c r="E344" s="231">
        <v>9</v>
      </c>
      <c r="F344" s="60">
        <f t="shared" si="30"/>
        <v>8.25</v>
      </c>
      <c r="G344" s="61">
        <f t="shared" si="31"/>
        <v>24.75</v>
      </c>
      <c r="H344" s="142">
        <v>10</v>
      </c>
      <c r="I344" s="62">
        <f t="shared" si="32"/>
        <v>30</v>
      </c>
      <c r="J344" s="90"/>
      <c r="K344" s="62">
        <f t="shared" si="33"/>
        <v>30</v>
      </c>
      <c r="L344" s="47"/>
      <c r="M344" s="20" t="str">
        <f t="shared" si="34"/>
        <v>Synthèse</v>
      </c>
      <c r="N344" t="str">
        <f t="shared" si="35"/>
        <v>oui</v>
      </c>
      <c r="O344" s="136" t="s">
        <v>647</v>
      </c>
      <c r="P344" s="136" t="s">
        <v>44</v>
      </c>
      <c r="Q344" s="149" t="s">
        <v>1245</v>
      </c>
      <c r="R344" s="142">
        <v>10</v>
      </c>
    </row>
    <row r="345" spans="1:18" ht="20.25">
      <c r="A345" s="17">
        <v>338</v>
      </c>
      <c r="B345" s="123" t="s">
        <v>648</v>
      </c>
      <c r="C345" s="123" t="s">
        <v>649</v>
      </c>
      <c r="D345" s="146">
        <v>11</v>
      </c>
      <c r="E345" s="231">
        <v>10</v>
      </c>
      <c r="F345" s="60">
        <f t="shared" si="30"/>
        <v>10.5</v>
      </c>
      <c r="G345" s="61">
        <f t="shared" si="31"/>
        <v>31.5</v>
      </c>
      <c r="H345" s="231"/>
      <c r="I345" s="62">
        <f t="shared" si="32"/>
        <v>31.5</v>
      </c>
      <c r="J345" s="90"/>
      <c r="K345" s="62">
        <f t="shared" si="33"/>
        <v>31.5</v>
      </c>
      <c r="L345" s="47"/>
      <c r="M345" s="20" t="str">
        <f t="shared" si="34"/>
        <v>Juin</v>
      </c>
      <c r="N345" t="str">
        <f t="shared" si="35"/>
        <v>oui</v>
      </c>
      <c r="O345" s="123" t="s">
        <v>648</v>
      </c>
      <c r="P345" s="123" t="s">
        <v>649</v>
      </c>
      <c r="Q345" s="155"/>
      <c r="R345" s="231"/>
    </row>
    <row r="346" spans="1:18" ht="20.25">
      <c r="A346" s="17">
        <v>339</v>
      </c>
      <c r="B346" s="123" t="s">
        <v>650</v>
      </c>
      <c r="C346" s="123" t="s">
        <v>651</v>
      </c>
      <c r="D346" s="147">
        <v>2</v>
      </c>
      <c r="E346" s="231">
        <v>5</v>
      </c>
      <c r="F346" s="60">
        <f t="shared" si="30"/>
        <v>3.5</v>
      </c>
      <c r="G346" s="61">
        <f t="shared" si="31"/>
        <v>10.5</v>
      </c>
      <c r="H346" s="142">
        <v>3</v>
      </c>
      <c r="I346" s="62">
        <f t="shared" si="32"/>
        <v>10.5</v>
      </c>
      <c r="J346" s="90"/>
      <c r="K346" s="62">
        <f t="shared" si="33"/>
        <v>10.5</v>
      </c>
      <c r="L346" s="47"/>
      <c r="M346" s="20" t="str">
        <f t="shared" si="34"/>
        <v>Synthèse</v>
      </c>
      <c r="N346" t="str">
        <f t="shared" si="35"/>
        <v>oui</v>
      </c>
      <c r="O346" s="136" t="s">
        <v>650</v>
      </c>
      <c r="P346" s="136" t="s">
        <v>651</v>
      </c>
      <c r="Q346" s="149" t="s">
        <v>1224</v>
      </c>
      <c r="R346" s="142">
        <v>3</v>
      </c>
    </row>
    <row r="347" spans="1:18" ht="20.25">
      <c r="A347" s="17">
        <v>340</v>
      </c>
      <c r="B347" s="123" t="s">
        <v>652</v>
      </c>
      <c r="C347" s="123" t="s">
        <v>653</v>
      </c>
      <c r="D347" s="147">
        <v>5</v>
      </c>
      <c r="E347" s="231">
        <v>14</v>
      </c>
      <c r="F347" s="60">
        <f t="shared" si="30"/>
        <v>9.5</v>
      </c>
      <c r="G347" s="61">
        <f t="shared" si="31"/>
        <v>28.5</v>
      </c>
      <c r="H347" s="231"/>
      <c r="I347" s="62">
        <f t="shared" si="32"/>
        <v>28.5</v>
      </c>
      <c r="J347" s="90"/>
      <c r="K347" s="62">
        <f t="shared" si="33"/>
        <v>28.5</v>
      </c>
      <c r="L347" s="47"/>
      <c r="M347" s="20" t="str">
        <f t="shared" si="34"/>
        <v>Juin</v>
      </c>
      <c r="N347" t="str">
        <f t="shared" si="35"/>
        <v>oui</v>
      </c>
      <c r="O347" s="123" t="s">
        <v>652</v>
      </c>
      <c r="P347" s="123" t="s">
        <v>653</v>
      </c>
      <c r="Q347" s="155"/>
      <c r="R347" s="231"/>
    </row>
    <row r="348" spans="1:18" ht="20.25">
      <c r="A348" s="17">
        <v>341</v>
      </c>
      <c r="B348" s="123" t="s">
        <v>122</v>
      </c>
      <c r="C348" s="123" t="s">
        <v>654</v>
      </c>
      <c r="D348" s="146">
        <v>6</v>
      </c>
      <c r="E348" s="231">
        <v>7</v>
      </c>
      <c r="F348" s="60">
        <f t="shared" si="30"/>
        <v>6.5</v>
      </c>
      <c r="G348" s="61">
        <f t="shared" si="31"/>
        <v>19.5</v>
      </c>
      <c r="H348" s="142">
        <v>8</v>
      </c>
      <c r="I348" s="62">
        <f t="shared" si="32"/>
        <v>24</v>
      </c>
      <c r="J348" s="90"/>
      <c r="K348" s="62">
        <f t="shared" si="33"/>
        <v>24</v>
      </c>
      <c r="L348" s="47"/>
      <c r="M348" s="20" t="str">
        <f t="shared" si="34"/>
        <v>Synthèse</v>
      </c>
      <c r="N348" t="str">
        <f t="shared" si="35"/>
        <v>oui</v>
      </c>
      <c r="O348" s="136" t="s">
        <v>122</v>
      </c>
      <c r="P348" s="136" t="s">
        <v>654</v>
      </c>
      <c r="Q348" s="149" t="s">
        <v>1375</v>
      </c>
      <c r="R348" s="142">
        <v>6</v>
      </c>
    </row>
    <row r="349" spans="1:18" ht="20.25">
      <c r="A349" s="17">
        <v>342</v>
      </c>
      <c r="B349" s="123" t="s">
        <v>655</v>
      </c>
      <c r="C349" s="123" t="s">
        <v>656</v>
      </c>
      <c r="D349" s="147">
        <v>4.25</v>
      </c>
      <c r="E349" s="231">
        <v>5</v>
      </c>
      <c r="F349" s="60">
        <f t="shared" si="30"/>
        <v>4.625</v>
      </c>
      <c r="G349" s="61">
        <f t="shared" si="31"/>
        <v>13.875</v>
      </c>
      <c r="H349" s="142">
        <v>10.25</v>
      </c>
      <c r="I349" s="62">
        <f t="shared" si="32"/>
        <v>30.75</v>
      </c>
      <c r="J349" s="90"/>
      <c r="K349" s="62">
        <f t="shared" si="33"/>
        <v>30.75</v>
      </c>
      <c r="L349" s="47"/>
      <c r="M349" s="20" t="str">
        <f t="shared" si="34"/>
        <v>Synthèse</v>
      </c>
      <c r="N349" t="str">
        <f t="shared" si="35"/>
        <v>oui</v>
      </c>
      <c r="O349" s="123" t="s">
        <v>655</v>
      </c>
      <c r="P349" s="123" t="s">
        <v>656</v>
      </c>
      <c r="Q349" s="155" t="s">
        <v>1218</v>
      </c>
      <c r="R349" s="142">
        <v>8</v>
      </c>
    </row>
    <row r="350" spans="1:18" ht="20.25">
      <c r="A350" s="17">
        <v>343</v>
      </c>
      <c r="B350" s="123" t="s">
        <v>123</v>
      </c>
      <c r="C350" s="123" t="s">
        <v>58</v>
      </c>
      <c r="D350" s="147">
        <v>7.5</v>
      </c>
      <c r="E350" s="231">
        <v>11</v>
      </c>
      <c r="F350" s="60">
        <f t="shared" si="30"/>
        <v>9.25</v>
      </c>
      <c r="G350" s="61">
        <f t="shared" si="31"/>
        <v>27.75</v>
      </c>
      <c r="H350" s="142">
        <v>8</v>
      </c>
      <c r="I350" s="62">
        <f t="shared" si="32"/>
        <v>27.75</v>
      </c>
      <c r="J350" s="90"/>
      <c r="K350" s="62">
        <f t="shared" si="33"/>
        <v>27.75</v>
      </c>
      <c r="L350" s="47"/>
      <c r="M350" s="20" t="str">
        <f t="shared" si="34"/>
        <v>Synthèse</v>
      </c>
      <c r="N350" t="str">
        <f t="shared" si="35"/>
        <v>oui</v>
      </c>
      <c r="O350" s="136" t="s">
        <v>123</v>
      </c>
      <c r="P350" s="136" t="s">
        <v>58</v>
      </c>
      <c r="Q350" s="149" t="s">
        <v>1270</v>
      </c>
      <c r="R350" s="142">
        <v>8</v>
      </c>
    </row>
    <row r="351" spans="1:18" ht="20.25">
      <c r="A351" s="17">
        <v>344</v>
      </c>
      <c r="B351" s="123" t="s">
        <v>657</v>
      </c>
      <c r="C351" s="123" t="s">
        <v>356</v>
      </c>
      <c r="D351" s="147">
        <v>6</v>
      </c>
      <c r="E351" s="231">
        <v>5</v>
      </c>
      <c r="F351" s="60">
        <f t="shared" si="30"/>
        <v>5.5</v>
      </c>
      <c r="G351" s="61">
        <f t="shared" si="31"/>
        <v>16.5</v>
      </c>
      <c r="H351" s="142">
        <v>9</v>
      </c>
      <c r="I351" s="62">
        <f t="shared" si="32"/>
        <v>27</v>
      </c>
      <c r="J351" s="90"/>
      <c r="K351" s="62">
        <f t="shared" si="33"/>
        <v>27</v>
      </c>
      <c r="L351" s="47"/>
      <c r="M351" s="20" t="str">
        <f t="shared" si="34"/>
        <v>Synthèse</v>
      </c>
      <c r="N351" t="str">
        <f t="shared" si="35"/>
        <v>oui</v>
      </c>
      <c r="O351" s="136" t="s">
        <v>657</v>
      </c>
      <c r="P351" s="136" t="s">
        <v>356</v>
      </c>
      <c r="Q351" s="149" t="s">
        <v>1358</v>
      </c>
      <c r="R351" s="142">
        <v>4</v>
      </c>
    </row>
    <row r="352" spans="1:18" ht="20.25">
      <c r="A352" s="17">
        <v>345</v>
      </c>
      <c r="B352" s="123" t="s">
        <v>657</v>
      </c>
      <c r="C352" s="123" t="s">
        <v>658</v>
      </c>
      <c r="D352" s="147">
        <v>6.5</v>
      </c>
      <c r="E352" s="231">
        <v>15</v>
      </c>
      <c r="F352" s="60">
        <f t="shared" si="30"/>
        <v>10.75</v>
      </c>
      <c r="G352" s="61">
        <f t="shared" si="31"/>
        <v>32.25</v>
      </c>
      <c r="H352" s="231"/>
      <c r="I352" s="62">
        <f t="shared" si="32"/>
        <v>32.25</v>
      </c>
      <c r="J352" s="90"/>
      <c r="K352" s="62">
        <f t="shared" si="33"/>
        <v>32.25</v>
      </c>
      <c r="L352" s="47"/>
      <c r="M352" s="20" t="str">
        <f t="shared" si="34"/>
        <v>Juin</v>
      </c>
      <c r="N352" t="str">
        <f t="shared" si="35"/>
        <v>oui</v>
      </c>
      <c r="O352" s="123" t="s">
        <v>657</v>
      </c>
      <c r="P352" s="123" t="s">
        <v>658</v>
      </c>
      <c r="Q352" s="155"/>
      <c r="R352" s="231"/>
    </row>
    <row r="353" spans="1:18" ht="31.5">
      <c r="A353" s="17">
        <v>346</v>
      </c>
      <c r="B353" s="123" t="s">
        <v>659</v>
      </c>
      <c r="C353" s="123" t="s">
        <v>660</v>
      </c>
      <c r="D353" s="147">
        <v>11.5</v>
      </c>
      <c r="E353" s="231">
        <v>15.5</v>
      </c>
      <c r="F353" s="60">
        <f t="shared" si="30"/>
        <v>13.5</v>
      </c>
      <c r="G353" s="61">
        <f t="shared" si="31"/>
        <v>40.5</v>
      </c>
      <c r="H353" s="231"/>
      <c r="I353" s="62">
        <f t="shared" si="32"/>
        <v>40.5</v>
      </c>
      <c r="J353" s="90"/>
      <c r="K353" s="62">
        <f t="shared" si="33"/>
        <v>40.5</v>
      </c>
      <c r="L353" s="47"/>
      <c r="M353" s="20" t="str">
        <f t="shared" si="34"/>
        <v>Juin</v>
      </c>
      <c r="N353" t="str">
        <f t="shared" si="35"/>
        <v>oui</v>
      </c>
      <c r="O353" s="123" t="s">
        <v>659</v>
      </c>
      <c r="P353" s="123" t="s">
        <v>660</v>
      </c>
      <c r="Q353" s="155"/>
      <c r="R353" s="231"/>
    </row>
    <row r="354" spans="1:18" ht="20.25">
      <c r="A354" s="17">
        <v>347</v>
      </c>
      <c r="B354" s="123" t="s">
        <v>661</v>
      </c>
      <c r="C354" s="123" t="s">
        <v>94</v>
      </c>
      <c r="D354" s="147">
        <v>9</v>
      </c>
      <c r="E354" s="231">
        <v>12</v>
      </c>
      <c r="F354" s="60">
        <f t="shared" si="30"/>
        <v>10.5</v>
      </c>
      <c r="G354" s="61">
        <f t="shared" si="31"/>
        <v>31.5</v>
      </c>
      <c r="H354" s="231"/>
      <c r="I354" s="62">
        <f t="shared" si="32"/>
        <v>31.5</v>
      </c>
      <c r="J354" s="90"/>
      <c r="K354" s="62">
        <f t="shared" si="33"/>
        <v>31.5</v>
      </c>
      <c r="L354" s="47"/>
      <c r="M354" s="20" t="str">
        <f t="shared" si="34"/>
        <v>Juin</v>
      </c>
      <c r="N354" t="str">
        <f t="shared" si="35"/>
        <v>oui</v>
      </c>
      <c r="O354" s="123" t="s">
        <v>661</v>
      </c>
      <c r="P354" s="123" t="s">
        <v>94</v>
      </c>
      <c r="Q354" s="155"/>
      <c r="R354" s="231"/>
    </row>
    <row r="355" spans="1:18" ht="20.25">
      <c r="A355" s="17">
        <v>348</v>
      </c>
      <c r="B355" s="123" t="s">
        <v>662</v>
      </c>
      <c r="C355" s="123" t="s">
        <v>53</v>
      </c>
      <c r="D355" s="146">
        <v>10</v>
      </c>
      <c r="E355" s="231">
        <v>10</v>
      </c>
      <c r="F355" s="60">
        <f t="shared" si="30"/>
        <v>10</v>
      </c>
      <c r="G355" s="61">
        <f t="shared" si="31"/>
        <v>30</v>
      </c>
      <c r="H355" s="231"/>
      <c r="I355" s="62">
        <f t="shared" si="32"/>
        <v>30</v>
      </c>
      <c r="J355" s="90"/>
      <c r="K355" s="62">
        <f t="shared" si="33"/>
        <v>30</v>
      </c>
      <c r="L355" s="47"/>
      <c r="M355" s="20" t="str">
        <f t="shared" si="34"/>
        <v>Juin</v>
      </c>
      <c r="N355" t="str">
        <f t="shared" si="35"/>
        <v>oui</v>
      </c>
      <c r="O355" s="123" t="s">
        <v>662</v>
      </c>
      <c r="P355" s="123" t="s">
        <v>53</v>
      </c>
      <c r="Q355" s="155"/>
      <c r="R355" s="231"/>
    </row>
    <row r="356" spans="1:18" ht="31.5">
      <c r="A356" s="17">
        <v>349</v>
      </c>
      <c r="B356" s="123" t="s">
        <v>663</v>
      </c>
      <c r="C356" s="123" t="s">
        <v>664</v>
      </c>
      <c r="D356" s="146">
        <v>5.5</v>
      </c>
      <c r="E356" s="231">
        <v>9</v>
      </c>
      <c r="F356" s="60">
        <f t="shared" si="30"/>
        <v>7.25</v>
      </c>
      <c r="G356" s="61">
        <f t="shared" si="31"/>
        <v>21.75</v>
      </c>
      <c r="H356" s="142">
        <v>12</v>
      </c>
      <c r="I356" s="62">
        <f t="shared" si="32"/>
        <v>36</v>
      </c>
      <c r="J356" s="90"/>
      <c r="K356" s="62">
        <f t="shared" si="33"/>
        <v>36</v>
      </c>
      <c r="L356" s="47"/>
      <c r="M356" s="20" t="str">
        <f t="shared" si="34"/>
        <v>Synthèse</v>
      </c>
      <c r="N356" t="str">
        <f t="shared" si="35"/>
        <v>oui</v>
      </c>
      <c r="O356" s="136" t="s">
        <v>663</v>
      </c>
      <c r="P356" s="136" t="s">
        <v>664</v>
      </c>
      <c r="Q356" s="149" t="s">
        <v>1287</v>
      </c>
      <c r="R356" s="142">
        <v>10</v>
      </c>
    </row>
    <row r="357" spans="1:18" ht="20.25">
      <c r="A357" s="17">
        <v>350</v>
      </c>
      <c r="B357" s="123" t="s">
        <v>665</v>
      </c>
      <c r="C357" s="123" t="s">
        <v>51</v>
      </c>
      <c r="D357" s="146">
        <v>6</v>
      </c>
      <c r="E357" s="231">
        <v>5</v>
      </c>
      <c r="F357" s="60">
        <f t="shared" si="30"/>
        <v>5.5</v>
      </c>
      <c r="G357" s="61">
        <f t="shared" si="31"/>
        <v>16.5</v>
      </c>
      <c r="H357" s="142">
        <v>11</v>
      </c>
      <c r="I357" s="62">
        <f t="shared" si="32"/>
        <v>33</v>
      </c>
      <c r="J357" s="90"/>
      <c r="K357" s="62">
        <f t="shared" si="33"/>
        <v>33</v>
      </c>
      <c r="L357" s="47"/>
      <c r="M357" s="20" t="str">
        <f t="shared" si="34"/>
        <v>Synthèse</v>
      </c>
      <c r="N357" t="str">
        <f t="shared" si="35"/>
        <v>oui</v>
      </c>
      <c r="O357" s="136" t="s">
        <v>665</v>
      </c>
      <c r="P357" s="136" t="s">
        <v>51</v>
      </c>
      <c r="Q357" s="149" t="s">
        <v>1390</v>
      </c>
      <c r="R357" s="142">
        <v>10</v>
      </c>
    </row>
    <row r="358" spans="1:18" ht="20.25">
      <c r="A358" s="17">
        <v>351</v>
      </c>
      <c r="B358" s="123" t="s">
        <v>786</v>
      </c>
      <c r="C358" s="123" t="s">
        <v>787</v>
      </c>
      <c r="D358" s="147">
        <v>6.5</v>
      </c>
      <c r="E358" s="231">
        <v>8</v>
      </c>
      <c r="F358" s="60">
        <f t="shared" si="30"/>
        <v>7.25</v>
      </c>
      <c r="G358" s="61">
        <f t="shared" si="31"/>
        <v>21.75</v>
      </c>
      <c r="H358" s="142">
        <v>13</v>
      </c>
      <c r="I358" s="62">
        <f t="shared" si="32"/>
        <v>39</v>
      </c>
      <c r="J358" s="90"/>
      <c r="K358" s="62">
        <f t="shared" si="33"/>
        <v>39</v>
      </c>
      <c r="L358" s="47"/>
      <c r="M358" s="20" t="str">
        <f t="shared" si="34"/>
        <v>Synthèse</v>
      </c>
      <c r="N358" t="str">
        <f t="shared" si="35"/>
        <v>oui</v>
      </c>
      <c r="O358" s="136" t="s">
        <v>786</v>
      </c>
      <c r="P358" s="136" t="s">
        <v>787</v>
      </c>
      <c r="Q358" s="149" t="s">
        <v>1289</v>
      </c>
      <c r="R358" s="142">
        <v>8</v>
      </c>
    </row>
    <row r="359" spans="1:18" ht="20.25">
      <c r="A359" s="17">
        <v>352</v>
      </c>
      <c r="B359" s="123" t="s">
        <v>666</v>
      </c>
      <c r="C359" s="123" t="s">
        <v>667</v>
      </c>
      <c r="D359" s="146">
        <v>13.5</v>
      </c>
      <c r="E359" s="231">
        <v>16.5</v>
      </c>
      <c r="F359" s="60">
        <f t="shared" si="30"/>
        <v>15</v>
      </c>
      <c r="G359" s="61">
        <f t="shared" si="31"/>
        <v>45</v>
      </c>
      <c r="H359" s="231"/>
      <c r="I359" s="62">
        <f t="shared" si="32"/>
        <v>45</v>
      </c>
      <c r="J359" s="90"/>
      <c r="K359" s="62">
        <f t="shared" si="33"/>
        <v>45</v>
      </c>
      <c r="L359" s="47"/>
      <c r="M359" s="20" t="str">
        <f t="shared" si="34"/>
        <v>Juin</v>
      </c>
      <c r="N359" t="str">
        <f t="shared" si="35"/>
        <v>oui</v>
      </c>
      <c r="O359" s="123" t="s">
        <v>666</v>
      </c>
      <c r="P359" s="123" t="s">
        <v>667</v>
      </c>
      <c r="Q359" s="155"/>
      <c r="R359" s="231"/>
    </row>
    <row r="360" spans="1:18" ht="20.25">
      <c r="A360" s="17">
        <v>353</v>
      </c>
      <c r="B360" s="123" t="s">
        <v>668</v>
      </c>
      <c r="C360" s="123" t="s">
        <v>52</v>
      </c>
      <c r="D360" s="146">
        <v>12</v>
      </c>
      <c r="E360" s="231">
        <v>13</v>
      </c>
      <c r="F360" s="60">
        <f t="shared" si="30"/>
        <v>12.5</v>
      </c>
      <c r="G360" s="61">
        <f t="shared" si="31"/>
        <v>37.5</v>
      </c>
      <c r="H360" s="231"/>
      <c r="I360" s="62">
        <f t="shared" si="32"/>
        <v>37.5</v>
      </c>
      <c r="J360" s="90"/>
      <c r="K360" s="62">
        <f t="shared" si="33"/>
        <v>37.5</v>
      </c>
      <c r="L360" s="47"/>
      <c r="M360" s="20" t="str">
        <f t="shared" si="34"/>
        <v>Juin</v>
      </c>
      <c r="N360" t="str">
        <f t="shared" si="35"/>
        <v>oui</v>
      </c>
      <c r="O360" s="123" t="s">
        <v>668</v>
      </c>
      <c r="P360" s="123" t="s">
        <v>52</v>
      </c>
      <c r="Q360" s="155"/>
      <c r="R360" s="231"/>
    </row>
    <row r="361" spans="1:18" ht="20.25">
      <c r="A361" s="17">
        <v>354</v>
      </c>
      <c r="B361" s="123" t="s">
        <v>124</v>
      </c>
      <c r="C361" s="123" t="s">
        <v>669</v>
      </c>
      <c r="D361" s="147">
        <v>7.5</v>
      </c>
      <c r="E361" s="231">
        <v>5</v>
      </c>
      <c r="F361" s="60">
        <f t="shared" si="30"/>
        <v>6.25</v>
      </c>
      <c r="G361" s="61">
        <f t="shared" si="31"/>
        <v>18.75</v>
      </c>
      <c r="H361" s="142">
        <v>6</v>
      </c>
      <c r="I361" s="62">
        <f t="shared" si="32"/>
        <v>18.75</v>
      </c>
      <c r="J361" s="90"/>
      <c r="K361" s="62">
        <f t="shared" si="33"/>
        <v>18.75</v>
      </c>
      <c r="L361" s="47"/>
      <c r="M361" s="20" t="str">
        <f t="shared" si="34"/>
        <v>Synthèse</v>
      </c>
      <c r="N361" t="str">
        <f t="shared" si="35"/>
        <v>oui</v>
      </c>
      <c r="O361" s="136" t="s">
        <v>124</v>
      </c>
      <c r="P361" s="136" t="s">
        <v>669</v>
      </c>
      <c r="Q361" s="149" t="s">
        <v>1226</v>
      </c>
      <c r="R361" s="142">
        <v>6</v>
      </c>
    </row>
    <row r="362" spans="1:18" ht="20.25">
      <c r="A362" s="17">
        <v>355</v>
      </c>
      <c r="B362" s="123" t="s">
        <v>670</v>
      </c>
      <c r="C362" s="123" t="s">
        <v>671</v>
      </c>
      <c r="D362" s="146">
        <v>12</v>
      </c>
      <c r="E362" s="231">
        <v>10.5</v>
      </c>
      <c r="F362" s="60">
        <f t="shared" si="30"/>
        <v>11.25</v>
      </c>
      <c r="G362" s="61">
        <f t="shared" si="31"/>
        <v>33.75</v>
      </c>
      <c r="H362" s="231"/>
      <c r="I362" s="62">
        <f t="shared" si="32"/>
        <v>33.75</v>
      </c>
      <c r="J362" s="90"/>
      <c r="K362" s="62">
        <f t="shared" si="33"/>
        <v>33.75</v>
      </c>
      <c r="L362" s="47"/>
      <c r="M362" s="20" t="str">
        <f t="shared" si="34"/>
        <v>Juin</v>
      </c>
      <c r="N362" t="str">
        <f t="shared" si="35"/>
        <v>oui</v>
      </c>
      <c r="O362" s="123" t="s">
        <v>670</v>
      </c>
      <c r="P362" s="123" t="s">
        <v>671</v>
      </c>
      <c r="Q362" s="155"/>
      <c r="R362" s="231"/>
    </row>
    <row r="363" spans="1:18" ht="20.25">
      <c r="A363" s="17">
        <v>356</v>
      </c>
      <c r="B363" s="123" t="s">
        <v>672</v>
      </c>
      <c r="C363" s="123" t="s">
        <v>673</v>
      </c>
      <c r="D363" s="147">
        <v>9</v>
      </c>
      <c r="E363" s="231">
        <v>6</v>
      </c>
      <c r="F363" s="60">
        <f t="shared" si="30"/>
        <v>7.5</v>
      </c>
      <c r="G363" s="61">
        <f t="shared" si="31"/>
        <v>22.5</v>
      </c>
      <c r="H363" s="142">
        <v>7</v>
      </c>
      <c r="I363" s="62">
        <f t="shared" si="32"/>
        <v>22.5</v>
      </c>
      <c r="J363" s="90"/>
      <c r="K363" s="62">
        <f t="shared" si="33"/>
        <v>22.5</v>
      </c>
      <c r="L363" s="47"/>
      <c r="M363" s="20" t="str">
        <f t="shared" si="34"/>
        <v>Synthèse</v>
      </c>
      <c r="N363" t="str">
        <f t="shared" si="35"/>
        <v>oui</v>
      </c>
      <c r="O363" s="136" t="s">
        <v>672</v>
      </c>
      <c r="P363" s="136" t="s">
        <v>673</v>
      </c>
      <c r="Q363" s="149" t="s">
        <v>1373</v>
      </c>
      <c r="R363" s="142">
        <v>7</v>
      </c>
    </row>
    <row r="364" spans="1:18" ht="20.25">
      <c r="A364" s="17">
        <v>357</v>
      </c>
      <c r="B364" s="123" t="s">
        <v>674</v>
      </c>
      <c r="C364" s="123" t="s">
        <v>675</v>
      </c>
      <c r="D364" s="147">
        <v>7.5</v>
      </c>
      <c r="E364" s="231">
        <v>12</v>
      </c>
      <c r="F364" s="60">
        <f t="shared" si="30"/>
        <v>9.75</v>
      </c>
      <c r="G364" s="61">
        <f t="shared" si="31"/>
        <v>29.25</v>
      </c>
      <c r="H364" s="142">
        <v>5</v>
      </c>
      <c r="I364" s="62">
        <f t="shared" si="32"/>
        <v>29.25</v>
      </c>
      <c r="J364" s="90"/>
      <c r="K364" s="62">
        <f t="shared" si="33"/>
        <v>29.25</v>
      </c>
      <c r="L364" s="47"/>
      <c r="M364" s="20" t="str">
        <f t="shared" si="34"/>
        <v>Synthèse</v>
      </c>
      <c r="N364" t="str">
        <f t="shared" si="35"/>
        <v>oui</v>
      </c>
      <c r="O364" s="136" t="s">
        <v>674</v>
      </c>
      <c r="P364" s="136" t="s">
        <v>675</v>
      </c>
      <c r="Q364" s="149" t="s">
        <v>1391</v>
      </c>
      <c r="R364" s="142">
        <v>5</v>
      </c>
    </row>
    <row r="365" spans="1:18" ht="31.5">
      <c r="A365" s="17">
        <v>358</v>
      </c>
      <c r="B365" s="123" t="s">
        <v>676</v>
      </c>
      <c r="C365" s="123" t="s">
        <v>677</v>
      </c>
      <c r="D365" s="147">
        <v>7.5</v>
      </c>
      <c r="E365" s="231">
        <v>9</v>
      </c>
      <c r="F365" s="60">
        <f t="shared" si="30"/>
        <v>8.25</v>
      </c>
      <c r="G365" s="61">
        <f t="shared" si="31"/>
        <v>24.75</v>
      </c>
      <c r="H365" s="231"/>
      <c r="I365" s="62">
        <f t="shared" si="32"/>
        <v>24.75</v>
      </c>
      <c r="J365" s="90"/>
      <c r="K365" s="62">
        <f t="shared" si="33"/>
        <v>24.75</v>
      </c>
      <c r="L365" s="47"/>
      <c r="M365" s="20" t="str">
        <f t="shared" si="34"/>
        <v>Juin</v>
      </c>
      <c r="N365" t="str">
        <f t="shared" si="35"/>
        <v>oui</v>
      </c>
      <c r="O365" s="123" t="s">
        <v>676</v>
      </c>
      <c r="P365" s="123" t="s">
        <v>677</v>
      </c>
      <c r="Q365" s="155"/>
      <c r="R365" s="231"/>
    </row>
    <row r="366" spans="1:18" ht="20.25">
      <c r="A366" s="17">
        <v>359</v>
      </c>
      <c r="B366" s="123" t="s">
        <v>678</v>
      </c>
      <c r="C366" s="123" t="s">
        <v>679</v>
      </c>
      <c r="D366" s="147">
        <v>6.25</v>
      </c>
      <c r="E366" s="231">
        <v>6</v>
      </c>
      <c r="F366" s="60">
        <f t="shared" si="30"/>
        <v>6.125</v>
      </c>
      <c r="G366" s="61">
        <f t="shared" si="31"/>
        <v>18.375</v>
      </c>
      <c r="H366" s="142">
        <v>15</v>
      </c>
      <c r="I366" s="62">
        <f t="shared" si="32"/>
        <v>45</v>
      </c>
      <c r="J366" s="90"/>
      <c r="K366" s="62">
        <f t="shared" si="33"/>
        <v>45</v>
      </c>
      <c r="L366" s="47"/>
      <c r="M366" s="20" t="str">
        <f t="shared" si="34"/>
        <v>Synthèse</v>
      </c>
      <c r="N366" t="str">
        <f t="shared" si="35"/>
        <v>oui</v>
      </c>
      <c r="O366" s="136" t="s">
        <v>678</v>
      </c>
      <c r="P366" s="136" t="s">
        <v>679</v>
      </c>
      <c r="Q366" s="149" t="s">
        <v>1290</v>
      </c>
      <c r="R366" s="142">
        <v>15</v>
      </c>
    </row>
    <row r="367" spans="1:18" ht="31.5">
      <c r="A367" s="17">
        <v>360</v>
      </c>
      <c r="B367" s="123" t="s">
        <v>680</v>
      </c>
      <c r="C367" s="123" t="s">
        <v>681</v>
      </c>
      <c r="D367" s="147">
        <v>5</v>
      </c>
      <c r="E367" s="231">
        <v>4</v>
      </c>
      <c r="F367" s="60">
        <f t="shared" si="30"/>
        <v>4.5</v>
      </c>
      <c r="G367" s="61">
        <f t="shared" si="31"/>
        <v>13.5</v>
      </c>
      <c r="H367" s="142">
        <v>10</v>
      </c>
      <c r="I367" s="62">
        <f t="shared" si="32"/>
        <v>30</v>
      </c>
      <c r="J367" s="90"/>
      <c r="K367" s="62">
        <f t="shared" si="33"/>
        <v>30</v>
      </c>
      <c r="L367" s="47"/>
      <c r="M367" s="20" t="str">
        <f t="shared" si="34"/>
        <v>Synthèse</v>
      </c>
      <c r="N367" t="str">
        <f t="shared" si="35"/>
        <v>oui</v>
      </c>
      <c r="O367" s="136" t="s">
        <v>680</v>
      </c>
      <c r="P367" s="136" t="s">
        <v>681</v>
      </c>
      <c r="Q367" s="149" t="s">
        <v>1276</v>
      </c>
      <c r="R367" s="142">
        <v>10</v>
      </c>
    </row>
    <row r="368" spans="1:18" ht="20.25">
      <c r="A368" s="17">
        <v>361</v>
      </c>
      <c r="B368" s="123" t="s">
        <v>682</v>
      </c>
      <c r="C368" s="123" t="s">
        <v>438</v>
      </c>
      <c r="D368" s="146">
        <v>8</v>
      </c>
      <c r="E368" s="231">
        <v>5</v>
      </c>
      <c r="F368" s="60">
        <f t="shared" si="30"/>
        <v>6.5</v>
      </c>
      <c r="G368" s="61">
        <f t="shared" si="31"/>
        <v>19.5</v>
      </c>
      <c r="H368" s="142">
        <v>9.5</v>
      </c>
      <c r="I368" s="62">
        <f t="shared" si="32"/>
        <v>28.5</v>
      </c>
      <c r="J368" s="90"/>
      <c r="K368" s="62">
        <f t="shared" si="33"/>
        <v>28.5</v>
      </c>
      <c r="L368" s="47"/>
      <c r="M368" s="20" t="str">
        <f t="shared" si="34"/>
        <v>Synthèse</v>
      </c>
      <c r="N368" t="str">
        <f t="shared" si="35"/>
        <v>oui</v>
      </c>
      <c r="O368" s="123" t="s">
        <v>682</v>
      </c>
      <c r="P368" s="123" t="s">
        <v>438</v>
      </c>
      <c r="Q368" s="155" t="s">
        <v>1213</v>
      </c>
      <c r="R368" s="142">
        <v>8</v>
      </c>
    </row>
    <row r="369" spans="1:18" ht="20.25">
      <c r="A369" s="17">
        <v>362</v>
      </c>
      <c r="B369" s="123" t="s">
        <v>683</v>
      </c>
      <c r="C369" s="123" t="s">
        <v>684</v>
      </c>
      <c r="D369" s="147">
        <v>5.25</v>
      </c>
      <c r="E369" s="231">
        <v>8.5</v>
      </c>
      <c r="F369" s="60">
        <f t="shared" si="30"/>
        <v>6.875</v>
      </c>
      <c r="G369" s="61">
        <f t="shared" si="31"/>
        <v>20.625</v>
      </c>
      <c r="H369" s="142">
        <v>9.5</v>
      </c>
      <c r="I369" s="62">
        <f t="shared" si="32"/>
        <v>28.5</v>
      </c>
      <c r="J369" s="90"/>
      <c r="K369" s="62">
        <f t="shared" si="33"/>
        <v>28.5</v>
      </c>
      <c r="L369" s="47"/>
      <c r="M369" s="20" t="str">
        <f t="shared" si="34"/>
        <v>Synthèse</v>
      </c>
      <c r="N369" t="str">
        <f t="shared" si="35"/>
        <v>oui</v>
      </c>
      <c r="O369" s="136" t="s">
        <v>683</v>
      </c>
      <c r="P369" s="136" t="s">
        <v>684</v>
      </c>
      <c r="Q369" s="149" t="s">
        <v>1387</v>
      </c>
      <c r="R369" s="142">
        <v>4</v>
      </c>
    </row>
    <row r="370" spans="1:18" ht="20.25">
      <c r="A370" s="17">
        <v>363</v>
      </c>
      <c r="B370" s="123" t="s">
        <v>685</v>
      </c>
      <c r="C370" s="123" t="s">
        <v>106</v>
      </c>
      <c r="D370" s="146">
        <v>13</v>
      </c>
      <c r="E370" s="231">
        <v>8</v>
      </c>
      <c r="F370" s="60">
        <f t="shared" si="30"/>
        <v>10.5</v>
      </c>
      <c r="G370" s="61">
        <f t="shared" si="31"/>
        <v>31.5</v>
      </c>
      <c r="H370" s="231"/>
      <c r="I370" s="62">
        <f t="shared" si="32"/>
        <v>31.5</v>
      </c>
      <c r="J370" s="90"/>
      <c r="K370" s="62">
        <f t="shared" si="33"/>
        <v>31.5</v>
      </c>
      <c r="L370" s="47"/>
      <c r="M370" s="20" t="str">
        <f t="shared" si="34"/>
        <v>Juin</v>
      </c>
      <c r="N370" t="str">
        <f t="shared" si="35"/>
        <v>oui</v>
      </c>
      <c r="O370" s="123" t="s">
        <v>685</v>
      </c>
      <c r="P370" s="123" t="s">
        <v>106</v>
      </c>
      <c r="Q370" s="155"/>
      <c r="R370" s="231"/>
    </row>
    <row r="371" spans="1:18" ht="20.25">
      <c r="A371" s="17">
        <v>364</v>
      </c>
      <c r="B371" s="123" t="s">
        <v>686</v>
      </c>
      <c r="C371" s="123" t="s">
        <v>687</v>
      </c>
      <c r="D371" s="147">
        <v>8</v>
      </c>
      <c r="E371" s="231">
        <v>14</v>
      </c>
      <c r="F371" s="60">
        <f t="shared" si="30"/>
        <v>11</v>
      </c>
      <c r="G371" s="61">
        <f t="shared" si="31"/>
        <v>33</v>
      </c>
      <c r="H371" s="231"/>
      <c r="I371" s="62">
        <f t="shared" si="32"/>
        <v>33</v>
      </c>
      <c r="J371" s="90"/>
      <c r="K371" s="62">
        <f t="shared" si="33"/>
        <v>33</v>
      </c>
      <c r="L371" s="47"/>
      <c r="M371" s="20" t="str">
        <f t="shared" si="34"/>
        <v>Juin</v>
      </c>
      <c r="N371" t="str">
        <f t="shared" si="35"/>
        <v>oui</v>
      </c>
      <c r="O371" s="123" t="s">
        <v>686</v>
      </c>
      <c r="P371" s="123" t="s">
        <v>687</v>
      </c>
      <c r="Q371" s="155"/>
      <c r="R371" s="231"/>
    </row>
    <row r="372" spans="1:18" ht="20.25">
      <c r="A372" s="17">
        <v>365</v>
      </c>
      <c r="B372" s="123" t="s">
        <v>688</v>
      </c>
      <c r="C372" s="123" t="s">
        <v>689</v>
      </c>
      <c r="D372" s="146">
        <v>13</v>
      </c>
      <c r="E372" s="231">
        <v>11</v>
      </c>
      <c r="F372" s="60">
        <f t="shared" si="30"/>
        <v>12</v>
      </c>
      <c r="G372" s="61">
        <f t="shared" si="31"/>
        <v>36</v>
      </c>
      <c r="H372" s="231"/>
      <c r="I372" s="62">
        <f t="shared" si="32"/>
        <v>36</v>
      </c>
      <c r="J372" s="90"/>
      <c r="K372" s="62">
        <f t="shared" si="33"/>
        <v>36</v>
      </c>
      <c r="L372" s="47"/>
      <c r="M372" s="20" t="str">
        <f t="shared" si="34"/>
        <v>Juin</v>
      </c>
      <c r="N372" t="str">
        <f t="shared" si="35"/>
        <v>oui</v>
      </c>
      <c r="O372" s="123" t="s">
        <v>688</v>
      </c>
      <c r="P372" s="123" t="s">
        <v>689</v>
      </c>
      <c r="Q372" s="155"/>
      <c r="R372" s="231"/>
    </row>
    <row r="373" spans="1:18" ht="20.25">
      <c r="A373" s="17">
        <v>366</v>
      </c>
      <c r="B373" s="123" t="s">
        <v>690</v>
      </c>
      <c r="C373" s="123" t="s">
        <v>691</v>
      </c>
      <c r="D373" s="147">
        <v>9</v>
      </c>
      <c r="E373" s="231">
        <v>6</v>
      </c>
      <c r="F373" s="60">
        <f t="shared" si="30"/>
        <v>7.5</v>
      </c>
      <c r="G373" s="61">
        <f t="shared" si="31"/>
        <v>22.5</v>
      </c>
      <c r="H373" s="142">
        <v>5</v>
      </c>
      <c r="I373" s="62">
        <f t="shared" si="32"/>
        <v>22.5</v>
      </c>
      <c r="J373" s="90"/>
      <c r="K373" s="62">
        <f t="shared" si="33"/>
        <v>22.5</v>
      </c>
      <c r="L373" s="47"/>
      <c r="M373" s="20" t="str">
        <f t="shared" si="34"/>
        <v>Synthèse</v>
      </c>
      <c r="N373" t="str">
        <f t="shared" si="35"/>
        <v>oui</v>
      </c>
      <c r="O373" s="136" t="s">
        <v>690</v>
      </c>
      <c r="P373" s="136" t="s">
        <v>691</v>
      </c>
      <c r="Q373" s="149" t="s">
        <v>1298</v>
      </c>
      <c r="R373" s="142">
        <v>5</v>
      </c>
    </row>
    <row r="374" spans="1:18" ht="20.25">
      <c r="A374" s="17">
        <v>367</v>
      </c>
      <c r="B374" s="123" t="s">
        <v>692</v>
      </c>
      <c r="C374" s="123" t="s">
        <v>693</v>
      </c>
      <c r="D374" s="147">
        <v>6.25</v>
      </c>
      <c r="E374" s="231">
        <v>7.5</v>
      </c>
      <c r="F374" s="60">
        <f t="shared" si="30"/>
        <v>6.875</v>
      </c>
      <c r="G374" s="61">
        <f t="shared" si="31"/>
        <v>20.625</v>
      </c>
      <c r="H374" s="142">
        <v>8</v>
      </c>
      <c r="I374" s="62">
        <f t="shared" si="32"/>
        <v>24</v>
      </c>
      <c r="J374" s="90"/>
      <c r="K374" s="62">
        <f t="shared" si="33"/>
        <v>24</v>
      </c>
      <c r="L374" s="47"/>
      <c r="M374" s="20" t="str">
        <f t="shared" si="34"/>
        <v>Synthèse</v>
      </c>
      <c r="N374" t="str">
        <f t="shared" si="35"/>
        <v>oui</v>
      </c>
      <c r="O374" s="136" t="s">
        <v>692</v>
      </c>
      <c r="P374" s="136" t="s">
        <v>693</v>
      </c>
      <c r="Q374" s="149" t="s">
        <v>1392</v>
      </c>
      <c r="R374" s="142">
        <v>8</v>
      </c>
    </row>
    <row r="375" spans="1:18" ht="20.25">
      <c r="A375" s="17">
        <v>368</v>
      </c>
      <c r="B375" s="123" t="s">
        <v>692</v>
      </c>
      <c r="C375" s="123" t="s">
        <v>41</v>
      </c>
      <c r="D375" s="147">
        <v>8.25</v>
      </c>
      <c r="E375" s="231">
        <v>10.5</v>
      </c>
      <c r="F375" s="60">
        <f t="shared" si="30"/>
        <v>9.375</v>
      </c>
      <c r="G375" s="61">
        <f t="shared" si="31"/>
        <v>28.125</v>
      </c>
      <c r="H375" s="142">
        <v>2</v>
      </c>
      <c r="I375" s="62">
        <f t="shared" si="32"/>
        <v>28.125</v>
      </c>
      <c r="J375" s="90"/>
      <c r="K375" s="62">
        <f t="shared" si="33"/>
        <v>28.125</v>
      </c>
      <c r="L375" s="47"/>
      <c r="M375" s="20" t="str">
        <f t="shared" si="34"/>
        <v>Synthèse</v>
      </c>
      <c r="N375" t="str">
        <f t="shared" si="35"/>
        <v>oui</v>
      </c>
      <c r="O375" s="136" t="s">
        <v>692</v>
      </c>
      <c r="P375" s="136" t="s">
        <v>41</v>
      </c>
      <c r="Q375" s="149" t="s">
        <v>1364</v>
      </c>
      <c r="R375" s="142">
        <v>2</v>
      </c>
    </row>
    <row r="376" spans="1:18" ht="20.25">
      <c r="A376" s="17">
        <v>369</v>
      </c>
      <c r="B376" s="123" t="s">
        <v>694</v>
      </c>
      <c r="C376" s="123" t="s">
        <v>695</v>
      </c>
      <c r="D376" s="147">
        <v>8.25</v>
      </c>
      <c r="E376" s="231">
        <v>12.5</v>
      </c>
      <c r="F376" s="60">
        <f t="shared" si="30"/>
        <v>10.375</v>
      </c>
      <c r="G376" s="61">
        <f t="shared" si="31"/>
        <v>31.125</v>
      </c>
      <c r="H376" s="231"/>
      <c r="I376" s="62">
        <f t="shared" si="32"/>
        <v>31.125</v>
      </c>
      <c r="J376" s="90"/>
      <c r="K376" s="62">
        <f t="shared" si="33"/>
        <v>31.125</v>
      </c>
      <c r="L376" s="47"/>
      <c r="M376" s="20" t="str">
        <f t="shared" si="34"/>
        <v>Juin</v>
      </c>
      <c r="N376" t="str">
        <f t="shared" si="35"/>
        <v>oui</v>
      </c>
      <c r="O376" s="123" t="s">
        <v>694</v>
      </c>
      <c r="P376" s="123" t="s">
        <v>695</v>
      </c>
      <c r="Q376" s="155"/>
      <c r="R376" s="231"/>
    </row>
    <row r="377" spans="1:18" ht="20.25">
      <c r="A377" s="17">
        <v>370</v>
      </c>
      <c r="B377" s="123" t="s">
        <v>696</v>
      </c>
      <c r="C377" s="123" t="s">
        <v>208</v>
      </c>
      <c r="D377" s="147">
        <v>5.75</v>
      </c>
      <c r="E377" s="231">
        <v>3</v>
      </c>
      <c r="F377" s="60">
        <f t="shared" si="30"/>
        <v>4.375</v>
      </c>
      <c r="G377" s="61">
        <f t="shared" si="31"/>
        <v>13.125</v>
      </c>
      <c r="H377" s="142">
        <v>3</v>
      </c>
      <c r="I377" s="62">
        <f t="shared" si="32"/>
        <v>13.125</v>
      </c>
      <c r="J377" s="90"/>
      <c r="K377" s="62">
        <f t="shared" si="33"/>
        <v>13.125</v>
      </c>
      <c r="L377" s="47"/>
      <c r="M377" s="20" t="str">
        <f t="shared" si="34"/>
        <v>Synthèse</v>
      </c>
      <c r="N377" t="str">
        <f t="shared" si="35"/>
        <v>oui</v>
      </c>
      <c r="O377" s="136" t="s">
        <v>696</v>
      </c>
      <c r="P377" s="136" t="s">
        <v>208</v>
      </c>
      <c r="Q377" s="149" t="s">
        <v>1389</v>
      </c>
      <c r="R377" s="142">
        <v>3</v>
      </c>
    </row>
    <row r="378" spans="1:18" ht="20.25">
      <c r="A378" s="17">
        <v>371</v>
      </c>
      <c r="B378" s="123" t="s">
        <v>697</v>
      </c>
      <c r="C378" s="123" t="s">
        <v>698</v>
      </c>
      <c r="D378" s="147">
        <v>12</v>
      </c>
      <c r="E378" s="231">
        <v>12</v>
      </c>
      <c r="F378" s="60">
        <f t="shared" si="30"/>
        <v>12</v>
      </c>
      <c r="G378" s="61">
        <f t="shared" si="31"/>
        <v>36</v>
      </c>
      <c r="H378" s="231"/>
      <c r="I378" s="62">
        <f t="shared" si="32"/>
        <v>36</v>
      </c>
      <c r="J378" s="90"/>
      <c r="K378" s="62">
        <f t="shared" si="33"/>
        <v>36</v>
      </c>
      <c r="L378" s="47"/>
      <c r="M378" s="20" t="str">
        <f t="shared" si="34"/>
        <v>Juin</v>
      </c>
      <c r="N378" t="str">
        <f t="shared" si="35"/>
        <v>oui</v>
      </c>
      <c r="O378" s="123" t="s">
        <v>697</v>
      </c>
      <c r="P378" s="123" t="s">
        <v>698</v>
      </c>
      <c r="Q378" s="155"/>
      <c r="R378" s="231"/>
    </row>
    <row r="379" spans="1:18" ht="31.5">
      <c r="A379" s="17">
        <v>372</v>
      </c>
      <c r="B379" s="123" t="s">
        <v>699</v>
      </c>
      <c r="C379" s="123" t="s">
        <v>700</v>
      </c>
      <c r="D379" s="147">
        <v>4</v>
      </c>
      <c r="E379" s="231">
        <v>4</v>
      </c>
      <c r="F379" s="60">
        <f t="shared" si="30"/>
        <v>4</v>
      </c>
      <c r="G379" s="61">
        <f t="shared" si="31"/>
        <v>12</v>
      </c>
      <c r="H379" s="142">
        <v>8</v>
      </c>
      <c r="I379" s="62">
        <f t="shared" si="32"/>
        <v>24</v>
      </c>
      <c r="J379" s="90"/>
      <c r="K379" s="62">
        <f t="shared" si="33"/>
        <v>24</v>
      </c>
      <c r="L379" s="47"/>
      <c r="M379" s="20" t="str">
        <f t="shared" si="34"/>
        <v>Synthèse</v>
      </c>
      <c r="N379" t="str">
        <f t="shared" si="35"/>
        <v>oui</v>
      </c>
      <c r="O379" s="136" t="s">
        <v>699</v>
      </c>
      <c r="P379" s="136" t="s">
        <v>700</v>
      </c>
      <c r="Q379" s="149" t="s">
        <v>1366</v>
      </c>
      <c r="R379" s="142">
        <v>8</v>
      </c>
    </row>
    <row r="380" spans="1:18" ht="20.25">
      <c r="A380" s="17">
        <v>373</v>
      </c>
      <c r="B380" s="123" t="s">
        <v>701</v>
      </c>
      <c r="C380" s="123" t="s">
        <v>702</v>
      </c>
      <c r="D380" s="147">
        <v>10</v>
      </c>
      <c r="E380" s="231">
        <v>12</v>
      </c>
      <c r="F380" s="60">
        <f t="shared" si="30"/>
        <v>11</v>
      </c>
      <c r="G380" s="61">
        <f t="shared" si="31"/>
        <v>33</v>
      </c>
      <c r="H380" s="231"/>
      <c r="I380" s="62">
        <f t="shared" si="32"/>
        <v>33</v>
      </c>
      <c r="J380" s="90"/>
      <c r="K380" s="62">
        <f t="shared" si="33"/>
        <v>33</v>
      </c>
      <c r="L380" s="47"/>
      <c r="M380" s="20" t="str">
        <f t="shared" si="34"/>
        <v>Juin</v>
      </c>
      <c r="N380" t="str">
        <f t="shared" si="35"/>
        <v>oui</v>
      </c>
      <c r="O380" s="123" t="s">
        <v>701</v>
      </c>
      <c r="P380" s="123" t="s">
        <v>702</v>
      </c>
      <c r="Q380" s="155"/>
      <c r="R380" s="231"/>
    </row>
    <row r="381" spans="1:18" ht="20.25">
      <c r="A381" s="17">
        <v>374</v>
      </c>
      <c r="B381" s="123" t="s">
        <v>703</v>
      </c>
      <c r="C381" s="123" t="s">
        <v>704</v>
      </c>
      <c r="D381" s="146">
        <v>10</v>
      </c>
      <c r="E381" s="231">
        <v>12.5</v>
      </c>
      <c r="F381" s="60">
        <f t="shared" si="30"/>
        <v>11.25</v>
      </c>
      <c r="G381" s="61">
        <f t="shared" si="31"/>
        <v>33.75</v>
      </c>
      <c r="H381" s="231"/>
      <c r="I381" s="62">
        <f t="shared" si="32"/>
        <v>33.75</v>
      </c>
      <c r="J381" s="90"/>
      <c r="K381" s="62">
        <f t="shared" si="33"/>
        <v>33.75</v>
      </c>
      <c r="L381" s="47"/>
      <c r="M381" s="20" t="str">
        <f t="shared" si="34"/>
        <v>Juin</v>
      </c>
      <c r="N381" t="str">
        <f t="shared" si="35"/>
        <v>oui</v>
      </c>
      <c r="O381" s="123" t="s">
        <v>703</v>
      </c>
      <c r="P381" s="123" t="s">
        <v>704</v>
      </c>
      <c r="Q381" s="155"/>
      <c r="R381" s="231"/>
    </row>
    <row r="382" spans="1:18" ht="20.25">
      <c r="A382" s="17">
        <v>375</v>
      </c>
      <c r="B382" s="123" t="s">
        <v>705</v>
      </c>
      <c r="C382" s="123" t="s">
        <v>788</v>
      </c>
      <c r="D382" s="147">
        <v>5</v>
      </c>
      <c r="E382" s="231">
        <v>5</v>
      </c>
      <c r="F382" s="60">
        <f t="shared" si="30"/>
        <v>5</v>
      </c>
      <c r="G382" s="61">
        <f t="shared" si="31"/>
        <v>15</v>
      </c>
      <c r="H382" s="142">
        <v>11</v>
      </c>
      <c r="I382" s="62">
        <f t="shared" si="32"/>
        <v>33</v>
      </c>
      <c r="J382" s="90"/>
      <c r="K382" s="62">
        <f t="shared" si="33"/>
        <v>33</v>
      </c>
      <c r="L382" s="47"/>
      <c r="M382" s="20" t="str">
        <f t="shared" si="34"/>
        <v>Synthèse</v>
      </c>
      <c r="N382" t="str">
        <f t="shared" si="35"/>
        <v>oui</v>
      </c>
      <c r="O382" s="136" t="s">
        <v>705</v>
      </c>
      <c r="P382" s="136" t="s">
        <v>788</v>
      </c>
      <c r="Q382" s="149" t="s">
        <v>1394</v>
      </c>
      <c r="R382" s="142">
        <v>11</v>
      </c>
    </row>
    <row r="383" spans="1:18" ht="20.25">
      <c r="A383" s="17">
        <v>376</v>
      </c>
      <c r="B383" s="123" t="s">
        <v>707</v>
      </c>
      <c r="C383" s="123" t="s">
        <v>204</v>
      </c>
      <c r="D383" s="146">
        <v>15</v>
      </c>
      <c r="E383" s="231">
        <v>13</v>
      </c>
      <c r="F383" s="60">
        <f t="shared" si="30"/>
        <v>14</v>
      </c>
      <c r="G383" s="61">
        <f t="shared" si="31"/>
        <v>42</v>
      </c>
      <c r="H383" s="231"/>
      <c r="I383" s="62">
        <f t="shared" si="32"/>
        <v>42</v>
      </c>
      <c r="J383" s="90"/>
      <c r="K383" s="62">
        <f t="shared" si="33"/>
        <v>42</v>
      </c>
      <c r="L383" s="47"/>
      <c r="M383" s="20" t="str">
        <f t="shared" si="34"/>
        <v>Juin</v>
      </c>
      <c r="N383" t="str">
        <f t="shared" si="35"/>
        <v>oui</v>
      </c>
      <c r="O383" s="123" t="s">
        <v>707</v>
      </c>
      <c r="P383" s="123" t="s">
        <v>204</v>
      </c>
      <c r="Q383" s="155"/>
      <c r="R383" s="231"/>
    </row>
    <row r="384" spans="1:18" ht="20.25">
      <c r="A384" s="17">
        <v>377</v>
      </c>
      <c r="B384" s="123" t="s">
        <v>709</v>
      </c>
      <c r="C384" s="123" t="s">
        <v>710</v>
      </c>
      <c r="D384" s="146">
        <v>7</v>
      </c>
      <c r="E384" s="231">
        <v>7.5</v>
      </c>
      <c r="F384" s="60">
        <f t="shared" si="30"/>
        <v>7.25</v>
      </c>
      <c r="G384" s="61">
        <f t="shared" si="31"/>
        <v>21.75</v>
      </c>
      <c r="H384" s="142">
        <v>7</v>
      </c>
      <c r="I384" s="62">
        <f t="shared" si="32"/>
        <v>21.75</v>
      </c>
      <c r="J384" s="90"/>
      <c r="K384" s="62">
        <f t="shared" si="33"/>
        <v>21.75</v>
      </c>
      <c r="L384" s="47"/>
      <c r="M384" s="20" t="str">
        <f t="shared" si="34"/>
        <v>Synthèse</v>
      </c>
      <c r="N384" t="str">
        <f t="shared" si="35"/>
        <v>oui</v>
      </c>
      <c r="O384" s="136" t="s">
        <v>709</v>
      </c>
      <c r="P384" s="136" t="s">
        <v>710</v>
      </c>
      <c r="Q384" s="149" t="s">
        <v>1284</v>
      </c>
      <c r="R384" s="142">
        <v>7</v>
      </c>
    </row>
    <row r="385" spans="1:18" ht="20.25">
      <c r="A385" s="17">
        <v>378</v>
      </c>
      <c r="B385" s="123" t="s">
        <v>711</v>
      </c>
      <c r="C385" s="123" t="s">
        <v>234</v>
      </c>
      <c r="D385" s="146">
        <v>11.5</v>
      </c>
      <c r="E385" s="231">
        <v>6.5</v>
      </c>
      <c r="F385" s="60">
        <f t="shared" si="30"/>
        <v>9</v>
      </c>
      <c r="G385" s="61">
        <f t="shared" si="31"/>
        <v>27</v>
      </c>
      <c r="H385" s="231"/>
      <c r="I385" s="62">
        <f t="shared" si="32"/>
        <v>27</v>
      </c>
      <c r="J385" s="90"/>
      <c r="K385" s="62">
        <f t="shared" si="33"/>
        <v>27</v>
      </c>
      <c r="L385" s="47"/>
      <c r="M385" s="20" t="str">
        <f t="shared" si="34"/>
        <v>Juin</v>
      </c>
      <c r="N385" t="str">
        <f t="shared" si="35"/>
        <v>oui</v>
      </c>
      <c r="O385" s="123" t="s">
        <v>711</v>
      </c>
      <c r="P385" s="123" t="s">
        <v>234</v>
      </c>
      <c r="Q385" s="155"/>
      <c r="R385" s="231"/>
    </row>
    <row r="386" spans="1:18" ht="20.25">
      <c r="A386" s="17">
        <v>379</v>
      </c>
      <c r="B386" s="123" t="s">
        <v>712</v>
      </c>
      <c r="C386" s="123" t="s">
        <v>658</v>
      </c>
      <c r="D386" s="146">
        <v>9</v>
      </c>
      <c r="E386" s="231">
        <v>7</v>
      </c>
      <c r="F386" s="60">
        <f t="shared" si="30"/>
        <v>8</v>
      </c>
      <c r="G386" s="61">
        <f t="shared" si="31"/>
        <v>24</v>
      </c>
      <c r="H386" s="142">
        <v>10</v>
      </c>
      <c r="I386" s="62">
        <f t="shared" si="32"/>
        <v>30</v>
      </c>
      <c r="J386" s="90"/>
      <c r="K386" s="62">
        <f t="shared" si="33"/>
        <v>30</v>
      </c>
      <c r="L386" s="47"/>
      <c r="M386" s="20" t="str">
        <f t="shared" si="34"/>
        <v>Synthèse</v>
      </c>
      <c r="N386" t="str">
        <f t="shared" si="35"/>
        <v>oui</v>
      </c>
      <c r="O386" s="123" t="s">
        <v>712</v>
      </c>
      <c r="P386" s="123" t="s">
        <v>658</v>
      </c>
      <c r="Q386" s="155" t="s">
        <v>1219</v>
      </c>
      <c r="R386" s="142">
        <v>10</v>
      </c>
    </row>
    <row r="387" spans="1:18" ht="31.5">
      <c r="A387" s="17">
        <v>380</v>
      </c>
      <c r="B387" s="123" t="s">
        <v>125</v>
      </c>
      <c r="C387" s="123" t="s">
        <v>713</v>
      </c>
      <c r="D387" s="147">
        <v>3</v>
      </c>
      <c r="E387" s="231">
        <v>4</v>
      </c>
      <c r="F387" s="60">
        <f t="shared" si="30"/>
        <v>3.5</v>
      </c>
      <c r="G387" s="61">
        <f t="shared" si="31"/>
        <v>10.5</v>
      </c>
      <c r="H387" s="142">
        <v>7</v>
      </c>
      <c r="I387" s="62">
        <f t="shared" si="32"/>
        <v>21</v>
      </c>
      <c r="J387" s="90"/>
      <c r="K387" s="62">
        <f t="shared" si="33"/>
        <v>21</v>
      </c>
      <c r="L387" s="47"/>
      <c r="M387" s="20" t="str">
        <f t="shared" si="34"/>
        <v>Synthèse</v>
      </c>
      <c r="N387" t="str">
        <f t="shared" si="35"/>
        <v>oui</v>
      </c>
      <c r="O387" s="136" t="s">
        <v>125</v>
      </c>
      <c r="P387" s="136" t="s">
        <v>713</v>
      </c>
      <c r="Q387" s="149" t="s">
        <v>1376</v>
      </c>
      <c r="R387" s="142">
        <v>7</v>
      </c>
    </row>
    <row r="388" spans="1:18" ht="31.5">
      <c r="A388" s="17">
        <v>381</v>
      </c>
      <c r="B388" s="123" t="s">
        <v>714</v>
      </c>
      <c r="C388" s="123" t="s">
        <v>715</v>
      </c>
      <c r="D388" s="147">
        <v>6.5</v>
      </c>
      <c r="E388" s="231">
        <v>8.5</v>
      </c>
      <c r="F388" s="60">
        <f t="shared" si="30"/>
        <v>7.5</v>
      </c>
      <c r="G388" s="61">
        <f t="shared" si="31"/>
        <v>22.5</v>
      </c>
      <c r="H388" s="142">
        <v>8</v>
      </c>
      <c r="I388" s="62">
        <f t="shared" si="32"/>
        <v>24</v>
      </c>
      <c r="J388" s="90"/>
      <c r="K388" s="62">
        <f t="shared" si="33"/>
        <v>24</v>
      </c>
      <c r="L388" s="47"/>
      <c r="M388" s="20" t="str">
        <f t="shared" si="34"/>
        <v>Synthèse</v>
      </c>
      <c r="N388" t="str">
        <f t="shared" si="35"/>
        <v>oui</v>
      </c>
      <c r="O388" s="136" t="s">
        <v>714</v>
      </c>
      <c r="P388" s="136" t="s">
        <v>715</v>
      </c>
      <c r="Q388" s="149" t="s">
        <v>1353</v>
      </c>
      <c r="R388" s="142">
        <v>8</v>
      </c>
    </row>
    <row r="389" spans="1:18" ht="31.5">
      <c r="A389" s="17">
        <v>382</v>
      </c>
      <c r="B389" s="123" t="s">
        <v>716</v>
      </c>
      <c r="C389" s="123" t="s">
        <v>717</v>
      </c>
      <c r="D389" s="146">
        <v>11</v>
      </c>
      <c r="E389" s="231">
        <v>12</v>
      </c>
      <c r="F389" s="60">
        <f t="shared" si="30"/>
        <v>11.5</v>
      </c>
      <c r="G389" s="61">
        <f t="shared" si="31"/>
        <v>34.5</v>
      </c>
      <c r="H389" s="231"/>
      <c r="I389" s="62">
        <f t="shared" si="32"/>
        <v>34.5</v>
      </c>
      <c r="J389" s="90"/>
      <c r="K389" s="62">
        <f t="shared" si="33"/>
        <v>34.5</v>
      </c>
      <c r="L389" s="47"/>
      <c r="M389" s="20" t="str">
        <f t="shared" si="34"/>
        <v>Juin</v>
      </c>
      <c r="N389" t="str">
        <f t="shared" si="35"/>
        <v>oui</v>
      </c>
      <c r="O389" s="123" t="s">
        <v>716</v>
      </c>
      <c r="P389" s="123" t="s">
        <v>717</v>
      </c>
      <c r="Q389" s="155"/>
      <c r="R389" s="231"/>
    </row>
    <row r="390" spans="1:18" ht="20.25">
      <c r="A390" s="17">
        <v>383</v>
      </c>
      <c r="B390" s="123" t="s">
        <v>126</v>
      </c>
      <c r="C390" s="123" t="s">
        <v>718</v>
      </c>
      <c r="D390" s="147">
        <v>11</v>
      </c>
      <c r="E390" s="231">
        <v>7</v>
      </c>
      <c r="F390" s="60">
        <f t="shared" si="30"/>
        <v>9</v>
      </c>
      <c r="G390" s="61">
        <f t="shared" si="31"/>
        <v>27</v>
      </c>
      <c r="H390" s="142">
        <v>10</v>
      </c>
      <c r="I390" s="62">
        <f t="shared" si="32"/>
        <v>30</v>
      </c>
      <c r="J390" s="90"/>
      <c r="K390" s="62">
        <f t="shared" si="33"/>
        <v>30</v>
      </c>
      <c r="L390" s="47"/>
      <c r="M390" s="20" t="str">
        <f t="shared" si="34"/>
        <v>Synthèse</v>
      </c>
      <c r="N390" t="str">
        <f t="shared" si="35"/>
        <v>oui</v>
      </c>
      <c r="O390" s="123" t="s">
        <v>126</v>
      </c>
      <c r="P390" s="123" t="s">
        <v>718</v>
      </c>
      <c r="Q390" s="155" t="s">
        <v>1217</v>
      </c>
      <c r="R390" s="142">
        <v>10</v>
      </c>
    </row>
    <row r="391" spans="1:18" ht="20.25">
      <c r="A391" s="17">
        <v>384</v>
      </c>
      <c r="B391" s="123" t="s">
        <v>719</v>
      </c>
      <c r="C391" s="123" t="s">
        <v>515</v>
      </c>
      <c r="D391" s="147">
        <v>6</v>
      </c>
      <c r="E391" s="231">
        <v>4</v>
      </c>
      <c r="F391" s="60">
        <f t="shared" si="30"/>
        <v>5</v>
      </c>
      <c r="G391" s="61">
        <f t="shared" si="31"/>
        <v>15</v>
      </c>
      <c r="H391" s="142">
        <v>4</v>
      </c>
      <c r="I391" s="62">
        <f t="shared" si="32"/>
        <v>15</v>
      </c>
      <c r="J391" s="90"/>
      <c r="K391" s="62">
        <f t="shared" si="33"/>
        <v>15</v>
      </c>
      <c r="L391" s="47"/>
      <c r="M391" s="20" t="str">
        <f t="shared" si="34"/>
        <v>Synthèse</v>
      </c>
      <c r="N391" t="str">
        <f t="shared" si="35"/>
        <v>oui</v>
      </c>
      <c r="O391" s="136" t="s">
        <v>719</v>
      </c>
      <c r="P391" s="136" t="s">
        <v>515</v>
      </c>
      <c r="Q391" s="149" t="s">
        <v>1378</v>
      </c>
      <c r="R391" s="142">
        <v>4</v>
      </c>
    </row>
    <row r="392" spans="1:18" ht="20.25">
      <c r="A392" s="17">
        <v>385</v>
      </c>
      <c r="B392" s="123" t="s">
        <v>720</v>
      </c>
      <c r="C392" s="123" t="s">
        <v>721</v>
      </c>
      <c r="D392" s="147">
        <v>11.5</v>
      </c>
      <c r="E392" s="231">
        <v>7</v>
      </c>
      <c r="F392" s="60">
        <f t="shared" ref="F392:F421" si="36">IF(AND(D392=0,E392=0),L392/3,(D392+E392)/2)</f>
        <v>9.25</v>
      </c>
      <c r="G392" s="61">
        <f t="shared" ref="G392:G421" si="37">F392*3</f>
        <v>27.75</v>
      </c>
      <c r="H392" s="231"/>
      <c r="I392" s="62">
        <f t="shared" ref="I392:I421" si="38">MAX(G392,H392*3)</f>
        <v>27.75</v>
      </c>
      <c r="J392" s="90"/>
      <c r="K392" s="62">
        <f t="shared" ref="K392:K421" si="39">MAX(I392,J392*3)</f>
        <v>27.75</v>
      </c>
      <c r="L392" s="47"/>
      <c r="M392" s="20" t="str">
        <f t="shared" ref="M392:M421" si="40">IF(ISBLANK(J392),IF(ISBLANK(H392),"Juin","Synthèse"),"Rattrapage")</f>
        <v>Juin</v>
      </c>
      <c r="N392" t="str">
        <f t="shared" si="35"/>
        <v>oui</v>
      </c>
      <c r="O392" s="123" t="s">
        <v>720</v>
      </c>
      <c r="P392" s="123" t="s">
        <v>721</v>
      </c>
      <c r="Q392" s="155"/>
      <c r="R392" s="231"/>
    </row>
    <row r="393" spans="1:18" ht="20.25">
      <c r="A393" s="17">
        <v>386</v>
      </c>
      <c r="B393" s="123" t="s">
        <v>722</v>
      </c>
      <c r="C393" s="123" t="s">
        <v>723</v>
      </c>
      <c r="D393" s="147">
        <v>5</v>
      </c>
      <c r="E393" s="231">
        <v>7</v>
      </c>
      <c r="F393" s="60">
        <f t="shared" si="36"/>
        <v>6</v>
      </c>
      <c r="G393" s="61">
        <f t="shared" si="37"/>
        <v>18</v>
      </c>
      <c r="H393" s="142">
        <v>10</v>
      </c>
      <c r="I393" s="62">
        <f t="shared" si="38"/>
        <v>30</v>
      </c>
      <c r="J393" s="90"/>
      <c r="K393" s="62">
        <f t="shared" si="39"/>
        <v>30</v>
      </c>
      <c r="L393" s="47"/>
      <c r="M393" s="20" t="str">
        <f t="shared" si="40"/>
        <v>Synthèse</v>
      </c>
      <c r="N393" t="str">
        <f t="shared" ref="N393:N421" si="41">IF(AND(B393=O393,C393=P393),"oui","non")</f>
        <v>oui</v>
      </c>
      <c r="O393" s="136" t="s">
        <v>722</v>
      </c>
      <c r="P393" s="136" t="s">
        <v>723</v>
      </c>
      <c r="Q393" s="149" t="s">
        <v>1357</v>
      </c>
      <c r="R393" s="142">
        <v>8</v>
      </c>
    </row>
    <row r="394" spans="1:18" ht="31.5">
      <c r="A394" s="17">
        <v>387</v>
      </c>
      <c r="B394" s="123" t="s">
        <v>724</v>
      </c>
      <c r="C394" s="123" t="s">
        <v>789</v>
      </c>
      <c r="D394" s="147">
        <v>11.5</v>
      </c>
      <c r="E394" s="231">
        <v>12</v>
      </c>
      <c r="F394" s="60">
        <f t="shared" si="36"/>
        <v>11.75</v>
      </c>
      <c r="G394" s="61">
        <f t="shared" si="37"/>
        <v>35.25</v>
      </c>
      <c r="H394" s="231"/>
      <c r="I394" s="62">
        <f t="shared" si="38"/>
        <v>35.25</v>
      </c>
      <c r="J394" s="90"/>
      <c r="K394" s="62">
        <f t="shared" si="39"/>
        <v>35.25</v>
      </c>
      <c r="L394" s="47"/>
      <c r="M394" s="20" t="str">
        <f t="shared" si="40"/>
        <v>Juin</v>
      </c>
      <c r="N394" t="str">
        <f t="shared" si="41"/>
        <v>oui</v>
      </c>
      <c r="O394" s="123" t="s">
        <v>724</v>
      </c>
      <c r="P394" s="123" t="s">
        <v>789</v>
      </c>
      <c r="Q394" s="155"/>
      <c r="R394" s="231"/>
    </row>
    <row r="395" spans="1:18" ht="31.5">
      <c r="A395" s="17">
        <v>388</v>
      </c>
      <c r="B395" s="123" t="s">
        <v>725</v>
      </c>
      <c r="C395" s="123" t="s">
        <v>790</v>
      </c>
      <c r="D395" s="147">
        <v>5.5</v>
      </c>
      <c r="E395" s="231">
        <v>8.5</v>
      </c>
      <c r="F395" s="60">
        <f t="shared" si="36"/>
        <v>7</v>
      </c>
      <c r="G395" s="61">
        <f t="shared" si="37"/>
        <v>21</v>
      </c>
      <c r="H395" s="142">
        <v>10</v>
      </c>
      <c r="I395" s="62">
        <f t="shared" si="38"/>
        <v>30</v>
      </c>
      <c r="J395" s="90"/>
      <c r="K395" s="62">
        <f t="shared" si="39"/>
        <v>30</v>
      </c>
      <c r="L395" s="47"/>
      <c r="M395" s="20" t="str">
        <f t="shared" si="40"/>
        <v>Synthèse</v>
      </c>
      <c r="N395" t="str">
        <f t="shared" si="41"/>
        <v>oui</v>
      </c>
      <c r="O395" s="136" t="s">
        <v>725</v>
      </c>
      <c r="P395" s="136" t="s">
        <v>790</v>
      </c>
      <c r="Q395" s="149" t="s">
        <v>1271</v>
      </c>
      <c r="R395" s="142">
        <v>10</v>
      </c>
    </row>
    <row r="396" spans="1:18" ht="20.25">
      <c r="A396" s="17">
        <v>389</v>
      </c>
      <c r="B396" s="123" t="s">
        <v>726</v>
      </c>
      <c r="C396" s="123" t="s">
        <v>91</v>
      </c>
      <c r="D396" s="147">
        <v>5</v>
      </c>
      <c r="E396" s="231">
        <v>4</v>
      </c>
      <c r="F396" s="60">
        <f t="shared" si="36"/>
        <v>4.5</v>
      </c>
      <c r="G396" s="61">
        <f t="shared" si="37"/>
        <v>13.5</v>
      </c>
      <c r="H396" s="142">
        <v>11</v>
      </c>
      <c r="I396" s="62">
        <f t="shared" si="38"/>
        <v>33</v>
      </c>
      <c r="J396" s="90"/>
      <c r="K396" s="62">
        <f t="shared" si="39"/>
        <v>33</v>
      </c>
      <c r="L396" s="47"/>
      <c r="M396" s="20" t="str">
        <f t="shared" si="40"/>
        <v>Synthèse</v>
      </c>
      <c r="N396" t="str">
        <f t="shared" si="41"/>
        <v>oui</v>
      </c>
      <c r="O396" s="123" t="s">
        <v>726</v>
      </c>
      <c r="P396" s="123" t="s">
        <v>91</v>
      </c>
      <c r="Q396" s="155" t="s">
        <v>1295</v>
      </c>
      <c r="R396" s="142">
        <v>11</v>
      </c>
    </row>
    <row r="397" spans="1:18" ht="20.25">
      <c r="A397" s="17">
        <v>390</v>
      </c>
      <c r="B397" s="123" t="s">
        <v>727</v>
      </c>
      <c r="C397" s="123" t="s">
        <v>477</v>
      </c>
      <c r="D397" s="147">
        <v>7</v>
      </c>
      <c r="E397" s="231">
        <v>9.5</v>
      </c>
      <c r="F397" s="60">
        <f t="shared" si="36"/>
        <v>8.25</v>
      </c>
      <c r="G397" s="61">
        <f t="shared" si="37"/>
        <v>24.75</v>
      </c>
      <c r="H397" s="142">
        <v>7</v>
      </c>
      <c r="I397" s="62">
        <f t="shared" si="38"/>
        <v>24.75</v>
      </c>
      <c r="J397" s="90"/>
      <c r="K397" s="62">
        <f t="shared" si="39"/>
        <v>24.75</v>
      </c>
      <c r="L397" s="47"/>
      <c r="M397" s="20" t="str">
        <f t="shared" si="40"/>
        <v>Synthèse</v>
      </c>
      <c r="N397" t="str">
        <f t="shared" si="41"/>
        <v>oui</v>
      </c>
      <c r="O397" s="136" t="s">
        <v>727</v>
      </c>
      <c r="P397" s="136" t="s">
        <v>477</v>
      </c>
      <c r="Q397" s="149" t="s">
        <v>1377</v>
      </c>
      <c r="R397" s="142">
        <v>6</v>
      </c>
    </row>
    <row r="398" spans="1:18" ht="31.5">
      <c r="A398" s="17">
        <v>391</v>
      </c>
      <c r="B398" s="123" t="s">
        <v>93</v>
      </c>
      <c r="C398" s="123" t="s">
        <v>728</v>
      </c>
      <c r="D398" s="147">
        <v>8.5</v>
      </c>
      <c r="E398" s="231">
        <v>8</v>
      </c>
      <c r="F398" s="60">
        <f t="shared" si="36"/>
        <v>8.25</v>
      </c>
      <c r="G398" s="61">
        <f t="shared" si="37"/>
        <v>24.75</v>
      </c>
      <c r="H398" s="142">
        <v>13</v>
      </c>
      <c r="I398" s="62">
        <f t="shared" si="38"/>
        <v>39</v>
      </c>
      <c r="J398" s="90"/>
      <c r="K398" s="62">
        <f t="shared" si="39"/>
        <v>39</v>
      </c>
      <c r="L398" s="47"/>
      <c r="M398" s="20" t="str">
        <f t="shared" si="40"/>
        <v>Synthèse</v>
      </c>
      <c r="N398" t="str">
        <f t="shared" si="41"/>
        <v>oui</v>
      </c>
      <c r="O398" s="136" t="s">
        <v>93</v>
      </c>
      <c r="P398" s="136" t="s">
        <v>728</v>
      </c>
      <c r="Q398" s="149" t="s">
        <v>1309</v>
      </c>
      <c r="R398" s="142">
        <v>13</v>
      </c>
    </row>
    <row r="399" spans="1:18" ht="31.5">
      <c r="A399" s="17">
        <v>392</v>
      </c>
      <c r="B399" s="123" t="s">
        <v>729</v>
      </c>
      <c r="C399" s="123" t="s">
        <v>730</v>
      </c>
      <c r="D399" s="147">
        <v>5</v>
      </c>
      <c r="E399" s="231">
        <v>5</v>
      </c>
      <c r="F399" s="60">
        <f t="shared" si="36"/>
        <v>5</v>
      </c>
      <c r="G399" s="61">
        <f t="shared" si="37"/>
        <v>15</v>
      </c>
      <c r="H399" s="142">
        <v>13.5</v>
      </c>
      <c r="I399" s="62">
        <f t="shared" si="38"/>
        <v>40.5</v>
      </c>
      <c r="J399" s="90"/>
      <c r="K399" s="62">
        <f t="shared" si="39"/>
        <v>40.5</v>
      </c>
      <c r="L399" s="47"/>
      <c r="M399" s="20" t="str">
        <f t="shared" si="40"/>
        <v>Synthèse</v>
      </c>
      <c r="N399" t="str">
        <f t="shared" si="41"/>
        <v>oui</v>
      </c>
      <c r="O399" s="136" t="s">
        <v>729</v>
      </c>
      <c r="P399" s="136" t="s">
        <v>730</v>
      </c>
      <c r="Q399" s="149" t="s">
        <v>1360</v>
      </c>
      <c r="R399" s="142">
        <v>8</v>
      </c>
    </row>
    <row r="400" spans="1:18" ht="20.25">
      <c r="A400" s="17">
        <v>393</v>
      </c>
      <c r="B400" s="123" t="s">
        <v>791</v>
      </c>
      <c r="C400" s="123" t="s">
        <v>234</v>
      </c>
      <c r="D400" s="147">
        <v>3.5</v>
      </c>
      <c r="E400" s="231">
        <v>5</v>
      </c>
      <c r="F400" s="60">
        <f t="shared" si="36"/>
        <v>4.25</v>
      </c>
      <c r="G400" s="61">
        <f t="shared" si="37"/>
        <v>12.75</v>
      </c>
      <c r="H400" s="231"/>
      <c r="I400" s="62">
        <f t="shared" si="38"/>
        <v>12.75</v>
      </c>
      <c r="J400" s="90"/>
      <c r="K400" s="62">
        <f t="shared" si="39"/>
        <v>12.75</v>
      </c>
      <c r="L400" s="47"/>
      <c r="M400" s="20" t="str">
        <f t="shared" si="40"/>
        <v>Juin</v>
      </c>
      <c r="N400" t="str">
        <f t="shared" si="41"/>
        <v>oui</v>
      </c>
      <c r="O400" s="123" t="s">
        <v>791</v>
      </c>
      <c r="P400" s="123" t="s">
        <v>234</v>
      </c>
      <c r="Q400" s="155"/>
      <c r="R400" s="231"/>
    </row>
    <row r="401" spans="1:18" ht="20.25">
      <c r="A401" s="17">
        <v>394</v>
      </c>
      <c r="B401" s="123" t="s">
        <v>731</v>
      </c>
      <c r="C401" s="123" t="s">
        <v>649</v>
      </c>
      <c r="D401" s="147">
        <v>11</v>
      </c>
      <c r="E401" s="231">
        <v>9.5</v>
      </c>
      <c r="F401" s="60">
        <f t="shared" si="36"/>
        <v>10.25</v>
      </c>
      <c r="G401" s="61">
        <f t="shared" si="37"/>
        <v>30.75</v>
      </c>
      <c r="H401" s="231"/>
      <c r="I401" s="62">
        <f t="shared" si="38"/>
        <v>30.75</v>
      </c>
      <c r="J401" s="90"/>
      <c r="K401" s="62">
        <f t="shared" si="39"/>
        <v>30.75</v>
      </c>
      <c r="L401" s="47"/>
      <c r="M401" s="20" t="str">
        <f t="shared" si="40"/>
        <v>Juin</v>
      </c>
      <c r="N401" t="str">
        <f t="shared" si="41"/>
        <v>oui</v>
      </c>
      <c r="O401" s="123" t="s">
        <v>731</v>
      </c>
      <c r="P401" s="123" t="s">
        <v>649</v>
      </c>
      <c r="Q401" s="155"/>
      <c r="R401" s="231"/>
    </row>
    <row r="402" spans="1:18" ht="20.25">
      <c r="A402" s="17">
        <v>395</v>
      </c>
      <c r="B402" s="123" t="s">
        <v>732</v>
      </c>
      <c r="C402" s="123" t="s">
        <v>255</v>
      </c>
      <c r="D402" s="147">
        <v>10.25</v>
      </c>
      <c r="E402" s="231">
        <v>17</v>
      </c>
      <c r="F402" s="60">
        <f t="shared" si="36"/>
        <v>13.625</v>
      </c>
      <c r="G402" s="61">
        <f t="shared" si="37"/>
        <v>40.875</v>
      </c>
      <c r="H402" s="231"/>
      <c r="I402" s="62">
        <f t="shared" si="38"/>
        <v>40.875</v>
      </c>
      <c r="J402" s="90"/>
      <c r="K402" s="62">
        <f t="shared" si="39"/>
        <v>40.875</v>
      </c>
      <c r="L402" s="47"/>
      <c r="M402" s="20" t="str">
        <f t="shared" si="40"/>
        <v>Juin</v>
      </c>
      <c r="N402" t="str">
        <f t="shared" si="41"/>
        <v>oui</v>
      </c>
      <c r="O402" s="123" t="s">
        <v>732</v>
      </c>
      <c r="P402" s="123" t="s">
        <v>255</v>
      </c>
      <c r="Q402" s="155"/>
      <c r="R402" s="231"/>
    </row>
    <row r="403" spans="1:18" ht="20.25">
      <c r="A403" s="17">
        <v>396</v>
      </c>
      <c r="B403" s="123" t="s">
        <v>733</v>
      </c>
      <c r="C403" s="123" t="s">
        <v>734</v>
      </c>
      <c r="D403" s="146">
        <v>12</v>
      </c>
      <c r="E403" s="231">
        <v>8</v>
      </c>
      <c r="F403" s="60">
        <f t="shared" si="36"/>
        <v>10</v>
      </c>
      <c r="G403" s="61">
        <f t="shared" si="37"/>
        <v>30</v>
      </c>
      <c r="H403" s="231"/>
      <c r="I403" s="62">
        <f t="shared" si="38"/>
        <v>30</v>
      </c>
      <c r="J403" s="90"/>
      <c r="K403" s="62">
        <f t="shared" si="39"/>
        <v>30</v>
      </c>
      <c r="L403" s="47"/>
      <c r="M403" s="20" t="str">
        <f t="shared" si="40"/>
        <v>Juin</v>
      </c>
      <c r="N403" t="str">
        <f t="shared" si="41"/>
        <v>oui</v>
      </c>
      <c r="O403" s="123" t="s">
        <v>733</v>
      </c>
      <c r="P403" s="123" t="s">
        <v>734</v>
      </c>
      <c r="Q403" s="155"/>
      <c r="R403" s="231"/>
    </row>
    <row r="404" spans="1:18" ht="20.25">
      <c r="A404" s="17">
        <v>397</v>
      </c>
      <c r="B404" s="123" t="s">
        <v>733</v>
      </c>
      <c r="C404" s="123" t="s">
        <v>69</v>
      </c>
      <c r="D404" s="147">
        <v>3.5</v>
      </c>
      <c r="E404" s="231">
        <v>6</v>
      </c>
      <c r="F404" s="60">
        <f t="shared" si="36"/>
        <v>4.75</v>
      </c>
      <c r="G404" s="61">
        <f t="shared" si="37"/>
        <v>14.25</v>
      </c>
      <c r="H404" s="142">
        <v>4</v>
      </c>
      <c r="I404" s="62">
        <f t="shared" si="38"/>
        <v>14.25</v>
      </c>
      <c r="J404" s="90"/>
      <c r="K404" s="62">
        <f t="shared" si="39"/>
        <v>14.25</v>
      </c>
      <c r="L404" s="47"/>
      <c r="M404" s="20" t="str">
        <f t="shared" si="40"/>
        <v>Synthèse</v>
      </c>
      <c r="N404" t="str">
        <f t="shared" si="41"/>
        <v>oui</v>
      </c>
      <c r="O404" s="136" t="s">
        <v>733</v>
      </c>
      <c r="P404" s="136" t="s">
        <v>69</v>
      </c>
      <c r="Q404" s="149" t="s">
        <v>1381</v>
      </c>
      <c r="R404" s="142">
        <v>4</v>
      </c>
    </row>
    <row r="405" spans="1:18" ht="20.25">
      <c r="A405" s="17">
        <v>398</v>
      </c>
      <c r="B405" s="123" t="s">
        <v>735</v>
      </c>
      <c r="C405" s="123" t="s">
        <v>94</v>
      </c>
      <c r="D405" s="147">
        <v>6</v>
      </c>
      <c r="E405" s="231">
        <v>8</v>
      </c>
      <c r="F405" s="60">
        <f t="shared" si="36"/>
        <v>7</v>
      </c>
      <c r="G405" s="61">
        <f t="shared" si="37"/>
        <v>21</v>
      </c>
      <c r="H405" s="142">
        <v>10</v>
      </c>
      <c r="I405" s="62">
        <f t="shared" si="38"/>
        <v>30</v>
      </c>
      <c r="J405" s="90"/>
      <c r="K405" s="62">
        <f t="shared" si="39"/>
        <v>30</v>
      </c>
      <c r="L405" s="47"/>
      <c r="M405" s="20" t="str">
        <f t="shared" si="40"/>
        <v>Synthèse</v>
      </c>
      <c r="N405" t="str">
        <f t="shared" si="41"/>
        <v>oui</v>
      </c>
      <c r="O405" s="123" t="s">
        <v>735</v>
      </c>
      <c r="P405" s="123" t="s">
        <v>94</v>
      </c>
      <c r="Q405" s="155" t="s">
        <v>1214</v>
      </c>
      <c r="R405" s="142">
        <v>10</v>
      </c>
    </row>
    <row r="406" spans="1:18" ht="20.25">
      <c r="A406" s="17">
        <v>399</v>
      </c>
      <c r="B406" s="123" t="s">
        <v>127</v>
      </c>
      <c r="C406" s="123" t="s">
        <v>736</v>
      </c>
      <c r="D406" s="147">
        <v>1.75</v>
      </c>
      <c r="E406" s="231">
        <v>5</v>
      </c>
      <c r="F406" s="60">
        <f t="shared" si="36"/>
        <v>3.375</v>
      </c>
      <c r="G406" s="61">
        <f t="shared" si="37"/>
        <v>10.125</v>
      </c>
      <c r="H406" s="142">
        <v>4</v>
      </c>
      <c r="I406" s="62">
        <f t="shared" si="38"/>
        <v>12</v>
      </c>
      <c r="J406" s="90"/>
      <c r="K406" s="62">
        <f t="shared" si="39"/>
        <v>12</v>
      </c>
      <c r="L406" s="47"/>
      <c r="M406" s="20" t="str">
        <f t="shared" si="40"/>
        <v>Synthèse</v>
      </c>
      <c r="N406" t="str">
        <f t="shared" si="41"/>
        <v>oui</v>
      </c>
      <c r="O406" s="136" t="s">
        <v>127</v>
      </c>
      <c r="P406" s="136" t="s">
        <v>736</v>
      </c>
      <c r="Q406" s="149" t="s">
        <v>1361</v>
      </c>
      <c r="R406" s="142">
        <v>4</v>
      </c>
    </row>
    <row r="407" spans="1:18" ht="20.25">
      <c r="A407" s="17">
        <v>400</v>
      </c>
      <c r="B407" s="123" t="s">
        <v>737</v>
      </c>
      <c r="C407" s="123" t="s">
        <v>738</v>
      </c>
      <c r="D407" s="119"/>
      <c r="E407" s="231">
        <v>5</v>
      </c>
      <c r="F407" s="60">
        <f t="shared" si="36"/>
        <v>2.5</v>
      </c>
      <c r="G407" s="61">
        <f t="shared" si="37"/>
        <v>7.5</v>
      </c>
      <c r="H407" s="142">
        <v>7</v>
      </c>
      <c r="I407" s="62">
        <f t="shared" si="38"/>
        <v>21</v>
      </c>
      <c r="J407" s="90"/>
      <c r="K407" s="62">
        <f t="shared" si="39"/>
        <v>21</v>
      </c>
      <c r="L407" s="47"/>
      <c r="M407" s="20" t="str">
        <f t="shared" si="40"/>
        <v>Synthèse</v>
      </c>
      <c r="N407" t="str">
        <f t="shared" si="41"/>
        <v>oui</v>
      </c>
      <c r="O407" s="136" t="s">
        <v>737</v>
      </c>
      <c r="P407" s="136" t="s">
        <v>738</v>
      </c>
      <c r="Q407" s="149" t="s">
        <v>1367</v>
      </c>
      <c r="R407" s="142">
        <v>7</v>
      </c>
    </row>
    <row r="408" spans="1:18" ht="20.25">
      <c r="A408" s="17">
        <v>401</v>
      </c>
      <c r="B408" s="123" t="s">
        <v>739</v>
      </c>
      <c r="C408" s="123" t="s">
        <v>89</v>
      </c>
      <c r="D408" s="146">
        <v>11.5</v>
      </c>
      <c r="E408" s="231">
        <v>13</v>
      </c>
      <c r="F408" s="60">
        <f t="shared" si="36"/>
        <v>12.25</v>
      </c>
      <c r="G408" s="61">
        <f t="shared" si="37"/>
        <v>36.75</v>
      </c>
      <c r="H408" s="231"/>
      <c r="I408" s="62">
        <f t="shared" si="38"/>
        <v>36.75</v>
      </c>
      <c r="J408" s="90"/>
      <c r="K408" s="62">
        <f t="shared" si="39"/>
        <v>36.75</v>
      </c>
      <c r="L408" s="47"/>
      <c r="M408" s="20" t="str">
        <f t="shared" si="40"/>
        <v>Juin</v>
      </c>
      <c r="N408" t="str">
        <f t="shared" si="41"/>
        <v>oui</v>
      </c>
      <c r="O408" s="123" t="s">
        <v>739</v>
      </c>
      <c r="P408" s="123" t="s">
        <v>89</v>
      </c>
      <c r="Q408" s="155"/>
      <c r="R408" s="231"/>
    </row>
    <row r="409" spans="1:18" ht="20.25">
      <c r="A409" s="17">
        <v>402</v>
      </c>
      <c r="B409" s="123" t="s">
        <v>740</v>
      </c>
      <c r="C409" s="123" t="s">
        <v>492</v>
      </c>
      <c r="D409" s="147">
        <v>6.5</v>
      </c>
      <c r="E409" s="231">
        <v>4</v>
      </c>
      <c r="F409" s="60">
        <f t="shared" si="36"/>
        <v>5.25</v>
      </c>
      <c r="G409" s="61">
        <f t="shared" si="37"/>
        <v>15.75</v>
      </c>
      <c r="H409" s="142"/>
      <c r="I409" s="62">
        <f t="shared" si="38"/>
        <v>15.75</v>
      </c>
      <c r="J409" s="90"/>
      <c r="K409" s="62">
        <f t="shared" si="39"/>
        <v>15.75</v>
      </c>
      <c r="L409" s="47"/>
      <c r="M409" s="20" t="str">
        <f t="shared" si="40"/>
        <v>Juin</v>
      </c>
      <c r="N409" t="str">
        <f t="shared" si="41"/>
        <v>oui</v>
      </c>
      <c r="O409" s="136" t="s">
        <v>740</v>
      </c>
      <c r="P409" s="136" t="s">
        <v>492</v>
      </c>
      <c r="Q409" s="149" t="s">
        <v>1383</v>
      </c>
      <c r="R409" s="142">
        <v>4</v>
      </c>
    </row>
    <row r="410" spans="1:18" ht="20.25">
      <c r="A410" s="17">
        <v>403</v>
      </c>
      <c r="B410" s="123" t="s">
        <v>741</v>
      </c>
      <c r="C410" s="123" t="s">
        <v>742</v>
      </c>
      <c r="D410" s="147">
        <v>6.75</v>
      </c>
      <c r="E410" s="231">
        <v>4</v>
      </c>
      <c r="F410" s="60">
        <f t="shared" si="36"/>
        <v>5.375</v>
      </c>
      <c r="G410" s="61">
        <f t="shared" si="37"/>
        <v>16.125</v>
      </c>
      <c r="H410" s="142">
        <v>5</v>
      </c>
      <c r="I410" s="62">
        <f t="shared" si="38"/>
        <v>16.125</v>
      </c>
      <c r="J410" s="90"/>
      <c r="K410" s="62">
        <f t="shared" si="39"/>
        <v>16.125</v>
      </c>
      <c r="L410" s="47"/>
      <c r="M410" s="20" t="str">
        <f t="shared" si="40"/>
        <v>Synthèse</v>
      </c>
      <c r="N410" t="str">
        <f t="shared" si="41"/>
        <v>oui</v>
      </c>
      <c r="O410" s="136" t="s">
        <v>741</v>
      </c>
      <c r="P410" s="136" t="s">
        <v>742</v>
      </c>
      <c r="Q410" s="149" t="s">
        <v>1355</v>
      </c>
      <c r="R410" s="142">
        <v>5</v>
      </c>
    </row>
    <row r="411" spans="1:18" ht="20.25">
      <c r="A411" s="17">
        <v>404</v>
      </c>
      <c r="B411" s="123" t="s">
        <v>743</v>
      </c>
      <c r="C411" s="123" t="s">
        <v>744</v>
      </c>
      <c r="D411" s="147">
        <v>9.25</v>
      </c>
      <c r="E411" s="231">
        <v>10</v>
      </c>
      <c r="F411" s="60">
        <f t="shared" si="36"/>
        <v>9.625</v>
      </c>
      <c r="G411" s="61">
        <f t="shared" si="37"/>
        <v>28.875</v>
      </c>
      <c r="H411" s="231"/>
      <c r="I411" s="62">
        <f t="shared" si="38"/>
        <v>28.875</v>
      </c>
      <c r="J411" s="90"/>
      <c r="K411" s="62">
        <f t="shared" si="39"/>
        <v>28.875</v>
      </c>
      <c r="L411" s="47"/>
      <c r="M411" s="20" t="str">
        <f t="shared" si="40"/>
        <v>Juin</v>
      </c>
      <c r="N411" t="str">
        <f t="shared" si="41"/>
        <v>oui</v>
      </c>
      <c r="O411" s="123" t="s">
        <v>743</v>
      </c>
      <c r="P411" s="123" t="s">
        <v>744</v>
      </c>
      <c r="Q411" s="155"/>
      <c r="R411" s="231"/>
    </row>
    <row r="412" spans="1:18" ht="20.25">
      <c r="A412" s="17">
        <v>405</v>
      </c>
      <c r="B412" s="123" t="s">
        <v>743</v>
      </c>
      <c r="C412" s="123" t="s">
        <v>745</v>
      </c>
      <c r="D412" s="147">
        <v>3.5</v>
      </c>
      <c r="E412" s="231">
        <v>4</v>
      </c>
      <c r="F412" s="60">
        <f t="shared" si="36"/>
        <v>3.75</v>
      </c>
      <c r="G412" s="61">
        <f t="shared" si="37"/>
        <v>11.25</v>
      </c>
      <c r="H412" s="142">
        <v>4</v>
      </c>
      <c r="I412" s="62">
        <f t="shared" si="38"/>
        <v>12</v>
      </c>
      <c r="J412" s="90"/>
      <c r="K412" s="62">
        <f t="shared" si="39"/>
        <v>12</v>
      </c>
      <c r="L412" s="47"/>
      <c r="M412" s="20" t="str">
        <f t="shared" si="40"/>
        <v>Synthèse</v>
      </c>
      <c r="N412" t="str">
        <f t="shared" si="41"/>
        <v>oui</v>
      </c>
      <c r="O412" s="123" t="s">
        <v>743</v>
      </c>
      <c r="P412" s="123" t="s">
        <v>745</v>
      </c>
      <c r="Q412" s="155" t="s">
        <v>1216</v>
      </c>
      <c r="R412" s="142">
        <v>4</v>
      </c>
    </row>
    <row r="413" spans="1:18" ht="20.25">
      <c r="A413" s="17">
        <v>406</v>
      </c>
      <c r="B413" s="123" t="s">
        <v>746</v>
      </c>
      <c r="C413" s="123" t="s">
        <v>747</v>
      </c>
      <c r="D413" s="146">
        <v>14</v>
      </c>
      <c r="E413" s="231">
        <v>13</v>
      </c>
      <c r="F413" s="60">
        <f t="shared" si="36"/>
        <v>13.5</v>
      </c>
      <c r="G413" s="61">
        <f t="shared" si="37"/>
        <v>40.5</v>
      </c>
      <c r="H413" s="231"/>
      <c r="I413" s="62">
        <f t="shared" si="38"/>
        <v>40.5</v>
      </c>
      <c r="J413" s="90"/>
      <c r="K413" s="62">
        <f t="shared" si="39"/>
        <v>40.5</v>
      </c>
      <c r="L413" s="47"/>
      <c r="M413" s="20" t="str">
        <f t="shared" si="40"/>
        <v>Juin</v>
      </c>
      <c r="N413" t="str">
        <f t="shared" si="41"/>
        <v>oui</v>
      </c>
      <c r="O413" s="123" t="s">
        <v>746</v>
      </c>
      <c r="P413" s="123" t="s">
        <v>747</v>
      </c>
      <c r="Q413" s="155"/>
      <c r="R413" s="231"/>
    </row>
    <row r="414" spans="1:18" ht="20.25">
      <c r="A414" s="17">
        <v>407</v>
      </c>
      <c r="B414" s="123" t="s">
        <v>748</v>
      </c>
      <c r="C414" s="123" t="s">
        <v>82</v>
      </c>
      <c r="D414" s="147">
        <v>8.5</v>
      </c>
      <c r="E414" s="231">
        <v>10</v>
      </c>
      <c r="F414" s="60">
        <f t="shared" si="36"/>
        <v>9.25</v>
      </c>
      <c r="G414" s="61">
        <f t="shared" si="37"/>
        <v>27.75</v>
      </c>
      <c r="H414" s="142"/>
      <c r="I414" s="62">
        <f t="shared" si="38"/>
        <v>27.75</v>
      </c>
      <c r="J414" s="90"/>
      <c r="K414" s="62">
        <f t="shared" si="39"/>
        <v>27.75</v>
      </c>
      <c r="L414" s="47"/>
      <c r="M414" s="20" t="str">
        <f t="shared" si="40"/>
        <v>Juin</v>
      </c>
      <c r="N414" t="str">
        <f t="shared" si="41"/>
        <v>oui</v>
      </c>
      <c r="O414" s="123" t="s">
        <v>748</v>
      </c>
      <c r="P414" s="123" t="s">
        <v>82</v>
      </c>
      <c r="Q414" s="155" t="s">
        <v>1292</v>
      </c>
      <c r="R414" s="142">
        <v>10</v>
      </c>
    </row>
    <row r="415" spans="1:18" ht="20.25">
      <c r="A415" s="17">
        <v>408</v>
      </c>
      <c r="B415" s="123" t="s">
        <v>749</v>
      </c>
      <c r="C415" s="123" t="s">
        <v>254</v>
      </c>
      <c r="D415" s="147">
        <v>3.75</v>
      </c>
      <c r="E415" s="231">
        <v>6</v>
      </c>
      <c r="F415" s="60">
        <f t="shared" si="36"/>
        <v>4.875</v>
      </c>
      <c r="G415" s="61">
        <f t="shared" si="37"/>
        <v>14.625</v>
      </c>
      <c r="H415" s="142">
        <v>10</v>
      </c>
      <c r="I415" s="62">
        <f t="shared" si="38"/>
        <v>30</v>
      </c>
      <c r="J415" s="90"/>
      <c r="K415" s="62">
        <f t="shared" si="39"/>
        <v>30</v>
      </c>
      <c r="L415" s="47"/>
      <c r="M415" s="20" t="str">
        <f t="shared" si="40"/>
        <v>Synthèse</v>
      </c>
      <c r="N415" t="str">
        <f t="shared" si="41"/>
        <v>oui</v>
      </c>
      <c r="O415" s="136" t="s">
        <v>749</v>
      </c>
      <c r="P415" s="136" t="s">
        <v>254</v>
      </c>
      <c r="Q415" s="149" t="s">
        <v>1301</v>
      </c>
      <c r="R415" s="142">
        <v>7</v>
      </c>
    </row>
    <row r="416" spans="1:18" ht="20.25">
      <c r="A416" s="17">
        <v>409</v>
      </c>
      <c r="B416" s="123" t="s">
        <v>59</v>
      </c>
      <c r="C416" s="123" t="s">
        <v>750</v>
      </c>
      <c r="D416" s="146">
        <v>9</v>
      </c>
      <c r="E416" s="231">
        <v>11</v>
      </c>
      <c r="F416" s="60">
        <f t="shared" si="36"/>
        <v>10</v>
      </c>
      <c r="G416" s="61">
        <f t="shared" si="37"/>
        <v>30</v>
      </c>
      <c r="H416" s="231"/>
      <c r="I416" s="62">
        <f t="shared" si="38"/>
        <v>30</v>
      </c>
      <c r="J416" s="90"/>
      <c r="K416" s="62">
        <f t="shared" si="39"/>
        <v>30</v>
      </c>
      <c r="L416" s="47"/>
      <c r="M416" s="20" t="str">
        <f t="shared" si="40"/>
        <v>Juin</v>
      </c>
      <c r="N416" t="str">
        <f t="shared" si="41"/>
        <v>oui</v>
      </c>
      <c r="O416" s="123" t="s">
        <v>59</v>
      </c>
      <c r="P416" s="123" t="s">
        <v>750</v>
      </c>
      <c r="Q416" s="155"/>
      <c r="R416" s="231"/>
    </row>
    <row r="417" spans="1:18" ht="20.25">
      <c r="A417" s="17">
        <v>410</v>
      </c>
      <c r="B417" s="123" t="s">
        <v>59</v>
      </c>
      <c r="C417" s="123" t="s">
        <v>792</v>
      </c>
      <c r="D417" s="147">
        <v>6</v>
      </c>
      <c r="E417" s="231">
        <v>5</v>
      </c>
      <c r="F417" s="60">
        <f t="shared" si="36"/>
        <v>5.5</v>
      </c>
      <c r="G417" s="61">
        <f t="shared" si="37"/>
        <v>16.5</v>
      </c>
      <c r="H417" s="142">
        <v>2</v>
      </c>
      <c r="I417" s="62">
        <f t="shared" si="38"/>
        <v>16.5</v>
      </c>
      <c r="J417" s="90"/>
      <c r="K417" s="62">
        <f t="shared" si="39"/>
        <v>16.5</v>
      </c>
      <c r="L417" s="47"/>
      <c r="M417" s="20" t="str">
        <f t="shared" si="40"/>
        <v>Synthèse</v>
      </c>
      <c r="N417" t="str">
        <f t="shared" si="41"/>
        <v>oui</v>
      </c>
      <c r="O417" s="136" t="s">
        <v>59</v>
      </c>
      <c r="P417" s="136" t="s">
        <v>792</v>
      </c>
      <c r="Q417" s="149" t="s">
        <v>1268</v>
      </c>
      <c r="R417" s="142">
        <v>2</v>
      </c>
    </row>
    <row r="418" spans="1:18" ht="20.25">
      <c r="A418" s="17">
        <v>411</v>
      </c>
      <c r="B418" s="123" t="s">
        <v>751</v>
      </c>
      <c r="C418" s="123" t="s">
        <v>397</v>
      </c>
      <c r="D418" s="147">
        <v>5</v>
      </c>
      <c r="E418" s="231">
        <v>5</v>
      </c>
      <c r="F418" s="60">
        <f t="shared" si="36"/>
        <v>5</v>
      </c>
      <c r="G418" s="61">
        <f t="shared" si="37"/>
        <v>15</v>
      </c>
      <c r="H418" s="142">
        <v>6</v>
      </c>
      <c r="I418" s="62">
        <f t="shared" si="38"/>
        <v>18</v>
      </c>
      <c r="J418" s="90"/>
      <c r="K418" s="62">
        <f t="shared" si="39"/>
        <v>18</v>
      </c>
      <c r="L418" s="47"/>
      <c r="M418" s="20" t="str">
        <f t="shared" si="40"/>
        <v>Synthèse</v>
      </c>
      <c r="N418" t="str">
        <f t="shared" si="41"/>
        <v>oui</v>
      </c>
      <c r="O418" s="136" t="s">
        <v>751</v>
      </c>
      <c r="P418" s="136" t="s">
        <v>397</v>
      </c>
      <c r="Q418" s="149" t="s">
        <v>1222</v>
      </c>
      <c r="R418" s="142">
        <v>6</v>
      </c>
    </row>
    <row r="419" spans="1:18" ht="20.25">
      <c r="A419" s="17">
        <v>412</v>
      </c>
      <c r="B419" s="123" t="s">
        <v>752</v>
      </c>
      <c r="C419" s="123" t="s">
        <v>753</v>
      </c>
      <c r="D419" s="146">
        <v>14.5</v>
      </c>
      <c r="E419" s="231">
        <v>17</v>
      </c>
      <c r="F419" s="60">
        <f t="shared" si="36"/>
        <v>15.75</v>
      </c>
      <c r="G419" s="61">
        <f t="shared" si="37"/>
        <v>47.25</v>
      </c>
      <c r="H419" s="231"/>
      <c r="I419" s="62">
        <f t="shared" si="38"/>
        <v>47.25</v>
      </c>
      <c r="J419" s="90"/>
      <c r="K419" s="62">
        <f t="shared" si="39"/>
        <v>47.25</v>
      </c>
      <c r="L419" s="47"/>
      <c r="M419" s="20" t="str">
        <f t="shared" si="40"/>
        <v>Juin</v>
      </c>
      <c r="N419" t="str">
        <f t="shared" si="41"/>
        <v>oui</v>
      </c>
      <c r="O419" s="123" t="s">
        <v>752</v>
      </c>
      <c r="P419" s="123" t="s">
        <v>753</v>
      </c>
      <c r="Q419" s="155"/>
      <c r="R419" s="231"/>
    </row>
    <row r="420" spans="1:18" ht="20.25">
      <c r="A420" s="17">
        <v>413</v>
      </c>
      <c r="B420" s="123" t="s">
        <v>754</v>
      </c>
      <c r="C420" s="123" t="s">
        <v>477</v>
      </c>
      <c r="D420" s="147">
        <v>14.5</v>
      </c>
      <c r="E420" s="231">
        <v>11</v>
      </c>
      <c r="F420" s="60">
        <f t="shared" si="36"/>
        <v>12.75</v>
      </c>
      <c r="G420" s="61">
        <f t="shared" si="37"/>
        <v>38.25</v>
      </c>
      <c r="H420" s="231"/>
      <c r="I420" s="62">
        <f t="shared" si="38"/>
        <v>38.25</v>
      </c>
      <c r="J420" s="90"/>
      <c r="K420" s="62">
        <f t="shared" si="39"/>
        <v>38.25</v>
      </c>
      <c r="L420" s="47"/>
      <c r="M420" s="20" t="str">
        <f t="shared" si="40"/>
        <v>Juin</v>
      </c>
      <c r="N420" t="str">
        <f t="shared" si="41"/>
        <v>oui</v>
      </c>
      <c r="O420" s="123" t="s">
        <v>754</v>
      </c>
      <c r="P420" s="123" t="s">
        <v>477</v>
      </c>
      <c r="Q420" s="155"/>
      <c r="R420" s="231"/>
    </row>
    <row r="421" spans="1:18" ht="20.25">
      <c r="A421" s="17">
        <v>414</v>
      </c>
      <c r="B421" s="123" t="s">
        <v>755</v>
      </c>
      <c r="C421" s="123" t="s">
        <v>756</v>
      </c>
      <c r="D421" s="147">
        <v>7</v>
      </c>
      <c r="E421" s="231">
        <v>5</v>
      </c>
      <c r="F421" s="60">
        <f t="shared" si="36"/>
        <v>6</v>
      </c>
      <c r="G421" s="61">
        <f t="shared" si="37"/>
        <v>18</v>
      </c>
      <c r="H421" s="142">
        <v>10</v>
      </c>
      <c r="I421" s="62">
        <f t="shared" si="38"/>
        <v>30</v>
      </c>
      <c r="J421" s="90"/>
      <c r="K421" s="62">
        <f t="shared" si="39"/>
        <v>30</v>
      </c>
      <c r="L421" s="47"/>
      <c r="M421" s="20" t="str">
        <f t="shared" si="40"/>
        <v>Synthèse</v>
      </c>
      <c r="N421" t="str">
        <f t="shared" si="41"/>
        <v>oui</v>
      </c>
      <c r="O421" s="136" t="s">
        <v>755</v>
      </c>
      <c r="P421" s="136" t="s">
        <v>756</v>
      </c>
      <c r="Q421" s="149" t="s">
        <v>1286</v>
      </c>
      <c r="R421" s="142">
        <v>6</v>
      </c>
    </row>
  </sheetData>
  <autoFilter ref="A7:R421"/>
  <sortState ref="O8:R421">
    <sortCondition ref="O8:O421"/>
  </sortState>
  <conditionalFormatting sqref="M7:M421">
    <cfRule type="cellIs" dxfId="51" priority="17" operator="equal">
      <formula>"Rattrapage"</formula>
    </cfRule>
    <cfRule type="cellIs" dxfId="50" priority="18" operator="equal">
      <formula>"Synthèse"</formula>
    </cfRule>
    <cfRule type="cellIs" dxfId="49" priority="19" operator="equal">
      <formula>"Juin"</formula>
    </cfRule>
  </conditionalFormatting>
  <conditionalFormatting sqref="B8:C421 O8:P421">
    <cfRule type="cellIs" dxfId="48" priority="8" operator="equal">
      <formula>"NON"</formula>
    </cfRule>
  </conditionalFormatting>
  <conditionalFormatting sqref="N8:N421">
    <cfRule type="cellIs" dxfId="47" priority="6" operator="equal">
      <formula>"non"</formula>
    </cfRule>
  </conditionalFormatting>
  <dataValidations count="1">
    <dataValidation type="decimal" allowBlank="1" showInputMessage="1" showErrorMessage="1" sqref="L8:L421">
      <formula1>30</formula1>
      <formula2>60</formula2>
    </dataValidation>
  </dataValidations>
  <pageMargins left="0.7" right="0.7" top="0.75" bottom="0.75" header="0.3" footer="0.3"/>
  <pageSetup paperSize="9" scale="82" orientation="portrait" horizontalDpi="300" verticalDpi="300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2"/>
  <sheetViews>
    <sheetView topLeftCell="A397" zoomScale="80" zoomScaleNormal="80" workbookViewId="0">
      <selection sqref="A1:I421"/>
    </sheetView>
  </sheetViews>
  <sheetFormatPr baseColWidth="10" defaultRowHeight="15"/>
  <cols>
    <col min="1" max="1" width="5.140625" bestFit="1" customWidth="1"/>
    <col min="2" max="2" width="14" style="21" customWidth="1"/>
    <col min="3" max="3" width="17.5703125" style="21" customWidth="1"/>
    <col min="4" max="4" width="7.7109375" bestFit="1" customWidth="1"/>
    <col min="5" max="5" width="7.42578125" customWidth="1"/>
    <col min="6" max="6" width="7.7109375" customWidth="1"/>
    <col min="8" max="8" width="8.42578125" customWidth="1"/>
    <col min="15" max="15" width="19.140625" customWidth="1"/>
    <col min="16" max="16" width="22.5703125" customWidth="1"/>
  </cols>
  <sheetData>
    <row r="1" spans="1:18" ht="21">
      <c r="B1" s="37"/>
      <c r="C1" s="38" t="s">
        <v>0</v>
      </c>
      <c r="D1" s="3"/>
      <c r="G1" s="31"/>
    </row>
    <row r="2" spans="1:18" ht="21">
      <c r="B2" s="37"/>
      <c r="C2" s="38" t="s">
        <v>1</v>
      </c>
      <c r="D2" s="3"/>
      <c r="F2" s="21"/>
      <c r="G2" s="31"/>
    </row>
    <row r="3" spans="1:18">
      <c r="C3" s="39" t="s">
        <v>151</v>
      </c>
      <c r="D3" s="21"/>
      <c r="E3" s="21"/>
      <c r="F3" s="21"/>
      <c r="G3" s="31"/>
    </row>
    <row r="4" spans="1:18" ht="21">
      <c r="A4" s="21"/>
      <c r="C4" s="39" t="s">
        <v>2</v>
      </c>
      <c r="D4" s="1"/>
      <c r="E4" s="21"/>
      <c r="F4" s="3"/>
      <c r="G4" s="31"/>
    </row>
    <row r="5" spans="1:18" ht="21">
      <c r="A5" s="21"/>
      <c r="C5" s="39" t="s">
        <v>20</v>
      </c>
      <c r="D5" s="1"/>
      <c r="E5" s="21"/>
      <c r="F5" s="3"/>
      <c r="G5" s="31"/>
    </row>
    <row r="6" spans="1:18" ht="24" thickBot="1">
      <c r="B6" s="37" t="s">
        <v>21</v>
      </c>
      <c r="D6" s="1"/>
      <c r="E6" s="23"/>
      <c r="F6" s="5"/>
      <c r="G6" s="31"/>
    </row>
    <row r="7" spans="1:18" s="16" customFormat="1" ht="21" thickBo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10" t="s">
        <v>10</v>
      </c>
      <c r="G7" s="10" t="s">
        <v>11</v>
      </c>
      <c r="H7" s="11" t="s">
        <v>145</v>
      </c>
      <c r="I7" s="12" t="s">
        <v>12</v>
      </c>
      <c r="J7" s="13" t="s">
        <v>143</v>
      </c>
      <c r="K7" s="12" t="s">
        <v>12</v>
      </c>
      <c r="L7" s="14" t="s">
        <v>146</v>
      </c>
      <c r="M7" s="15" t="s">
        <v>13</v>
      </c>
      <c r="O7" s="362" t="s">
        <v>757</v>
      </c>
      <c r="P7" s="362" t="s">
        <v>758</v>
      </c>
      <c r="Q7" s="362" t="s">
        <v>793</v>
      </c>
      <c r="R7" s="363" t="s">
        <v>2008</v>
      </c>
    </row>
    <row r="8" spans="1:18" ht="20.25">
      <c r="A8" s="17">
        <v>1</v>
      </c>
      <c r="B8" s="122" t="s">
        <v>60</v>
      </c>
      <c r="C8" s="122" t="s">
        <v>152</v>
      </c>
      <c r="D8" s="137">
        <v>3.5</v>
      </c>
      <c r="E8" s="156">
        <v>6</v>
      </c>
      <c r="F8" s="60">
        <f>IF(AND(D8=0,E8=0),L8/2,(D8+E8)/2)</f>
        <v>4.75</v>
      </c>
      <c r="G8" s="61">
        <f>F8*2</f>
        <v>9.5</v>
      </c>
      <c r="H8" s="323">
        <v>9</v>
      </c>
      <c r="I8" s="62">
        <f>MAX(G8,H8*2)</f>
        <v>18</v>
      </c>
      <c r="J8" s="44"/>
      <c r="K8" s="62">
        <f>MAX(I8,J8*2)</f>
        <v>18</v>
      </c>
      <c r="L8" s="64"/>
      <c r="M8" s="20" t="str">
        <f>IF(ISBLANK(J8),IF(ISBLANK(H8),"Juin","Synthèse"),"Rattrapage")</f>
        <v>Synthèse</v>
      </c>
      <c r="N8" t="str">
        <f>IF(AND(B8=O8,C8=P8),"oui","non")</f>
        <v>oui</v>
      </c>
      <c r="O8" s="313" t="s">
        <v>60</v>
      </c>
      <c r="P8" s="313" t="s">
        <v>152</v>
      </c>
      <c r="Q8" s="364" t="s">
        <v>2009</v>
      </c>
      <c r="R8" s="323">
        <v>9</v>
      </c>
    </row>
    <row r="9" spans="1:18" ht="20.25">
      <c r="A9" s="17">
        <v>2</v>
      </c>
      <c r="B9" s="123" t="s">
        <v>153</v>
      </c>
      <c r="C9" s="123" t="s">
        <v>152</v>
      </c>
      <c r="D9" s="137">
        <v>10.75</v>
      </c>
      <c r="E9" s="156">
        <v>7.75</v>
      </c>
      <c r="F9" s="60">
        <f t="shared" ref="F9:F71" si="0">IF(AND(D9=0,E9=0),L9/2,(D9+E9)/2)</f>
        <v>9.25</v>
      </c>
      <c r="G9" s="61">
        <f t="shared" ref="G9:G71" si="1">F9*2</f>
        <v>18.5</v>
      </c>
      <c r="H9" s="323">
        <v>9.5</v>
      </c>
      <c r="I9" s="62">
        <f t="shared" ref="I9:I71" si="2">MAX(G9,H9*2)</f>
        <v>19</v>
      </c>
      <c r="J9" s="44"/>
      <c r="K9" s="62">
        <f t="shared" ref="K9:K71" si="3">MAX(I9,J9*2)</f>
        <v>19</v>
      </c>
      <c r="L9" s="64"/>
      <c r="M9" s="20" t="str">
        <f t="shared" ref="M9:M71" si="4">IF(ISBLANK(J9),IF(ISBLANK(H9),"Juin","Synthèse"),"Rattrapage")</f>
        <v>Synthèse</v>
      </c>
      <c r="N9" t="str">
        <f t="shared" ref="N9:N72" si="5">IF(AND(B9=O9,C9=P9),"oui","non")</f>
        <v>oui</v>
      </c>
      <c r="O9" s="313" t="s">
        <v>153</v>
      </c>
      <c r="P9" s="313" t="s">
        <v>152</v>
      </c>
      <c r="Q9" s="364" t="s">
        <v>2010</v>
      </c>
      <c r="R9" s="323">
        <v>9.5</v>
      </c>
    </row>
    <row r="10" spans="1:18" ht="20.25">
      <c r="A10" s="17">
        <v>3</v>
      </c>
      <c r="B10" s="123" t="s">
        <v>154</v>
      </c>
      <c r="C10" s="123" t="s">
        <v>55</v>
      </c>
      <c r="D10" s="137">
        <v>2.25</v>
      </c>
      <c r="E10" s="156">
        <v>6.5</v>
      </c>
      <c r="F10" s="60">
        <f t="shared" si="0"/>
        <v>4.375</v>
      </c>
      <c r="G10" s="61">
        <f t="shared" si="1"/>
        <v>8.75</v>
      </c>
      <c r="H10" s="323">
        <v>11.5</v>
      </c>
      <c r="I10" s="62">
        <f t="shared" si="2"/>
        <v>23</v>
      </c>
      <c r="J10" s="44"/>
      <c r="K10" s="62">
        <f t="shared" si="3"/>
        <v>23</v>
      </c>
      <c r="L10" s="64"/>
      <c r="M10" s="20" t="str">
        <f t="shared" si="4"/>
        <v>Synthèse</v>
      </c>
      <c r="N10" t="str">
        <f t="shared" si="5"/>
        <v>oui</v>
      </c>
      <c r="O10" s="313" t="s">
        <v>154</v>
      </c>
      <c r="P10" s="313" t="s">
        <v>55</v>
      </c>
      <c r="Q10" s="364" t="s">
        <v>2011</v>
      </c>
      <c r="R10" s="323">
        <v>11.5</v>
      </c>
    </row>
    <row r="11" spans="1:18" ht="20.25">
      <c r="A11" s="17">
        <v>4</v>
      </c>
      <c r="B11" s="123" t="s">
        <v>155</v>
      </c>
      <c r="C11" s="123" t="s">
        <v>45</v>
      </c>
      <c r="D11" s="137">
        <v>8.25</v>
      </c>
      <c r="E11" s="156">
        <v>13.5</v>
      </c>
      <c r="F11" s="60">
        <f t="shared" si="0"/>
        <v>10.875</v>
      </c>
      <c r="G11" s="61">
        <f t="shared" si="1"/>
        <v>21.75</v>
      </c>
      <c r="H11" s="365"/>
      <c r="I11" s="62">
        <f t="shared" si="2"/>
        <v>21.75</v>
      </c>
      <c r="J11" s="44"/>
      <c r="K11" s="62">
        <f t="shared" si="3"/>
        <v>21.75</v>
      </c>
      <c r="L11" s="64"/>
      <c r="M11" s="20" t="str">
        <f t="shared" si="4"/>
        <v>Juin</v>
      </c>
      <c r="N11" t="str">
        <f t="shared" si="5"/>
        <v>oui</v>
      </c>
      <c r="O11" s="313" t="s">
        <v>155</v>
      </c>
      <c r="P11" s="313" t="s">
        <v>45</v>
      </c>
      <c r="Q11" s="364"/>
      <c r="R11" s="365"/>
    </row>
    <row r="12" spans="1:18" ht="20.25">
      <c r="A12" s="17">
        <v>5</v>
      </c>
      <c r="B12" s="123" t="s">
        <v>156</v>
      </c>
      <c r="C12" s="123" t="s">
        <v>759</v>
      </c>
      <c r="D12" s="137">
        <v>3.25</v>
      </c>
      <c r="E12" s="156">
        <v>6</v>
      </c>
      <c r="F12" s="60">
        <f t="shared" si="0"/>
        <v>4.625</v>
      </c>
      <c r="G12" s="61">
        <f t="shared" si="1"/>
        <v>9.25</v>
      </c>
      <c r="H12" s="323">
        <v>7</v>
      </c>
      <c r="I12" s="62">
        <f t="shared" si="2"/>
        <v>14</v>
      </c>
      <c r="J12" s="44"/>
      <c r="K12" s="62">
        <f t="shared" si="3"/>
        <v>14</v>
      </c>
      <c r="L12" s="64"/>
      <c r="M12" s="20" t="str">
        <f t="shared" si="4"/>
        <v>Synthèse</v>
      </c>
      <c r="N12" t="str">
        <f t="shared" si="5"/>
        <v>oui</v>
      </c>
      <c r="O12" s="313" t="s">
        <v>156</v>
      </c>
      <c r="P12" s="313" t="s">
        <v>759</v>
      </c>
      <c r="Q12" s="364" t="s">
        <v>2012</v>
      </c>
      <c r="R12" s="323">
        <v>7</v>
      </c>
    </row>
    <row r="13" spans="1:18" ht="20.25">
      <c r="A13" s="17">
        <v>6</v>
      </c>
      <c r="B13" s="123" t="s">
        <v>157</v>
      </c>
      <c r="C13" s="123" t="s">
        <v>158</v>
      </c>
      <c r="D13" s="137">
        <v>8.75</v>
      </c>
      <c r="E13" s="156">
        <v>6.5</v>
      </c>
      <c r="F13" s="60">
        <f t="shared" si="0"/>
        <v>7.625</v>
      </c>
      <c r="G13" s="61">
        <f t="shared" si="1"/>
        <v>15.25</v>
      </c>
      <c r="H13" s="365"/>
      <c r="I13" s="62">
        <f t="shared" si="2"/>
        <v>15.25</v>
      </c>
      <c r="J13" s="44"/>
      <c r="K13" s="62">
        <f t="shared" si="3"/>
        <v>15.25</v>
      </c>
      <c r="L13" s="64"/>
      <c r="M13" s="20" t="str">
        <f t="shared" si="4"/>
        <v>Juin</v>
      </c>
      <c r="N13" t="str">
        <f t="shared" si="5"/>
        <v>oui</v>
      </c>
      <c r="O13" s="313" t="s">
        <v>157</v>
      </c>
      <c r="P13" s="313" t="s">
        <v>158</v>
      </c>
      <c r="Q13" s="364"/>
      <c r="R13" s="365"/>
    </row>
    <row r="14" spans="1:18" ht="20.25">
      <c r="A14" s="17">
        <v>7</v>
      </c>
      <c r="B14" s="123" t="s">
        <v>159</v>
      </c>
      <c r="C14" s="123" t="s">
        <v>160</v>
      </c>
      <c r="D14" s="137">
        <v>2.5</v>
      </c>
      <c r="E14" s="156">
        <v>7.25</v>
      </c>
      <c r="F14" s="60">
        <f t="shared" si="0"/>
        <v>4.875</v>
      </c>
      <c r="G14" s="61">
        <f t="shared" si="1"/>
        <v>9.75</v>
      </c>
      <c r="H14" s="323">
        <v>9</v>
      </c>
      <c r="I14" s="62">
        <f t="shared" si="2"/>
        <v>18</v>
      </c>
      <c r="J14" s="44"/>
      <c r="K14" s="62">
        <f t="shared" si="3"/>
        <v>18</v>
      </c>
      <c r="L14" s="64"/>
      <c r="M14" s="20" t="str">
        <f t="shared" si="4"/>
        <v>Synthèse</v>
      </c>
      <c r="N14" t="str">
        <f t="shared" si="5"/>
        <v>oui</v>
      </c>
      <c r="O14" s="313" t="s">
        <v>159</v>
      </c>
      <c r="P14" s="313" t="s">
        <v>160</v>
      </c>
      <c r="Q14" s="364" t="s">
        <v>2013</v>
      </c>
      <c r="R14" s="323">
        <v>9</v>
      </c>
    </row>
    <row r="15" spans="1:18" ht="20.25">
      <c r="A15" s="17">
        <v>8</v>
      </c>
      <c r="B15" s="123" t="s">
        <v>161</v>
      </c>
      <c r="C15" s="123" t="s">
        <v>162</v>
      </c>
      <c r="D15" s="137">
        <v>9.5</v>
      </c>
      <c r="E15" s="156">
        <v>9.25</v>
      </c>
      <c r="F15" s="60">
        <f t="shared" si="0"/>
        <v>9.375</v>
      </c>
      <c r="G15" s="61">
        <f t="shared" si="1"/>
        <v>18.75</v>
      </c>
      <c r="H15" s="365"/>
      <c r="I15" s="62">
        <f t="shared" si="2"/>
        <v>18.75</v>
      </c>
      <c r="J15" s="44"/>
      <c r="K15" s="62">
        <f t="shared" si="3"/>
        <v>18.75</v>
      </c>
      <c r="L15" s="64"/>
      <c r="M15" s="20" t="str">
        <f t="shared" si="4"/>
        <v>Juin</v>
      </c>
      <c r="N15" t="str">
        <f t="shared" si="5"/>
        <v>oui</v>
      </c>
      <c r="O15" s="313" t="s">
        <v>161</v>
      </c>
      <c r="P15" s="313" t="s">
        <v>162</v>
      </c>
      <c r="Q15" s="364"/>
      <c r="R15" s="365"/>
    </row>
    <row r="16" spans="1:18" ht="20.25">
      <c r="A16" s="17">
        <v>9</v>
      </c>
      <c r="B16" s="123" t="s">
        <v>163</v>
      </c>
      <c r="C16" s="123" t="s">
        <v>44</v>
      </c>
      <c r="D16" s="137">
        <v>8</v>
      </c>
      <c r="E16" s="156">
        <v>7</v>
      </c>
      <c r="F16" s="60">
        <f t="shared" si="0"/>
        <v>7.5</v>
      </c>
      <c r="G16" s="61">
        <f t="shared" si="1"/>
        <v>15</v>
      </c>
      <c r="H16" s="323">
        <v>6</v>
      </c>
      <c r="I16" s="62">
        <f t="shared" si="2"/>
        <v>15</v>
      </c>
      <c r="J16" s="44"/>
      <c r="K16" s="62">
        <f t="shared" si="3"/>
        <v>15</v>
      </c>
      <c r="L16" s="64"/>
      <c r="M16" s="20" t="str">
        <f t="shared" si="4"/>
        <v>Synthèse</v>
      </c>
      <c r="N16" t="str">
        <f t="shared" si="5"/>
        <v>oui</v>
      </c>
      <c r="O16" s="313" t="s">
        <v>163</v>
      </c>
      <c r="P16" s="313" t="s">
        <v>44</v>
      </c>
      <c r="Q16" s="364" t="s">
        <v>2014</v>
      </c>
      <c r="R16" s="323">
        <v>6</v>
      </c>
    </row>
    <row r="17" spans="1:18" ht="20.25">
      <c r="A17" s="17">
        <v>10</v>
      </c>
      <c r="B17" s="123" t="s">
        <v>164</v>
      </c>
      <c r="C17" s="123" t="s">
        <v>165</v>
      </c>
      <c r="D17" s="137">
        <v>5.75</v>
      </c>
      <c r="E17" s="156">
        <v>6</v>
      </c>
      <c r="F17" s="60">
        <f t="shared" si="0"/>
        <v>5.875</v>
      </c>
      <c r="G17" s="61">
        <f t="shared" si="1"/>
        <v>11.75</v>
      </c>
      <c r="H17" s="323">
        <v>7.5</v>
      </c>
      <c r="I17" s="62">
        <f t="shared" si="2"/>
        <v>15</v>
      </c>
      <c r="J17" s="44"/>
      <c r="K17" s="62">
        <f t="shared" si="3"/>
        <v>15</v>
      </c>
      <c r="L17" s="64"/>
      <c r="M17" s="20" t="str">
        <f t="shared" si="4"/>
        <v>Synthèse</v>
      </c>
      <c r="N17" t="str">
        <f t="shared" si="5"/>
        <v>oui</v>
      </c>
      <c r="O17" s="313" t="s">
        <v>164</v>
      </c>
      <c r="P17" s="313" t="s">
        <v>165</v>
      </c>
      <c r="Q17" s="364" t="s">
        <v>2015</v>
      </c>
      <c r="R17" s="323">
        <v>7.5</v>
      </c>
    </row>
    <row r="18" spans="1:18" ht="20.25">
      <c r="A18" s="17">
        <v>11</v>
      </c>
      <c r="B18" s="123" t="s">
        <v>166</v>
      </c>
      <c r="C18" s="123" t="s">
        <v>167</v>
      </c>
      <c r="D18" s="137">
        <v>11.25</v>
      </c>
      <c r="E18" s="156">
        <v>6.75</v>
      </c>
      <c r="F18" s="60">
        <f t="shared" si="0"/>
        <v>9</v>
      </c>
      <c r="G18" s="61">
        <f t="shared" si="1"/>
        <v>18</v>
      </c>
      <c r="H18" s="365"/>
      <c r="I18" s="62">
        <f t="shared" si="2"/>
        <v>18</v>
      </c>
      <c r="J18" s="44"/>
      <c r="K18" s="62">
        <f t="shared" si="3"/>
        <v>18</v>
      </c>
      <c r="L18" s="64"/>
      <c r="M18" s="20" t="str">
        <f t="shared" si="4"/>
        <v>Juin</v>
      </c>
      <c r="N18" t="str">
        <f t="shared" si="5"/>
        <v>oui</v>
      </c>
      <c r="O18" s="313" t="s">
        <v>166</v>
      </c>
      <c r="P18" s="313" t="s">
        <v>167</v>
      </c>
      <c r="Q18" s="364"/>
      <c r="R18" s="365"/>
    </row>
    <row r="19" spans="1:18" ht="20.25">
      <c r="A19" s="17">
        <v>12</v>
      </c>
      <c r="B19" s="123" t="s">
        <v>168</v>
      </c>
      <c r="C19" s="123" t="s">
        <v>169</v>
      </c>
      <c r="D19" s="137">
        <v>10</v>
      </c>
      <c r="E19" s="156">
        <v>11.75</v>
      </c>
      <c r="F19" s="60">
        <f t="shared" si="0"/>
        <v>10.875</v>
      </c>
      <c r="G19" s="61">
        <f t="shared" si="1"/>
        <v>21.75</v>
      </c>
      <c r="H19" s="365"/>
      <c r="I19" s="62">
        <f t="shared" si="2"/>
        <v>21.75</v>
      </c>
      <c r="J19" s="44"/>
      <c r="K19" s="62">
        <f t="shared" si="3"/>
        <v>21.75</v>
      </c>
      <c r="L19" s="64"/>
      <c r="M19" s="20" t="str">
        <f t="shared" si="4"/>
        <v>Juin</v>
      </c>
      <c r="N19" t="str">
        <f t="shared" si="5"/>
        <v>oui</v>
      </c>
      <c r="O19" s="313" t="s">
        <v>168</v>
      </c>
      <c r="P19" s="313" t="s">
        <v>169</v>
      </c>
      <c r="Q19" s="364"/>
      <c r="R19" s="365"/>
    </row>
    <row r="20" spans="1:18" ht="20.25">
      <c r="A20" s="17">
        <v>13</v>
      </c>
      <c r="B20" s="123" t="s">
        <v>170</v>
      </c>
      <c r="C20" s="123" t="s">
        <v>68</v>
      </c>
      <c r="D20" s="137">
        <v>13</v>
      </c>
      <c r="E20" s="156">
        <v>15.5</v>
      </c>
      <c r="F20" s="60">
        <f t="shared" si="0"/>
        <v>14.25</v>
      </c>
      <c r="G20" s="61">
        <f t="shared" si="1"/>
        <v>28.5</v>
      </c>
      <c r="H20" s="365"/>
      <c r="I20" s="62">
        <f t="shared" si="2"/>
        <v>28.5</v>
      </c>
      <c r="J20" s="44"/>
      <c r="K20" s="62">
        <f t="shared" si="3"/>
        <v>28.5</v>
      </c>
      <c r="L20" s="64"/>
      <c r="M20" s="20" t="str">
        <f t="shared" si="4"/>
        <v>Juin</v>
      </c>
      <c r="N20" t="str">
        <f t="shared" si="5"/>
        <v>oui</v>
      </c>
      <c r="O20" s="313" t="s">
        <v>170</v>
      </c>
      <c r="P20" s="313" t="s">
        <v>68</v>
      </c>
      <c r="Q20" s="364"/>
      <c r="R20" s="365"/>
    </row>
    <row r="21" spans="1:18" ht="20.25">
      <c r="A21" s="17">
        <v>14</v>
      </c>
      <c r="B21" s="123" t="s">
        <v>171</v>
      </c>
      <c r="C21" s="123" t="s">
        <v>172</v>
      </c>
      <c r="D21" s="137">
        <v>8.25</v>
      </c>
      <c r="E21" s="156">
        <v>9.5</v>
      </c>
      <c r="F21" s="60">
        <f t="shared" si="0"/>
        <v>8.875</v>
      </c>
      <c r="G21" s="61">
        <f t="shared" si="1"/>
        <v>17.75</v>
      </c>
      <c r="H21" s="323">
        <v>12</v>
      </c>
      <c r="I21" s="62">
        <f t="shared" si="2"/>
        <v>24</v>
      </c>
      <c r="J21" s="44"/>
      <c r="K21" s="62">
        <f t="shared" si="3"/>
        <v>24</v>
      </c>
      <c r="L21" s="64"/>
      <c r="M21" s="20" t="str">
        <f t="shared" si="4"/>
        <v>Synthèse</v>
      </c>
      <c r="N21" t="str">
        <f t="shared" si="5"/>
        <v>oui</v>
      </c>
      <c r="O21" s="313" t="s">
        <v>171</v>
      </c>
      <c r="P21" s="313" t="s">
        <v>172</v>
      </c>
      <c r="Q21" s="364" t="s">
        <v>2016</v>
      </c>
      <c r="R21" s="323">
        <v>12</v>
      </c>
    </row>
    <row r="22" spans="1:18" ht="20.25">
      <c r="A22" s="17">
        <v>15</v>
      </c>
      <c r="B22" s="123" t="s">
        <v>173</v>
      </c>
      <c r="C22" s="123" t="s">
        <v>174</v>
      </c>
      <c r="D22" s="137">
        <v>5.5</v>
      </c>
      <c r="E22" s="156">
        <v>8</v>
      </c>
      <c r="F22" s="60">
        <f t="shared" si="0"/>
        <v>6.75</v>
      </c>
      <c r="G22" s="61">
        <f t="shared" si="1"/>
        <v>13.5</v>
      </c>
      <c r="H22" s="323">
        <v>6.5</v>
      </c>
      <c r="I22" s="62">
        <f t="shared" si="2"/>
        <v>13.5</v>
      </c>
      <c r="J22" s="44"/>
      <c r="K22" s="62">
        <f t="shared" si="3"/>
        <v>13.5</v>
      </c>
      <c r="L22" s="64"/>
      <c r="M22" s="20" t="str">
        <f t="shared" si="4"/>
        <v>Synthèse</v>
      </c>
      <c r="N22" t="str">
        <f t="shared" si="5"/>
        <v>oui</v>
      </c>
      <c r="O22" s="313" t="s">
        <v>173</v>
      </c>
      <c r="P22" s="313" t="s">
        <v>174</v>
      </c>
      <c r="Q22" s="364" t="s">
        <v>2017</v>
      </c>
      <c r="R22" s="323">
        <v>6.5</v>
      </c>
    </row>
    <row r="23" spans="1:18" ht="40.5">
      <c r="A23" s="17">
        <v>16</v>
      </c>
      <c r="B23" s="123" t="s">
        <v>175</v>
      </c>
      <c r="C23" s="123" t="s">
        <v>176</v>
      </c>
      <c r="D23" s="138">
        <v>6.5</v>
      </c>
      <c r="E23" s="156">
        <v>3.75</v>
      </c>
      <c r="F23" s="60">
        <f t="shared" si="0"/>
        <v>5.125</v>
      </c>
      <c r="G23" s="61">
        <f t="shared" si="1"/>
        <v>10.25</v>
      </c>
      <c r="H23" s="323">
        <v>5.5</v>
      </c>
      <c r="I23" s="62">
        <f t="shared" si="2"/>
        <v>11</v>
      </c>
      <c r="J23" s="44"/>
      <c r="K23" s="62">
        <f t="shared" si="3"/>
        <v>11</v>
      </c>
      <c r="L23" s="64"/>
      <c r="M23" s="20" t="str">
        <f t="shared" si="4"/>
        <v>Synthèse</v>
      </c>
      <c r="N23" t="str">
        <f t="shared" si="5"/>
        <v>oui</v>
      </c>
      <c r="O23" s="313" t="s">
        <v>175</v>
      </c>
      <c r="P23" s="313" t="s">
        <v>176</v>
      </c>
      <c r="Q23" s="364" t="s">
        <v>2018</v>
      </c>
      <c r="R23" s="323">
        <v>5.5</v>
      </c>
    </row>
    <row r="24" spans="1:18" ht="20.25">
      <c r="A24" s="17">
        <v>17</v>
      </c>
      <c r="B24" s="123" t="s">
        <v>177</v>
      </c>
      <c r="C24" s="123" t="s">
        <v>178</v>
      </c>
      <c r="D24" s="137">
        <v>7.75</v>
      </c>
      <c r="E24" s="156">
        <v>5.75</v>
      </c>
      <c r="F24" s="60">
        <f t="shared" si="0"/>
        <v>6.75</v>
      </c>
      <c r="G24" s="61">
        <f t="shared" si="1"/>
        <v>13.5</v>
      </c>
      <c r="H24" s="323">
        <v>7</v>
      </c>
      <c r="I24" s="62">
        <f t="shared" si="2"/>
        <v>14</v>
      </c>
      <c r="J24" s="44"/>
      <c r="K24" s="62">
        <f t="shared" si="3"/>
        <v>14</v>
      </c>
      <c r="L24" s="64"/>
      <c r="M24" s="20" t="str">
        <f t="shared" si="4"/>
        <v>Synthèse</v>
      </c>
      <c r="N24" t="str">
        <f t="shared" si="5"/>
        <v>oui</v>
      </c>
      <c r="O24" s="313" t="s">
        <v>177</v>
      </c>
      <c r="P24" s="313" t="s">
        <v>178</v>
      </c>
      <c r="Q24" s="364" t="s">
        <v>2019</v>
      </c>
      <c r="R24" s="323">
        <v>7</v>
      </c>
    </row>
    <row r="25" spans="1:18" ht="20.25">
      <c r="A25" s="17">
        <v>18</v>
      </c>
      <c r="B25" s="123" t="s">
        <v>45</v>
      </c>
      <c r="C25" s="123" t="s">
        <v>50</v>
      </c>
      <c r="D25" s="137">
        <v>7.75</v>
      </c>
      <c r="E25" s="156">
        <v>5</v>
      </c>
      <c r="F25" s="60">
        <f t="shared" si="0"/>
        <v>6.375</v>
      </c>
      <c r="G25" s="61">
        <f t="shared" si="1"/>
        <v>12.75</v>
      </c>
      <c r="H25" s="365"/>
      <c r="I25" s="62">
        <f t="shared" si="2"/>
        <v>12.75</v>
      </c>
      <c r="J25" s="44"/>
      <c r="K25" s="62">
        <f t="shared" si="3"/>
        <v>12.75</v>
      </c>
      <c r="L25" s="64"/>
      <c r="M25" s="20" t="str">
        <f t="shared" si="4"/>
        <v>Juin</v>
      </c>
      <c r="N25" t="str">
        <f t="shared" si="5"/>
        <v>oui</v>
      </c>
      <c r="O25" s="313" t="s">
        <v>45</v>
      </c>
      <c r="P25" s="313" t="s">
        <v>50</v>
      </c>
      <c r="Q25" s="364"/>
      <c r="R25" s="365"/>
    </row>
    <row r="26" spans="1:18" ht="20.25">
      <c r="A26" s="17">
        <v>19</v>
      </c>
      <c r="B26" s="123" t="s">
        <v>179</v>
      </c>
      <c r="C26" s="123" t="s">
        <v>180</v>
      </c>
      <c r="D26" s="137">
        <v>9.5</v>
      </c>
      <c r="E26" s="156">
        <v>11</v>
      </c>
      <c r="F26" s="60">
        <f t="shared" si="0"/>
        <v>10.25</v>
      </c>
      <c r="G26" s="61">
        <f t="shared" si="1"/>
        <v>20.5</v>
      </c>
      <c r="H26" s="365"/>
      <c r="I26" s="62">
        <f t="shared" si="2"/>
        <v>20.5</v>
      </c>
      <c r="J26" s="44"/>
      <c r="K26" s="62">
        <f t="shared" si="3"/>
        <v>20.5</v>
      </c>
      <c r="L26" s="64"/>
      <c r="M26" s="20" t="str">
        <f t="shared" si="4"/>
        <v>Juin</v>
      </c>
      <c r="N26" t="str">
        <f t="shared" si="5"/>
        <v>oui</v>
      </c>
      <c r="O26" s="313" t="s">
        <v>179</v>
      </c>
      <c r="P26" s="313" t="s">
        <v>180</v>
      </c>
      <c r="Q26" s="364"/>
      <c r="R26" s="365"/>
    </row>
    <row r="27" spans="1:18" ht="40.5">
      <c r="A27" s="17">
        <v>20</v>
      </c>
      <c r="B27" s="123" t="s">
        <v>181</v>
      </c>
      <c r="C27" s="123" t="s">
        <v>182</v>
      </c>
      <c r="D27" s="137">
        <v>7.25</v>
      </c>
      <c r="E27" s="156">
        <v>6</v>
      </c>
      <c r="F27" s="60">
        <f t="shared" si="0"/>
        <v>6.625</v>
      </c>
      <c r="G27" s="61">
        <f t="shared" si="1"/>
        <v>13.25</v>
      </c>
      <c r="H27" s="323">
        <v>9.5</v>
      </c>
      <c r="I27" s="62">
        <f t="shared" si="2"/>
        <v>19</v>
      </c>
      <c r="J27" s="44"/>
      <c r="K27" s="62">
        <f t="shared" si="3"/>
        <v>19</v>
      </c>
      <c r="L27" s="64"/>
      <c r="M27" s="20" t="str">
        <f t="shared" si="4"/>
        <v>Synthèse</v>
      </c>
      <c r="N27" t="str">
        <f t="shared" si="5"/>
        <v>oui</v>
      </c>
      <c r="O27" s="313" t="s">
        <v>181</v>
      </c>
      <c r="P27" s="313" t="s">
        <v>182</v>
      </c>
      <c r="Q27" s="364" t="s">
        <v>2020</v>
      </c>
      <c r="R27" s="323">
        <v>9.5</v>
      </c>
    </row>
    <row r="28" spans="1:18" ht="40.5">
      <c r="A28" s="17">
        <v>21</v>
      </c>
      <c r="B28" s="123" t="s">
        <v>183</v>
      </c>
      <c r="C28" s="123" t="s">
        <v>184</v>
      </c>
      <c r="D28" s="137">
        <v>11.5</v>
      </c>
      <c r="E28" s="156">
        <v>10.5</v>
      </c>
      <c r="F28" s="60">
        <f t="shared" si="0"/>
        <v>11</v>
      </c>
      <c r="G28" s="61">
        <f t="shared" si="1"/>
        <v>22</v>
      </c>
      <c r="H28" s="365"/>
      <c r="I28" s="62">
        <f t="shared" si="2"/>
        <v>22</v>
      </c>
      <c r="J28" s="44"/>
      <c r="K28" s="62">
        <f t="shared" si="3"/>
        <v>22</v>
      </c>
      <c r="L28" s="64"/>
      <c r="M28" s="20" t="str">
        <f t="shared" si="4"/>
        <v>Juin</v>
      </c>
      <c r="N28" t="str">
        <f t="shared" si="5"/>
        <v>oui</v>
      </c>
      <c r="O28" s="313" t="s">
        <v>183</v>
      </c>
      <c r="P28" s="313" t="s">
        <v>184</v>
      </c>
      <c r="Q28" s="364"/>
      <c r="R28" s="365"/>
    </row>
    <row r="29" spans="1:18" ht="20.25">
      <c r="A29" s="17">
        <v>22</v>
      </c>
      <c r="B29" s="123" t="s">
        <v>185</v>
      </c>
      <c r="C29" s="123" t="s">
        <v>78</v>
      </c>
      <c r="D29" s="137">
        <v>10.75</v>
      </c>
      <c r="E29" s="156">
        <v>12</v>
      </c>
      <c r="F29" s="60">
        <f t="shared" si="0"/>
        <v>11.375</v>
      </c>
      <c r="G29" s="61">
        <f t="shared" si="1"/>
        <v>22.75</v>
      </c>
      <c r="H29" s="365"/>
      <c r="I29" s="62">
        <f t="shared" si="2"/>
        <v>22.75</v>
      </c>
      <c r="J29" s="44"/>
      <c r="K29" s="62">
        <f t="shared" si="3"/>
        <v>22.75</v>
      </c>
      <c r="L29" s="64"/>
      <c r="M29" s="20" t="str">
        <f t="shared" si="4"/>
        <v>Juin</v>
      </c>
      <c r="N29" t="str">
        <f t="shared" si="5"/>
        <v>oui</v>
      </c>
      <c r="O29" s="313" t="s">
        <v>185</v>
      </c>
      <c r="P29" s="313" t="s">
        <v>78</v>
      </c>
      <c r="Q29" s="364"/>
      <c r="R29" s="365"/>
    </row>
    <row r="30" spans="1:18" ht="20.25">
      <c r="A30" s="17">
        <v>23</v>
      </c>
      <c r="B30" s="123" t="s">
        <v>186</v>
      </c>
      <c r="C30" s="123" t="s">
        <v>187</v>
      </c>
      <c r="D30" s="137">
        <v>1</v>
      </c>
      <c r="E30" s="156">
        <v>5.5</v>
      </c>
      <c r="F30" s="60">
        <f t="shared" si="0"/>
        <v>3.25</v>
      </c>
      <c r="G30" s="61">
        <f t="shared" si="1"/>
        <v>6.5</v>
      </c>
      <c r="H30" s="323">
        <v>8.5</v>
      </c>
      <c r="I30" s="62">
        <f t="shared" si="2"/>
        <v>17</v>
      </c>
      <c r="J30" s="44"/>
      <c r="K30" s="62">
        <f t="shared" si="3"/>
        <v>17</v>
      </c>
      <c r="L30" s="64"/>
      <c r="M30" s="20" t="str">
        <f t="shared" si="4"/>
        <v>Synthèse</v>
      </c>
      <c r="N30" t="str">
        <f t="shared" si="5"/>
        <v>oui</v>
      </c>
      <c r="O30" s="313" t="s">
        <v>186</v>
      </c>
      <c r="P30" s="313" t="s">
        <v>187</v>
      </c>
      <c r="Q30" s="364" t="s">
        <v>2021</v>
      </c>
      <c r="R30" s="323">
        <v>8.5</v>
      </c>
    </row>
    <row r="31" spans="1:18" ht="20.25">
      <c r="A31" s="17">
        <v>24</v>
      </c>
      <c r="B31" s="123" t="s">
        <v>188</v>
      </c>
      <c r="C31" s="123" t="s">
        <v>189</v>
      </c>
      <c r="D31" s="137">
        <v>3.75</v>
      </c>
      <c r="E31" s="156">
        <v>4.5</v>
      </c>
      <c r="F31" s="60">
        <f t="shared" si="0"/>
        <v>4.125</v>
      </c>
      <c r="G31" s="61">
        <f t="shared" si="1"/>
        <v>8.25</v>
      </c>
      <c r="H31" s="323">
        <v>8</v>
      </c>
      <c r="I31" s="62">
        <f t="shared" si="2"/>
        <v>16</v>
      </c>
      <c r="J31" s="44"/>
      <c r="K31" s="62">
        <f t="shared" si="3"/>
        <v>16</v>
      </c>
      <c r="L31" s="64"/>
      <c r="M31" s="20" t="str">
        <f t="shared" si="4"/>
        <v>Synthèse</v>
      </c>
      <c r="N31" t="str">
        <f t="shared" si="5"/>
        <v>oui</v>
      </c>
      <c r="O31" s="313" t="s">
        <v>188</v>
      </c>
      <c r="P31" s="313" t="s">
        <v>189</v>
      </c>
      <c r="Q31" s="364" t="s">
        <v>2022</v>
      </c>
      <c r="R31" s="323">
        <v>8</v>
      </c>
    </row>
    <row r="32" spans="1:18" ht="20.25">
      <c r="A32" s="17">
        <v>25</v>
      </c>
      <c r="B32" s="123" t="s">
        <v>190</v>
      </c>
      <c r="C32" s="123" t="s">
        <v>191</v>
      </c>
      <c r="D32" s="137">
        <v>5</v>
      </c>
      <c r="E32" s="156">
        <v>4.5</v>
      </c>
      <c r="F32" s="60">
        <f t="shared" si="0"/>
        <v>4.75</v>
      </c>
      <c r="G32" s="61">
        <f t="shared" si="1"/>
        <v>9.5</v>
      </c>
      <c r="H32" s="323">
        <v>9</v>
      </c>
      <c r="I32" s="62">
        <f t="shared" si="2"/>
        <v>18</v>
      </c>
      <c r="J32" s="44"/>
      <c r="K32" s="62">
        <f t="shared" si="3"/>
        <v>18</v>
      </c>
      <c r="L32" s="64"/>
      <c r="M32" s="20" t="str">
        <f t="shared" si="4"/>
        <v>Synthèse</v>
      </c>
      <c r="N32" t="str">
        <f t="shared" si="5"/>
        <v>oui</v>
      </c>
      <c r="O32" s="313" t="s">
        <v>190</v>
      </c>
      <c r="P32" s="313" t="s">
        <v>191</v>
      </c>
      <c r="Q32" s="364" t="s">
        <v>2023</v>
      </c>
      <c r="R32" s="323">
        <v>9</v>
      </c>
    </row>
    <row r="33" spans="1:18" ht="20.25">
      <c r="A33" s="17">
        <v>26</v>
      </c>
      <c r="B33" s="123" t="s">
        <v>192</v>
      </c>
      <c r="C33" s="123" t="s">
        <v>193</v>
      </c>
      <c r="D33" s="137">
        <v>2.75</v>
      </c>
      <c r="E33" s="156">
        <v>4.5</v>
      </c>
      <c r="F33" s="60">
        <f t="shared" si="0"/>
        <v>3.625</v>
      </c>
      <c r="G33" s="61">
        <f t="shared" si="1"/>
        <v>7.25</v>
      </c>
      <c r="H33" s="323">
        <v>5.5</v>
      </c>
      <c r="I33" s="62">
        <f t="shared" si="2"/>
        <v>11</v>
      </c>
      <c r="J33" s="44"/>
      <c r="K33" s="62">
        <f t="shared" si="3"/>
        <v>11</v>
      </c>
      <c r="L33" s="64"/>
      <c r="M33" s="20" t="str">
        <f t="shared" si="4"/>
        <v>Synthèse</v>
      </c>
      <c r="N33" t="str">
        <f t="shared" si="5"/>
        <v>oui</v>
      </c>
      <c r="O33" s="313" t="s">
        <v>192</v>
      </c>
      <c r="P33" s="313" t="s">
        <v>193</v>
      </c>
      <c r="Q33" s="364" t="s">
        <v>2024</v>
      </c>
      <c r="R33" s="323">
        <v>5.5</v>
      </c>
    </row>
    <row r="34" spans="1:18" ht="20.25">
      <c r="A34" s="17">
        <v>27</v>
      </c>
      <c r="B34" s="123" t="s">
        <v>102</v>
      </c>
      <c r="C34" s="123" t="s">
        <v>194</v>
      </c>
      <c r="D34" s="137">
        <v>2.25</v>
      </c>
      <c r="E34" s="156">
        <v>4.5</v>
      </c>
      <c r="F34" s="60">
        <f t="shared" si="0"/>
        <v>3.375</v>
      </c>
      <c r="G34" s="61">
        <f t="shared" si="1"/>
        <v>6.75</v>
      </c>
      <c r="H34" s="323">
        <v>11.5</v>
      </c>
      <c r="I34" s="62">
        <f t="shared" si="2"/>
        <v>23</v>
      </c>
      <c r="J34" s="44"/>
      <c r="K34" s="62">
        <f t="shared" si="3"/>
        <v>23</v>
      </c>
      <c r="L34" s="64"/>
      <c r="M34" s="20" t="str">
        <f t="shared" si="4"/>
        <v>Synthèse</v>
      </c>
      <c r="N34" t="str">
        <f t="shared" si="5"/>
        <v>oui</v>
      </c>
      <c r="O34" s="313" t="s">
        <v>102</v>
      </c>
      <c r="P34" s="313" t="s">
        <v>194</v>
      </c>
      <c r="Q34" s="364" t="s">
        <v>2025</v>
      </c>
      <c r="R34" s="323">
        <v>11.5</v>
      </c>
    </row>
    <row r="35" spans="1:18" ht="20.25">
      <c r="A35" s="17">
        <v>28</v>
      </c>
      <c r="B35" s="123" t="s">
        <v>195</v>
      </c>
      <c r="C35" s="123" t="s">
        <v>196</v>
      </c>
      <c r="D35" s="137">
        <v>4.25</v>
      </c>
      <c r="E35" s="156">
        <v>3.25</v>
      </c>
      <c r="F35" s="60">
        <f t="shared" si="0"/>
        <v>3.75</v>
      </c>
      <c r="G35" s="61">
        <f t="shared" si="1"/>
        <v>7.5</v>
      </c>
      <c r="H35" s="323">
        <v>7.5</v>
      </c>
      <c r="I35" s="62">
        <f t="shared" si="2"/>
        <v>15</v>
      </c>
      <c r="J35" s="44"/>
      <c r="K35" s="62">
        <f t="shared" si="3"/>
        <v>15</v>
      </c>
      <c r="L35" s="64"/>
      <c r="M35" s="20" t="str">
        <f t="shared" si="4"/>
        <v>Synthèse</v>
      </c>
      <c r="N35" t="str">
        <f t="shared" si="5"/>
        <v>oui</v>
      </c>
      <c r="O35" s="313" t="s">
        <v>195</v>
      </c>
      <c r="P35" s="313" t="s">
        <v>196</v>
      </c>
      <c r="Q35" s="364" t="s">
        <v>2026</v>
      </c>
      <c r="R35" s="323">
        <v>7.5</v>
      </c>
    </row>
    <row r="36" spans="1:18" ht="40.5">
      <c r="A36" s="17">
        <v>29</v>
      </c>
      <c r="B36" s="123" t="s">
        <v>197</v>
      </c>
      <c r="C36" s="123" t="s">
        <v>760</v>
      </c>
      <c r="D36" s="137">
        <v>8</v>
      </c>
      <c r="E36" s="156">
        <v>5.5</v>
      </c>
      <c r="F36" s="60">
        <f t="shared" si="0"/>
        <v>6.75</v>
      </c>
      <c r="G36" s="61">
        <f t="shared" si="1"/>
        <v>13.5</v>
      </c>
      <c r="H36" s="323">
        <v>7.5</v>
      </c>
      <c r="I36" s="62">
        <f t="shared" si="2"/>
        <v>15</v>
      </c>
      <c r="J36" s="44"/>
      <c r="K36" s="62">
        <f t="shared" si="3"/>
        <v>15</v>
      </c>
      <c r="L36" s="64"/>
      <c r="M36" s="20" t="str">
        <f t="shared" si="4"/>
        <v>Synthèse</v>
      </c>
      <c r="N36" t="str">
        <f t="shared" si="5"/>
        <v>oui</v>
      </c>
      <c r="O36" s="313" t="s">
        <v>197</v>
      </c>
      <c r="P36" s="313" t="s">
        <v>760</v>
      </c>
      <c r="Q36" s="364" t="s">
        <v>2027</v>
      </c>
      <c r="R36" s="323">
        <v>7.5</v>
      </c>
    </row>
    <row r="37" spans="1:18" ht="40.5">
      <c r="A37" s="17">
        <v>30</v>
      </c>
      <c r="B37" s="123" t="s">
        <v>199</v>
      </c>
      <c r="C37" s="123" t="s">
        <v>761</v>
      </c>
      <c r="D37" s="137">
        <v>6</v>
      </c>
      <c r="E37" s="156">
        <v>4</v>
      </c>
      <c r="F37" s="60">
        <f t="shared" si="0"/>
        <v>5</v>
      </c>
      <c r="G37" s="61">
        <f t="shared" si="1"/>
        <v>10</v>
      </c>
      <c r="H37" s="323">
        <v>10.5</v>
      </c>
      <c r="I37" s="62">
        <f t="shared" si="2"/>
        <v>21</v>
      </c>
      <c r="J37" s="44"/>
      <c r="K37" s="62">
        <f t="shared" si="3"/>
        <v>21</v>
      </c>
      <c r="L37" s="64"/>
      <c r="M37" s="20" t="str">
        <f t="shared" si="4"/>
        <v>Synthèse</v>
      </c>
      <c r="N37" t="str">
        <f t="shared" si="5"/>
        <v>oui</v>
      </c>
      <c r="O37" s="313" t="s">
        <v>199</v>
      </c>
      <c r="P37" s="313" t="s">
        <v>761</v>
      </c>
      <c r="Q37" s="364" t="s">
        <v>2028</v>
      </c>
      <c r="R37" s="323">
        <v>10.5</v>
      </c>
    </row>
    <row r="38" spans="1:18" ht="40.5">
      <c r="A38" s="17">
        <v>31</v>
      </c>
      <c r="B38" s="123" t="s">
        <v>201</v>
      </c>
      <c r="C38" s="123" t="s">
        <v>202</v>
      </c>
      <c r="D38" s="137">
        <v>7.25</v>
      </c>
      <c r="E38" s="156">
        <v>9.5</v>
      </c>
      <c r="F38" s="60">
        <f t="shared" si="0"/>
        <v>8.375</v>
      </c>
      <c r="G38" s="61">
        <f t="shared" si="1"/>
        <v>16.75</v>
      </c>
      <c r="H38" s="365"/>
      <c r="I38" s="62">
        <f t="shared" si="2"/>
        <v>16.75</v>
      </c>
      <c r="J38" s="44"/>
      <c r="K38" s="62">
        <f t="shared" si="3"/>
        <v>16.75</v>
      </c>
      <c r="L38" s="64"/>
      <c r="M38" s="20" t="str">
        <f t="shared" si="4"/>
        <v>Juin</v>
      </c>
      <c r="N38" t="str">
        <f t="shared" si="5"/>
        <v>oui</v>
      </c>
      <c r="O38" s="313" t="s">
        <v>201</v>
      </c>
      <c r="P38" s="313" t="s">
        <v>202</v>
      </c>
      <c r="Q38" s="364"/>
      <c r="R38" s="365"/>
    </row>
    <row r="39" spans="1:18" ht="20.25">
      <c r="A39" s="17">
        <v>32</v>
      </c>
      <c r="B39" s="123" t="s">
        <v>203</v>
      </c>
      <c r="C39" s="123" t="s">
        <v>204</v>
      </c>
      <c r="D39" s="137">
        <v>7.25</v>
      </c>
      <c r="E39" s="156">
        <v>9.5</v>
      </c>
      <c r="F39" s="60">
        <f t="shared" si="0"/>
        <v>8.375</v>
      </c>
      <c r="G39" s="61">
        <f t="shared" si="1"/>
        <v>16.75</v>
      </c>
      <c r="H39" s="323">
        <v>9.5</v>
      </c>
      <c r="I39" s="62">
        <f t="shared" si="2"/>
        <v>19</v>
      </c>
      <c r="J39" s="44"/>
      <c r="K39" s="62">
        <f t="shared" si="3"/>
        <v>19</v>
      </c>
      <c r="L39" s="64"/>
      <c r="M39" s="20" t="str">
        <f t="shared" si="4"/>
        <v>Synthèse</v>
      </c>
      <c r="N39" t="str">
        <f t="shared" si="5"/>
        <v>oui</v>
      </c>
      <c r="O39" s="313" t="s">
        <v>203</v>
      </c>
      <c r="P39" s="313" t="s">
        <v>204</v>
      </c>
      <c r="Q39" s="364" t="s">
        <v>2029</v>
      </c>
      <c r="R39" s="323">
        <v>9.5</v>
      </c>
    </row>
    <row r="40" spans="1:18" ht="20.25">
      <c r="A40" s="17">
        <v>33</v>
      </c>
      <c r="B40" s="123" t="s">
        <v>205</v>
      </c>
      <c r="C40" s="123" t="s">
        <v>206</v>
      </c>
      <c r="D40" s="137">
        <v>4.25</v>
      </c>
      <c r="E40" s="156">
        <v>4.25</v>
      </c>
      <c r="F40" s="60">
        <f t="shared" si="0"/>
        <v>4.25</v>
      </c>
      <c r="G40" s="61">
        <f t="shared" si="1"/>
        <v>8.5</v>
      </c>
      <c r="H40" s="323">
        <v>9</v>
      </c>
      <c r="I40" s="62">
        <f t="shared" si="2"/>
        <v>18</v>
      </c>
      <c r="J40" s="44"/>
      <c r="K40" s="62">
        <f t="shared" si="3"/>
        <v>18</v>
      </c>
      <c r="L40" s="64"/>
      <c r="M40" s="20" t="str">
        <f t="shared" si="4"/>
        <v>Synthèse</v>
      </c>
      <c r="N40" t="str">
        <f t="shared" si="5"/>
        <v>oui</v>
      </c>
      <c r="O40" s="313" t="s">
        <v>205</v>
      </c>
      <c r="P40" s="313" t="s">
        <v>206</v>
      </c>
      <c r="Q40" s="364" t="s">
        <v>2030</v>
      </c>
      <c r="R40" s="323">
        <v>9</v>
      </c>
    </row>
    <row r="41" spans="1:18" ht="31.5">
      <c r="A41" s="17">
        <v>34</v>
      </c>
      <c r="B41" s="123" t="s">
        <v>207</v>
      </c>
      <c r="C41" s="123" t="s">
        <v>208</v>
      </c>
      <c r="D41" s="137">
        <v>4.25</v>
      </c>
      <c r="E41" s="156">
        <v>4</v>
      </c>
      <c r="F41" s="60">
        <f t="shared" si="0"/>
        <v>4.125</v>
      </c>
      <c r="G41" s="61">
        <f t="shared" si="1"/>
        <v>8.25</v>
      </c>
      <c r="H41" s="323">
        <v>10</v>
      </c>
      <c r="I41" s="62">
        <f t="shared" si="2"/>
        <v>20</v>
      </c>
      <c r="J41" s="44"/>
      <c r="K41" s="62">
        <f t="shared" si="3"/>
        <v>20</v>
      </c>
      <c r="L41" s="64"/>
      <c r="M41" s="20" t="str">
        <f t="shared" si="4"/>
        <v>Synthèse</v>
      </c>
      <c r="N41" t="str">
        <f t="shared" si="5"/>
        <v>oui</v>
      </c>
      <c r="O41" s="313" t="s">
        <v>207</v>
      </c>
      <c r="P41" s="313" t="s">
        <v>208</v>
      </c>
      <c r="Q41" s="364" t="s">
        <v>2031</v>
      </c>
      <c r="R41" s="323">
        <v>10</v>
      </c>
    </row>
    <row r="42" spans="1:18" ht="40.5">
      <c r="A42" s="17">
        <v>35</v>
      </c>
      <c r="B42" s="123" t="s">
        <v>209</v>
      </c>
      <c r="C42" s="123" t="s">
        <v>210</v>
      </c>
      <c r="D42" s="137">
        <v>4</v>
      </c>
      <c r="E42" s="156">
        <v>3</v>
      </c>
      <c r="F42" s="60">
        <f t="shared" si="0"/>
        <v>3.5</v>
      </c>
      <c r="G42" s="61">
        <f t="shared" si="1"/>
        <v>7</v>
      </c>
      <c r="H42" s="323">
        <v>6</v>
      </c>
      <c r="I42" s="62">
        <f t="shared" si="2"/>
        <v>12</v>
      </c>
      <c r="J42" s="44"/>
      <c r="K42" s="62">
        <f t="shared" si="3"/>
        <v>12</v>
      </c>
      <c r="L42" s="64"/>
      <c r="M42" s="20" t="str">
        <f t="shared" si="4"/>
        <v>Synthèse</v>
      </c>
      <c r="N42" t="str">
        <f t="shared" si="5"/>
        <v>oui</v>
      </c>
      <c r="O42" s="313" t="s">
        <v>209</v>
      </c>
      <c r="P42" s="313" t="s">
        <v>210</v>
      </c>
      <c r="Q42" s="364" t="s">
        <v>2032</v>
      </c>
      <c r="R42" s="323">
        <v>6</v>
      </c>
    </row>
    <row r="43" spans="1:18" ht="20.25">
      <c r="A43" s="17">
        <v>36</v>
      </c>
      <c r="B43" s="123" t="s">
        <v>762</v>
      </c>
      <c r="C43" s="123" t="s">
        <v>763</v>
      </c>
      <c r="D43" s="137">
        <v>8.25</v>
      </c>
      <c r="E43" s="156">
        <v>8</v>
      </c>
      <c r="F43" s="60">
        <f t="shared" si="0"/>
        <v>8.125</v>
      </c>
      <c r="G43" s="61">
        <f t="shared" si="1"/>
        <v>16.25</v>
      </c>
      <c r="H43" s="365"/>
      <c r="I43" s="62">
        <f t="shared" si="2"/>
        <v>16.25</v>
      </c>
      <c r="J43" s="44"/>
      <c r="K43" s="62">
        <f t="shared" si="3"/>
        <v>16.25</v>
      </c>
      <c r="L43" s="64"/>
      <c r="M43" s="20" t="str">
        <f t="shared" si="4"/>
        <v>Juin</v>
      </c>
      <c r="N43" t="str">
        <f t="shared" si="5"/>
        <v>oui</v>
      </c>
      <c r="O43" s="313" t="s">
        <v>762</v>
      </c>
      <c r="P43" s="313" t="s">
        <v>763</v>
      </c>
      <c r="Q43" s="364"/>
      <c r="R43" s="365"/>
    </row>
    <row r="44" spans="1:18" ht="20.25">
      <c r="A44" s="17">
        <v>37</v>
      </c>
      <c r="B44" s="123" t="s">
        <v>211</v>
      </c>
      <c r="C44" s="123" t="s">
        <v>212</v>
      </c>
      <c r="D44" s="137">
        <v>7</v>
      </c>
      <c r="E44" s="156">
        <v>4.5</v>
      </c>
      <c r="F44" s="60">
        <f t="shared" si="0"/>
        <v>5.75</v>
      </c>
      <c r="G44" s="61">
        <f t="shared" si="1"/>
        <v>11.5</v>
      </c>
      <c r="H44" s="323">
        <v>6.5</v>
      </c>
      <c r="I44" s="62">
        <f t="shared" si="2"/>
        <v>13</v>
      </c>
      <c r="J44" s="44"/>
      <c r="K44" s="62">
        <f t="shared" si="3"/>
        <v>13</v>
      </c>
      <c r="L44" s="64"/>
      <c r="M44" s="20" t="str">
        <f t="shared" si="4"/>
        <v>Synthèse</v>
      </c>
      <c r="N44" t="str">
        <f t="shared" si="5"/>
        <v>oui</v>
      </c>
      <c r="O44" s="313" t="s">
        <v>211</v>
      </c>
      <c r="P44" s="313" t="s">
        <v>212</v>
      </c>
      <c r="Q44" s="364" t="s">
        <v>2033</v>
      </c>
      <c r="R44" s="323">
        <v>6.5</v>
      </c>
    </row>
    <row r="45" spans="1:18" ht="20.25">
      <c r="A45" s="17">
        <v>38</v>
      </c>
      <c r="B45" s="123" t="s">
        <v>213</v>
      </c>
      <c r="C45" s="123" t="s">
        <v>58</v>
      </c>
      <c r="D45" s="137">
        <v>8.5</v>
      </c>
      <c r="E45" s="156">
        <v>7</v>
      </c>
      <c r="F45" s="60">
        <f t="shared" si="0"/>
        <v>7.75</v>
      </c>
      <c r="G45" s="61">
        <f t="shared" si="1"/>
        <v>15.5</v>
      </c>
      <c r="H45" s="365"/>
      <c r="I45" s="62">
        <f t="shared" si="2"/>
        <v>15.5</v>
      </c>
      <c r="J45" s="44"/>
      <c r="K45" s="62">
        <f t="shared" si="3"/>
        <v>15.5</v>
      </c>
      <c r="L45" s="64"/>
      <c r="M45" s="20" t="str">
        <f t="shared" si="4"/>
        <v>Juin</v>
      </c>
      <c r="N45" t="str">
        <f t="shared" si="5"/>
        <v>oui</v>
      </c>
      <c r="O45" s="313" t="s">
        <v>213</v>
      </c>
      <c r="P45" s="313" t="s">
        <v>58</v>
      </c>
      <c r="Q45" s="364"/>
      <c r="R45" s="365"/>
    </row>
    <row r="46" spans="1:18" ht="20.25">
      <c r="A46" s="17">
        <v>39</v>
      </c>
      <c r="B46" s="123" t="s">
        <v>214</v>
      </c>
      <c r="C46" s="123" t="s">
        <v>215</v>
      </c>
      <c r="D46" s="137">
        <v>8</v>
      </c>
      <c r="E46" s="156">
        <v>7.75</v>
      </c>
      <c r="F46" s="60">
        <f t="shared" si="0"/>
        <v>7.875</v>
      </c>
      <c r="G46" s="61">
        <f t="shared" si="1"/>
        <v>15.75</v>
      </c>
      <c r="H46" s="323">
        <v>10</v>
      </c>
      <c r="I46" s="62">
        <f t="shared" si="2"/>
        <v>20</v>
      </c>
      <c r="J46" s="44"/>
      <c r="K46" s="62">
        <f t="shared" si="3"/>
        <v>20</v>
      </c>
      <c r="L46" s="64"/>
      <c r="M46" s="20" t="str">
        <f t="shared" si="4"/>
        <v>Synthèse</v>
      </c>
      <c r="N46" t="str">
        <f t="shared" si="5"/>
        <v>oui</v>
      </c>
      <c r="O46" s="313" t="s">
        <v>214</v>
      </c>
      <c r="P46" s="313" t="s">
        <v>215</v>
      </c>
      <c r="Q46" s="364" t="s">
        <v>2034</v>
      </c>
      <c r="R46" s="323">
        <v>10</v>
      </c>
    </row>
    <row r="47" spans="1:18" ht="40.5">
      <c r="A47" s="17">
        <v>40</v>
      </c>
      <c r="B47" s="123" t="s">
        <v>216</v>
      </c>
      <c r="C47" s="123" t="s">
        <v>217</v>
      </c>
      <c r="D47" s="137">
        <v>7.25</v>
      </c>
      <c r="E47" s="156">
        <v>8.75</v>
      </c>
      <c r="F47" s="60">
        <f t="shared" si="0"/>
        <v>8</v>
      </c>
      <c r="G47" s="61">
        <f t="shared" si="1"/>
        <v>16</v>
      </c>
      <c r="H47" s="323">
        <v>10</v>
      </c>
      <c r="I47" s="62">
        <f t="shared" si="2"/>
        <v>20</v>
      </c>
      <c r="J47" s="44"/>
      <c r="K47" s="62">
        <f t="shared" si="3"/>
        <v>20</v>
      </c>
      <c r="L47" s="64"/>
      <c r="M47" s="20" t="str">
        <f t="shared" si="4"/>
        <v>Synthèse</v>
      </c>
      <c r="N47" t="str">
        <f t="shared" si="5"/>
        <v>oui</v>
      </c>
      <c r="O47" s="313" t="s">
        <v>216</v>
      </c>
      <c r="P47" s="313" t="s">
        <v>217</v>
      </c>
      <c r="Q47" s="364" t="s">
        <v>2035</v>
      </c>
      <c r="R47" s="323">
        <v>10</v>
      </c>
    </row>
    <row r="48" spans="1:18" ht="40.5">
      <c r="A48" s="17">
        <v>41</v>
      </c>
      <c r="B48" s="123" t="s">
        <v>218</v>
      </c>
      <c r="C48" s="123" t="s">
        <v>219</v>
      </c>
      <c r="D48" s="137">
        <v>9.75</v>
      </c>
      <c r="E48" s="156">
        <v>13</v>
      </c>
      <c r="F48" s="60">
        <f t="shared" si="0"/>
        <v>11.375</v>
      </c>
      <c r="G48" s="61">
        <f t="shared" si="1"/>
        <v>22.75</v>
      </c>
      <c r="H48" s="365"/>
      <c r="I48" s="62">
        <f t="shared" si="2"/>
        <v>22.75</v>
      </c>
      <c r="J48" s="44"/>
      <c r="K48" s="62">
        <f t="shared" si="3"/>
        <v>22.75</v>
      </c>
      <c r="L48" s="64"/>
      <c r="M48" s="20" t="str">
        <f t="shared" si="4"/>
        <v>Juin</v>
      </c>
      <c r="N48" t="str">
        <f t="shared" si="5"/>
        <v>oui</v>
      </c>
      <c r="O48" s="313" t="s">
        <v>218</v>
      </c>
      <c r="P48" s="313" t="s">
        <v>219</v>
      </c>
      <c r="Q48" s="364"/>
      <c r="R48" s="365"/>
    </row>
    <row r="49" spans="1:18" ht="20.25">
      <c r="A49" s="17">
        <v>42</v>
      </c>
      <c r="B49" s="123" t="s">
        <v>220</v>
      </c>
      <c r="C49" s="123" t="s">
        <v>44</v>
      </c>
      <c r="D49" s="137">
        <v>4.75</v>
      </c>
      <c r="E49" s="156">
        <v>8.75</v>
      </c>
      <c r="F49" s="60">
        <f t="shared" si="0"/>
        <v>6.75</v>
      </c>
      <c r="G49" s="61">
        <f t="shared" si="1"/>
        <v>13.5</v>
      </c>
      <c r="H49" s="323">
        <v>13</v>
      </c>
      <c r="I49" s="62">
        <f t="shared" si="2"/>
        <v>26</v>
      </c>
      <c r="J49" s="44"/>
      <c r="K49" s="62">
        <f t="shared" si="3"/>
        <v>26</v>
      </c>
      <c r="L49" s="64"/>
      <c r="M49" s="20" t="str">
        <f t="shared" si="4"/>
        <v>Synthèse</v>
      </c>
      <c r="N49" t="str">
        <f t="shared" si="5"/>
        <v>oui</v>
      </c>
      <c r="O49" s="313" t="s">
        <v>220</v>
      </c>
      <c r="P49" s="313" t="s">
        <v>44</v>
      </c>
      <c r="Q49" s="364" t="s">
        <v>2036</v>
      </c>
      <c r="R49" s="323">
        <v>13</v>
      </c>
    </row>
    <row r="50" spans="1:18" ht="40.5">
      <c r="A50" s="17">
        <v>43</v>
      </c>
      <c r="B50" s="123" t="s">
        <v>221</v>
      </c>
      <c r="C50" s="123" t="s">
        <v>222</v>
      </c>
      <c r="D50" s="137">
        <v>4</v>
      </c>
      <c r="E50" s="156">
        <v>5.75</v>
      </c>
      <c r="F50" s="60">
        <f t="shared" si="0"/>
        <v>4.875</v>
      </c>
      <c r="G50" s="61">
        <f t="shared" si="1"/>
        <v>9.75</v>
      </c>
      <c r="H50" s="323">
        <v>3.5</v>
      </c>
      <c r="I50" s="62">
        <f t="shared" si="2"/>
        <v>9.75</v>
      </c>
      <c r="J50" s="44"/>
      <c r="K50" s="62">
        <f t="shared" si="3"/>
        <v>9.75</v>
      </c>
      <c r="L50" s="64"/>
      <c r="M50" s="20" t="str">
        <f t="shared" si="4"/>
        <v>Synthèse</v>
      </c>
      <c r="N50" t="str">
        <f t="shared" si="5"/>
        <v>oui</v>
      </c>
      <c r="O50" s="313" t="s">
        <v>221</v>
      </c>
      <c r="P50" s="313" t="s">
        <v>222</v>
      </c>
      <c r="Q50" s="364" t="s">
        <v>2037</v>
      </c>
      <c r="R50" s="323">
        <v>3.5</v>
      </c>
    </row>
    <row r="51" spans="1:18" ht="20.25">
      <c r="A51" s="17">
        <v>44</v>
      </c>
      <c r="B51" s="123" t="s">
        <v>223</v>
      </c>
      <c r="C51" s="123" t="s">
        <v>764</v>
      </c>
      <c r="D51" s="137">
        <v>3.25</v>
      </c>
      <c r="E51" s="156">
        <v>7.5</v>
      </c>
      <c r="F51" s="60">
        <f t="shared" si="0"/>
        <v>5.375</v>
      </c>
      <c r="G51" s="61">
        <f t="shared" si="1"/>
        <v>10.75</v>
      </c>
      <c r="H51" s="323">
        <v>4.5</v>
      </c>
      <c r="I51" s="62">
        <f t="shared" si="2"/>
        <v>10.75</v>
      </c>
      <c r="J51" s="44"/>
      <c r="K51" s="62">
        <f t="shared" si="3"/>
        <v>10.75</v>
      </c>
      <c r="L51" s="64"/>
      <c r="M51" s="20" t="str">
        <f t="shared" si="4"/>
        <v>Synthèse</v>
      </c>
      <c r="N51" t="str">
        <f t="shared" si="5"/>
        <v>oui</v>
      </c>
      <c r="O51" s="313" t="s">
        <v>223</v>
      </c>
      <c r="P51" s="313" t="s">
        <v>764</v>
      </c>
      <c r="Q51" s="364" t="s">
        <v>2038</v>
      </c>
      <c r="R51" s="323">
        <v>4.5</v>
      </c>
    </row>
    <row r="52" spans="1:18" ht="40.5">
      <c r="A52" s="17">
        <v>45</v>
      </c>
      <c r="B52" s="123" t="s">
        <v>225</v>
      </c>
      <c r="C52" s="123" t="s">
        <v>226</v>
      </c>
      <c r="D52" s="137">
        <v>7</v>
      </c>
      <c r="E52" s="156">
        <v>5.5</v>
      </c>
      <c r="F52" s="60">
        <f t="shared" si="0"/>
        <v>6.25</v>
      </c>
      <c r="G52" s="61">
        <f t="shared" si="1"/>
        <v>12.5</v>
      </c>
      <c r="H52" s="323">
        <v>6.5</v>
      </c>
      <c r="I52" s="62">
        <f t="shared" si="2"/>
        <v>13</v>
      </c>
      <c r="J52" s="44"/>
      <c r="K52" s="62">
        <f t="shared" si="3"/>
        <v>13</v>
      </c>
      <c r="L52" s="64"/>
      <c r="M52" s="20" t="str">
        <f t="shared" si="4"/>
        <v>Synthèse</v>
      </c>
      <c r="N52" t="str">
        <f t="shared" si="5"/>
        <v>oui</v>
      </c>
      <c r="O52" s="313" t="s">
        <v>225</v>
      </c>
      <c r="P52" s="313" t="s">
        <v>226</v>
      </c>
      <c r="Q52" s="364" t="s">
        <v>2039</v>
      </c>
      <c r="R52" s="323">
        <v>6.5</v>
      </c>
    </row>
    <row r="53" spans="1:18" ht="20.25">
      <c r="A53" s="17">
        <v>46</v>
      </c>
      <c r="B53" s="123" t="s">
        <v>227</v>
      </c>
      <c r="C53" s="123" t="s">
        <v>228</v>
      </c>
      <c r="D53" s="137">
        <v>9</v>
      </c>
      <c r="E53" s="156">
        <v>10.75</v>
      </c>
      <c r="F53" s="60">
        <f t="shared" si="0"/>
        <v>9.875</v>
      </c>
      <c r="G53" s="61">
        <f t="shared" si="1"/>
        <v>19.75</v>
      </c>
      <c r="H53" s="365"/>
      <c r="I53" s="62">
        <f t="shared" si="2"/>
        <v>19.75</v>
      </c>
      <c r="J53" s="44"/>
      <c r="K53" s="62">
        <f t="shared" si="3"/>
        <v>19.75</v>
      </c>
      <c r="L53" s="64"/>
      <c r="M53" s="20" t="str">
        <f t="shared" si="4"/>
        <v>Juin</v>
      </c>
      <c r="N53" t="str">
        <f t="shared" si="5"/>
        <v>oui</v>
      </c>
      <c r="O53" s="313" t="s">
        <v>227</v>
      </c>
      <c r="P53" s="313" t="s">
        <v>228</v>
      </c>
      <c r="Q53" s="364"/>
      <c r="R53" s="365"/>
    </row>
    <row r="54" spans="1:18" ht="40.5">
      <c r="A54" s="17">
        <v>47</v>
      </c>
      <c r="B54" s="123" t="s">
        <v>46</v>
      </c>
      <c r="C54" s="123" t="s">
        <v>229</v>
      </c>
      <c r="D54" s="137">
        <v>4</v>
      </c>
      <c r="E54" s="156">
        <v>4.5</v>
      </c>
      <c r="F54" s="60">
        <f t="shared" si="0"/>
        <v>4.25</v>
      </c>
      <c r="G54" s="61">
        <f t="shared" si="1"/>
        <v>8.5</v>
      </c>
      <c r="H54" s="323">
        <v>5.5</v>
      </c>
      <c r="I54" s="62">
        <f t="shared" si="2"/>
        <v>11</v>
      </c>
      <c r="J54" s="44"/>
      <c r="K54" s="62">
        <f t="shared" si="3"/>
        <v>11</v>
      </c>
      <c r="L54" s="64"/>
      <c r="M54" s="20" t="str">
        <f t="shared" si="4"/>
        <v>Synthèse</v>
      </c>
      <c r="N54" t="str">
        <f t="shared" si="5"/>
        <v>oui</v>
      </c>
      <c r="O54" s="313" t="s">
        <v>46</v>
      </c>
      <c r="P54" s="313" t="s">
        <v>229</v>
      </c>
      <c r="Q54" s="364" t="s">
        <v>2040</v>
      </c>
      <c r="R54" s="323">
        <v>5.5</v>
      </c>
    </row>
    <row r="55" spans="1:18" ht="40.5">
      <c r="A55" s="17">
        <v>48</v>
      </c>
      <c r="B55" s="123" t="s">
        <v>230</v>
      </c>
      <c r="C55" s="123" t="s">
        <v>226</v>
      </c>
      <c r="D55" s="137">
        <v>7.25</v>
      </c>
      <c r="E55" s="156">
        <v>6</v>
      </c>
      <c r="F55" s="60">
        <f t="shared" si="0"/>
        <v>6.625</v>
      </c>
      <c r="G55" s="61">
        <f t="shared" si="1"/>
        <v>13.25</v>
      </c>
      <c r="H55" s="323">
        <v>8.5</v>
      </c>
      <c r="I55" s="62">
        <f t="shared" si="2"/>
        <v>17</v>
      </c>
      <c r="J55" s="44"/>
      <c r="K55" s="62">
        <f t="shared" si="3"/>
        <v>17</v>
      </c>
      <c r="L55" s="64"/>
      <c r="M55" s="20" t="str">
        <f t="shared" si="4"/>
        <v>Synthèse</v>
      </c>
      <c r="N55" t="str">
        <f t="shared" si="5"/>
        <v>oui</v>
      </c>
      <c r="O55" s="313" t="s">
        <v>230</v>
      </c>
      <c r="P55" s="313" t="s">
        <v>226</v>
      </c>
      <c r="Q55" s="364" t="s">
        <v>2041</v>
      </c>
      <c r="R55" s="323">
        <v>8.5</v>
      </c>
    </row>
    <row r="56" spans="1:18" ht="40.5">
      <c r="A56" s="17">
        <v>49</v>
      </c>
      <c r="B56" s="123" t="s">
        <v>231</v>
      </c>
      <c r="C56" s="123" t="s">
        <v>212</v>
      </c>
      <c r="D56" s="137">
        <v>5</v>
      </c>
      <c r="E56" s="156">
        <v>10.25</v>
      </c>
      <c r="F56" s="60">
        <f t="shared" si="0"/>
        <v>7.625</v>
      </c>
      <c r="G56" s="61">
        <f t="shared" si="1"/>
        <v>15.25</v>
      </c>
      <c r="H56" s="323">
        <v>8</v>
      </c>
      <c r="I56" s="62">
        <f t="shared" si="2"/>
        <v>16</v>
      </c>
      <c r="J56" s="44"/>
      <c r="K56" s="62">
        <f t="shared" si="3"/>
        <v>16</v>
      </c>
      <c r="L56" s="64"/>
      <c r="M56" s="20" t="str">
        <f t="shared" si="4"/>
        <v>Synthèse</v>
      </c>
      <c r="N56" t="str">
        <f t="shared" si="5"/>
        <v>oui</v>
      </c>
      <c r="O56" s="313" t="s">
        <v>231</v>
      </c>
      <c r="P56" s="313" t="s">
        <v>212</v>
      </c>
      <c r="Q56" s="364" t="s">
        <v>2042</v>
      </c>
      <c r="R56" s="323">
        <v>8</v>
      </c>
    </row>
    <row r="57" spans="1:18" ht="20.25">
      <c r="A57" s="17">
        <v>50</v>
      </c>
      <c r="B57" s="123" t="s">
        <v>232</v>
      </c>
      <c r="C57" s="123" t="s">
        <v>233</v>
      </c>
      <c r="D57" s="137">
        <v>3</v>
      </c>
      <c r="E57" s="156">
        <v>2.5</v>
      </c>
      <c r="F57" s="60">
        <f t="shared" si="0"/>
        <v>2.75</v>
      </c>
      <c r="G57" s="61">
        <f t="shared" si="1"/>
        <v>5.5</v>
      </c>
      <c r="H57" s="323">
        <v>8.5</v>
      </c>
      <c r="I57" s="62">
        <f t="shared" si="2"/>
        <v>17</v>
      </c>
      <c r="J57" s="44"/>
      <c r="K57" s="62">
        <f t="shared" si="3"/>
        <v>17</v>
      </c>
      <c r="L57" s="64"/>
      <c r="M57" s="20" t="str">
        <f t="shared" si="4"/>
        <v>Synthèse</v>
      </c>
      <c r="N57" t="str">
        <f t="shared" si="5"/>
        <v>oui</v>
      </c>
      <c r="O57" s="313" t="s">
        <v>232</v>
      </c>
      <c r="P57" s="313" t="s">
        <v>233</v>
      </c>
      <c r="Q57" s="364" t="s">
        <v>2043</v>
      </c>
      <c r="R57" s="323">
        <v>8.5</v>
      </c>
    </row>
    <row r="58" spans="1:18" ht="20.25">
      <c r="A58" s="17">
        <v>51</v>
      </c>
      <c r="B58" s="123" t="s">
        <v>66</v>
      </c>
      <c r="C58" s="123" t="s">
        <v>234</v>
      </c>
      <c r="D58" s="137">
        <v>10.75</v>
      </c>
      <c r="E58" s="156">
        <v>8.75</v>
      </c>
      <c r="F58" s="60">
        <f t="shared" si="0"/>
        <v>9.75</v>
      </c>
      <c r="G58" s="61">
        <f t="shared" si="1"/>
        <v>19.5</v>
      </c>
      <c r="H58" s="365"/>
      <c r="I58" s="62">
        <f t="shared" si="2"/>
        <v>19.5</v>
      </c>
      <c r="J58" s="44"/>
      <c r="K58" s="62">
        <f t="shared" si="3"/>
        <v>19.5</v>
      </c>
      <c r="L58" s="64"/>
      <c r="M58" s="20" t="str">
        <f t="shared" si="4"/>
        <v>Juin</v>
      </c>
      <c r="N58" t="str">
        <f t="shared" si="5"/>
        <v>oui</v>
      </c>
      <c r="O58" s="313" t="s">
        <v>66</v>
      </c>
      <c r="P58" s="313" t="s">
        <v>234</v>
      </c>
      <c r="Q58" s="364"/>
      <c r="R58" s="365"/>
    </row>
    <row r="59" spans="1:18" ht="20.25">
      <c r="A59" s="17">
        <v>52</v>
      </c>
      <c r="B59" s="123" t="s">
        <v>235</v>
      </c>
      <c r="C59" s="123" t="s">
        <v>236</v>
      </c>
      <c r="D59" s="137">
        <v>12.25</v>
      </c>
      <c r="E59" s="156">
        <v>9.5</v>
      </c>
      <c r="F59" s="60">
        <f t="shared" si="0"/>
        <v>10.875</v>
      </c>
      <c r="G59" s="61">
        <f t="shared" si="1"/>
        <v>21.75</v>
      </c>
      <c r="H59" s="365"/>
      <c r="I59" s="62">
        <f t="shared" si="2"/>
        <v>21.75</v>
      </c>
      <c r="J59" s="44"/>
      <c r="K59" s="62">
        <f t="shared" si="3"/>
        <v>21.75</v>
      </c>
      <c r="L59" s="64"/>
      <c r="M59" s="20" t="str">
        <f t="shared" si="4"/>
        <v>Juin</v>
      </c>
      <c r="N59" t="str">
        <f t="shared" si="5"/>
        <v>oui</v>
      </c>
      <c r="O59" s="313" t="s">
        <v>235</v>
      </c>
      <c r="P59" s="313" t="s">
        <v>236</v>
      </c>
      <c r="Q59" s="364"/>
      <c r="R59" s="365"/>
    </row>
    <row r="60" spans="1:18" ht="31.5">
      <c r="A60" s="17">
        <v>53</v>
      </c>
      <c r="B60" s="123" t="s">
        <v>237</v>
      </c>
      <c r="C60" s="123" t="s">
        <v>45</v>
      </c>
      <c r="D60" s="137">
        <v>10</v>
      </c>
      <c r="E60" s="156">
        <v>7.5</v>
      </c>
      <c r="F60" s="60">
        <f t="shared" si="0"/>
        <v>8.75</v>
      </c>
      <c r="G60" s="61">
        <f t="shared" si="1"/>
        <v>17.5</v>
      </c>
      <c r="H60" s="365"/>
      <c r="I60" s="62">
        <f t="shared" si="2"/>
        <v>17.5</v>
      </c>
      <c r="J60" s="44"/>
      <c r="K60" s="62">
        <f t="shared" si="3"/>
        <v>17.5</v>
      </c>
      <c r="L60" s="64"/>
      <c r="M60" s="20" t="str">
        <f t="shared" si="4"/>
        <v>Juin</v>
      </c>
      <c r="N60" t="str">
        <f t="shared" si="5"/>
        <v>oui</v>
      </c>
      <c r="O60" s="313" t="s">
        <v>237</v>
      </c>
      <c r="P60" s="313" t="s">
        <v>45</v>
      </c>
      <c r="Q60" s="364"/>
      <c r="R60" s="365"/>
    </row>
    <row r="61" spans="1:18" ht="20.25">
      <c r="A61" s="17">
        <v>54</v>
      </c>
      <c r="B61" s="123" t="s">
        <v>765</v>
      </c>
      <c r="C61" s="123" t="s">
        <v>766</v>
      </c>
      <c r="D61" s="137">
        <v>6.75</v>
      </c>
      <c r="E61" s="156">
        <v>8.5</v>
      </c>
      <c r="F61" s="60">
        <f t="shared" si="0"/>
        <v>7.625</v>
      </c>
      <c r="G61" s="61">
        <f t="shared" si="1"/>
        <v>15.25</v>
      </c>
      <c r="H61" s="323">
        <v>1</v>
      </c>
      <c r="I61" s="62">
        <f t="shared" si="2"/>
        <v>15.25</v>
      </c>
      <c r="J61" s="44"/>
      <c r="K61" s="62">
        <f t="shared" si="3"/>
        <v>15.25</v>
      </c>
      <c r="L61" s="64"/>
      <c r="M61" s="20" t="str">
        <f t="shared" si="4"/>
        <v>Synthèse</v>
      </c>
      <c r="N61" t="str">
        <f t="shared" si="5"/>
        <v>oui</v>
      </c>
      <c r="O61" s="313" t="s">
        <v>765</v>
      </c>
      <c r="P61" s="313" t="s">
        <v>766</v>
      </c>
      <c r="Q61" s="364" t="s">
        <v>2044</v>
      </c>
      <c r="R61" s="323">
        <v>1</v>
      </c>
    </row>
    <row r="62" spans="1:18" ht="40.5">
      <c r="A62" s="17">
        <v>55</v>
      </c>
      <c r="B62" s="123" t="s">
        <v>238</v>
      </c>
      <c r="C62" s="123" t="s">
        <v>84</v>
      </c>
      <c r="D62" s="137">
        <v>8.25</v>
      </c>
      <c r="E62" s="156">
        <v>11.5</v>
      </c>
      <c r="F62" s="60">
        <f t="shared" si="0"/>
        <v>9.875</v>
      </c>
      <c r="G62" s="61">
        <f t="shared" si="1"/>
        <v>19.75</v>
      </c>
      <c r="H62" s="365"/>
      <c r="I62" s="62">
        <f t="shared" si="2"/>
        <v>19.75</v>
      </c>
      <c r="J62" s="44"/>
      <c r="K62" s="62">
        <f t="shared" si="3"/>
        <v>19.75</v>
      </c>
      <c r="L62" s="64"/>
      <c r="M62" s="20" t="str">
        <f t="shared" si="4"/>
        <v>Juin</v>
      </c>
      <c r="N62" t="str">
        <f t="shared" si="5"/>
        <v>oui</v>
      </c>
      <c r="O62" s="313" t="s">
        <v>238</v>
      </c>
      <c r="P62" s="313" t="s">
        <v>84</v>
      </c>
      <c r="Q62" s="364"/>
      <c r="R62" s="365"/>
    </row>
    <row r="63" spans="1:18" ht="40.5">
      <c r="A63" s="17">
        <v>56</v>
      </c>
      <c r="B63" s="123" t="s">
        <v>239</v>
      </c>
      <c r="C63" s="123" t="s">
        <v>83</v>
      </c>
      <c r="D63" s="137">
        <v>4</v>
      </c>
      <c r="E63" s="156">
        <v>10.75</v>
      </c>
      <c r="F63" s="60">
        <f t="shared" si="0"/>
        <v>7.375</v>
      </c>
      <c r="G63" s="61">
        <f t="shared" si="1"/>
        <v>14.75</v>
      </c>
      <c r="H63" s="365"/>
      <c r="I63" s="62">
        <f t="shared" si="2"/>
        <v>14.75</v>
      </c>
      <c r="J63" s="44"/>
      <c r="K63" s="62">
        <f t="shared" si="3"/>
        <v>14.75</v>
      </c>
      <c r="L63" s="64"/>
      <c r="M63" s="20" t="str">
        <f t="shared" si="4"/>
        <v>Juin</v>
      </c>
      <c r="N63" t="str">
        <f t="shared" si="5"/>
        <v>oui</v>
      </c>
      <c r="O63" s="313" t="s">
        <v>239</v>
      </c>
      <c r="P63" s="313" t="s">
        <v>83</v>
      </c>
      <c r="Q63" s="364"/>
      <c r="R63" s="365"/>
    </row>
    <row r="64" spans="1:18" ht="40.5">
      <c r="A64" s="17">
        <v>57</v>
      </c>
      <c r="B64" s="123" t="s">
        <v>240</v>
      </c>
      <c r="C64" s="123" t="s">
        <v>241</v>
      </c>
      <c r="D64" s="137">
        <v>1</v>
      </c>
      <c r="E64" s="156">
        <v>4.75</v>
      </c>
      <c r="F64" s="60">
        <f t="shared" si="0"/>
        <v>2.875</v>
      </c>
      <c r="G64" s="61">
        <f t="shared" si="1"/>
        <v>5.75</v>
      </c>
      <c r="H64" s="323">
        <v>7</v>
      </c>
      <c r="I64" s="62">
        <f t="shared" si="2"/>
        <v>14</v>
      </c>
      <c r="J64" s="44"/>
      <c r="K64" s="62">
        <f t="shared" si="3"/>
        <v>14</v>
      </c>
      <c r="L64" s="64"/>
      <c r="M64" s="20" t="str">
        <f t="shared" si="4"/>
        <v>Synthèse</v>
      </c>
      <c r="N64" t="str">
        <f t="shared" si="5"/>
        <v>oui</v>
      </c>
      <c r="O64" s="313" t="s">
        <v>240</v>
      </c>
      <c r="P64" s="313" t="s">
        <v>241</v>
      </c>
      <c r="Q64" s="364" t="s">
        <v>2045</v>
      </c>
      <c r="R64" s="323">
        <v>7</v>
      </c>
    </row>
    <row r="65" spans="1:18" ht="40.5">
      <c r="A65" s="17">
        <v>58</v>
      </c>
      <c r="B65" s="123" t="s">
        <v>103</v>
      </c>
      <c r="C65" s="123" t="s">
        <v>242</v>
      </c>
      <c r="D65" s="137">
        <v>6.75</v>
      </c>
      <c r="E65" s="156">
        <v>10</v>
      </c>
      <c r="F65" s="60">
        <f t="shared" si="0"/>
        <v>8.375</v>
      </c>
      <c r="G65" s="61">
        <f t="shared" si="1"/>
        <v>16.75</v>
      </c>
      <c r="H65" s="365"/>
      <c r="I65" s="62">
        <f t="shared" si="2"/>
        <v>16.75</v>
      </c>
      <c r="J65" s="44"/>
      <c r="K65" s="62">
        <f t="shared" si="3"/>
        <v>16.75</v>
      </c>
      <c r="L65" s="64"/>
      <c r="M65" s="20" t="str">
        <f t="shared" si="4"/>
        <v>Juin</v>
      </c>
      <c r="N65" t="str">
        <f t="shared" si="5"/>
        <v>oui</v>
      </c>
      <c r="O65" s="313" t="s">
        <v>103</v>
      </c>
      <c r="P65" s="313" t="s">
        <v>242</v>
      </c>
      <c r="Q65" s="364"/>
      <c r="R65" s="365"/>
    </row>
    <row r="66" spans="1:18" ht="40.5">
      <c r="A66" s="17">
        <v>59</v>
      </c>
      <c r="B66" s="123" t="s">
        <v>243</v>
      </c>
      <c r="C66" s="123" t="s">
        <v>244</v>
      </c>
      <c r="D66" s="137">
        <v>5</v>
      </c>
      <c r="E66" s="156">
        <v>8</v>
      </c>
      <c r="F66" s="60">
        <f t="shared" si="0"/>
        <v>6.5</v>
      </c>
      <c r="G66" s="61">
        <f t="shared" si="1"/>
        <v>13</v>
      </c>
      <c r="H66" s="323">
        <v>10.5</v>
      </c>
      <c r="I66" s="62">
        <f t="shared" si="2"/>
        <v>21</v>
      </c>
      <c r="J66" s="44"/>
      <c r="K66" s="62">
        <f t="shared" si="3"/>
        <v>21</v>
      </c>
      <c r="L66" s="64"/>
      <c r="M66" s="20" t="str">
        <f t="shared" si="4"/>
        <v>Synthèse</v>
      </c>
      <c r="N66" t="str">
        <f t="shared" si="5"/>
        <v>oui</v>
      </c>
      <c r="O66" s="313" t="s">
        <v>243</v>
      </c>
      <c r="P66" s="313" t="s">
        <v>244</v>
      </c>
      <c r="Q66" s="364" t="s">
        <v>2046</v>
      </c>
      <c r="R66" s="323">
        <v>10.5</v>
      </c>
    </row>
    <row r="67" spans="1:18" ht="20.25">
      <c r="A67" s="17">
        <v>60</v>
      </c>
      <c r="B67" s="123" t="s">
        <v>245</v>
      </c>
      <c r="C67" s="123" t="s">
        <v>246</v>
      </c>
      <c r="D67" s="137">
        <v>6.25</v>
      </c>
      <c r="E67" s="156">
        <v>3.75</v>
      </c>
      <c r="F67" s="60">
        <f t="shared" si="0"/>
        <v>5</v>
      </c>
      <c r="G67" s="61">
        <f t="shared" si="1"/>
        <v>10</v>
      </c>
      <c r="H67" s="323">
        <v>5</v>
      </c>
      <c r="I67" s="62">
        <f t="shared" si="2"/>
        <v>10</v>
      </c>
      <c r="J67" s="44"/>
      <c r="K67" s="62">
        <f t="shared" si="3"/>
        <v>10</v>
      </c>
      <c r="L67" s="64"/>
      <c r="M67" s="20" t="str">
        <f t="shared" si="4"/>
        <v>Synthèse</v>
      </c>
      <c r="N67" t="str">
        <f t="shared" si="5"/>
        <v>oui</v>
      </c>
      <c r="O67" s="313" t="s">
        <v>245</v>
      </c>
      <c r="P67" s="313" t="s">
        <v>246</v>
      </c>
      <c r="Q67" s="364" t="s">
        <v>2047</v>
      </c>
      <c r="R67" s="323">
        <v>5</v>
      </c>
    </row>
    <row r="68" spans="1:18" ht="40.5">
      <c r="A68" s="17">
        <v>61</v>
      </c>
      <c r="B68" s="123" t="s">
        <v>247</v>
      </c>
      <c r="C68" s="123" t="s">
        <v>172</v>
      </c>
      <c r="D68" s="137">
        <v>8.5</v>
      </c>
      <c r="E68" s="156">
        <v>8.75</v>
      </c>
      <c r="F68" s="60">
        <f t="shared" si="0"/>
        <v>8.625</v>
      </c>
      <c r="G68" s="61">
        <f t="shared" si="1"/>
        <v>17.25</v>
      </c>
      <c r="H68" s="365"/>
      <c r="I68" s="62">
        <f t="shared" si="2"/>
        <v>17.25</v>
      </c>
      <c r="J68" s="44"/>
      <c r="K68" s="62">
        <f t="shared" si="3"/>
        <v>17.25</v>
      </c>
      <c r="L68" s="64"/>
      <c r="M68" s="20" t="str">
        <f t="shared" si="4"/>
        <v>Juin</v>
      </c>
      <c r="N68" t="str">
        <f t="shared" si="5"/>
        <v>oui</v>
      </c>
      <c r="O68" s="313" t="s">
        <v>247</v>
      </c>
      <c r="P68" s="313" t="s">
        <v>172</v>
      </c>
      <c r="Q68" s="364"/>
      <c r="R68" s="365"/>
    </row>
    <row r="69" spans="1:18" ht="20.25">
      <c r="A69" s="17">
        <v>62</v>
      </c>
      <c r="B69" s="123" t="s">
        <v>248</v>
      </c>
      <c r="C69" s="123" t="s">
        <v>249</v>
      </c>
      <c r="D69" s="137">
        <v>5.25</v>
      </c>
      <c r="E69" s="156">
        <v>7.5</v>
      </c>
      <c r="F69" s="60">
        <f t="shared" si="0"/>
        <v>6.375</v>
      </c>
      <c r="G69" s="61">
        <f t="shared" si="1"/>
        <v>12.75</v>
      </c>
      <c r="H69" s="365"/>
      <c r="I69" s="62">
        <f t="shared" si="2"/>
        <v>12.75</v>
      </c>
      <c r="J69" s="44"/>
      <c r="K69" s="62">
        <f t="shared" si="3"/>
        <v>12.75</v>
      </c>
      <c r="L69" s="64"/>
      <c r="M69" s="20" t="str">
        <f t="shared" si="4"/>
        <v>Juin</v>
      </c>
      <c r="N69" t="str">
        <f t="shared" si="5"/>
        <v>oui</v>
      </c>
      <c r="O69" s="313" t="s">
        <v>248</v>
      </c>
      <c r="P69" s="313" t="s">
        <v>249</v>
      </c>
      <c r="Q69" s="364"/>
      <c r="R69" s="365"/>
    </row>
    <row r="70" spans="1:18" ht="40.5">
      <c r="A70" s="17">
        <v>63</v>
      </c>
      <c r="B70" s="123" t="s">
        <v>250</v>
      </c>
      <c r="C70" s="123" t="s">
        <v>251</v>
      </c>
      <c r="D70" s="137">
        <v>12.75</v>
      </c>
      <c r="E70" s="156">
        <v>10.75</v>
      </c>
      <c r="F70" s="60">
        <f t="shared" si="0"/>
        <v>11.75</v>
      </c>
      <c r="G70" s="61">
        <f t="shared" si="1"/>
        <v>23.5</v>
      </c>
      <c r="H70" s="365"/>
      <c r="I70" s="62">
        <f t="shared" si="2"/>
        <v>23.5</v>
      </c>
      <c r="J70" s="44"/>
      <c r="K70" s="62">
        <f t="shared" si="3"/>
        <v>23.5</v>
      </c>
      <c r="L70" s="64"/>
      <c r="M70" s="20" t="str">
        <f t="shared" si="4"/>
        <v>Juin</v>
      </c>
      <c r="N70" t="str">
        <f t="shared" si="5"/>
        <v>oui</v>
      </c>
      <c r="O70" s="313" t="s">
        <v>250</v>
      </c>
      <c r="P70" s="313" t="s">
        <v>251</v>
      </c>
      <c r="Q70" s="364"/>
      <c r="R70" s="365"/>
    </row>
    <row r="71" spans="1:18" ht="40.5">
      <c r="A71" s="17">
        <v>64</v>
      </c>
      <c r="B71" s="123" t="s">
        <v>252</v>
      </c>
      <c r="C71" s="123" t="s">
        <v>63</v>
      </c>
      <c r="D71" s="137">
        <v>8</v>
      </c>
      <c r="E71" s="156">
        <v>10.5</v>
      </c>
      <c r="F71" s="60">
        <f t="shared" si="0"/>
        <v>9.25</v>
      </c>
      <c r="G71" s="61">
        <f t="shared" si="1"/>
        <v>18.5</v>
      </c>
      <c r="H71" s="365"/>
      <c r="I71" s="62">
        <f t="shared" si="2"/>
        <v>18.5</v>
      </c>
      <c r="J71" s="44"/>
      <c r="K71" s="62">
        <f t="shared" si="3"/>
        <v>18.5</v>
      </c>
      <c r="L71" s="64"/>
      <c r="M71" s="20" t="str">
        <f t="shared" si="4"/>
        <v>Juin</v>
      </c>
      <c r="N71" t="str">
        <f t="shared" si="5"/>
        <v>oui</v>
      </c>
      <c r="O71" s="313" t="s">
        <v>252</v>
      </c>
      <c r="P71" s="313" t="s">
        <v>63</v>
      </c>
      <c r="Q71" s="364"/>
      <c r="R71" s="365"/>
    </row>
    <row r="72" spans="1:18" ht="40.5">
      <c r="A72" s="17">
        <v>65</v>
      </c>
      <c r="B72" s="123" t="s">
        <v>253</v>
      </c>
      <c r="C72" s="123" t="s">
        <v>254</v>
      </c>
      <c r="D72" s="137">
        <v>7.5</v>
      </c>
      <c r="E72" s="156">
        <v>10.75</v>
      </c>
      <c r="F72" s="60">
        <f t="shared" ref="F72:F135" si="6">IF(AND(D72=0,E72=0),L72/2,(D72+E72)/2)</f>
        <v>9.125</v>
      </c>
      <c r="G72" s="61">
        <f t="shared" ref="G72:G135" si="7">F72*2</f>
        <v>18.25</v>
      </c>
      <c r="H72" s="323">
        <v>11</v>
      </c>
      <c r="I72" s="62">
        <f t="shared" ref="I72:I135" si="8">MAX(G72,H72*2)</f>
        <v>22</v>
      </c>
      <c r="J72" s="44"/>
      <c r="K72" s="62">
        <f t="shared" ref="K72:K135" si="9">MAX(I72,J72*2)</f>
        <v>22</v>
      </c>
      <c r="L72" s="64"/>
      <c r="M72" s="20" t="str">
        <f t="shared" ref="M72:M135" si="10">IF(ISBLANK(J72),IF(ISBLANK(H72),"Juin","Synthèse"),"Rattrapage")</f>
        <v>Synthèse</v>
      </c>
      <c r="N72" t="str">
        <f t="shared" si="5"/>
        <v>oui</v>
      </c>
      <c r="O72" s="313" t="s">
        <v>253</v>
      </c>
      <c r="P72" s="313" t="s">
        <v>254</v>
      </c>
      <c r="Q72" s="364" t="s">
        <v>2048</v>
      </c>
      <c r="R72" s="323">
        <v>11</v>
      </c>
    </row>
    <row r="73" spans="1:18" ht="40.5">
      <c r="A73" s="17">
        <v>66</v>
      </c>
      <c r="B73" s="123" t="s">
        <v>253</v>
      </c>
      <c r="C73" s="123" t="s">
        <v>255</v>
      </c>
      <c r="D73" s="137">
        <v>8</v>
      </c>
      <c r="E73" s="156">
        <v>9.5</v>
      </c>
      <c r="F73" s="60">
        <f t="shared" si="6"/>
        <v>8.75</v>
      </c>
      <c r="G73" s="61">
        <f t="shared" si="7"/>
        <v>17.5</v>
      </c>
      <c r="H73" s="365"/>
      <c r="I73" s="62">
        <f t="shared" si="8"/>
        <v>17.5</v>
      </c>
      <c r="J73" s="44"/>
      <c r="K73" s="62">
        <f t="shared" si="9"/>
        <v>17.5</v>
      </c>
      <c r="L73" s="64"/>
      <c r="M73" s="20" t="str">
        <f t="shared" si="10"/>
        <v>Juin</v>
      </c>
      <c r="N73" t="str">
        <f t="shared" ref="N73:N136" si="11">IF(AND(B73=O73,C73=P73),"oui","non")</f>
        <v>oui</v>
      </c>
      <c r="O73" s="313" t="s">
        <v>253</v>
      </c>
      <c r="P73" s="313" t="s">
        <v>255</v>
      </c>
      <c r="Q73" s="364"/>
      <c r="R73" s="365"/>
    </row>
    <row r="74" spans="1:18" ht="40.5">
      <c r="A74" s="17">
        <v>67</v>
      </c>
      <c r="B74" s="123" t="s">
        <v>253</v>
      </c>
      <c r="C74" s="123" t="s">
        <v>256</v>
      </c>
      <c r="D74" s="137">
        <v>8</v>
      </c>
      <c r="E74" s="156">
        <v>9</v>
      </c>
      <c r="F74" s="60">
        <f t="shared" si="6"/>
        <v>8.5</v>
      </c>
      <c r="G74" s="61">
        <f t="shared" si="7"/>
        <v>17</v>
      </c>
      <c r="H74" s="365"/>
      <c r="I74" s="62">
        <f t="shared" si="8"/>
        <v>17</v>
      </c>
      <c r="J74" s="44"/>
      <c r="K74" s="62">
        <f t="shared" si="9"/>
        <v>17</v>
      </c>
      <c r="L74" s="64"/>
      <c r="M74" s="20" t="str">
        <f t="shared" si="10"/>
        <v>Juin</v>
      </c>
      <c r="N74" t="str">
        <f t="shared" si="11"/>
        <v>oui</v>
      </c>
      <c r="O74" s="313" t="s">
        <v>253</v>
      </c>
      <c r="P74" s="313" t="s">
        <v>256</v>
      </c>
      <c r="Q74" s="364"/>
      <c r="R74" s="365"/>
    </row>
    <row r="75" spans="1:18" ht="20.25">
      <c r="A75" s="17">
        <v>68</v>
      </c>
      <c r="B75" s="123" t="s">
        <v>767</v>
      </c>
      <c r="C75" s="123" t="s">
        <v>113</v>
      </c>
      <c r="D75" s="137">
        <v>2.25</v>
      </c>
      <c r="E75" s="156">
        <v>3.75</v>
      </c>
      <c r="F75" s="60">
        <f t="shared" si="6"/>
        <v>3</v>
      </c>
      <c r="G75" s="61">
        <f t="shared" si="7"/>
        <v>6</v>
      </c>
      <c r="H75" s="323">
        <v>8</v>
      </c>
      <c r="I75" s="62">
        <f t="shared" si="8"/>
        <v>16</v>
      </c>
      <c r="J75" s="44"/>
      <c r="K75" s="62">
        <f t="shared" si="9"/>
        <v>16</v>
      </c>
      <c r="L75" s="64"/>
      <c r="M75" s="20" t="str">
        <f t="shared" si="10"/>
        <v>Synthèse</v>
      </c>
      <c r="N75" t="str">
        <f t="shared" si="11"/>
        <v>oui</v>
      </c>
      <c r="O75" s="313" t="s">
        <v>767</v>
      </c>
      <c r="P75" s="313" t="s">
        <v>113</v>
      </c>
      <c r="Q75" s="364" t="s">
        <v>2049</v>
      </c>
      <c r="R75" s="323">
        <v>8</v>
      </c>
    </row>
    <row r="76" spans="1:18" ht="20.25">
      <c r="A76" s="17">
        <v>69</v>
      </c>
      <c r="B76" s="123" t="s">
        <v>257</v>
      </c>
      <c r="C76" s="123" t="s">
        <v>79</v>
      </c>
      <c r="D76" s="137">
        <v>11</v>
      </c>
      <c r="E76" s="156">
        <v>10</v>
      </c>
      <c r="F76" s="60">
        <f t="shared" si="6"/>
        <v>10.5</v>
      </c>
      <c r="G76" s="61">
        <f t="shared" si="7"/>
        <v>21</v>
      </c>
      <c r="H76" s="365"/>
      <c r="I76" s="62">
        <f t="shared" si="8"/>
        <v>21</v>
      </c>
      <c r="J76" s="44"/>
      <c r="K76" s="62">
        <f t="shared" si="9"/>
        <v>21</v>
      </c>
      <c r="L76" s="64"/>
      <c r="M76" s="20" t="str">
        <f t="shared" si="10"/>
        <v>Juin</v>
      </c>
      <c r="N76" t="str">
        <f t="shared" si="11"/>
        <v>oui</v>
      </c>
      <c r="O76" s="313" t="s">
        <v>257</v>
      </c>
      <c r="P76" s="313" t="s">
        <v>79</v>
      </c>
      <c r="Q76" s="364"/>
      <c r="R76" s="365"/>
    </row>
    <row r="77" spans="1:18" ht="60.75">
      <c r="A77" s="17">
        <v>70</v>
      </c>
      <c r="B77" s="123" t="s">
        <v>104</v>
      </c>
      <c r="C77" s="123" t="s">
        <v>768</v>
      </c>
      <c r="D77" s="137">
        <v>12</v>
      </c>
      <c r="E77" s="156">
        <v>11.25</v>
      </c>
      <c r="F77" s="60">
        <f t="shared" si="6"/>
        <v>11.625</v>
      </c>
      <c r="G77" s="61">
        <f t="shared" si="7"/>
        <v>23.25</v>
      </c>
      <c r="H77" s="365"/>
      <c r="I77" s="62">
        <f t="shared" si="8"/>
        <v>23.25</v>
      </c>
      <c r="J77" s="44"/>
      <c r="K77" s="62">
        <f t="shared" si="9"/>
        <v>23.25</v>
      </c>
      <c r="L77" s="64"/>
      <c r="M77" s="20" t="str">
        <f t="shared" si="10"/>
        <v>Juin</v>
      </c>
      <c r="N77" t="str">
        <f t="shared" si="11"/>
        <v>oui</v>
      </c>
      <c r="O77" s="313" t="s">
        <v>104</v>
      </c>
      <c r="P77" s="313" t="s">
        <v>768</v>
      </c>
      <c r="Q77" s="364"/>
      <c r="R77" s="365"/>
    </row>
    <row r="78" spans="1:18" ht="20.25">
      <c r="A78" s="17">
        <v>71</v>
      </c>
      <c r="B78" s="123" t="s">
        <v>104</v>
      </c>
      <c r="C78" s="123" t="s">
        <v>258</v>
      </c>
      <c r="D78" s="137">
        <v>8.25</v>
      </c>
      <c r="E78" s="156">
        <v>8.5</v>
      </c>
      <c r="F78" s="60">
        <f t="shared" si="6"/>
        <v>8.375</v>
      </c>
      <c r="G78" s="61">
        <f t="shared" si="7"/>
        <v>16.75</v>
      </c>
      <c r="H78" s="365"/>
      <c r="I78" s="62">
        <f t="shared" si="8"/>
        <v>16.75</v>
      </c>
      <c r="J78" s="44"/>
      <c r="K78" s="62">
        <f t="shared" si="9"/>
        <v>16.75</v>
      </c>
      <c r="L78" s="64"/>
      <c r="M78" s="20" t="str">
        <f t="shared" si="10"/>
        <v>Juin</v>
      </c>
      <c r="N78" t="str">
        <f t="shared" si="11"/>
        <v>oui</v>
      </c>
      <c r="O78" s="313" t="s">
        <v>104</v>
      </c>
      <c r="P78" s="313" t="s">
        <v>258</v>
      </c>
      <c r="Q78" s="364"/>
      <c r="R78" s="365"/>
    </row>
    <row r="79" spans="1:18" ht="20.25">
      <c r="A79" s="17">
        <v>72</v>
      </c>
      <c r="B79" s="123" t="s">
        <v>259</v>
      </c>
      <c r="C79" s="123" t="s">
        <v>260</v>
      </c>
      <c r="D79" s="137">
        <v>6</v>
      </c>
      <c r="E79" s="156">
        <v>10</v>
      </c>
      <c r="F79" s="60">
        <f t="shared" si="6"/>
        <v>8</v>
      </c>
      <c r="G79" s="61">
        <f t="shared" si="7"/>
        <v>16</v>
      </c>
      <c r="H79" s="323">
        <v>8</v>
      </c>
      <c r="I79" s="62">
        <f t="shared" si="8"/>
        <v>16</v>
      </c>
      <c r="J79" s="44"/>
      <c r="K79" s="62">
        <f t="shared" si="9"/>
        <v>16</v>
      </c>
      <c r="L79" s="64"/>
      <c r="M79" s="20" t="str">
        <f t="shared" si="10"/>
        <v>Synthèse</v>
      </c>
      <c r="N79" t="str">
        <f t="shared" si="11"/>
        <v>oui</v>
      </c>
      <c r="O79" s="313" t="s">
        <v>259</v>
      </c>
      <c r="P79" s="313" t="s">
        <v>260</v>
      </c>
      <c r="Q79" s="364" t="s">
        <v>2050</v>
      </c>
      <c r="R79" s="323">
        <v>8</v>
      </c>
    </row>
    <row r="80" spans="1:18" ht="20.25">
      <c r="A80" s="17">
        <v>73</v>
      </c>
      <c r="B80" s="123" t="s">
        <v>261</v>
      </c>
      <c r="C80" s="123" t="s">
        <v>262</v>
      </c>
      <c r="D80" s="137">
        <v>9.5</v>
      </c>
      <c r="E80" s="156">
        <v>9</v>
      </c>
      <c r="F80" s="60">
        <f t="shared" si="6"/>
        <v>9.25</v>
      </c>
      <c r="G80" s="61">
        <f t="shared" si="7"/>
        <v>18.5</v>
      </c>
      <c r="H80" s="365"/>
      <c r="I80" s="62">
        <f t="shared" si="8"/>
        <v>18.5</v>
      </c>
      <c r="J80" s="44"/>
      <c r="K80" s="62">
        <f t="shared" si="9"/>
        <v>18.5</v>
      </c>
      <c r="L80" s="64"/>
      <c r="M80" s="20" t="str">
        <f t="shared" si="10"/>
        <v>Juin</v>
      </c>
      <c r="N80" t="str">
        <f t="shared" si="11"/>
        <v>oui</v>
      </c>
      <c r="O80" s="313" t="s">
        <v>261</v>
      </c>
      <c r="P80" s="313" t="s">
        <v>262</v>
      </c>
      <c r="Q80" s="364"/>
      <c r="R80" s="365"/>
    </row>
    <row r="81" spans="1:18" ht="20.25">
      <c r="A81" s="17">
        <v>74</v>
      </c>
      <c r="B81" s="123" t="s">
        <v>261</v>
      </c>
      <c r="C81" s="123" t="s">
        <v>263</v>
      </c>
      <c r="D81" s="137">
        <v>9.25</v>
      </c>
      <c r="E81" s="156">
        <v>10.25</v>
      </c>
      <c r="F81" s="60">
        <f t="shared" si="6"/>
        <v>9.75</v>
      </c>
      <c r="G81" s="61">
        <f t="shared" si="7"/>
        <v>19.5</v>
      </c>
      <c r="H81" s="365"/>
      <c r="I81" s="62">
        <f t="shared" si="8"/>
        <v>19.5</v>
      </c>
      <c r="J81" s="44"/>
      <c r="K81" s="62">
        <f t="shared" si="9"/>
        <v>19.5</v>
      </c>
      <c r="L81" s="64"/>
      <c r="M81" s="20" t="str">
        <f t="shared" si="10"/>
        <v>Juin</v>
      </c>
      <c r="N81" t="str">
        <f t="shared" si="11"/>
        <v>oui</v>
      </c>
      <c r="O81" s="313" t="s">
        <v>261</v>
      </c>
      <c r="P81" s="313" t="s">
        <v>263</v>
      </c>
      <c r="Q81" s="364"/>
      <c r="R81" s="365"/>
    </row>
    <row r="82" spans="1:18" ht="20.25">
      <c r="A82" s="17">
        <v>75</v>
      </c>
      <c r="B82" s="123" t="s">
        <v>264</v>
      </c>
      <c r="C82" s="123" t="s">
        <v>265</v>
      </c>
      <c r="D82" s="137">
        <v>3.25</v>
      </c>
      <c r="E82" s="156">
        <v>5</v>
      </c>
      <c r="F82" s="60">
        <f t="shared" si="6"/>
        <v>4.125</v>
      </c>
      <c r="G82" s="61">
        <f t="shared" si="7"/>
        <v>8.25</v>
      </c>
      <c r="H82" s="323">
        <v>7</v>
      </c>
      <c r="I82" s="62">
        <f t="shared" si="8"/>
        <v>14</v>
      </c>
      <c r="J82" s="44"/>
      <c r="K82" s="62">
        <f t="shared" si="9"/>
        <v>14</v>
      </c>
      <c r="L82" s="64"/>
      <c r="M82" s="20" t="str">
        <f t="shared" si="10"/>
        <v>Synthèse</v>
      </c>
      <c r="N82" t="str">
        <f t="shared" si="11"/>
        <v>oui</v>
      </c>
      <c r="O82" s="313" t="s">
        <v>264</v>
      </c>
      <c r="P82" s="313" t="s">
        <v>265</v>
      </c>
      <c r="Q82" s="364" t="s">
        <v>2051</v>
      </c>
      <c r="R82" s="323">
        <v>7</v>
      </c>
    </row>
    <row r="83" spans="1:18" ht="40.5">
      <c r="A83" s="17">
        <v>76</v>
      </c>
      <c r="B83" s="123" t="s">
        <v>769</v>
      </c>
      <c r="C83" s="123" t="s">
        <v>770</v>
      </c>
      <c r="D83" s="137">
        <v>4.5</v>
      </c>
      <c r="E83" s="156">
        <v>9</v>
      </c>
      <c r="F83" s="60">
        <f t="shared" si="6"/>
        <v>6.75</v>
      </c>
      <c r="G83" s="61">
        <f t="shared" si="7"/>
        <v>13.5</v>
      </c>
      <c r="H83" s="323">
        <v>7.5</v>
      </c>
      <c r="I83" s="62">
        <f t="shared" si="8"/>
        <v>15</v>
      </c>
      <c r="J83" s="44"/>
      <c r="K83" s="62">
        <f t="shared" si="9"/>
        <v>15</v>
      </c>
      <c r="L83" s="64"/>
      <c r="M83" s="20" t="str">
        <f t="shared" si="10"/>
        <v>Synthèse</v>
      </c>
      <c r="N83" t="str">
        <f t="shared" si="11"/>
        <v>oui</v>
      </c>
      <c r="O83" s="313" t="s">
        <v>769</v>
      </c>
      <c r="P83" s="313" t="s">
        <v>770</v>
      </c>
      <c r="Q83" s="364" t="s">
        <v>2052</v>
      </c>
      <c r="R83" s="323">
        <v>7.5</v>
      </c>
    </row>
    <row r="84" spans="1:18" ht="20.25">
      <c r="A84" s="17">
        <v>77</v>
      </c>
      <c r="B84" s="123" t="s">
        <v>266</v>
      </c>
      <c r="C84" s="123" t="s">
        <v>204</v>
      </c>
      <c r="D84" s="137">
        <v>3.25</v>
      </c>
      <c r="E84" s="156">
        <v>4.75</v>
      </c>
      <c r="F84" s="60">
        <f t="shared" si="6"/>
        <v>4</v>
      </c>
      <c r="G84" s="61">
        <f t="shared" si="7"/>
        <v>8</v>
      </c>
      <c r="H84" s="323">
        <v>5</v>
      </c>
      <c r="I84" s="62">
        <f t="shared" si="8"/>
        <v>10</v>
      </c>
      <c r="J84" s="44"/>
      <c r="K84" s="62">
        <f t="shared" si="9"/>
        <v>10</v>
      </c>
      <c r="L84" s="64"/>
      <c r="M84" s="20" t="str">
        <f t="shared" si="10"/>
        <v>Synthèse</v>
      </c>
      <c r="N84" t="str">
        <f t="shared" si="11"/>
        <v>oui</v>
      </c>
      <c r="O84" s="313" t="s">
        <v>266</v>
      </c>
      <c r="P84" s="313" t="s">
        <v>204</v>
      </c>
      <c r="Q84" s="364" t="s">
        <v>2053</v>
      </c>
      <c r="R84" s="323">
        <v>5</v>
      </c>
    </row>
    <row r="85" spans="1:18" ht="40.5">
      <c r="A85" s="17">
        <v>78</v>
      </c>
      <c r="B85" s="123" t="s">
        <v>70</v>
      </c>
      <c r="C85" s="123" t="s">
        <v>267</v>
      </c>
      <c r="D85" s="137">
        <v>12</v>
      </c>
      <c r="E85" s="156">
        <v>10</v>
      </c>
      <c r="F85" s="60">
        <f t="shared" si="6"/>
        <v>11</v>
      </c>
      <c r="G85" s="61">
        <f t="shared" si="7"/>
        <v>22</v>
      </c>
      <c r="H85" s="365"/>
      <c r="I85" s="62">
        <f t="shared" si="8"/>
        <v>22</v>
      </c>
      <c r="J85" s="44"/>
      <c r="K85" s="62">
        <f t="shared" si="9"/>
        <v>22</v>
      </c>
      <c r="L85" s="64"/>
      <c r="M85" s="20" t="str">
        <f t="shared" si="10"/>
        <v>Juin</v>
      </c>
      <c r="N85" t="str">
        <f t="shared" si="11"/>
        <v>oui</v>
      </c>
      <c r="O85" s="313" t="s">
        <v>70</v>
      </c>
      <c r="P85" s="313" t="s">
        <v>267</v>
      </c>
      <c r="Q85" s="364"/>
      <c r="R85" s="365"/>
    </row>
    <row r="86" spans="1:18" ht="20.25">
      <c r="A86" s="17">
        <v>79</v>
      </c>
      <c r="B86" s="123" t="s">
        <v>268</v>
      </c>
      <c r="C86" s="123" t="s">
        <v>269</v>
      </c>
      <c r="D86" s="137">
        <v>12.5</v>
      </c>
      <c r="E86" s="156">
        <v>8.75</v>
      </c>
      <c r="F86" s="60">
        <f t="shared" si="6"/>
        <v>10.625</v>
      </c>
      <c r="G86" s="61">
        <f t="shared" si="7"/>
        <v>21.25</v>
      </c>
      <c r="H86" s="365"/>
      <c r="I86" s="62">
        <f t="shared" si="8"/>
        <v>21.25</v>
      </c>
      <c r="J86" s="44"/>
      <c r="K86" s="62">
        <f t="shared" si="9"/>
        <v>21.25</v>
      </c>
      <c r="L86" s="64"/>
      <c r="M86" s="20" t="str">
        <f t="shared" si="10"/>
        <v>Juin</v>
      </c>
      <c r="N86" t="str">
        <f t="shared" si="11"/>
        <v>oui</v>
      </c>
      <c r="O86" s="313" t="s">
        <v>268</v>
      </c>
      <c r="P86" s="313" t="s">
        <v>269</v>
      </c>
      <c r="Q86" s="364"/>
      <c r="R86" s="365"/>
    </row>
    <row r="87" spans="1:18" ht="20.25">
      <c r="A87" s="17">
        <v>80</v>
      </c>
      <c r="B87" s="123" t="s">
        <v>270</v>
      </c>
      <c r="C87" s="123" t="s">
        <v>75</v>
      </c>
      <c r="D87" s="137">
        <v>6.25</v>
      </c>
      <c r="E87" s="156">
        <v>6.5</v>
      </c>
      <c r="F87" s="60">
        <f t="shared" si="6"/>
        <v>6.375</v>
      </c>
      <c r="G87" s="61">
        <f t="shared" si="7"/>
        <v>12.75</v>
      </c>
      <c r="H87" s="323">
        <v>6</v>
      </c>
      <c r="I87" s="62">
        <f t="shared" si="8"/>
        <v>12.75</v>
      </c>
      <c r="J87" s="44"/>
      <c r="K87" s="62">
        <f t="shared" si="9"/>
        <v>12.75</v>
      </c>
      <c r="L87" s="64"/>
      <c r="M87" s="20" t="str">
        <f t="shared" si="10"/>
        <v>Synthèse</v>
      </c>
      <c r="N87" t="str">
        <f t="shared" si="11"/>
        <v>oui</v>
      </c>
      <c r="O87" s="313" t="s">
        <v>270</v>
      </c>
      <c r="P87" s="313" t="s">
        <v>75</v>
      </c>
      <c r="Q87" s="364" t="s">
        <v>2054</v>
      </c>
      <c r="R87" s="323">
        <v>6</v>
      </c>
    </row>
    <row r="88" spans="1:18" ht="20.25">
      <c r="A88" s="17">
        <v>81</v>
      </c>
      <c r="B88" s="123" t="s">
        <v>271</v>
      </c>
      <c r="C88" s="123" t="s">
        <v>272</v>
      </c>
      <c r="D88" s="137">
        <v>8.75</v>
      </c>
      <c r="E88" s="156">
        <v>9.75</v>
      </c>
      <c r="F88" s="60">
        <f t="shared" si="6"/>
        <v>9.25</v>
      </c>
      <c r="G88" s="61">
        <f t="shared" si="7"/>
        <v>18.5</v>
      </c>
      <c r="H88" s="365"/>
      <c r="I88" s="62">
        <f t="shared" si="8"/>
        <v>18.5</v>
      </c>
      <c r="J88" s="44"/>
      <c r="K88" s="62">
        <f t="shared" si="9"/>
        <v>18.5</v>
      </c>
      <c r="L88" s="64"/>
      <c r="M88" s="20" t="str">
        <f t="shared" si="10"/>
        <v>Juin</v>
      </c>
      <c r="N88" t="str">
        <f t="shared" si="11"/>
        <v>oui</v>
      </c>
      <c r="O88" s="313" t="s">
        <v>271</v>
      </c>
      <c r="P88" s="313" t="s">
        <v>272</v>
      </c>
      <c r="Q88" s="364"/>
      <c r="R88" s="365"/>
    </row>
    <row r="89" spans="1:18" ht="20.25">
      <c r="A89" s="17">
        <v>82</v>
      </c>
      <c r="B89" s="123" t="s">
        <v>273</v>
      </c>
      <c r="C89" s="123" t="s">
        <v>77</v>
      </c>
      <c r="D89" s="137">
        <v>9.5</v>
      </c>
      <c r="E89" s="156">
        <v>11.75</v>
      </c>
      <c r="F89" s="60">
        <f t="shared" si="6"/>
        <v>10.625</v>
      </c>
      <c r="G89" s="61">
        <f t="shared" si="7"/>
        <v>21.25</v>
      </c>
      <c r="H89" s="365"/>
      <c r="I89" s="62">
        <f t="shared" si="8"/>
        <v>21.25</v>
      </c>
      <c r="J89" s="44"/>
      <c r="K89" s="62">
        <f t="shared" si="9"/>
        <v>21.25</v>
      </c>
      <c r="L89" s="64"/>
      <c r="M89" s="20" t="str">
        <f t="shared" si="10"/>
        <v>Juin</v>
      </c>
      <c r="N89" t="str">
        <f t="shared" si="11"/>
        <v>oui</v>
      </c>
      <c r="O89" s="313" t="s">
        <v>273</v>
      </c>
      <c r="P89" s="313" t="s">
        <v>77</v>
      </c>
      <c r="Q89" s="364"/>
      <c r="R89" s="365"/>
    </row>
    <row r="90" spans="1:18" ht="20.25">
      <c r="A90" s="17">
        <v>83</v>
      </c>
      <c r="B90" s="123" t="s">
        <v>274</v>
      </c>
      <c r="C90" s="123" t="s">
        <v>275</v>
      </c>
      <c r="D90" s="137">
        <v>2</v>
      </c>
      <c r="E90" s="156">
        <v>2.5</v>
      </c>
      <c r="F90" s="60">
        <f t="shared" si="6"/>
        <v>2.25</v>
      </c>
      <c r="G90" s="61">
        <f t="shared" si="7"/>
        <v>4.5</v>
      </c>
      <c r="H90" s="323">
        <v>5.25</v>
      </c>
      <c r="I90" s="62">
        <f t="shared" si="8"/>
        <v>10.5</v>
      </c>
      <c r="J90" s="44"/>
      <c r="K90" s="62">
        <f t="shared" si="9"/>
        <v>10.5</v>
      </c>
      <c r="L90" s="64"/>
      <c r="M90" s="20" t="str">
        <f t="shared" si="10"/>
        <v>Synthèse</v>
      </c>
      <c r="N90" t="str">
        <f t="shared" si="11"/>
        <v>oui</v>
      </c>
      <c r="O90" s="313" t="s">
        <v>274</v>
      </c>
      <c r="P90" s="313" t="s">
        <v>275</v>
      </c>
      <c r="Q90" s="364" t="s">
        <v>2055</v>
      </c>
      <c r="R90" s="323">
        <v>5.25</v>
      </c>
    </row>
    <row r="91" spans="1:18" ht="20.25">
      <c r="A91" s="17">
        <v>84</v>
      </c>
      <c r="B91" s="123" t="s">
        <v>96</v>
      </c>
      <c r="C91" s="123" t="s">
        <v>276</v>
      </c>
      <c r="D91" s="137">
        <v>8.25</v>
      </c>
      <c r="E91" s="156">
        <v>9.25</v>
      </c>
      <c r="F91" s="60">
        <f t="shared" si="6"/>
        <v>8.75</v>
      </c>
      <c r="G91" s="61">
        <f t="shared" si="7"/>
        <v>17.5</v>
      </c>
      <c r="H91" s="365"/>
      <c r="I91" s="62">
        <f t="shared" si="8"/>
        <v>17.5</v>
      </c>
      <c r="J91" s="44"/>
      <c r="K91" s="62">
        <f t="shared" si="9"/>
        <v>17.5</v>
      </c>
      <c r="L91" s="64"/>
      <c r="M91" s="20" t="str">
        <f t="shared" si="10"/>
        <v>Juin</v>
      </c>
      <c r="N91" t="str">
        <f t="shared" si="11"/>
        <v>oui</v>
      </c>
      <c r="O91" s="313" t="s">
        <v>96</v>
      </c>
      <c r="P91" s="313" t="s">
        <v>276</v>
      </c>
      <c r="Q91" s="364"/>
      <c r="R91" s="365"/>
    </row>
    <row r="92" spans="1:18" ht="40.5">
      <c r="A92" s="17">
        <v>85</v>
      </c>
      <c r="B92" s="123" t="s">
        <v>96</v>
      </c>
      <c r="C92" s="123" t="s">
        <v>771</v>
      </c>
      <c r="D92" s="139"/>
      <c r="E92" s="158"/>
      <c r="F92" s="60">
        <f t="shared" si="6"/>
        <v>0</v>
      </c>
      <c r="G92" s="61">
        <f t="shared" si="7"/>
        <v>0</v>
      </c>
      <c r="H92" s="365"/>
      <c r="I92" s="62">
        <f t="shared" si="8"/>
        <v>0</v>
      </c>
      <c r="J92" s="44"/>
      <c r="K92" s="62">
        <f t="shared" si="9"/>
        <v>0</v>
      </c>
      <c r="L92" s="64"/>
      <c r="M92" s="20" t="str">
        <f t="shared" si="10"/>
        <v>Juin</v>
      </c>
      <c r="N92" t="str">
        <f t="shared" si="11"/>
        <v>oui</v>
      </c>
      <c r="O92" s="313" t="s">
        <v>96</v>
      </c>
      <c r="P92" s="313" t="s">
        <v>771</v>
      </c>
      <c r="Q92" s="364"/>
      <c r="R92" s="365"/>
    </row>
    <row r="93" spans="1:18" ht="20.25">
      <c r="A93" s="17">
        <v>86</v>
      </c>
      <c r="B93" s="123" t="s">
        <v>96</v>
      </c>
      <c r="C93" s="123" t="s">
        <v>204</v>
      </c>
      <c r="D93" s="137">
        <v>11.25</v>
      </c>
      <c r="E93" s="156">
        <v>9.25</v>
      </c>
      <c r="F93" s="60">
        <f t="shared" si="6"/>
        <v>10.25</v>
      </c>
      <c r="G93" s="61">
        <f t="shared" si="7"/>
        <v>20.5</v>
      </c>
      <c r="H93" s="365"/>
      <c r="I93" s="62">
        <f t="shared" si="8"/>
        <v>20.5</v>
      </c>
      <c r="J93" s="44"/>
      <c r="K93" s="62">
        <f t="shared" si="9"/>
        <v>20.5</v>
      </c>
      <c r="L93" s="64"/>
      <c r="M93" s="20" t="str">
        <f t="shared" si="10"/>
        <v>Juin</v>
      </c>
      <c r="N93" t="str">
        <f t="shared" si="11"/>
        <v>oui</v>
      </c>
      <c r="O93" s="313" t="s">
        <v>96</v>
      </c>
      <c r="P93" s="313" t="s">
        <v>204</v>
      </c>
      <c r="Q93" s="364"/>
      <c r="R93" s="365"/>
    </row>
    <row r="94" spans="1:18" ht="40.5">
      <c r="A94" s="17">
        <v>87</v>
      </c>
      <c r="B94" s="123" t="s">
        <v>277</v>
      </c>
      <c r="C94" s="123" t="s">
        <v>278</v>
      </c>
      <c r="D94" s="137">
        <v>6.25</v>
      </c>
      <c r="E94" s="156">
        <v>5.5</v>
      </c>
      <c r="F94" s="60">
        <f t="shared" si="6"/>
        <v>5.875</v>
      </c>
      <c r="G94" s="61">
        <f t="shared" si="7"/>
        <v>11.75</v>
      </c>
      <c r="H94" s="323">
        <v>9</v>
      </c>
      <c r="I94" s="62">
        <f t="shared" si="8"/>
        <v>18</v>
      </c>
      <c r="J94" s="44"/>
      <c r="K94" s="62">
        <f t="shared" si="9"/>
        <v>18</v>
      </c>
      <c r="L94" s="64"/>
      <c r="M94" s="20" t="str">
        <f t="shared" si="10"/>
        <v>Synthèse</v>
      </c>
      <c r="N94" t="str">
        <f t="shared" si="11"/>
        <v>oui</v>
      </c>
      <c r="O94" s="313" t="s">
        <v>277</v>
      </c>
      <c r="P94" s="313" t="s">
        <v>278</v>
      </c>
      <c r="Q94" s="364" t="s">
        <v>2056</v>
      </c>
      <c r="R94" s="323">
        <v>9</v>
      </c>
    </row>
    <row r="95" spans="1:18" ht="20.25">
      <c r="A95" s="17">
        <v>88</v>
      </c>
      <c r="B95" s="123" t="s">
        <v>279</v>
      </c>
      <c r="C95" s="123" t="s">
        <v>65</v>
      </c>
      <c r="D95" s="137">
        <v>10</v>
      </c>
      <c r="E95" s="156">
        <v>13.75</v>
      </c>
      <c r="F95" s="60">
        <f t="shared" si="6"/>
        <v>11.875</v>
      </c>
      <c r="G95" s="61">
        <f t="shared" si="7"/>
        <v>23.75</v>
      </c>
      <c r="H95" s="365"/>
      <c r="I95" s="62">
        <f t="shared" si="8"/>
        <v>23.75</v>
      </c>
      <c r="J95" s="44"/>
      <c r="K95" s="62">
        <f t="shared" si="9"/>
        <v>23.75</v>
      </c>
      <c r="L95" s="64"/>
      <c r="M95" s="20" t="str">
        <f t="shared" si="10"/>
        <v>Juin</v>
      </c>
      <c r="N95" t="str">
        <f t="shared" si="11"/>
        <v>oui</v>
      </c>
      <c r="O95" s="313" t="s">
        <v>279</v>
      </c>
      <c r="P95" s="313" t="s">
        <v>65</v>
      </c>
      <c r="Q95" s="364"/>
      <c r="R95" s="365"/>
    </row>
    <row r="96" spans="1:18" ht="40.5">
      <c r="A96" s="17">
        <v>89</v>
      </c>
      <c r="B96" s="123" t="s">
        <v>280</v>
      </c>
      <c r="C96" s="123" t="s">
        <v>281</v>
      </c>
      <c r="D96" s="137">
        <v>6.75</v>
      </c>
      <c r="E96" s="156">
        <v>8.25</v>
      </c>
      <c r="F96" s="60">
        <f t="shared" si="6"/>
        <v>7.5</v>
      </c>
      <c r="G96" s="61">
        <f t="shared" si="7"/>
        <v>15</v>
      </c>
      <c r="H96" s="365"/>
      <c r="I96" s="62">
        <f t="shared" si="8"/>
        <v>15</v>
      </c>
      <c r="J96" s="44"/>
      <c r="K96" s="62">
        <f t="shared" si="9"/>
        <v>15</v>
      </c>
      <c r="L96" s="64"/>
      <c r="M96" s="20" t="str">
        <f t="shared" si="10"/>
        <v>Juin</v>
      </c>
      <c r="N96" t="str">
        <f t="shared" si="11"/>
        <v>oui</v>
      </c>
      <c r="O96" s="313" t="s">
        <v>280</v>
      </c>
      <c r="P96" s="313" t="s">
        <v>281</v>
      </c>
      <c r="Q96" s="364"/>
      <c r="R96" s="365"/>
    </row>
    <row r="97" spans="1:18" ht="20.25">
      <c r="A97" s="17">
        <v>90</v>
      </c>
      <c r="B97" s="123" t="s">
        <v>282</v>
      </c>
      <c r="C97" s="123" t="s">
        <v>283</v>
      </c>
      <c r="D97" s="137">
        <v>8</v>
      </c>
      <c r="E97" s="156">
        <v>11</v>
      </c>
      <c r="F97" s="60">
        <f t="shared" si="6"/>
        <v>9.5</v>
      </c>
      <c r="G97" s="61">
        <f t="shared" si="7"/>
        <v>19</v>
      </c>
      <c r="H97" s="365"/>
      <c r="I97" s="62">
        <f t="shared" si="8"/>
        <v>19</v>
      </c>
      <c r="J97" s="44"/>
      <c r="K97" s="62">
        <f t="shared" si="9"/>
        <v>19</v>
      </c>
      <c r="L97" s="64"/>
      <c r="M97" s="20" t="str">
        <f t="shared" si="10"/>
        <v>Juin</v>
      </c>
      <c r="N97" t="str">
        <f t="shared" si="11"/>
        <v>oui</v>
      </c>
      <c r="O97" s="313" t="s">
        <v>282</v>
      </c>
      <c r="P97" s="313" t="s">
        <v>283</v>
      </c>
      <c r="Q97" s="364"/>
      <c r="R97" s="365"/>
    </row>
    <row r="98" spans="1:18" ht="40.5">
      <c r="A98" s="17">
        <v>91</v>
      </c>
      <c r="B98" s="123" t="s">
        <v>284</v>
      </c>
      <c r="C98" s="123" t="s">
        <v>772</v>
      </c>
      <c r="D98" s="137">
        <v>5.75</v>
      </c>
      <c r="E98" s="156">
        <v>3.5</v>
      </c>
      <c r="F98" s="60">
        <f t="shared" si="6"/>
        <v>4.625</v>
      </c>
      <c r="G98" s="61">
        <f t="shared" si="7"/>
        <v>9.25</v>
      </c>
      <c r="H98" s="323">
        <v>8</v>
      </c>
      <c r="I98" s="62">
        <f t="shared" si="8"/>
        <v>16</v>
      </c>
      <c r="J98" s="44"/>
      <c r="K98" s="62">
        <f t="shared" si="9"/>
        <v>16</v>
      </c>
      <c r="L98" s="64"/>
      <c r="M98" s="20" t="str">
        <f t="shared" si="10"/>
        <v>Synthèse</v>
      </c>
      <c r="N98" t="str">
        <f t="shared" si="11"/>
        <v>oui</v>
      </c>
      <c r="O98" s="313" t="s">
        <v>284</v>
      </c>
      <c r="P98" s="313" t="s">
        <v>772</v>
      </c>
      <c r="Q98" s="364" t="s">
        <v>2057</v>
      </c>
      <c r="R98" s="323">
        <v>8</v>
      </c>
    </row>
    <row r="99" spans="1:18" ht="40.5">
      <c r="A99" s="17">
        <v>92</v>
      </c>
      <c r="B99" s="123" t="s">
        <v>285</v>
      </c>
      <c r="C99" s="123" t="s">
        <v>50</v>
      </c>
      <c r="D99" s="137">
        <v>10.25</v>
      </c>
      <c r="E99" s="156">
        <v>11</v>
      </c>
      <c r="F99" s="60">
        <f t="shared" si="6"/>
        <v>10.625</v>
      </c>
      <c r="G99" s="61">
        <f t="shared" si="7"/>
        <v>21.25</v>
      </c>
      <c r="H99" s="365"/>
      <c r="I99" s="62">
        <f t="shared" si="8"/>
        <v>21.25</v>
      </c>
      <c r="J99" s="44"/>
      <c r="K99" s="62">
        <f t="shared" si="9"/>
        <v>21.25</v>
      </c>
      <c r="L99" s="64"/>
      <c r="M99" s="20" t="str">
        <f t="shared" si="10"/>
        <v>Juin</v>
      </c>
      <c r="N99" t="str">
        <f t="shared" si="11"/>
        <v>oui</v>
      </c>
      <c r="O99" s="313" t="s">
        <v>285</v>
      </c>
      <c r="P99" s="313" t="s">
        <v>50</v>
      </c>
      <c r="Q99" s="364"/>
      <c r="R99" s="365"/>
    </row>
    <row r="100" spans="1:18" ht="20.25">
      <c r="A100" s="17">
        <v>93</v>
      </c>
      <c r="B100" s="123" t="s">
        <v>105</v>
      </c>
      <c r="C100" s="123" t="s">
        <v>52</v>
      </c>
      <c r="D100" s="137">
        <v>4.75</v>
      </c>
      <c r="E100" s="156">
        <v>8.5</v>
      </c>
      <c r="F100" s="60">
        <f t="shared" si="6"/>
        <v>6.625</v>
      </c>
      <c r="G100" s="61">
        <f t="shared" si="7"/>
        <v>13.25</v>
      </c>
      <c r="H100" s="323">
        <v>12</v>
      </c>
      <c r="I100" s="62">
        <f t="shared" si="8"/>
        <v>24</v>
      </c>
      <c r="J100" s="44"/>
      <c r="K100" s="62">
        <f t="shared" si="9"/>
        <v>24</v>
      </c>
      <c r="L100" s="64"/>
      <c r="M100" s="20" t="str">
        <f t="shared" si="10"/>
        <v>Synthèse</v>
      </c>
      <c r="N100" t="str">
        <f t="shared" si="11"/>
        <v>oui</v>
      </c>
      <c r="O100" s="313" t="s">
        <v>105</v>
      </c>
      <c r="P100" s="313" t="s">
        <v>52</v>
      </c>
      <c r="Q100" s="364" t="s">
        <v>2058</v>
      </c>
      <c r="R100" s="323">
        <v>12</v>
      </c>
    </row>
    <row r="101" spans="1:18" ht="40.5">
      <c r="A101" s="17">
        <v>94</v>
      </c>
      <c r="B101" s="123" t="s">
        <v>286</v>
      </c>
      <c r="C101" s="123" t="s">
        <v>287</v>
      </c>
      <c r="D101" s="137">
        <v>6.5</v>
      </c>
      <c r="E101" s="156">
        <v>7.5</v>
      </c>
      <c r="F101" s="60">
        <f t="shared" si="6"/>
        <v>7</v>
      </c>
      <c r="G101" s="61">
        <f t="shared" si="7"/>
        <v>14</v>
      </c>
      <c r="H101" s="365"/>
      <c r="I101" s="62">
        <f t="shared" si="8"/>
        <v>14</v>
      </c>
      <c r="J101" s="44"/>
      <c r="K101" s="62">
        <f t="shared" si="9"/>
        <v>14</v>
      </c>
      <c r="L101" s="64"/>
      <c r="M101" s="20" t="str">
        <f t="shared" si="10"/>
        <v>Juin</v>
      </c>
      <c r="N101" t="str">
        <f t="shared" si="11"/>
        <v>oui</v>
      </c>
      <c r="O101" s="313" t="s">
        <v>286</v>
      </c>
      <c r="P101" s="313" t="s">
        <v>287</v>
      </c>
      <c r="Q101" s="364"/>
      <c r="R101" s="365"/>
    </row>
    <row r="102" spans="1:18" ht="40.5">
      <c r="A102" s="17">
        <v>95</v>
      </c>
      <c r="B102" s="123" t="s">
        <v>288</v>
      </c>
      <c r="C102" s="123" t="s">
        <v>289</v>
      </c>
      <c r="D102" s="137">
        <v>2.75</v>
      </c>
      <c r="E102" s="156">
        <v>8.25</v>
      </c>
      <c r="F102" s="60">
        <f t="shared" si="6"/>
        <v>5.5</v>
      </c>
      <c r="G102" s="61">
        <f t="shared" si="7"/>
        <v>11</v>
      </c>
      <c r="H102" s="323">
        <v>7</v>
      </c>
      <c r="I102" s="62">
        <f t="shared" si="8"/>
        <v>14</v>
      </c>
      <c r="J102" s="44"/>
      <c r="K102" s="62">
        <f t="shared" si="9"/>
        <v>14</v>
      </c>
      <c r="L102" s="64"/>
      <c r="M102" s="20" t="str">
        <f t="shared" si="10"/>
        <v>Synthèse</v>
      </c>
      <c r="N102" t="str">
        <f t="shared" si="11"/>
        <v>oui</v>
      </c>
      <c r="O102" s="313" t="s">
        <v>288</v>
      </c>
      <c r="P102" s="313" t="s">
        <v>289</v>
      </c>
      <c r="Q102" s="364" t="s">
        <v>2059</v>
      </c>
      <c r="R102" s="323">
        <v>7</v>
      </c>
    </row>
    <row r="103" spans="1:18" ht="20.25">
      <c r="A103" s="17">
        <v>96</v>
      </c>
      <c r="B103" s="123" t="s">
        <v>290</v>
      </c>
      <c r="C103" s="123" t="s">
        <v>291</v>
      </c>
      <c r="D103" s="137">
        <v>14</v>
      </c>
      <c r="E103" s="156">
        <v>10</v>
      </c>
      <c r="F103" s="60">
        <f t="shared" si="6"/>
        <v>12</v>
      </c>
      <c r="G103" s="61">
        <f t="shared" si="7"/>
        <v>24</v>
      </c>
      <c r="H103" s="365"/>
      <c r="I103" s="62">
        <f t="shared" si="8"/>
        <v>24</v>
      </c>
      <c r="J103" s="44"/>
      <c r="K103" s="62">
        <f t="shared" si="9"/>
        <v>24</v>
      </c>
      <c r="L103" s="64"/>
      <c r="M103" s="20" t="str">
        <f t="shared" si="10"/>
        <v>Juin</v>
      </c>
      <c r="N103" t="str">
        <f t="shared" si="11"/>
        <v>oui</v>
      </c>
      <c r="O103" s="313" t="s">
        <v>290</v>
      </c>
      <c r="P103" s="313" t="s">
        <v>291</v>
      </c>
      <c r="Q103" s="364"/>
      <c r="R103" s="365"/>
    </row>
    <row r="104" spans="1:18" ht="20.25">
      <c r="A104" s="17">
        <v>97</v>
      </c>
      <c r="B104" s="123" t="s">
        <v>292</v>
      </c>
      <c r="C104" s="123" t="s">
        <v>64</v>
      </c>
      <c r="D104" s="137">
        <v>3.75</v>
      </c>
      <c r="E104" s="156">
        <v>9.25</v>
      </c>
      <c r="F104" s="60">
        <f t="shared" si="6"/>
        <v>6.5</v>
      </c>
      <c r="G104" s="61">
        <f t="shared" si="7"/>
        <v>13</v>
      </c>
      <c r="H104" s="323">
        <v>10</v>
      </c>
      <c r="I104" s="62">
        <f t="shared" si="8"/>
        <v>20</v>
      </c>
      <c r="J104" s="44"/>
      <c r="K104" s="62">
        <f t="shared" si="9"/>
        <v>20</v>
      </c>
      <c r="L104" s="64"/>
      <c r="M104" s="20" t="str">
        <f t="shared" si="10"/>
        <v>Synthèse</v>
      </c>
      <c r="N104" t="str">
        <f t="shared" si="11"/>
        <v>oui</v>
      </c>
      <c r="O104" s="313" t="s">
        <v>292</v>
      </c>
      <c r="P104" s="313" t="s">
        <v>64</v>
      </c>
      <c r="Q104" s="364" t="s">
        <v>2060</v>
      </c>
      <c r="R104" s="323">
        <v>10</v>
      </c>
    </row>
    <row r="105" spans="1:18" ht="20.25">
      <c r="A105" s="17">
        <v>98</v>
      </c>
      <c r="B105" s="123" t="s">
        <v>293</v>
      </c>
      <c r="C105" s="123" t="s">
        <v>294</v>
      </c>
      <c r="D105" s="137">
        <v>6.25</v>
      </c>
      <c r="E105" s="156">
        <v>5.75</v>
      </c>
      <c r="F105" s="60">
        <f t="shared" si="6"/>
        <v>6</v>
      </c>
      <c r="G105" s="61">
        <f t="shared" si="7"/>
        <v>12</v>
      </c>
      <c r="H105" s="323">
        <v>11.5</v>
      </c>
      <c r="I105" s="62">
        <f t="shared" si="8"/>
        <v>23</v>
      </c>
      <c r="J105" s="44"/>
      <c r="K105" s="62">
        <f t="shared" si="9"/>
        <v>23</v>
      </c>
      <c r="L105" s="64"/>
      <c r="M105" s="20" t="str">
        <f t="shared" si="10"/>
        <v>Synthèse</v>
      </c>
      <c r="N105" t="str">
        <f t="shared" si="11"/>
        <v>oui</v>
      </c>
      <c r="O105" s="313" t="s">
        <v>293</v>
      </c>
      <c r="P105" s="313" t="s">
        <v>294</v>
      </c>
      <c r="Q105" s="364" t="s">
        <v>2061</v>
      </c>
      <c r="R105" s="323">
        <v>11.5</v>
      </c>
    </row>
    <row r="106" spans="1:18" ht="20.25">
      <c r="A106" s="17">
        <v>99</v>
      </c>
      <c r="B106" s="123" t="s">
        <v>295</v>
      </c>
      <c r="C106" s="123" t="s">
        <v>296</v>
      </c>
      <c r="D106" s="137">
        <v>9</v>
      </c>
      <c r="E106" s="156">
        <v>15.5</v>
      </c>
      <c r="F106" s="60">
        <f t="shared" si="6"/>
        <v>12.25</v>
      </c>
      <c r="G106" s="61">
        <f t="shared" si="7"/>
        <v>24.5</v>
      </c>
      <c r="H106" s="365"/>
      <c r="I106" s="62">
        <f t="shared" si="8"/>
        <v>24.5</v>
      </c>
      <c r="J106" s="44"/>
      <c r="K106" s="62">
        <f t="shared" si="9"/>
        <v>24.5</v>
      </c>
      <c r="L106" s="64"/>
      <c r="M106" s="20" t="str">
        <f t="shared" si="10"/>
        <v>Juin</v>
      </c>
      <c r="N106" t="str">
        <f t="shared" si="11"/>
        <v>oui</v>
      </c>
      <c r="O106" s="313" t="s">
        <v>295</v>
      </c>
      <c r="P106" s="313" t="s">
        <v>296</v>
      </c>
      <c r="Q106" s="364"/>
      <c r="R106" s="365"/>
    </row>
    <row r="107" spans="1:18" ht="40.5">
      <c r="A107" s="17">
        <v>100</v>
      </c>
      <c r="B107" s="123" t="s">
        <v>297</v>
      </c>
      <c r="C107" s="123" t="s">
        <v>298</v>
      </c>
      <c r="D107" s="137">
        <v>8</v>
      </c>
      <c r="E107" s="156">
        <v>8.5</v>
      </c>
      <c r="F107" s="60">
        <f t="shared" si="6"/>
        <v>8.25</v>
      </c>
      <c r="G107" s="61">
        <f t="shared" si="7"/>
        <v>16.5</v>
      </c>
      <c r="H107" s="365"/>
      <c r="I107" s="62">
        <f t="shared" si="8"/>
        <v>16.5</v>
      </c>
      <c r="J107" s="44"/>
      <c r="K107" s="62">
        <f t="shared" si="9"/>
        <v>16.5</v>
      </c>
      <c r="L107" s="64"/>
      <c r="M107" s="20" t="str">
        <f t="shared" si="10"/>
        <v>Juin</v>
      </c>
      <c r="N107" t="str">
        <f t="shared" si="11"/>
        <v>oui</v>
      </c>
      <c r="O107" s="313" t="s">
        <v>297</v>
      </c>
      <c r="P107" s="313" t="s">
        <v>298</v>
      </c>
      <c r="Q107" s="364"/>
      <c r="R107" s="365"/>
    </row>
    <row r="108" spans="1:18" ht="20.25">
      <c r="A108" s="17">
        <v>101</v>
      </c>
      <c r="B108" s="124" t="s">
        <v>299</v>
      </c>
      <c r="C108" s="124" t="s">
        <v>300</v>
      </c>
      <c r="D108" s="139"/>
      <c r="E108" s="158"/>
      <c r="F108" s="60">
        <f t="shared" si="6"/>
        <v>0</v>
      </c>
      <c r="G108" s="61">
        <f t="shared" si="7"/>
        <v>0</v>
      </c>
      <c r="H108" s="365"/>
      <c r="I108" s="62">
        <f t="shared" si="8"/>
        <v>0</v>
      </c>
      <c r="J108" s="44"/>
      <c r="K108" s="62">
        <f t="shared" si="9"/>
        <v>0</v>
      </c>
      <c r="L108" s="64"/>
      <c r="M108" s="20" t="str">
        <f t="shared" si="10"/>
        <v>Juin</v>
      </c>
      <c r="N108" t="str">
        <f t="shared" si="11"/>
        <v>oui</v>
      </c>
      <c r="O108" s="313" t="s">
        <v>299</v>
      </c>
      <c r="P108" s="313" t="s">
        <v>300</v>
      </c>
      <c r="Q108" s="364"/>
      <c r="R108" s="365"/>
    </row>
    <row r="109" spans="1:18" ht="40.5">
      <c r="A109" s="17">
        <v>102</v>
      </c>
      <c r="B109" s="123" t="s">
        <v>301</v>
      </c>
      <c r="C109" s="123" t="s">
        <v>302</v>
      </c>
      <c r="D109" s="137">
        <v>8.5</v>
      </c>
      <c r="E109" s="156">
        <v>8</v>
      </c>
      <c r="F109" s="60">
        <f t="shared" si="6"/>
        <v>8.25</v>
      </c>
      <c r="G109" s="61">
        <f t="shared" si="7"/>
        <v>16.5</v>
      </c>
      <c r="H109" s="365"/>
      <c r="I109" s="62">
        <f t="shared" si="8"/>
        <v>16.5</v>
      </c>
      <c r="J109" s="44"/>
      <c r="K109" s="62">
        <f t="shared" si="9"/>
        <v>16.5</v>
      </c>
      <c r="L109" s="64"/>
      <c r="M109" s="20" t="str">
        <f t="shared" si="10"/>
        <v>Juin</v>
      </c>
      <c r="N109" t="str">
        <f t="shared" si="11"/>
        <v>oui</v>
      </c>
      <c r="O109" s="313" t="s">
        <v>301</v>
      </c>
      <c r="P109" s="313" t="s">
        <v>302</v>
      </c>
      <c r="Q109" s="364"/>
      <c r="R109" s="365"/>
    </row>
    <row r="110" spans="1:18" ht="20.25">
      <c r="A110" s="17">
        <v>103</v>
      </c>
      <c r="B110" s="123" t="s">
        <v>303</v>
      </c>
      <c r="C110" s="123" t="s">
        <v>304</v>
      </c>
      <c r="D110" s="137">
        <v>5.5</v>
      </c>
      <c r="E110" s="156">
        <v>4.5</v>
      </c>
      <c r="F110" s="60">
        <f t="shared" si="6"/>
        <v>5</v>
      </c>
      <c r="G110" s="61">
        <f t="shared" si="7"/>
        <v>10</v>
      </c>
      <c r="H110" s="323">
        <v>4.5</v>
      </c>
      <c r="I110" s="62">
        <f t="shared" si="8"/>
        <v>10</v>
      </c>
      <c r="J110" s="44"/>
      <c r="K110" s="62">
        <f t="shared" si="9"/>
        <v>10</v>
      </c>
      <c r="L110" s="64"/>
      <c r="M110" s="20" t="str">
        <f t="shared" si="10"/>
        <v>Synthèse</v>
      </c>
      <c r="N110" t="str">
        <f t="shared" si="11"/>
        <v>oui</v>
      </c>
      <c r="O110" s="313" t="s">
        <v>303</v>
      </c>
      <c r="P110" s="313" t="s">
        <v>304</v>
      </c>
      <c r="Q110" s="364" t="s">
        <v>2062</v>
      </c>
      <c r="R110" s="323">
        <v>4.5</v>
      </c>
    </row>
    <row r="111" spans="1:18" ht="20.25">
      <c r="A111" s="17">
        <v>104</v>
      </c>
      <c r="B111" s="123" t="s">
        <v>305</v>
      </c>
      <c r="C111" s="123" t="s">
        <v>306</v>
      </c>
      <c r="D111" s="137">
        <v>8.25</v>
      </c>
      <c r="E111" s="156">
        <v>7.5</v>
      </c>
      <c r="F111" s="60">
        <f t="shared" si="6"/>
        <v>7.875</v>
      </c>
      <c r="G111" s="61">
        <f t="shared" si="7"/>
        <v>15.75</v>
      </c>
      <c r="H111" s="323">
        <v>10</v>
      </c>
      <c r="I111" s="62">
        <f t="shared" si="8"/>
        <v>20</v>
      </c>
      <c r="J111" s="44"/>
      <c r="K111" s="62">
        <f t="shared" si="9"/>
        <v>20</v>
      </c>
      <c r="L111" s="64"/>
      <c r="M111" s="20" t="str">
        <f t="shared" si="10"/>
        <v>Synthèse</v>
      </c>
      <c r="N111" t="str">
        <f t="shared" si="11"/>
        <v>oui</v>
      </c>
      <c r="O111" s="313" t="s">
        <v>305</v>
      </c>
      <c r="P111" s="313" t="s">
        <v>306</v>
      </c>
      <c r="Q111" s="364" t="s">
        <v>2063</v>
      </c>
      <c r="R111" s="323">
        <v>10</v>
      </c>
    </row>
    <row r="112" spans="1:18" ht="31.5">
      <c r="A112" s="17">
        <v>105</v>
      </c>
      <c r="B112" s="123" t="s">
        <v>307</v>
      </c>
      <c r="C112" s="123" t="s">
        <v>206</v>
      </c>
      <c r="D112" s="137">
        <v>9</v>
      </c>
      <c r="E112" s="156">
        <v>2</v>
      </c>
      <c r="F112" s="60">
        <f t="shared" si="6"/>
        <v>5.5</v>
      </c>
      <c r="G112" s="61">
        <f t="shared" si="7"/>
        <v>11</v>
      </c>
      <c r="H112" s="323">
        <v>6</v>
      </c>
      <c r="I112" s="62">
        <f t="shared" si="8"/>
        <v>12</v>
      </c>
      <c r="J112" s="44"/>
      <c r="K112" s="62">
        <f t="shared" si="9"/>
        <v>12</v>
      </c>
      <c r="L112" s="64"/>
      <c r="M112" s="20" t="str">
        <f t="shared" si="10"/>
        <v>Synthèse</v>
      </c>
      <c r="N112" t="str">
        <f t="shared" si="11"/>
        <v>oui</v>
      </c>
      <c r="O112" s="313" t="s">
        <v>307</v>
      </c>
      <c r="P112" s="313" t="s">
        <v>206</v>
      </c>
      <c r="Q112" s="364" t="s">
        <v>2064</v>
      </c>
      <c r="R112" s="323">
        <v>6</v>
      </c>
    </row>
    <row r="113" spans="1:18" ht="40.5">
      <c r="A113" s="17">
        <v>106</v>
      </c>
      <c r="B113" s="123" t="s">
        <v>308</v>
      </c>
      <c r="C113" s="123" t="s">
        <v>309</v>
      </c>
      <c r="D113" s="137">
        <v>5.75</v>
      </c>
      <c r="E113" s="156">
        <v>14.25</v>
      </c>
      <c r="F113" s="60">
        <f t="shared" si="6"/>
        <v>10</v>
      </c>
      <c r="G113" s="61">
        <f t="shared" si="7"/>
        <v>20</v>
      </c>
      <c r="H113" s="365"/>
      <c r="I113" s="62">
        <f t="shared" si="8"/>
        <v>20</v>
      </c>
      <c r="J113" s="44"/>
      <c r="K113" s="62">
        <f t="shared" si="9"/>
        <v>20</v>
      </c>
      <c r="L113" s="64"/>
      <c r="M113" s="20" t="str">
        <f t="shared" si="10"/>
        <v>Juin</v>
      </c>
      <c r="N113" t="str">
        <f t="shared" si="11"/>
        <v>oui</v>
      </c>
      <c r="O113" s="313" t="s">
        <v>308</v>
      </c>
      <c r="P113" s="313" t="s">
        <v>309</v>
      </c>
      <c r="Q113" s="364"/>
      <c r="R113" s="365"/>
    </row>
    <row r="114" spans="1:18" ht="40.5">
      <c r="A114" s="17">
        <v>107</v>
      </c>
      <c r="B114" s="123" t="s">
        <v>310</v>
      </c>
      <c r="C114" s="123" t="s">
        <v>311</v>
      </c>
      <c r="D114" s="137">
        <v>10.25</v>
      </c>
      <c r="E114" s="156">
        <v>10.25</v>
      </c>
      <c r="F114" s="60">
        <f t="shared" si="6"/>
        <v>10.25</v>
      </c>
      <c r="G114" s="61">
        <f t="shared" si="7"/>
        <v>20.5</v>
      </c>
      <c r="H114" s="365"/>
      <c r="I114" s="62">
        <f t="shared" si="8"/>
        <v>20.5</v>
      </c>
      <c r="J114" s="44"/>
      <c r="K114" s="62">
        <f t="shared" si="9"/>
        <v>20.5</v>
      </c>
      <c r="L114" s="64"/>
      <c r="M114" s="20" t="str">
        <f t="shared" si="10"/>
        <v>Juin</v>
      </c>
      <c r="N114" t="str">
        <f t="shared" si="11"/>
        <v>oui</v>
      </c>
      <c r="O114" s="313" t="s">
        <v>310</v>
      </c>
      <c r="P114" s="313" t="s">
        <v>311</v>
      </c>
      <c r="Q114" s="364"/>
      <c r="R114" s="365"/>
    </row>
    <row r="115" spans="1:18" ht="40.5">
      <c r="A115" s="17">
        <v>108</v>
      </c>
      <c r="B115" s="123" t="s">
        <v>312</v>
      </c>
      <c r="C115" s="123" t="s">
        <v>313</v>
      </c>
      <c r="D115" s="137">
        <v>6.25</v>
      </c>
      <c r="E115" s="156">
        <v>5.5</v>
      </c>
      <c r="F115" s="60">
        <f t="shared" si="6"/>
        <v>5.875</v>
      </c>
      <c r="G115" s="61">
        <f t="shared" si="7"/>
        <v>11.75</v>
      </c>
      <c r="H115" s="323">
        <v>7</v>
      </c>
      <c r="I115" s="62">
        <f t="shared" si="8"/>
        <v>14</v>
      </c>
      <c r="J115" s="44"/>
      <c r="K115" s="62">
        <f t="shared" si="9"/>
        <v>14</v>
      </c>
      <c r="L115" s="64"/>
      <c r="M115" s="20" t="str">
        <f t="shared" si="10"/>
        <v>Synthèse</v>
      </c>
      <c r="N115" t="str">
        <f t="shared" si="11"/>
        <v>oui</v>
      </c>
      <c r="O115" s="313" t="s">
        <v>312</v>
      </c>
      <c r="P115" s="313" t="s">
        <v>313</v>
      </c>
      <c r="Q115" s="364" t="s">
        <v>2065</v>
      </c>
      <c r="R115" s="323">
        <v>7</v>
      </c>
    </row>
    <row r="116" spans="1:18" ht="40.5">
      <c r="A116" s="17">
        <v>109</v>
      </c>
      <c r="B116" s="123" t="s">
        <v>314</v>
      </c>
      <c r="C116" s="123" t="s">
        <v>315</v>
      </c>
      <c r="D116" s="137">
        <v>5</v>
      </c>
      <c r="E116" s="156">
        <v>8</v>
      </c>
      <c r="F116" s="60">
        <f t="shared" si="6"/>
        <v>6.5</v>
      </c>
      <c r="G116" s="61">
        <f t="shared" si="7"/>
        <v>13</v>
      </c>
      <c r="H116" s="323">
        <v>11</v>
      </c>
      <c r="I116" s="62">
        <f t="shared" si="8"/>
        <v>22</v>
      </c>
      <c r="J116" s="44"/>
      <c r="K116" s="62">
        <f t="shared" si="9"/>
        <v>22</v>
      </c>
      <c r="L116" s="64"/>
      <c r="M116" s="20" t="str">
        <f t="shared" si="10"/>
        <v>Synthèse</v>
      </c>
      <c r="N116" t="str">
        <f t="shared" si="11"/>
        <v>oui</v>
      </c>
      <c r="O116" s="313" t="s">
        <v>314</v>
      </c>
      <c r="P116" s="313" t="s">
        <v>315</v>
      </c>
      <c r="Q116" s="364" t="s">
        <v>2066</v>
      </c>
      <c r="R116" s="323">
        <v>11</v>
      </c>
    </row>
    <row r="117" spans="1:18" ht="40.5">
      <c r="A117" s="17">
        <v>110</v>
      </c>
      <c r="B117" s="123" t="s">
        <v>316</v>
      </c>
      <c r="C117" s="123" t="s">
        <v>317</v>
      </c>
      <c r="D117" s="137">
        <v>12.75</v>
      </c>
      <c r="E117" s="156">
        <v>10.25</v>
      </c>
      <c r="F117" s="60">
        <f t="shared" si="6"/>
        <v>11.5</v>
      </c>
      <c r="G117" s="61">
        <f t="shared" si="7"/>
        <v>23</v>
      </c>
      <c r="H117" s="365"/>
      <c r="I117" s="62">
        <f t="shared" si="8"/>
        <v>23</v>
      </c>
      <c r="J117" s="44"/>
      <c r="K117" s="62">
        <f t="shared" si="9"/>
        <v>23</v>
      </c>
      <c r="L117" s="64"/>
      <c r="M117" s="20" t="str">
        <f t="shared" si="10"/>
        <v>Juin</v>
      </c>
      <c r="N117" t="str">
        <f t="shared" si="11"/>
        <v>oui</v>
      </c>
      <c r="O117" s="313" t="s">
        <v>316</v>
      </c>
      <c r="P117" s="313" t="s">
        <v>317</v>
      </c>
      <c r="Q117" s="364"/>
      <c r="R117" s="365"/>
    </row>
    <row r="118" spans="1:18" ht="40.5">
      <c r="A118" s="17">
        <v>111</v>
      </c>
      <c r="B118" s="123" t="s">
        <v>318</v>
      </c>
      <c r="C118" s="123" t="s">
        <v>43</v>
      </c>
      <c r="D118" s="137">
        <v>7.25</v>
      </c>
      <c r="E118" s="156">
        <v>5.75</v>
      </c>
      <c r="F118" s="60">
        <f t="shared" si="6"/>
        <v>6.5</v>
      </c>
      <c r="G118" s="61">
        <f t="shared" si="7"/>
        <v>13</v>
      </c>
      <c r="H118" s="365"/>
      <c r="I118" s="62">
        <f t="shared" si="8"/>
        <v>13</v>
      </c>
      <c r="J118" s="44"/>
      <c r="K118" s="62">
        <f t="shared" si="9"/>
        <v>13</v>
      </c>
      <c r="L118" s="64"/>
      <c r="M118" s="20" t="str">
        <f t="shared" si="10"/>
        <v>Juin</v>
      </c>
      <c r="N118" t="str">
        <f t="shared" si="11"/>
        <v>oui</v>
      </c>
      <c r="O118" s="313" t="s">
        <v>318</v>
      </c>
      <c r="P118" s="313" t="s">
        <v>43</v>
      </c>
      <c r="Q118" s="364"/>
      <c r="R118" s="365"/>
    </row>
    <row r="119" spans="1:18" ht="40.5">
      <c r="A119" s="17">
        <v>112</v>
      </c>
      <c r="B119" s="123" t="s">
        <v>319</v>
      </c>
      <c r="C119" s="123" t="s">
        <v>320</v>
      </c>
      <c r="D119" s="137">
        <v>1</v>
      </c>
      <c r="E119" s="156">
        <v>6</v>
      </c>
      <c r="F119" s="60">
        <f t="shared" si="6"/>
        <v>3.5</v>
      </c>
      <c r="G119" s="61">
        <f t="shared" si="7"/>
        <v>7</v>
      </c>
      <c r="H119" s="323">
        <v>6</v>
      </c>
      <c r="I119" s="62">
        <f t="shared" si="8"/>
        <v>12</v>
      </c>
      <c r="J119" s="44"/>
      <c r="K119" s="62">
        <f t="shared" si="9"/>
        <v>12</v>
      </c>
      <c r="L119" s="64"/>
      <c r="M119" s="20" t="str">
        <f t="shared" si="10"/>
        <v>Synthèse</v>
      </c>
      <c r="N119" t="str">
        <f t="shared" si="11"/>
        <v>oui</v>
      </c>
      <c r="O119" s="313" t="s">
        <v>319</v>
      </c>
      <c r="P119" s="313" t="s">
        <v>320</v>
      </c>
      <c r="Q119" s="364" t="s">
        <v>2067</v>
      </c>
      <c r="R119" s="323">
        <v>6</v>
      </c>
    </row>
    <row r="120" spans="1:18" ht="20.25">
      <c r="A120" s="17">
        <v>113</v>
      </c>
      <c r="B120" s="123" t="s">
        <v>321</v>
      </c>
      <c r="C120" s="123" t="s">
        <v>322</v>
      </c>
      <c r="D120" s="139"/>
      <c r="E120" s="158"/>
      <c r="F120" s="60">
        <f t="shared" si="6"/>
        <v>0</v>
      </c>
      <c r="G120" s="61">
        <f t="shared" si="7"/>
        <v>0</v>
      </c>
      <c r="H120" s="365"/>
      <c r="I120" s="62">
        <f t="shared" si="8"/>
        <v>0</v>
      </c>
      <c r="J120" s="44"/>
      <c r="K120" s="62">
        <f t="shared" si="9"/>
        <v>0</v>
      </c>
      <c r="L120" s="64"/>
      <c r="M120" s="20" t="str">
        <f t="shared" si="10"/>
        <v>Juin</v>
      </c>
      <c r="N120" t="str">
        <f t="shared" si="11"/>
        <v>oui</v>
      </c>
      <c r="O120" s="313" t="s">
        <v>321</v>
      </c>
      <c r="P120" s="313" t="s">
        <v>322</v>
      </c>
      <c r="Q120" s="364"/>
      <c r="R120" s="365"/>
    </row>
    <row r="121" spans="1:18" ht="40.5">
      <c r="A121" s="17">
        <v>114</v>
      </c>
      <c r="B121" s="123" t="s">
        <v>323</v>
      </c>
      <c r="C121" s="123" t="s">
        <v>324</v>
      </c>
      <c r="D121" s="137">
        <v>2.25</v>
      </c>
      <c r="E121" s="156">
        <v>3.5</v>
      </c>
      <c r="F121" s="60">
        <f t="shared" si="6"/>
        <v>2.875</v>
      </c>
      <c r="G121" s="61">
        <f t="shared" si="7"/>
        <v>5.75</v>
      </c>
      <c r="H121" s="323">
        <v>10</v>
      </c>
      <c r="I121" s="62">
        <f t="shared" si="8"/>
        <v>20</v>
      </c>
      <c r="J121" s="44"/>
      <c r="K121" s="62">
        <f t="shared" si="9"/>
        <v>20</v>
      </c>
      <c r="L121" s="64"/>
      <c r="M121" s="20" t="str">
        <f t="shared" si="10"/>
        <v>Synthèse</v>
      </c>
      <c r="N121" t="str">
        <f t="shared" si="11"/>
        <v>oui</v>
      </c>
      <c r="O121" s="313" t="s">
        <v>323</v>
      </c>
      <c r="P121" s="313" t="s">
        <v>324</v>
      </c>
      <c r="Q121" s="364" t="s">
        <v>2068</v>
      </c>
      <c r="R121" s="323">
        <v>10</v>
      </c>
    </row>
    <row r="122" spans="1:18" ht="31.5">
      <c r="A122" s="17">
        <v>115</v>
      </c>
      <c r="B122" s="123" t="s">
        <v>325</v>
      </c>
      <c r="C122" s="123" t="s">
        <v>326</v>
      </c>
      <c r="D122" s="137">
        <v>9</v>
      </c>
      <c r="E122" s="156">
        <v>10.75</v>
      </c>
      <c r="F122" s="60">
        <f t="shared" si="6"/>
        <v>9.875</v>
      </c>
      <c r="G122" s="61">
        <f t="shared" si="7"/>
        <v>19.75</v>
      </c>
      <c r="H122" s="365"/>
      <c r="I122" s="62">
        <f t="shared" si="8"/>
        <v>19.75</v>
      </c>
      <c r="J122" s="44"/>
      <c r="K122" s="62">
        <f t="shared" si="9"/>
        <v>19.75</v>
      </c>
      <c r="L122" s="64"/>
      <c r="M122" s="20" t="str">
        <f t="shared" si="10"/>
        <v>Juin</v>
      </c>
      <c r="N122" t="str">
        <f t="shared" si="11"/>
        <v>oui</v>
      </c>
      <c r="O122" s="313" t="s">
        <v>325</v>
      </c>
      <c r="P122" s="313" t="s">
        <v>326</v>
      </c>
      <c r="Q122" s="364"/>
      <c r="R122" s="365"/>
    </row>
    <row r="123" spans="1:18" ht="40.5">
      <c r="A123" s="17">
        <v>116</v>
      </c>
      <c r="B123" s="123" t="s">
        <v>327</v>
      </c>
      <c r="C123" s="123" t="s">
        <v>328</v>
      </c>
      <c r="D123" s="137">
        <v>3</v>
      </c>
      <c r="E123" s="156">
        <v>10.75</v>
      </c>
      <c r="F123" s="60">
        <f t="shared" si="6"/>
        <v>6.875</v>
      </c>
      <c r="G123" s="61">
        <f t="shared" si="7"/>
        <v>13.75</v>
      </c>
      <c r="H123" s="323">
        <v>7</v>
      </c>
      <c r="I123" s="62">
        <f t="shared" si="8"/>
        <v>14</v>
      </c>
      <c r="J123" s="44"/>
      <c r="K123" s="62">
        <f t="shared" si="9"/>
        <v>14</v>
      </c>
      <c r="L123" s="64"/>
      <c r="M123" s="20" t="str">
        <f t="shared" si="10"/>
        <v>Synthèse</v>
      </c>
      <c r="N123" t="str">
        <f t="shared" si="11"/>
        <v>oui</v>
      </c>
      <c r="O123" s="313" t="s">
        <v>327</v>
      </c>
      <c r="P123" s="313" t="s">
        <v>328</v>
      </c>
      <c r="Q123" s="364" t="s">
        <v>2069</v>
      </c>
      <c r="R123" s="323">
        <v>7</v>
      </c>
    </row>
    <row r="124" spans="1:18" ht="40.5">
      <c r="A124" s="17">
        <v>117</v>
      </c>
      <c r="B124" s="123" t="s">
        <v>329</v>
      </c>
      <c r="C124" s="123" t="s">
        <v>330</v>
      </c>
      <c r="D124" s="137">
        <v>1.25</v>
      </c>
      <c r="E124" s="156">
        <v>5.75</v>
      </c>
      <c r="F124" s="60">
        <f t="shared" si="6"/>
        <v>3.5</v>
      </c>
      <c r="G124" s="61">
        <f t="shared" si="7"/>
        <v>7</v>
      </c>
      <c r="H124" s="323">
        <v>6</v>
      </c>
      <c r="I124" s="62">
        <f t="shared" si="8"/>
        <v>12</v>
      </c>
      <c r="J124" s="44"/>
      <c r="K124" s="62">
        <f t="shared" si="9"/>
        <v>12</v>
      </c>
      <c r="L124" s="64"/>
      <c r="M124" s="20" t="str">
        <f t="shared" si="10"/>
        <v>Synthèse</v>
      </c>
      <c r="N124" t="str">
        <f t="shared" si="11"/>
        <v>oui</v>
      </c>
      <c r="O124" s="313" t="s">
        <v>329</v>
      </c>
      <c r="P124" s="313" t="s">
        <v>330</v>
      </c>
      <c r="Q124" s="364" t="s">
        <v>2070</v>
      </c>
      <c r="R124" s="323">
        <v>6</v>
      </c>
    </row>
    <row r="125" spans="1:18" ht="40.5">
      <c r="A125" s="17">
        <v>118</v>
      </c>
      <c r="B125" s="123" t="s">
        <v>331</v>
      </c>
      <c r="C125" s="123" t="s">
        <v>332</v>
      </c>
      <c r="D125" s="138">
        <v>12</v>
      </c>
      <c r="E125" s="156">
        <v>13.75</v>
      </c>
      <c r="F125" s="60">
        <f t="shared" si="6"/>
        <v>12.875</v>
      </c>
      <c r="G125" s="61">
        <f t="shared" si="7"/>
        <v>25.75</v>
      </c>
      <c r="H125" s="365"/>
      <c r="I125" s="62">
        <f t="shared" si="8"/>
        <v>25.75</v>
      </c>
      <c r="J125" s="44"/>
      <c r="K125" s="62">
        <f t="shared" si="9"/>
        <v>25.75</v>
      </c>
      <c r="L125" s="64"/>
      <c r="M125" s="20" t="str">
        <f t="shared" si="10"/>
        <v>Juin</v>
      </c>
      <c r="N125" t="str">
        <f t="shared" si="11"/>
        <v>oui</v>
      </c>
      <c r="O125" s="313" t="s">
        <v>331</v>
      </c>
      <c r="P125" s="313" t="s">
        <v>332</v>
      </c>
      <c r="Q125" s="364"/>
      <c r="R125" s="365"/>
    </row>
    <row r="126" spans="1:18" ht="40.5">
      <c r="A126" s="17">
        <v>119</v>
      </c>
      <c r="B126" s="123" t="s">
        <v>74</v>
      </c>
      <c r="C126" s="123" t="s">
        <v>333</v>
      </c>
      <c r="D126" s="137">
        <v>7</v>
      </c>
      <c r="E126" s="156">
        <v>2.5</v>
      </c>
      <c r="F126" s="60">
        <f t="shared" si="6"/>
        <v>4.75</v>
      </c>
      <c r="G126" s="61">
        <f t="shared" si="7"/>
        <v>9.5</v>
      </c>
      <c r="H126" s="323">
        <v>10</v>
      </c>
      <c r="I126" s="62">
        <f t="shared" si="8"/>
        <v>20</v>
      </c>
      <c r="J126" s="44"/>
      <c r="K126" s="62">
        <f t="shared" si="9"/>
        <v>20</v>
      </c>
      <c r="L126" s="64"/>
      <c r="M126" s="20" t="str">
        <f t="shared" si="10"/>
        <v>Synthèse</v>
      </c>
      <c r="N126" t="str">
        <f t="shared" si="11"/>
        <v>oui</v>
      </c>
      <c r="O126" s="313" t="s">
        <v>74</v>
      </c>
      <c r="P126" s="313" t="s">
        <v>333</v>
      </c>
      <c r="Q126" s="364" t="s">
        <v>2071</v>
      </c>
      <c r="R126" s="323">
        <v>10</v>
      </c>
    </row>
    <row r="127" spans="1:18" ht="40.5">
      <c r="A127" s="17">
        <v>120</v>
      </c>
      <c r="B127" s="123" t="s">
        <v>334</v>
      </c>
      <c r="C127" s="123" t="s">
        <v>73</v>
      </c>
      <c r="D127" s="137">
        <v>10.75</v>
      </c>
      <c r="E127" s="156">
        <v>8.5</v>
      </c>
      <c r="F127" s="60">
        <f t="shared" si="6"/>
        <v>9.625</v>
      </c>
      <c r="G127" s="61">
        <f t="shared" si="7"/>
        <v>19.25</v>
      </c>
      <c r="H127" s="323">
        <v>7</v>
      </c>
      <c r="I127" s="62">
        <f t="shared" si="8"/>
        <v>19.25</v>
      </c>
      <c r="J127" s="44"/>
      <c r="K127" s="62">
        <f t="shared" si="9"/>
        <v>19.25</v>
      </c>
      <c r="L127" s="64"/>
      <c r="M127" s="20" t="str">
        <f t="shared" si="10"/>
        <v>Synthèse</v>
      </c>
      <c r="N127" t="str">
        <f t="shared" si="11"/>
        <v>oui</v>
      </c>
      <c r="O127" s="313" t="s">
        <v>334</v>
      </c>
      <c r="P127" s="313" t="s">
        <v>73</v>
      </c>
      <c r="Q127" s="364" t="s">
        <v>2072</v>
      </c>
      <c r="R127" s="323">
        <v>7</v>
      </c>
    </row>
    <row r="128" spans="1:18" ht="40.5">
      <c r="A128" s="17">
        <v>121</v>
      </c>
      <c r="B128" s="123" t="s">
        <v>335</v>
      </c>
      <c r="C128" s="123" t="s">
        <v>45</v>
      </c>
      <c r="D128" s="137">
        <v>12</v>
      </c>
      <c r="E128" s="156">
        <v>10.5</v>
      </c>
      <c r="F128" s="60">
        <f t="shared" si="6"/>
        <v>11.25</v>
      </c>
      <c r="G128" s="61">
        <f t="shared" si="7"/>
        <v>22.5</v>
      </c>
      <c r="H128" s="365"/>
      <c r="I128" s="62">
        <f t="shared" si="8"/>
        <v>22.5</v>
      </c>
      <c r="J128" s="44"/>
      <c r="K128" s="62">
        <f t="shared" si="9"/>
        <v>22.5</v>
      </c>
      <c r="L128" s="64"/>
      <c r="M128" s="20" t="str">
        <f t="shared" si="10"/>
        <v>Juin</v>
      </c>
      <c r="N128" t="str">
        <f t="shared" si="11"/>
        <v>oui</v>
      </c>
      <c r="O128" s="313" t="s">
        <v>335</v>
      </c>
      <c r="P128" s="313" t="s">
        <v>45</v>
      </c>
      <c r="Q128" s="364"/>
      <c r="R128" s="365"/>
    </row>
    <row r="129" spans="1:18" ht="40.5">
      <c r="A129" s="17">
        <v>122</v>
      </c>
      <c r="B129" s="123" t="s">
        <v>336</v>
      </c>
      <c r="C129" s="123" t="s">
        <v>337</v>
      </c>
      <c r="D129" s="137">
        <v>10.75</v>
      </c>
      <c r="E129" s="156">
        <v>9.5</v>
      </c>
      <c r="F129" s="60">
        <f t="shared" si="6"/>
        <v>10.125</v>
      </c>
      <c r="G129" s="61">
        <f t="shared" si="7"/>
        <v>20.25</v>
      </c>
      <c r="H129" s="365"/>
      <c r="I129" s="62">
        <f t="shared" si="8"/>
        <v>20.25</v>
      </c>
      <c r="J129" s="44"/>
      <c r="K129" s="62">
        <f t="shared" si="9"/>
        <v>20.25</v>
      </c>
      <c r="L129" s="64"/>
      <c r="M129" s="20" t="str">
        <f t="shared" si="10"/>
        <v>Juin</v>
      </c>
      <c r="N129" t="str">
        <f t="shared" si="11"/>
        <v>oui</v>
      </c>
      <c r="O129" s="313" t="s">
        <v>336</v>
      </c>
      <c r="P129" s="313" t="s">
        <v>337</v>
      </c>
      <c r="Q129" s="364"/>
      <c r="R129" s="365"/>
    </row>
    <row r="130" spans="1:18" ht="40.5">
      <c r="A130" s="17">
        <v>123</v>
      </c>
      <c r="B130" s="123" t="s">
        <v>338</v>
      </c>
      <c r="C130" s="123" t="s">
        <v>339</v>
      </c>
      <c r="D130" s="137">
        <v>1.75</v>
      </c>
      <c r="E130" s="156">
        <v>4</v>
      </c>
      <c r="F130" s="60">
        <f t="shared" si="6"/>
        <v>2.875</v>
      </c>
      <c r="G130" s="61">
        <f t="shared" si="7"/>
        <v>5.75</v>
      </c>
      <c r="H130" s="323">
        <v>5.5</v>
      </c>
      <c r="I130" s="62">
        <f t="shared" si="8"/>
        <v>11</v>
      </c>
      <c r="J130" s="44"/>
      <c r="K130" s="62">
        <f t="shared" si="9"/>
        <v>11</v>
      </c>
      <c r="L130" s="64"/>
      <c r="M130" s="20" t="str">
        <f t="shared" si="10"/>
        <v>Synthèse</v>
      </c>
      <c r="N130" t="str">
        <f t="shared" si="11"/>
        <v>oui</v>
      </c>
      <c r="O130" s="313" t="s">
        <v>338</v>
      </c>
      <c r="P130" s="313" t="s">
        <v>339</v>
      </c>
      <c r="Q130" s="364" t="s">
        <v>2073</v>
      </c>
      <c r="R130" s="323">
        <v>5.5</v>
      </c>
    </row>
    <row r="131" spans="1:18" ht="40.5">
      <c r="A131" s="17">
        <v>124</v>
      </c>
      <c r="B131" s="123" t="s">
        <v>340</v>
      </c>
      <c r="C131" s="123" t="s">
        <v>341</v>
      </c>
      <c r="D131" s="137">
        <v>2</v>
      </c>
      <c r="E131" s="156">
        <v>3.5</v>
      </c>
      <c r="F131" s="60">
        <f t="shared" si="6"/>
        <v>2.75</v>
      </c>
      <c r="G131" s="61">
        <f t="shared" si="7"/>
        <v>5.5</v>
      </c>
      <c r="H131" s="323">
        <v>6.5</v>
      </c>
      <c r="I131" s="62">
        <f t="shared" si="8"/>
        <v>13</v>
      </c>
      <c r="J131" s="44"/>
      <c r="K131" s="62">
        <f t="shared" si="9"/>
        <v>13</v>
      </c>
      <c r="L131" s="64"/>
      <c r="M131" s="20" t="str">
        <f t="shared" si="10"/>
        <v>Synthèse</v>
      </c>
      <c r="N131" t="str">
        <f t="shared" si="11"/>
        <v>oui</v>
      </c>
      <c r="O131" s="313" t="s">
        <v>340</v>
      </c>
      <c r="P131" s="313" t="s">
        <v>341</v>
      </c>
      <c r="Q131" s="364" t="s">
        <v>2074</v>
      </c>
      <c r="R131" s="323">
        <v>6.5</v>
      </c>
    </row>
    <row r="132" spans="1:18" ht="40.5">
      <c r="A132" s="17">
        <v>125</v>
      </c>
      <c r="B132" s="123" t="s">
        <v>342</v>
      </c>
      <c r="C132" s="123" t="s">
        <v>343</v>
      </c>
      <c r="D132" s="137">
        <v>14.75</v>
      </c>
      <c r="E132" s="156">
        <v>13.25</v>
      </c>
      <c r="F132" s="60">
        <f t="shared" si="6"/>
        <v>14</v>
      </c>
      <c r="G132" s="61">
        <f t="shared" si="7"/>
        <v>28</v>
      </c>
      <c r="H132" s="365"/>
      <c r="I132" s="62">
        <f t="shared" si="8"/>
        <v>28</v>
      </c>
      <c r="J132" s="44"/>
      <c r="K132" s="62">
        <f t="shared" si="9"/>
        <v>28</v>
      </c>
      <c r="L132" s="64"/>
      <c r="M132" s="20" t="str">
        <f t="shared" si="10"/>
        <v>Juin</v>
      </c>
      <c r="N132" t="str">
        <f t="shared" si="11"/>
        <v>oui</v>
      </c>
      <c r="O132" s="313" t="s">
        <v>342</v>
      </c>
      <c r="P132" s="313" t="s">
        <v>343</v>
      </c>
      <c r="Q132" s="364"/>
      <c r="R132" s="365"/>
    </row>
    <row r="133" spans="1:18" ht="20.25">
      <c r="A133" s="17">
        <v>126</v>
      </c>
      <c r="B133" s="123" t="s">
        <v>344</v>
      </c>
      <c r="C133" s="123" t="s">
        <v>345</v>
      </c>
      <c r="D133" s="137">
        <v>4.75</v>
      </c>
      <c r="E133" s="156">
        <v>5.5</v>
      </c>
      <c r="F133" s="60">
        <f t="shared" si="6"/>
        <v>5.125</v>
      </c>
      <c r="G133" s="61">
        <f t="shared" si="7"/>
        <v>10.25</v>
      </c>
      <c r="H133" s="323">
        <v>6.5</v>
      </c>
      <c r="I133" s="62">
        <f t="shared" si="8"/>
        <v>13</v>
      </c>
      <c r="J133" s="44"/>
      <c r="K133" s="62">
        <f t="shared" si="9"/>
        <v>13</v>
      </c>
      <c r="L133" s="64"/>
      <c r="M133" s="20" t="str">
        <f t="shared" si="10"/>
        <v>Synthèse</v>
      </c>
      <c r="N133" t="str">
        <f t="shared" si="11"/>
        <v>oui</v>
      </c>
      <c r="O133" s="313" t="s">
        <v>344</v>
      </c>
      <c r="P133" s="313" t="s">
        <v>345</v>
      </c>
      <c r="Q133" s="364" t="s">
        <v>2075</v>
      </c>
      <c r="R133" s="323">
        <v>6.5</v>
      </c>
    </row>
    <row r="134" spans="1:18" ht="40.5">
      <c r="A134" s="17">
        <v>127</v>
      </c>
      <c r="B134" s="123" t="s">
        <v>346</v>
      </c>
      <c r="C134" s="123" t="s">
        <v>88</v>
      </c>
      <c r="D134" s="137">
        <v>9.25</v>
      </c>
      <c r="E134" s="156">
        <v>9.75</v>
      </c>
      <c r="F134" s="60">
        <f t="shared" si="6"/>
        <v>9.5</v>
      </c>
      <c r="G134" s="61">
        <f t="shared" si="7"/>
        <v>19</v>
      </c>
      <c r="H134" s="365"/>
      <c r="I134" s="62">
        <f t="shared" si="8"/>
        <v>19</v>
      </c>
      <c r="J134" s="44"/>
      <c r="K134" s="62">
        <f t="shared" si="9"/>
        <v>19</v>
      </c>
      <c r="L134" s="64"/>
      <c r="M134" s="20" t="str">
        <f t="shared" si="10"/>
        <v>Juin</v>
      </c>
      <c r="N134" t="str">
        <f t="shared" si="11"/>
        <v>oui</v>
      </c>
      <c r="O134" s="313" t="s">
        <v>346</v>
      </c>
      <c r="P134" s="313" t="s">
        <v>88</v>
      </c>
      <c r="Q134" s="364"/>
      <c r="R134" s="365"/>
    </row>
    <row r="135" spans="1:18" ht="20.25">
      <c r="A135" s="17">
        <v>128</v>
      </c>
      <c r="B135" s="123" t="s">
        <v>347</v>
      </c>
      <c r="C135" s="123" t="s">
        <v>52</v>
      </c>
      <c r="D135" s="137">
        <v>13</v>
      </c>
      <c r="E135" s="156">
        <v>10.5</v>
      </c>
      <c r="F135" s="60">
        <f t="shared" si="6"/>
        <v>11.75</v>
      </c>
      <c r="G135" s="61">
        <f t="shared" si="7"/>
        <v>23.5</v>
      </c>
      <c r="H135" s="365"/>
      <c r="I135" s="62">
        <f t="shared" si="8"/>
        <v>23.5</v>
      </c>
      <c r="J135" s="44"/>
      <c r="K135" s="62">
        <f t="shared" si="9"/>
        <v>23.5</v>
      </c>
      <c r="L135" s="64"/>
      <c r="M135" s="20" t="str">
        <f t="shared" si="10"/>
        <v>Juin</v>
      </c>
      <c r="N135" t="str">
        <f t="shared" si="11"/>
        <v>oui</v>
      </c>
      <c r="O135" s="313" t="s">
        <v>347</v>
      </c>
      <c r="P135" s="313" t="s">
        <v>52</v>
      </c>
      <c r="Q135" s="364"/>
      <c r="R135" s="365"/>
    </row>
    <row r="136" spans="1:18" ht="40.5">
      <c r="A136" s="17">
        <v>129</v>
      </c>
      <c r="B136" s="123" t="s">
        <v>348</v>
      </c>
      <c r="C136" s="123" t="s">
        <v>349</v>
      </c>
      <c r="D136" s="137">
        <v>3.5</v>
      </c>
      <c r="E136" s="156">
        <v>7</v>
      </c>
      <c r="F136" s="60">
        <f t="shared" ref="F136:F199" si="12">IF(AND(D136=0,E136=0),L136/2,(D136+E136)/2)</f>
        <v>5.25</v>
      </c>
      <c r="G136" s="61">
        <f t="shared" ref="G136:G199" si="13">F136*2</f>
        <v>10.5</v>
      </c>
      <c r="H136" s="365"/>
      <c r="I136" s="62">
        <f t="shared" ref="I136:I199" si="14">MAX(G136,H136*2)</f>
        <v>10.5</v>
      </c>
      <c r="J136" s="44"/>
      <c r="K136" s="62">
        <f t="shared" ref="K136:K199" si="15">MAX(I136,J136*2)</f>
        <v>10.5</v>
      </c>
      <c r="L136" s="64"/>
      <c r="M136" s="20" t="str">
        <f t="shared" ref="M136:M199" si="16">IF(ISBLANK(J136),IF(ISBLANK(H136),"Juin","Synthèse"),"Rattrapage")</f>
        <v>Juin</v>
      </c>
      <c r="N136" t="str">
        <f t="shared" si="11"/>
        <v>oui</v>
      </c>
      <c r="O136" s="313" t="s">
        <v>348</v>
      </c>
      <c r="P136" s="313" t="s">
        <v>349</v>
      </c>
      <c r="Q136" s="364"/>
      <c r="R136" s="365"/>
    </row>
    <row r="137" spans="1:18" ht="40.5">
      <c r="A137" s="17">
        <v>130</v>
      </c>
      <c r="B137" s="123" t="s">
        <v>97</v>
      </c>
      <c r="C137" s="123" t="s">
        <v>350</v>
      </c>
      <c r="D137" s="137">
        <v>8.75</v>
      </c>
      <c r="E137" s="156">
        <v>8.75</v>
      </c>
      <c r="F137" s="60">
        <f t="shared" si="12"/>
        <v>8.75</v>
      </c>
      <c r="G137" s="61">
        <f t="shared" si="13"/>
        <v>17.5</v>
      </c>
      <c r="H137" s="323">
        <v>7.5</v>
      </c>
      <c r="I137" s="62">
        <f t="shared" si="14"/>
        <v>17.5</v>
      </c>
      <c r="J137" s="44"/>
      <c r="K137" s="62">
        <f t="shared" si="15"/>
        <v>17.5</v>
      </c>
      <c r="L137" s="64"/>
      <c r="M137" s="20" t="str">
        <f t="shared" si="16"/>
        <v>Synthèse</v>
      </c>
      <c r="N137" t="str">
        <f t="shared" ref="N137:N200" si="17">IF(AND(B137=O137,C137=P137),"oui","non")</f>
        <v>oui</v>
      </c>
      <c r="O137" s="313" t="s">
        <v>97</v>
      </c>
      <c r="P137" s="313" t="s">
        <v>350</v>
      </c>
      <c r="Q137" s="364" t="s">
        <v>2076</v>
      </c>
      <c r="R137" s="323">
        <v>7.5</v>
      </c>
    </row>
    <row r="138" spans="1:18" ht="20.25">
      <c r="A138" s="17">
        <v>131</v>
      </c>
      <c r="B138" s="123" t="s">
        <v>351</v>
      </c>
      <c r="C138" s="123" t="s">
        <v>352</v>
      </c>
      <c r="D138" s="137">
        <v>6.5</v>
      </c>
      <c r="E138" s="156">
        <v>6.75</v>
      </c>
      <c r="F138" s="60">
        <f t="shared" si="12"/>
        <v>6.625</v>
      </c>
      <c r="G138" s="61">
        <f t="shared" si="13"/>
        <v>13.25</v>
      </c>
      <c r="H138" s="323">
        <v>7</v>
      </c>
      <c r="I138" s="62">
        <f t="shared" si="14"/>
        <v>14</v>
      </c>
      <c r="J138" s="44"/>
      <c r="K138" s="62">
        <f t="shared" si="15"/>
        <v>14</v>
      </c>
      <c r="L138" s="64"/>
      <c r="M138" s="20" t="str">
        <f t="shared" si="16"/>
        <v>Synthèse</v>
      </c>
      <c r="N138" t="str">
        <f t="shared" si="17"/>
        <v>oui</v>
      </c>
      <c r="O138" s="313" t="s">
        <v>351</v>
      </c>
      <c r="P138" s="313" t="s">
        <v>352</v>
      </c>
      <c r="Q138" s="364" t="s">
        <v>2077</v>
      </c>
      <c r="R138" s="323">
        <v>7</v>
      </c>
    </row>
    <row r="139" spans="1:18" ht="20.25">
      <c r="A139" s="17">
        <v>132</v>
      </c>
      <c r="B139" s="123" t="s">
        <v>353</v>
      </c>
      <c r="C139" s="123" t="s">
        <v>354</v>
      </c>
      <c r="D139" s="137">
        <v>6.5</v>
      </c>
      <c r="E139" s="156">
        <v>7</v>
      </c>
      <c r="F139" s="60">
        <f t="shared" si="12"/>
        <v>6.75</v>
      </c>
      <c r="G139" s="61">
        <f t="shared" si="13"/>
        <v>13.5</v>
      </c>
      <c r="H139" s="323">
        <v>8.5</v>
      </c>
      <c r="I139" s="62">
        <f t="shared" si="14"/>
        <v>17</v>
      </c>
      <c r="J139" s="44"/>
      <c r="K139" s="62">
        <f t="shared" si="15"/>
        <v>17</v>
      </c>
      <c r="L139" s="64"/>
      <c r="M139" s="20" t="str">
        <f t="shared" si="16"/>
        <v>Synthèse</v>
      </c>
      <c r="N139" t="str">
        <f t="shared" si="17"/>
        <v>oui</v>
      </c>
      <c r="O139" s="313" t="s">
        <v>353</v>
      </c>
      <c r="P139" s="313" t="s">
        <v>354</v>
      </c>
      <c r="Q139" s="364" t="s">
        <v>2078</v>
      </c>
      <c r="R139" s="323">
        <v>8.5</v>
      </c>
    </row>
    <row r="140" spans="1:18" ht="40.5">
      <c r="A140" s="17">
        <v>133</v>
      </c>
      <c r="B140" s="123" t="s">
        <v>355</v>
      </c>
      <c r="C140" s="123" t="s">
        <v>356</v>
      </c>
      <c r="D140" s="137">
        <v>3.25</v>
      </c>
      <c r="E140" s="156">
        <v>7.25</v>
      </c>
      <c r="F140" s="60">
        <f t="shared" si="12"/>
        <v>5.25</v>
      </c>
      <c r="G140" s="61">
        <f t="shared" si="13"/>
        <v>10.5</v>
      </c>
      <c r="H140" s="323">
        <v>9.5</v>
      </c>
      <c r="I140" s="62">
        <f t="shared" si="14"/>
        <v>19</v>
      </c>
      <c r="J140" s="44"/>
      <c r="K140" s="62">
        <f t="shared" si="15"/>
        <v>19</v>
      </c>
      <c r="L140" s="64"/>
      <c r="M140" s="20" t="str">
        <f t="shared" si="16"/>
        <v>Synthèse</v>
      </c>
      <c r="N140" t="str">
        <f t="shared" si="17"/>
        <v>oui</v>
      </c>
      <c r="O140" s="313" t="s">
        <v>355</v>
      </c>
      <c r="P140" s="313" t="s">
        <v>356</v>
      </c>
      <c r="Q140" s="364" t="s">
        <v>2079</v>
      </c>
      <c r="R140" s="323">
        <v>9.5</v>
      </c>
    </row>
    <row r="141" spans="1:18" ht="40.5">
      <c r="A141" s="17">
        <v>134</v>
      </c>
      <c r="B141" s="123" t="s">
        <v>355</v>
      </c>
      <c r="C141" s="123" t="s">
        <v>92</v>
      </c>
      <c r="D141" s="137">
        <v>3.5</v>
      </c>
      <c r="E141" s="156">
        <v>3.5</v>
      </c>
      <c r="F141" s="60">
        <f t="shared" si="12"/>
        <v>3.5</v>
      </c>
      <c r="G141" s="61">
        <f t="shared" si="13"/>
        <v>7</v>
      </c>
      <c r="H141" s="323">
        <v>7.5</v>
      </c>
      <c r="I141" s="62">
        <f t="shared" si="14"/>
        <v>15</v>
      </c>
      <c r="J141" s="44"/>
      <c r="K141" s="62">
        <f t="shared" si="15"/>
        <v>15</v>
      </c>
      <c r="L141" s="64"/>
      <c r="M141" s="20" t="str">
        <f t="shared" si="16"/>
        <v>Synthèse</v>
      </c>
      <c r="N141" t="str">
        <f t="shared" si="17"/>
        <v>oui</v>
      </c>
      <c r="O141" s="313" t="s">
        <v>355</v>
      </c>
      <c r="P141" s="313" t="s">
        <v>92</v>
      </c>
      <c r="Q141" s="364" t="s">
        <v>2080</v>
      </c>
      <c r="R141" s="323">
        <v>7.5</v>
      </c>
    </row>
    <row r="142" spans="1:18" ht="20.25">
      <c r="A142" s="17">
        <v>135</v>
      </c>
      <c r="B142" s="123" t="s">
        <v>357</v>
      </c>
      <c r="C142" s="123" t="s">
        <v>52</v>
      </c>
      <c r="D142" s="137">
        <v>6.5</v>
      </c>
      <c r="E142" s="156">
        <v>5</v>
      </c>
      <c r="F142" s="60">
        <f t="shared" si="12"/>
        <v>5.75</v>
      </c>
      <c r="G142" s="61">
        <f t="shared" si="13"/>
        <v>11.5</v>
      </c>
      <c r="H142" s="323">
        <v>12</v>
      </c>
      <c r="I142" s="62">
        <f t="shared" si="14"/>
        <v>24</v>
      </c>
      <c r="J142" s="44"/>
      <c r="K142" s="62">
        <f t="shared" si="15"/>
        <v>24</v>
      </c>
      <c r="L142" s="64"/>
      <c r="M142" s="20" t="str">
        <f t="shared" si="16"/>
        <v>Synthèse</v>
      </c>
      <c r="N142" t="str">
        <f t="shared" si="17"/>
        <v>oui</v>
      </c>
      <c r="O142" s="313" t="s">
        <v>357</v>
      </c>
      <c r="P142" s="313" t="s">
        <v>52</v>
      </c>
      <c r="Q142" s="364" t="s">
        <v>2081</v>
      </c>
      <c r="R142" s="323">
        <v>12</v>
      </c>
    </row>
    <row r="143" spans="1:18" ht="20.25">
      <c r="A143" s="17">
        <v>136</v>
      </c>
      <c r="B143" s="123" t="s">
        <v>358</v>
      </c>
      <c r="C143" s="123" t="s">
        <v>359</v>
      </c>
      <c r="D143" s="137">
        <v>7.5</v>
      </c>
      <c r="E143" s="156">
        <v>11</v>
      </c>
      <c r="F143" s="60">
        <f t="shared" si="12"/>
        <v>9.25</v>
      </c>
      <c r="G143" s="61">
        <f t="shared" si="13"/>
        <v>18.5</v>
      </c>
      <c r="H143" s="365"/>
      <c r="I143" s="62">
        <f t="shared" si="14"/>
        <v>18.5</v>
      </c>
      <c r="J143" s="44"/>
      <c r="K143" s="62">
        <f t="shared" si="15"/>
        <v>18.5</v>
      </c>
      <c r="L143" s="64"/>
      <c r="M143" s="20" t="str">
        <f t="shared" si="16"/>
        <v>Juin</v>
      </c>
      <c r="N143" t="str">
        <f t="shared" si="17"/>
        <v>oui</v>
      </c>
      <c r="O143" s="313" t="s">
        <v>358</v>
      </c>
      <c r="P143" s="313" t="s">
        <v>359</v>
      </c>
      <c r="Q143" s="364"/>
      <c r="R143" s="365"/>
    </row>
    <row r="144" spans="1:18" ht="40.5">
      <c r="A144" s="17">
        <v>137</v>
      </c>
      <c r="B144" s="123" t="s">
        <v>360</v>
      </c>
      <c r="C144" s="123" t="s">
        <v>51</v>
      </c>
      <c r="D144" s="137">
        <v>7</v>
      </c>
      <c r="E144" s="156">
        <v>12</v>
      </c>
      <c r="F144" s="60">
        <f t="shared" si="12"/>
        <v>9.5</v>
      </c>
      <c r="G144" s="61">
        <f t="shared" si="13"/>
        <v>19</v>
      </c>
      <c r="H144" s="365"/>
      <c r="I144" s="62">
        <f t="shared" si="14"/>
        <v>19</v>
      </c>
      <c r="J144" s="44"/>
      <c r="K144" s="62">
        <f t="shared" si="15"/>
        <v>19</v>
      </c>
      <c r="L144" s="64"/>
      <c r="M144" s="20" t="str">
        <f t="shared" si="16"/>
        <v>Juin</v>
      </c>
      <c r="N144" t="str">
        <f t="shared" si="17"/>
        <v>oui</v>
      </c>
      <c r="O144" s="313" t="s">
        <v>360</v>
      </c>
      <c r="P144" s="313" t="s">
        <v>51</v>
      </c>
      <c r="Q144" s="364"/>
      <c r="R144" s="365"/>
    </row>
    <row r="145" spans="1:18" ht="20.25">
      <c r="A145" s="17">
        <v>138</v>
      </c>
      <c r="B145" s="123" t="s">
        <v>361</v>
      </c>
      <c r="C145" s="123" t="s">
        <v>362</v>
      </c>
      <c r="D145" s="137">
        <v>1</v>
      </c>
      <c r="E145" s="156">
        <v>6</v>
      </c>
      <c r="F145" s="60">
        <f t="shared" si="12"/>
        <v>3.5</v>
      </c>
      <c r="G145" s="61">
        <f t="shared" si="13"/>
        <v>7</v>
      </c>
      <c r="H145" s="323">
        <v>6.5</v>
      </c>
      <c r="I145" s="62">
        <f t="shared" si="14"/>
        <v>13</v>
      </c>
      <c r="J145" s="44"/>
      <c r="K145" s="62">
        <f t="shared" si="15"/>
        <v>13</v>
      </c>
      <c r="L145" s="64"/>
      <c r="M145" s="20" t="str">
        <f t="shared" si="16"/>
        <v>Synthèse</v>
      </c>
      <c r="N145" t="str">
        <f t="shared" si="17"/>
        <v>oui</v>
      </c>
      <c r="O145" s="313" t="s">
        <v>361</v>
      </c>
      <c r="P145" s="313" t="s">
        <v>362</v>
      </c>
      <c r="Q145" s="364" t="s">
        <v>2082</v>
      </c>
      <c r="R145" s="323">
        <v>6.5</v>
      </c>
    </row>
    <row r="146" spans="1:18" ht="40.5">
      <c r="A146" s="17">
        <v>139</v>
      </c>
      <c r="B146" s="123" t="s">
        <v>363</v>
      </c>
      <c r="C146" s="123" t="s">
        <v>364</v>
      </c>
      <c r="D146" s="137">
        <v>2.25</v>
      </c>
      <c r="E146" s="156">
        <v>4</v>
      </c>
      <c r="F146" s="60">
        <f t="shared" si="12"/>
        <v>3.125</v>
      </c>
      <c r="G146" s="61">
        <f t="shared" si="13"/>
        <v>6.25</v>
      </c>
      <c r="H146" s="323">
        <v>6</v>
      </c>
      <c r="I146" s="62">
        <f t="shared" si="14"/>
        <v>12</v>
      </c>
      <c r="J146" s="44"/>
      <c r="K146" s="62">
        <f t="shared" si="15"/>
        <v>12</v>
      </c>
      <c r="L146" s="64"/>
      <c r="M146" s="20" t="str">
        <f t="shared" si="16"/>
        <v>Synthèse</v>
      </c>
      <c r="N146" t="str">
        <f t="shared" si="17"/>
        <v>oui</v>
      </c>
      <c r="O146" s="313" t="s">
        <v>363</v>
      </c>
      <c r="P146" s="313" t="s">
        <v>364</v>
      </c>
      <c r="Q146" s="364" t="s">
        <v>2083</v>
      </c>
      <c r="R146" s="323">
        <v>6</v>
      </c>
    </row>
    <row r="147" spans="1:18" ht="20.25">
      <c r="A147" s="17">
        <v>140</v>
      </c>
      <c r="B147" s="123" t="s">
        <v>365</v>
      </c>
      <c r="C147" s="123" t="s">
        <v>72</v>
      </c>
      <c r="D147" s="137">
        <v>6.25</v>
      </c>
      <c r="E147" s="156">
        <v>5</v>
      </c>
      <c r="F147" s="60">
        <f t="shared" si="12"/>
        <v>5.625</v>
      </c>
      <c r="G147" s="61">
        <f t="shared" si="13"/>
        <v>11.25</v>
      </c>
      <c r="H147" s="323">
        <v>3.5</v>
      </c>
      <c r="I147" s="62">
        <f t="shared" si="14"/>
        <v>11.25</v>
      </c>
      <c r="J147" s="44"/>
      <c r="K147" s="62">
        <f t="shared" si="15"/>
        <v>11.25</v>
      </c>
      <c r="L147" s="64"/>
      <c r="M147" s="20" t="str">
        <f t="shared" si="16"/>
        <v>Synthèse</v>
      </c>
      <c r="N147" t="str">
        <f t="shared" si="17"/>
        <v>oui</v>
      </c>
      <c r="O147" s="313" t="s">
        <v>365</v>
      </c>
      <c r="P147" s="313" t="s">
        <v>72</v>
      </c>
      <c r="Q147" s="364" t="s">
        <v>2084</v>
      </c>
      <c r="R147" s="323">
        <v>3.5</v>
      </c>
    </row>
    <row r="148" spans="1:18" ht="40.5">
      <c r="A148" s="17">
        <v>141</v>
      </c>
      <c r="B148" s="123" t="s">
        <v>366</v>
      </c>
      <c r="C148" s="123" t="s">
        <v>367</v>
      </c>
      <c r="D148" s="137">
        <v>2.25</v>
      </c>
      <c r="E148" s="156">
        <v>4</v>
      </c>
      <c r="F148" s="60">
        <f t="shared" si="12"/>
        <v>3.125</v>
      </c>
      <c r="G148" s="61">
        <f t="shared" si="13"/>
        <v>6.25</v>
      </c>
      <c r="H148" s="323">
        <v>8.5</v>
      </c>
      <c r="I148" s="62">
        <f t="shared" si="14"/>
        <v>17</v>
      </c>
      <c r="J148" s="44"/>
      <c r="K148" s="62">
        <f t="shared" si="15"/>
        <v>17</v>
      </c>
      <c r="L148" s="64"/>
      <c r="M148" s="20" t="str">
        <f t="shared" si="16"/>
        <v>Synthèse</v>
      </c>
      <c r="N148" t="str">
        <f t="shared" si="17"/>
        <v>oui</v>
      </c>
      <c r="O148" s="313" t="s">
        <v>366</v>
      </c>
      <c r="P148" s="313" t="s">
        <v>367</v>
      </c>
      <c r="Q148" s="364" t="s">
        <v>2085</v>
      </c>
      <c r="R148" s="323">
        <v>8.5</v>
      </c>
    </row>
    <row r="149" spans="1:18" ht="40.5">
      <c r="A149" s="17">
        <v>142</v>
      </c>
      <c r="B149" s="123" t="s">
        <v>368</v>
      </c>
      <c r="C149" s="123" t="s">
        <v>369</v>
      </c>
      <c r="D149" s="137">
        <v>9.75</v>
      </c>
      <c r="E149" s="156">
        <v>8</v>
      </c>
      <c r="F149" s="60">
        <f t="shared" si="12"/>
        <v>8.875</v>
      </c>
      <c r="G149" s="61">
        <f t="shared" si="13"/>
        <v>17.75</v>
      </c>
      <c r="H149" s="365"/>
      <c r="I149" s="62">
        <f t="shared" si="14"/>
        <v>17.75</v>
      </c>
      <c r="J149" s="44"/>
      <c r="K149" s="62">
        <f t="shared" si="15"/>
        <v>17.75</v>
      </c>
      <c r="L149" s="64"/>
      <c r="M149" s="20" t="str">
        <f t="shared" si="16"/>
        <v>Juin</v>
      </c>
      <c r="N149" t="str">
        <f t="shared" si="17"/>
        <v>oui</v>
      </c>
      <c r="O149" s="313" t="s">
        <v>368</v>
      </c>
      <c r="P149" s="313" t="s">
        <v>369</v>
      </c>
      <c r="Q149" s="364"/>
      <c r="R149" s="365"/>
    </row>
    <row r="150" spans="1:18" ht="20.25">
      <c r="A150" s="17">
        <v>143</v>
      </c>
      <c r="B150" s="123" t="s">
        <v>370</v>
      </c>
      <c r="C150" s="123" t="s">
        <v>41</v>
      </c>
      <c r="D150" s="137">
        <v>2</v>
      </c>
      <c r="E150" s="156">
        <v>2</v>
      </c>
      <c r="F150" s="60">
        <f t="shared" si="12"/>
        <v>2</v>
      </c>
      <c r="G150" s="61">
        <f t="shared" si="13"/>
        <v>4</v>
      </c>
      <c r="H150" s="323">
        <v>5</v>
      </c>
      <c r="I150" s="62">
        <f t="shared" si="14"/>
        <v>10</v>
      </c>
      <c r="J150" s="44"/>
      <c r="K150" s="62">
        <f t="shared" si="15"/>
        <v>10</v>
      </c>
      <c r="L150" s="64"/>
      <c r="M150" s="20" t="str">
        <f t="shared" si="16"/>
        <v>Synthèse</v>
      </c>
      <c r="N150" t="str">
        <f t="shared" si="17"/>
        <v>oui</v>
      </c>
      <c r="O150" s="313" t="s">
        <v>370</v>
      </c>
      <c r="P150" s="313" t="s">
        <v>41</v>
      </c>
      <c r="Q150" s="364" t="s">
        <v>2086</v>
      </c>
      <c r="R150" s="323">
        <v>5</v>
      </c>
    </row>
    <row r="151" spans="1:18" ht="40.5">
      <c r="A151" s="17">
        <v>144</v>
      </c>
      <c r="B151" s="123" t="s">
        <v>371</v>
      </c>
      <c r="C151" s="123" t="s">
        <v>372</v>
      </c>
      <c r="D151" s="137">
        <v>5.75</v>
      </c>
      <c r="E151" s="156">
        <v>4.75</v>
      </c>
      <c r="F151" s="60">
        <f t="shared" si="12"/>
        <v>5.25</v>
      </c>
      <c r="G151" s="61">
        <f t="shared" si="13"/>
        <v>10.5</v>
      </c>
      <c r="H151" s="323">
        <v>9.5</v>
      </c>
      <c r="I151" s="62">
        <f t="shared" si="14"/>
        <v>19</v>
      </c>
      <c r="J151" s="44"/>
      <c r="K151" s="62">
        <f t="shared" si="15"/>
        <v>19</v>
      </c>
      <c r="L151" s="64"/>
      <c r="M151" s="20" t="str">
        <f t="shared" si="16"/>
        <v>Synthèse</v>
      </c>
      <c r="N151" t="str">
        <f t="shared" si="17"/>
        <v>oui</v>
      </c>
      <c r="O151" s="313" t="s">
        <v>371</v>
      </c>
      <c r="P151" s="313" t="s">
        <v>372</v>
      </c>
      <c r="Q151" s="364" t="s">
        <v>2087</v>
      </c>
      <c r="R151" s="323">
        <v>9.5</v>
      </c>
    </row>
    <row r="152" spans="1:18" ht="40.5">
      <c r="A152" s="17">
        <v>145</v>
      </c>
      <c r="B152" s="123" t="s">
        <v>373</v>
      </c>
      <c r="C152" s="123" t="s">
        <v>374</v>
      </c>
      <c r="D152" s="137">
        <v>6</v>
      </c>
      <c r="E152" s="156">
        <v>6.25</v>
      </c>
      <c r="F152" s="60">
        <f t="shared" si="12"/>
        <v>6.125</v>
      </c>
      <c r="G152" s="61">
        <f t="shared" si="13"/>
        <v>12.25</v>
      </c>
      <c r="H152" s="365"/>
      <c r="I152" s="62">
        <f t="shared" si="14"/>
        <v>12.25</v>
      </c>
      <c r="J152" s="44"/>
      <c r="K152" s="62">
        <f t="shared" si="15"/>
        <v>12.25</v>
      </c>
      <c r="L152" s="64"/>
      <c r="M152" s="20" t="str">
        <f t="shared" si="16"/>
        <v>Juin</v>
      </c>
      <c r="N152" t="str">
        <f t="shared" si="17"/>
        <v>oui</v>
      </c>
      <c r="O152" s="313" t="s">
        <v>373</v>
      </c>
      <c r="P152" s="313" t="s">
        <v>374</v>
      </c>
      <c r="Q152" s="364"/>
      <c r="R152" s="365"/>
    </row>
    <row r="153" spans="1:18" ht="40.5">
      <c r="A153" s="17">
        <v>146</v>
      </c>
      <c r="B153" s="123" t="s">
        <v>375</v>
      </c>
      <c r="C153" s="123" t="s">
        <v>376</v>
      </c>
      <c r="D153" s="137">
        <v>0</v>
      </c>
      <c r="E153" s="156">
        <v>7</v>
      </c>
      <c r="F153" s="60">
        <f t="shared" si="12"/>
        <v>3.5</v>
      </c>
      <c r="G153" s="61">
        <f t="shared" si="13"/>
        <v>7</v>
      </c>
      <c r="H153" s="323">
        <v>6</v>
      </c>
      <c r="I153" s="62">
        <f t="shared" si="14"/>
        <v>12</v>
      </c>
      <c r="J153" s="44"/>
      <c r="K153" s="62">
        <f t="shared" si="15"/>
        <v>12</v>
      </c>
      <c r="L153" s="64"/>
      <c r="M153" s="20" t="str">
        <f t="shared" si="16"/>
        <v>Synthèse</v>
      </c>
      <c r="N153" t="str">
        <f t="shared" si="17"/>
        <v>oui</v>
      </c>
      <c r="O153" s="313" t="s">
        <v>375</v>
      </c>
      <c r="P153" s="313" t="s">
        <v>376</v>
      </c>
      <c r="Q153" s="364" t="s">
        <v>2088</v>
      </c>
      <c r="R153" s="323">
        <v>6</v>
      </c>
    </row>
    <row r="154" spans="1:18" ht="20.25">
      <c r="A154" s="17">
        <v>147</v>
      </c>
      <c r="B154" s="123" t="s">
        <v>377</v>
      </c>
      <c r="C154" s="123" t="s">
        <v>75</v>
      </c>
      <c r="D154" s="137">
        <v>11</v>
      </c>
      <c r="E154" s="156">
        <v>11.5</v>
      </c>
      <c r="F154" s="60">
        <f t="shared" si="12"/>
        <v>11.25</v>
      </c>
      <c r="G154" s="61">
        <f t="shared" si="13"/>
        <v>22.5</v>
      </c>
      <c r="H154" s="365"/>
      <c r="I154" s="62">
        <f t="shared" si="14"/>
        <v>22.5</v>
      </c>
      <c r="J154" s="44"/>
      <c r="K154" s="62">
        <f t="shared" si="15"/>
        <v>22.5</v>
      </c>
      <c r="L154" s="64"/>
      <c r="M154" s="20" t="str">
        <f t="shared" si="16"/>
        <v>Juin</v>
      </c>
      <c r="N154" t="str">
        <f t="shared" si="17"/>
        <v>oui</v>
      </c>
      <c r="O154" s="313" t="s">
        <v>377</v>
      </c>
      <c r="P154" s="313" t="s">
        <v>75</v>
      </c>
      <c r="Q154" s="364"/>
      <c r="R154" s="365"/>
    </row>
    <row r="155" spans="1:18" ht="20.25">
      <c r="A155" s="17">
        <v>148</v>
      </c>
      <c r="B155" s="123" t="s">
        <v>378</v>
      </c>
      <c r="C155" s="123" t="s">
        <v>379</v>
      </c>
      <c r="D155" s="137">
        <v>8.5</v>
      </c>
      <c r="E155" s="156">
        <v>11.75</v>
      </c>
      <c r="F155" s="60">
        <f t="shared" si="12"/>
        <v>10.125</v>
      </c>
      <c r="G155" s="61">
        <f t="shared" si="13"/>
        <v>20.25</v>
      </c>
      <c r="H155" s="365"/>
      <c r="I155" s="62">
        <f t="shared" si="14"/>
        <v>20.25</v>
      </c>
      <c r="J155" s="44"/>
      <c r="K155" s="62">
        <f t="shared" si="15"/>
        <v>20.25</v>
      </c>
      <c r="L155" s="64"/>
      <c r="M155" s="20" t="str">
        <f t="shared" si="16"/>
        <v>Juin</v>
      </c>
      <c r="N155" t="str">
        <f t="shared" si="17"/>
        <v>oui</v>
      </c>
      <c r="O155" s="313" t="s">
        <v>378</v>
      </c>
      <c r="P155" s="313" t="s">
        <v>379</v>
      </c>
      <c r="Q155" s="364"/>
      <c r="R155" s="365"/>
    </row>
    <row r="156" spans="1:18" ht="20.25">
      <c r="A156" s="17">
        <v>149</v>
      </c>
      <c r="B156" s="123" t="s">
        <v>380</v>
      </c>
      <c r="C156" s="123" t="s">
        <v>381</v>
      </c>
      <c r="D156" s="137">
        <v>2</v>
      </c>
      <c r="E156" s="156">
        <v>7</v>
      </c>
      <c r="F156" s="60">
        <f t="shared" si="12"/>
        <v>4.5</v>
      </c>
      <c r="G156" s="61">
        <f t="shared" si="13"/>
        <v>9</v>
      </c>
      <c r="H156" s="323">
        <v>6</v>
      </c>
      <c r="I156" s="62">
        <f t="shared" si="14"/>
        <v>12</v>
      </c>
      <c r="J156" s="44"/>
      <c r="K156" s="62">
        <f t="shared" si="15"/>
        <v>12</v>
      </c>
      <c r="L156" s="64"/>
      <c r="M156" s="20" t="str">
        <f t="shared" si="16"/>
        <v>Synthèse</v>
      </c>
      <c r="N156" t="str">
        <f t="shared" si="17"/>
        <v>oui</v>
      </c>
      <c r="O156" s="313" t="s">
        <v>380</v>
      </c>
      <c r="P156" s="313" t="s">
        <v>381</v>
      </c>
      <c r="Q156" s="364" t="s">
        <v>2089</v>
      </c>
      <c r="R156" s="323">
        <v>6</v>
      </c>
    </row>
    <row r="157" spans="1:18" ht="20.25">
      <c r="A157" s="17">
        <v>150</v>
      </c>
      <c r="B157" s="123" t="s">
        <v>382</v>
      </c>
      <c r="C157" s="123" t="s">
        <v>45</v>
      </c>
      <c r="D157" s="137">
        <v>9</v>
      </c>
      <c r="E157" s="156">
        <v>10.25</v>
      </c>
      <c r="F157" s="60">
        <f t="shared" si="12"/>
        <v>9.625</v>
      </c>
      <c r="G157" s="61">
        <f t="shared" si="13"/>
        <v>19.25</v>
      </c>
      <c r="H157" s="365"/>
      <c r="I157" s="62">
        <f t="shared" si="14"/>
        <v>19.25</v>
      </c>
      <c r="J157" s="44"/>
      <c r="K157" s="62">
        <f t="shared" si="15"/>
        <v>19.25</v>
      </c>
      <c r="L157" s="64"/>
      <c r="M157" s="20" t="str">
        <f t="shared" si="16"/>
        <v>Juin</v>
      </c>
      <c r="N157" t="str">
        <f t="shared" si="17"/>
        <v>oui</v>
      </c>
      <c r="O157" s="313" t="s">
        <v>382</v>
      </c>
      <c r="P157" s="313" t="s">
        <v>45</v>
      </c>
      <c r="Q157" s="364"/>
      <c r="R157" s="365"/>
    </row>
    <row r="158" spans="1:18" ht="20.25">
      <c r="A158" s="17">
        <v>151</v>
      </c>
      <c r="B158" s="123" t="s">
        <v>383</v>
      </c>
      <c r="C158" s="123" t="s">
        <v>384</v>
      </c>
      <c r="D158" s="137">
        <v>3</v>
      </c>
      <c r="E158" s="156">
        <v>2.5</v>
      </c>
      <c r="F158" s="60">
        <f t="shared" si="12"/>
        <v>2.75</v>
      </c>
      <c r="G158" s="61">
        <f t="shared" si="13"/>
        <v>5.5</v>
      </c>
      <c r="H158" s="323">
        <v>6</v>
      </c>
      <c r="I158" s="62">
        <f t="shared" si="14"/>
        <v>12</v>
      </c>
      <c r="J158" s="44"/>
      <c r="K158" s="62">
        <f t="shared" si="15"/>
        <v>12</v>
      </c>
      <c r="L158" s="64"/>
      <c r="M158" s="20" t="str">
        <f t="shared" si="16"/>
        <v>Synthèse</v>
      </c>
      <c r="N158" t="str">
        <f t="shared" si="17"/>
        <v>oui</v>
      </c>
      <c r="O158" s="313" t="s">
        <v>383</v>
      </c>
      <c r="P158" s="313" t="s">
        <v>384</v>
      </c>
      <c r="Q158" s="364" t="s">
        <v>2090</v>
      </c>
      <c r="R158" s="323">
        <v>6</v>
      </c>
    </row>
    <row r="159" spans="1:18" ht="20.25">
      <c r="A159" s="17">
        <v>152</v>
      </c>
      <c r="B159" s="123" t="s">
        <v>385</v>
      </c>
      <c r="C159" s="123" t="s">
        <v>386</v>
      </c>
      <c r="D159" s="137">
        <v>9.5</v>
      </c>
      <c r="E159" s="156">
        <v>6.5</v>
      </c>
      <c r="F159" s="60">
        <f t="shared" si="12"/>
        <v>8</v>
      </c>
      <c r="G159" s="61">
        <f t="shared" si="13"/>
        <v>16</v>
      </c>
      <c r="H159" s="323">
        <v>8</v>
      </c>
      <c r="I159" s="62">
        <f t="shared" si="14"/>
        <v>16</v>
      </c>
      <c r="J159" s="44"/>
      <c r="K159" s="62">
        <f t="shared" si="15"/>
        <v>16</v>
      </c>
      <c r="L159" s="64"/>
      <c r="M159" s="20" t="str">
        <f t="shared" si="16"/>
        <v>Synthèse</v>
      </c>
      <c r="N159" t="str">
        <f t="shared" si="17"/>
        <v>oui</v>
      </c>
      <c r="O159" s="313" t="s">
        <v>385</v>
      </c>
      <c r="P159" s="313" t="s">
        <v>386</v>
      </c>
      <c r="Q159" s="364" t="s">
        <v>2091</v>
      </c>
      <c r="R159" s="323">
        <v>8</v>
      </c>
    </row>
    <row r="160" spans="1:18" ht="20.25">
      <c r="A160" s="17">
        <v>153</v>
      </c>
      <c r="B160" s="123" t="s">
        <v>387</v>
      </c>
      <c r="C160" s="123" t="s">
        <v>281</v>
      </c>
      <c r="D160" s="137">
        <v>6.25</v>
      </c>
      <c r="E160" s="156">
        <v>9.25</v>
      </c>
      <c r="F160" s="60">
        <f t="shared" si="12"/>
        <v>7.75</v>
      </c>
      <c r="G160" s="61">
        <f t="shared" si="13"/>
        <v>15.5</v>
      </c>
      <c r="H160" s="365"/>
      <c r="I160" s="62">
        <f t="shared" si="14"/>
        <v>15.5</v>
      </c>
      <c r="J160" s="44"/>
      <c r="K160" s="62">
        <f t="shared" si="15"/>
        <v>15.5</v>
      </c>
      <c r="L160" s="64"/>
      <c r="M160" s="20" t="str">
        <f t="shared" si="16"/>
        <v>Juin</v>
      </c>
      <c r="N160" t="str">
        <f t="shared" si="17"/>
        <v>oui</v>
      </c>
      <c r="O160" s="313" t="s">
        <v>387</v>
      </c>
      <c r="P160" s="313" t="s">
        <v>281</v>
      </c>
      <c r="Q160" s="364"/>
      <c r="R160" s="365"/>
    </row>
    <row r="161" spans="1:18" ht="20.25">
      <c r="A161" s="17">
        <v>154</v>
      </c>
      <c r="B161" s="123" t="s">
        <v>388</v>
      </c>
      <c r="C161" s="123" t="s">
        <v>40</v>
      </c>
      <c r="D161" s="137">
        <v>8</v>
      </c>
      <c r="E161" s="156">
        <v>11</v>
      </c>
      <c r="F161" s="60">
        <f t="shared" si="12"/>
        <v>9.5</v>
      </c>
      <c r="G161" s="61">
        <f t="shared" si="13"/>
        <v>19</v>
      </c>
      <c r="H161" s="365"/>
      <c r="I161" s="62">
        <f t="shared" si="14"/>
        <v>19</v>
      </c>
      <c r="J161" s="44"/>
      <c r="K161" s="62">
        <f t="shared" si="15"/>
        <v>19</v>
      </c>
      <c r="L161" s="64"/>
      <c r="M161" s="20" t="str">
        <f t="shared" si="16"/>
        <v>Juin</v>
      </c>
      <c r="N161" t="str">
        <f t="shared" si="17"/>
        <v>oui</v>
      </c>
      <c r="O161" s="313" t="s">
        <v>388</v>
      </c>
      <c r="P161" s="313" t="s">
        <v>40</v>
      </c>
      <c r="Q161" s="364"/>
      <c r="R161" s="365"/>
    </row>
    <row r="162" spans="1:18" ht="20.25">
      <c r="A162" s="17">
        <v>155</v>
      </c>
      <c r="B162" s="123" t="s">
        <v>389</v>
      </c>
      <c r="C162" s="123" t="s">
        <v>390</v>
      </c>
      <c r="D162" s="137">
        <v>2</v>
      </c>
      <c r="E162" s="156">
        <v>6.5</v>
      </c>
      <c r="F162" s="60">
        <f t="shared" si="12"/>
        <v>4.25</v>
      </c>
      <c r="G162" s="61">
        <f t="shared" si="13"/>
        <v>8.5</v>
      </c>
      <c r="H162" s="323">
        <v>6.5</v>
      </c>
      <c r="I162" s="62">
        <f t="shared" si="14"/>
        <v>13</v>
      </c>
      <c r="J162" s="44"/>
      <c r="K162" s="62">
        <f t="shared" si="15"/>
        <v>13</v>
      </c>
      <c r="L162" s="64"/>
      <c r="M162" s="20" t="str">
        <f t="shared" si="16"/>
        <v>Synthèse</v>
      </c>
      <c r="N162" t="str">
        <f t="shared" si="17"/>
        <v>oui</v>
      </c>
      <c r="O162" s="313" t="s">
        <v>389</v>
      </c>
      <c r="P162" s="313" t="s">
        <v>390</v>
      </c>
      <c r="Q162" s="364" t="s">
        <v>2092</v>
      </c>
      <c r="R162" s="323">
        <v>6.5</v>
      </c>
    </row>
    <row r="163" spans="1:18" ht="20.25">
      <c r="A163" s="17">
        <v>156</v>
      </c>
      <c r="B163" s="123" t="s">
        <v>389</v>
      </c>
      <c r="C163" s="123" t="s">
        <v>48</v>
      </c>
      <c r="D163" s="137">
        <v>6</v>
      </c>
      <c r="E163" s="156">
        <v>6</v>
      </c>
      <c r="F163" s="60">
        <f t="shared" si="12"/>
        <v>6</v>
      </c>
      <c r="G163" s="61">
        <f t="shared" si="13"/>
        <v>12</v>
      </c>
      <c r="H163" s="323">
        <v>5</v>
      </c>
      <c r="I163" s="62">
        <f t="shared" si="14"/>
        <v>12</v>
      </c>
      <c r="J163" s="44"/>
      <c r="K163" s="62">
        <f t="shared" si="15"/>
        <v>12</v>
      </c>
      <c r="L163" s="64"/>
      <c r="M163" s="20" t="str">
        <f t="shared" si="16"/>
        <v>Synthèse</v>
      </c>
      <c r="N163" t="str">
        <f t="shared" si="17"/>
        <v>oui</v>
      </c>
      <c r="O163" s="313" t="s">
        <v>389</v>
      </c>
      <c r="P163" s="313" t="s">
        <v>48</v>
      </c>
      <c r="Q163" s="364" t="s">
        <v>2093</v>
      </c>
      <c r="R163" s="323">
        <v>5</v>
      </c>
    </row>
    <row r="164" spans="1:18" ht="20.25">
      <c r="A164" s="17">
        <v>157</v>
      </c>
      <c r="B164" s="123" t="s">
        <v>391</v>
      </c>
      <c r="C164" s="123" t="s">
        <v>41</v>
      </c>
      <c r="D164" s="137">
        <v>6.75</v>
      </c>
      <c r="E164" s="156">
        <v>5</v>
      </c>
      <c r="F164" s="60">
        <f t="shared" si="12"/>
        <v>5.875</v>
      </c>
      <c r="G164" s="61">
        <f t="shared" si="13"/>
        <v>11.75</v>
      </c>
      <c r="H164" s="323">
        <v>8</v>
      </c>
      <c r="I164" s="62">
        <f t="shared" si="14"/>
        <v>16</v>
      </c>
      <c r="J164" s="44"/>
      <c r="K164" s="62">
        <f t="shared" si="15"/>
        <v>16</v>
      </c>
      <c r="L164" s="64"/>
      <c r="M164" s="20" t="str">
        <f t="shared" si="16"/>
        <v>Synthèse</v>
      </c>
      <c r="N164" t="str">
        <f t="shared" si="17"/>
        <v>oui</v>
      </c>
      <c r="O164" s="313" t="s">
        <v>391</v>
      </c>
      <c r="P164" s="313" t="s">
        <v>41</v>
      </c>
      <c r="Q164" s="364" t="s">
        <v>2094</v>
      </c>
      <c r="R164" s="323">
        <v>8</v>
      </c>
    </row>
    <row r="165" spans="1:18" ht="20.25">
      <c r="A165" s="17">
        <v>158</v>
      </c>
      <c r="B165" s="123" t="s">
        <v>392</v>
      </c>
      <c r="C165" s="123" t="s">
        <v>393</v>
      </c>
      <c r="D165" s="137">
        <v>12.25</v>
      </c>
      <c r="E165" s="156">
        <v>7.25</v>
      </c>
      <c r="F165" s="60">
        <f t="shared" si="12"/>
        <v>9.75</v>
      </c>
      <c r="G165" s="61">
        <f t="shared" si="13"/>
        <v>19.5</v>
      </c>
      <c r="H165" s="365"/>
      <c r="I165" s="62">
        <f t="shared" si="14"/>
        <v>19.5</v>
      </c>
      <c r="J165" s="44"/>
      <c r="K165" s="62">
        <f t="shared" si="15"/>
        <v>19.5</v>
      </c>
      <c r="L165" s="64"/>
      <c r="M165" s="20" t="str">
        <f t="shared" si="16"/>
        <v>Juin</v>
      </c>
      <c r="N165" t="str">
        <f t="shared" si="17"/>
        <v>oui</v>
      </c>
      <c r="O165" s="313" t="s">
        <v>392</v>
      </c>
      <c r="P165" s="313" t="s">
        <v>393</v>
      </c>
      <c r="Q165" s="364"/>
      <c r="R165" s="365"/>
    </row>
    <row r="166" spans="1:18" ht="40.5">
      <c r="A166" s="17">
        <v>159</v>
      </c>
      <c r="B166" s="123" t="s">
        <v>394</v>
      </c>
      <c r="C166" s="123" t="s">
        <v>395</v>
      </c>
      <c r="D166" s="137">
        <v>9.75</v>
      </c>
      <c r="E166" s="156">
        <v>12.25</v>
      </c>
      <c r="F166" s="60">
        <f t="shared" si="12"/>
        <v>11</v>
      </c>
      <c r="G166" s="61">
        <f t="shared" si="13"/>
        <v>22</v>
      </c>
      <c r="H166" s="365"/>
      <c r="I166" s="62">
        <f t="shared" si="14"/>
        <v>22</v>
      </c>
      <c r="J166" s="44"/>
      <c r="K166" s="62">
        <f t="shared" si="15"/>
        <v>22</v>
      </c>
      <c r="L166" s="64"/>
      <c r="M166" s="20" t="str">
        <f t="shared" si="16"/>
        <v>Juin</v>
      </c>
      <c r="N166" t="str">
        <f t="shared" si="17"/>
        <v>oui</v>
      </c>
      <c r="O166" s="313" t="s">
        <v>394</v>
      </c>
      <c r="P166" s="313" t="s">
        <v>395</v>
      </c>
      <c r="Q166" s="364"/>
      <c r="R166" s="365"/>
    </row>
    <row r="167" spans="1:18" ht="20.25">
      <c r="A167" s="17">
        <v>160</v>
      </c>
      <c r="B167" s="123" t="s">
        <v>396</v>
      </c>
      <c r="C167" s="123" t="s">
        <v>397</v>
      </c>
      <c r="D167" s="137">
        <v>10</v>
      </c>
      <c r="E167" s="156">
        <v>14.25</v>
      </c>
      <c r="F167" s="60">
        <f t="shared" si="12"/>
        <v>12.125</v>
      </c>
      <c r="G167" s="61">
        <f t="shared" si="13"/>
        <v>24.25</v>
      </c>
      <c r="H167" s="365"/>
      <c r="I167" s="62">
        <f t="shared" si="14"/>
        <v>24.25</v>
      </c>
      <c r="J167" s="44"/>
      <c r="K167" s="62">
        <f t="shared" si="15"/>
        <v>24.25</v>
      </c>
      <c r="L167" s="64"/>
      <c r="M167" s="20" t="str">
        <f t="shared" si="16"/>
        <v>Juin</v>
      </c>
      <c r="N167" t="str">
        <f t="shared" si="17"/>
        <v>oui</v>
      </c>
      <c r="O167" s="313" t="s">
        <v>396</v>
      </c>
      <c r="P167" s="313" t="s">
        <v>397</v>
      </c>
      <c r="Q167" s="364"/>
      <c r="R167" s="365"/>
    </row>
    <row r="168" spans="1:18" ht="20.25">
      <c r="A168" s="17">
        <v>161</v>
      </c>
      <c r="B168" s="123" t="s">
        <v>398</v>
      </c>
      <c r="C168" s="123" t="s">
        <v>399</v>
      </c>
      <c r="D168" s="137">
        <v>8.75</v>
      </c>
      <c r="E168" s="156">
        <v>8</v>
      </c>
      <c r="F168" s="60">
        <f t="shared" si="12"/>
        <v>8.375</v>
      </c>
      <c r="G168" s="61">
        <f t="shared" si="13"/>
        <v>16.75</v>
      </c>
      <c r="H168" s="323">
        <v>10</v>
      </c>
      <c r="I168" s="62">
        <f t="shared" si="14"/>
        <v>20</v>
      </c>
      <c r="J168" s="44"/>
      <c r="K168" s="62">
        <f t="shared" si="15"/>
        <v>20</v>
      </c>
      <c r="L168" s="64"/>
      <c r="M168" s="20" t="str">
        <f t="shared" si="16"/>
        <v>Synthèse</v>
      </c>
      <c r="N168" t="str">
        <f t="shared" si="17"/>
        <v>oui</v>
      </c>
      <c r="O168" s="313" t="s">
        <v>398</v>
      </c>
      <c r="P168" s="313" t="s">
        <v>399</v>
      </c>
      <c r="Q168" s="364" t="s">
        <v>2095</v>
      </c>
      <c r="R168" s="323">
        <v>10</v>
      </c>
    </row>
    <row r="169" spans="1:18" ht="20.25">
      <c r="A169" s="17">
        <v>162</v>
      </c>
      <c r="B169" s="123" t="s">
        <v>400</v>
      </c>
      <c r="C169" s="123" t="s">
        <v>401</v>
      </c>
      <c r="D169" s="137">
        <v>3.25</v>
      </c>
      <c r="E169" s="156">
        <v>5</v>
      </c>
      <c r="F169" s="60">
        <f t="shared" si="12"/>
        <v>4.125</v>
      </c>
      <c r="G169" s="61">
        <f t="shared" si="13"/>
        <v>8.25</v>
      </c>
      <c r="H169" s="323">
        <v>5</v>
      </c>
      <c r="I169" s="62">
        <f t="shared" si="14"/>
        <v>10</v>
      </c>
      <c r="J169" s="44"/>
      <c r="K169" s="62">
        <f t="shared" si="15"/>
        <v>10</v>
      </c>
      <c r="L169" s="64"/>
      <c r="M169" s="20" t="str">
        <f t="shared" si="16"/>
        <v>Synthèse</v>
      </c>
      <c r="N169" t="str">
        <f t="shared" si="17"/>
        <v>oui</v>
      </c>
      <c r="O169" s="313" t="s">
        <v>400</v>
      </c>
      <c r="P169" s="313" t="s">
        <v>401</v>
      </c>
      <c r="Q169" s="364" t="s">
        <v>2096</v>
      </c>
      <c r="R169" s="323">
        <v>5</v>
      </c>
    </row>
    <row r="170" spans="1:18" ht="20.25">
      <c r="A170" s="17">
        <v>163</v>
      </c>
      <c r="B170" s="123" t="s">
        <v>107</v>
      </c>
      <c r="C170" s="123" t="s">
        <v>402</v>
      </c>
      <c r="D170" s="137">
        <v>6.25</v>
      </c>
      <c r="E170" s="156">
        <v>7</v>
      </c>
      <c r="F170" s="60">
        <f t="shared" si="12"/>
        <v>6.625</v>
      </c>
      <c r="G170" s="61">
        <f t="shared" si="13"/>
        <v>13.25</v>
      </c>
      <c r="H170" s="323">
        <v>5</v>
      </c>
      <c r="I170" s="62">
        <f t="shared" si="14"/>
        <v>13.25</v>
      </c>
      <c r="J170" s="44"/>
      <c r="K170" s="62">
        <f t="shared" si="15"/>
        <v>13.25</v>
      </c>
      <c r="L170" s="64"/>
      <c r="M170" s="20" t="str">
        <f t="shared" si="16"/>
        <v>Synthèse</v>
      </c>
      <c r="N170" t="str">
        <f t="shared" si="17"/>
        <v>oui</v>
      </c>
      <c r="O170" s="313" t="s">
        <v>107</v>
      </c>
      <c r="P170" s="313" t="s">
        <v>402</v>
      </c>
      <c r="Q170" s="364" t="s">
        <v>2097</v>
      </c>
      <c r="R170" s="323">
        <v>5</v>
      </c>
    </row>
    <row r="171" spans="1:18" ht="20.25">
      <c r="A171" s="17">
        <v>164</v>
      </c>
      <c r="B171" s="123" t="s">
        <v>403</v>
      </c>
      <c r="C171" s="123" t="s">
        <v>77</v>
      </c>
      <c r="D171" s="137">
        <v>6</v>
      </c>
      <c r="E171" s="156">
        <v>6.5</v>
      </c>
      <c r="F171" s="60">
        <f t="shared" si="12"/>
        <v>6.25</v>
      </c>
      <c r="G171" s="61">
        <f t="shared" si="13"/>
        <v>12.5</v>
      </c>
      <c r="H171" s="323">
        <v>6.5</v>
      </c>
      <c r="I171" s="62">
        <f t="shared" si="14"/>
        <v>13</v>
      </c>
      <c r="J171" s="44"/>
      <c r="K171" s="62">
        <f t="shared" si="15"/>
        <v>13</v>
      </c>
      <c r="L171" s="64"/>
      <c r="M171" s="20" t="str">
        <f t="shared" si="16"/>
        <v>Synthèse</v>
      </c>
      <c r="N171" t="str">
        <f t="shared" si="17"/>
        <v>oui</v>
      </c>
      <c r="O171" s="313" t="s">
        <v>403</v>
      </c>
      <c r="P171" s="313" t="s">
        <v>77</v>
      </c>
      <c r="Q171" s="364" t="s">
        <v>2098</v>
      </c>
      <c r="R171" s="323">
        <v>6.5</v>
      </c>
    </row>
    <row r="172" spans="1:18" ht="20.25">
      <c r="A172" s="17">
        <v>165</v>
      </c>
      <c r="B172" s="123" t="s">
        <v>404</v>
      </c>
      <c r="C172" s="123" t="s">
        <v>405</v>
      </c>
      <c r="D172" s="137">
        <v>6.75</v>
      </c>
      <c r="E172" s="156">
        <v>6.5</v>
      </c>
      <c r="F172" s="60">
        <f t="shared" si="12"/>
        <v>6.625</v>
      </c>
      <c r="G172" s="61">
        <f t="shared" si="13"/>
        <v>13.25</v>
      </c>
      <c r="H172" s="323">
        <v>9</v>
      </c>
      <c r="I172" s="62">
        <f t="shared" si="14"/>
        <v>18</v>
      </c>
      <c r="J172" s="44"/>
      <c r="K172" s="62">
        <f t="shared" si="15"/>
        <v>18</v>
      </c>
      <c r="L172" s="64"/>
      <c r="M172" s="20" t="str">
        <f t="shared" si="16"/>
        <v>Synthèse</v>
      </c>
      <c r="N172" t="str">
        <f t="shared" si="17"/>
        <v>oui</v>
      </c>
      <c r="O172" s="313" t="s">
        <v>404</v>
      </c>
      <c r="P172" s="313" t="s">
        <v>405</v>
      </c>
      <c r="Q172" s="364" t="s">
        <v>2099</v>
      </c>
      <c r="R172" s="323">
        <v>9</v>
      </c>
    </row>
    <row r="173" spans="1:18" ht="40.5">
      <c r="A173" s="17">
        <v>166</v>
      </c>
      <c r="B173" s="123" t="s">
        <v>108</v>
      </c>
      <c r="C173" s="123" t="s">
        <v>406</v>
      </c>
      <c r="D173" s="137">
        <v>3</v>
      </c>
      <c r="E173" s="156">
        <v>4</v>
      </c>
      <c r="F173" s="60">
        <f t="shared" si="12"/>
        <v>3.5</v>
      </c>
      <c r="G173" s="61">
        <f t="shared" si="13"/>
        <v>7</v>
      </c>
      <c r="H173" s="323">
        <v>7.5</v>
      </c>
      <c r="I173" s="62">
        <f t="shared" si="14"/>
        <v>15</v>
      </c>
      <c r="J173" s="44"/>
      <c r="K173" s="62">
        <f t="shared" si="15"/>
        <v>15</v>
      </c>
      <c r="L173" s="64"/>
      <c r="M173" s="20" t="str">
        <f t="shared" si="16"/>
        <v>Synthèse</v>
      </c>
      <c r="N173" t="str">
        <f t="shared" si="17"/>
        <v>oui</v>
      </c>
      <c r="O173" s="313" t="s">
        <v>108</v>
      </c>
      <c r="P173" s="313" t="s">
        <v>406</v>
      </c>
      <c r="Q173" s="364" t="s">
        <v>2100</v>
      </c>
      <c r="R173" s="323">
        <v>7.5</v>
      </c>
    </row>
    <row r="174" spans="1:18" ht="40.5">
      <c r="A174" s="17">
        <v>167</v>
      </c>
      <c r="B174" s="123" t="s">
        <v>109</v>
      </c>
      <c r="C174" s="123" t="s">
        <v>773</v>
      </c>
      <c r="D174" s="137">
        <v>5</v>
      </c>
      <c r="E174" s="156">
        <v>8.5</v>
      </c>
      <c r="F174" s="60">
        <f t="shared" si="12"/>
        <v>6.75</v>
      </c>
      <c r="G174" s="61">
        <f t="shared" si="13"/>
        <v>13.5</v>
      </c>
      <c r="H174" s="323">
        <v>6.5</v>
      </c>
      <c r="I174" s="62">
        <f t="shared" si="14"/>
        <v>13.5</v>
      </c>
      <c r="J174" s="44"/>
      <c r="K174" s="62">
        <f t="shared" si="15"/>
        <v>13.5</v>
      </c>
      <c r="L174" s="64"/>
      <c r="M174" s="20" t="str">
        <f t="shared" si="16"/>
        <v>Synthèse</v>
      </c>
      <c r="N174" t="str">
        <f t="shared" si="17"/>
        <v>oui</v>
      </c>
      <c r="O174" s="313" t="s">
        <v>109</v>
      </c>
      <c r="P174" s="313" t="s">
        <v>773</v>
      </c>
      <c r="Q174" s="364" t="s">
        <v>2101</v>
      </c>
      <c r="R174" s="323">
        <v>6.5</v>
      </c>
    </row>
    <row r="175" spans="1:18" ht="40.5">
      <c r="A175" s="17">
        <v>168</v>
      </c>
      <c r="B175" s="123" t="s">
        <v>407</v>
      </c>
      <c r="C175" s="123" t="s">
        <v>408</v>
      </c>
      <c r="D175" s="137">
        <v>4.25</v>
      </c>
      <c r="E175" s="156">
        <v>5.25</v>
      </c>
      <c r="F175" s="60">
        <f t="shared" si="12"/>
        <v>4.75</v>
      </c>
      <c r="G175" s="61">
        <f t="shared" si="13"/>
        <v>9.5</v>
      </c>
      <c r="H175" s="323">
        <v>6.5</v>
      </c>
      <c r="I175" s="62">
        <f t="shared" si="14"/>
        <v>13</v>
      </c>
      <c r="J175" s="44"/>
      <c r="K175" s="62">
        <f t="shared" si="15"/>
        <v>13</v>
      </c>
      <c r="L175" s="64"/>
      <c r="M175" s="20" t="str">
        <f t="shared" si="16"/>
        <v>Synthèse</v>
      </c>
      <c r="N175" t="str">
        <f t="shared" si="17"/>
        <v>oui</v>
      </c>
      <c r="O175" s="313" t="s">
        <v>407</v>
      </c>
      <c r="P175" s="313" t="s">
        <v>408</v>
      </c>
      <c r="Q175" s="364" t="s">
        <v>2102</v>
      </c>
      <c r="R175" s="323">
        <v>6.5</v>
      </c>
    </row>
    <row r="176" spans="1:18" ht="20.25">
      <c r="A176" s="17">
        <v>169</v>
      </c>
      <c r="B176" s="123" t="s">
        <v>409</v>
      </c>
      <c r="C176" s="123" t="s">
        <v>410</v>
      </c>
      <c r="D176" s="137">
        <v>4.5</v>
      </c>
      <c r="E176" s="156">
        <v>7.25</v>
      </c>
      <c r="F176" s="60">
        <f t="shared" si="12"/>
        <v>5.875</v>
      </c>
      <c r="G176" s="61">
        <f t="shared" si="13"/>
        <v>11.75</v>
      </c>
      <c r="H176" s="323">
        <v>9</v>
      </c>
      <c r="I176" s="62">
        <f t="shared" si="14"/>
        <v>18</v>
      </c>
      <c r="J176" s="44"/>
      <c r="K176" s="62">
        <f t="shared" si="15"/>
        <v>18</v>
      </c>
      <c r="L176" s="64"/>
      <c r="M176" s="20" t="str">
        <f t="shared" si="16"/>
        <v>Synthèse</v>
      </c>
      <c r="N176" t="str">
        <f t="shared" si="17"/>
        <v>oui</v>
      </c>
      <c r="O176" s="313" t="s">
        <v>409</v>
      </c>
      <c r="P176" s="313" t="s">
        <v>410</v>
      </c>
      <c r="Q176" s="364" t="s">
        <v>2103</v>
      </c>
      <c r="R176" s="323">
        <v>9</v>
      </c>
    </row>
    <row r="177" spans="1:18" ht="40.5">
      <c r="A177" s="17">
        <v>170</v>
      </c>
      <c r="B177" s="123" t="s">
        <v>411</v>
      </c>
      <c r="C177" s="123" t="s">
        <v>267</v>
      </c>
      <c r="D177" s="137">
        <v>7</v>
      </c>
      <c r="E177" s="156">
        <v>9.25</v>
      </c>
      <c r="F177" s="60">
        <f t="shared" si="12"/>
        <v>8.125</v>
      </c>
      <c r="G177" s="61">
        <f t="shared" si="13"/>
        <v>16.25</v>
      </c>
      <c r="H177" s="365"/>
      <c r="I177" s="62">
        <f t="shared" si="14"/>
        <v>16.25</v>
      </c>
      <c r="J177" s="44"/>
      <c r="K177" s="62">
        <f t="shared" si="15"/>
        <v>16.25</v>
      </c>
      <c r="L177" s="64"/>
      <c r="M177" s="20" t="str">
        <f t="shared" si="16"/>
        <v>Juin</v>
      </c>
      <c r="N177" t="str">
        <f t="shared" si="17"/>
        <v>oui</v>
      </c>
      <c r="O177" s="313" t="s">
        <v>411</v>
      </c>
      <c r="P177" s="313" t="s">
        <v>267</v>
      </c>
      <c r="Q177" s="364"/>
      <c r="R177" s="365"/>
    </row>
    <row r="178" spans="1:18" ht="20.25">
      <c r="A178" s="17">
        <v>171</v>
      </c>
      <c r="B178" s="123" t="s">
        <v>774</v>
      </c>
      <c r="C178" s="123" t="s">
        <v>81</v>
      </c>
      <c r="D178" s="137">
        <v>6.25</v>
      </c>
      <c r="E178" s="156">
        <v>7.75</v>
      </c>
      <c r="F178" s="60">
        <f t="shared" si="12"/>
        <v>7</v>
      </c>
      <c r="G178" s="61">
        <f t="shared" si="13"/>
        <v>14</v>
      </c>
      <c r="H178" s="323">
        <v>7</v>
      </c>
      <c r="I178" s="62">
        <f t="shared" si="14"/>
        <v>14</v>
      </c>
      <c r="J178" s="44"/>
      <c r="K178" s="62">
        <f t="shared" si="15"/>
        <v>14</v>
      </c>
      <c r="L178" s="64"/>
      <c r="M178" s="20" t="str">
        <f t="shared" si="16"/>
        <v>Synthèse</v>
      </c>
      <c r="N178" t="str">
        <f t="shared" si="17"/>
        <v>oui</v>
      </c>
      <c r="O178" s="313" t="s">
        <v>774</v>
      </c>
      <c r="P178" s="313" t="s">
        <v>81</v>
      </c>
      <c r="Q178" s="364" t="s">
        <v>2104</v>
      </c>
      <c r="R178" s="323">
        <v>7</v>
      </c>
    </row>
    <row r="179" spans="1:18" ht="20.25">
      <c r="A179" s="17">
        <v>172</v>
      </c>
      <c r="B179" s="123" t="s">
        <v>412</v>
      </c>
      <c r="C179" s="123" t="s">
        <v>228</v>
      </c>
      <c r="D179" s="137">
        <v>10.5</v>
      </c>
      <c r="E179" s="156">
        <v>11</v>
      </c>
      <c r="F179" s="60">
        <f t="shared" si="12"/>
        <v>10.75</v>
      </c>
      <c r="G179" s="61">
        <f t="shared" si="13"/>
        <v>21.5</v>
      </c>
      <c r="H179" s="365"/>
      <c r="I179" s="62">
        <f t="shared" si="14"/>
        <v>21.5</v>
      </c>
      <c r="J179" s="44"/>
      <c r="K179" s="62">
        <f t="shared" si="15"/>
        <v>21.5</v>
      </c>
      <c r="L179" s="64"/>
      <c r="M179" s="20" t="str">
        <f t="shared" si="16"/>
        <v>Juin</v>
      </c>
      <c r="N179" t="str">
        <f t="shared" si="17"/>
        <v>oui</v>
      </c>
      <c r="O179" s="313" t="s">
        <v>412</v>
      </c>
      <c r="P179" s="313" t="s">
        <v>228</v>
      </c>
      <c r="Q179" s="364"/>
      <c r="R179" s="365"/>
    </row>
    <row r="180" spans="1:18" ht="20.25">
      <c r="A180" s="17">
        <v>173</v>
      </c>
      <c r="B180" s="123" t="s">
        <v>775</v>
      </c>
      <c r="C180" s="123" t="s">
        <v>776</v>
      </c>
      <c r="D180" s="137">
        <v>8.75</v>
      </c>
      <c r="E180" s="156">
        <v>12.75</v>
      </c>
      <c r="F180" s="60">
        <f t="shared" si="12"/>
        <v>10.75</v>
      </c>
      <c r="G180" s="61">
        <f t="shared" si="13"/>
        <v>21.5</v>
      </c>
      <c r="H180" s="365"/>
      <c r="I180" s="62">
        <f t="shared" si="14"/>
        <v>21.5</v>
      </c>
      <c r="J180" s="44"/>
      <c r="K180" s="62">
        <f t="shared" si="15"/>
        <v>21.5</v>
      </c>
      <c r="L180" s="64"/>
      <c r="M180" s="20" t="str">
        <f t="shared" si="16"/>
        <v>Juin</v>
      </c>
      <c r="N180" t="str">
        <f t="shared" si="17"/>
        <v>oui</v>
      </c>
      <c r="O180" s="313" t="s">
        <v>775</v>
      </c>
      <c r="P180" s="313" t="s">
        <v>776</v>
      </c>
      <c r="Q180" s="364"/>
      <c r="R180" s="365"/>
    </row>
    <row r="181" spans="1:18" ht="20.25">
      <c r="A181" s="17">
        <v>174</v>
      </c>
      <c r="B181" s="123" t="s">
        <v>110</v>
      </c>
      <c r="C181" s="123" t="s">
        <v>413</v>
      </c>
      <c r="D181" s="137">
        <v>1</v>
      </c>
      <c r="E181" s="156">
        <v>10</v>
      </c>
      <c r="F181" s="60">
        <f t="shared" si="12"/>
        <v>5.5</v>
      </c>
      <c r="G181" s="61">
        <f t="shared" si="13"/>
        <v>11</v>
      </c>
      <c r="H181" s="323">
        <v>3.5</v>
      </c>
      <c r="I181" s="62">
        <f t="shared" si="14"/>
        <v>11</v>
      </c>
      <c r="J181" s="44"/>
      <c r="K181" s="62">
        <f t="shared" si="15"/>
        <v>11</v>
      </c>
      <c r="L181" s="64"/>
      <c r="M181" s="20" t="str">
        <f t="shared" si="16"/>
        <v>Synthèse</v>
      </c>
      <c r="N181" t="str">
        <f t="shared" si="17"/>
        <v>oui</v>
      </c>
      <c r="O181" s="313" t="s">
        <v>110</v>
      </c>
      <c r="P181" s="313" t="s">
        <v>413</v>
      </c>
      <c r="Q181" s="364" t="s">
        <v>2105</v>
      </c>
      <c r="R181" s="323">
        <v>3.5</v>
      </c>
    </row>
    <row r="182" spans="1:18" ht="20.25">
      <c r="A182" s="17">
        <v>175</v>
      </c>
      <c r="B182" s="123" t="s">
        <v>414</v>
      </c>
      <c r="C182" s="123" t="s">
        <v>86</v>
      </c>
      <c r="D182" s="137">
        <v>13</v>
      </c>
      <c r="E182" s="156">
        <v>12.5</v>
      </c>
      <c r="F182" s="60">
        <f t="shared" si="12"/>
        <v>12.75</v>
      </c>
      <c r="G182" s="61">
        <f t="shared" si="13"/>
        <v>25.5</v>
      </c>
      <c r="H182" s="365"/>
      <c r="I182" s="62">
        <f t="shared" si="14"/>
        <v>25.5</v>
      </c>
      <c r="J182" s="44"/>
      <c r="K182" s="62">
        <f t="shared" si="15"/>
        <v>25.5</v>
      </c>
      <c r="L182" s="64"/>
      <c r="M182" s="20" t="str">
        <f t="shared" si="16"/>
        <v>Juin</v>
      </c>
      <c r="N182" t="str">
        <f t="shared" si="17"/>
        <v>oui</v>
      </c>
      <c r="O182" s="313" t="s">
        <v>414</v>
      </c>
      <c r="P182" s="313" t="s">
        <v>86</v>
      </c>
      <c r="Q182" s="364"/>
      <c r="R182" s="365"/>
    </row>
    <row r="183" spans="1:18" ht="40.5">
      <c r="A183" s="17">
        <v>176</v>
      </c>
      <c r="B183" s="123" t="s">
        <v>415</v>
      </c>
      <c r="C183" s="123" t="s">
        <v>42</v>
      </c>
      <c r="D183" s="137">
        <v>8.5</v>
      </c>
      <c r="E183" s="156">
        <v>8.75</v>
      </c>
      <c r="F183" s="60">
        <f t="shared" si="12"/>
        <v>8.625</v>
      </c>
      <c r="G183" s="61">
        <f t="shared" si="13"/>
        <v>17.25</v>
      </c>
      <c r="H183" s="365"/>
      <c r="I183" s="62">
        <f t="shared" si="14"/>
        <v>17.25</v>
      </c>
      <c r="J183" s="44"/>
      <c r="K183" s="62">
        <f t="shared" si="15"/>
        <v>17.25</v>
      </c>
      <c r="L183" s="64"/>
      <c r="M183" s="20" t="str">
        <f t="shared" si="16"/>
        <v>Juin</v>
      </c>
      <c r="N183" t="str">
        <f t="shared" si="17"/>
        <v>oui</v>
      </c>
      <c r="O183" s="313" t="s">
        <v>415</v>
      </c>
      <c r="P183" s="313" t="s">
        <v>42</v>
      </c>
      <c r="Q183" s="364"/>
      <c r="R183" s="365"/>
    </row>
    <row r="184" spans="1:18" ht="20.25">
      <c r="A184" s="17">
        <v>177</v>
      </c>
      <c r="B184" s="123" t="s">
        <v>416</v>
      </c>
      <c r="C184" s="123" t="s">
        <v>417</v>
      </c>
      <c r="D184" s="137">
        <v>5.75</v>
      </c>
      <c r="E184" s="156">
        <v>6.5</v>
      </c>
      <c r="F184" s="60">
        <f t="shared" si="12"/>
        <v>6.125</v>
      </c>
      <c r="G184" s="61">
        <f t="shared" si="13"/>
        <v>12.25</v>
      </c>
      <c r="H184" s="323">
        <v>6.5</v>
      </c>
      <c r="I184" s="62">
        <f t="shared" si="14"/>
        <v>13</v>
      </c>
      <c r="J184" s="44"/>
      <c r="K184" s="62">
        <f t="shared" si="15"/>
        <v>13</v>
      </c>
      <c r="L184" s="64"/>
      <c r="M184" s="20" t="str">
        <f t="shared" si="16"/>
        <v>Synthèse</v>
      </c>
      <c r="N184" t="str">
        <f t="shared" si="17"/>
        <v>oui</v>
      </c>
      <c r="O184" s="313" t="s">
        <v>416</v>
      </c>
      <c r="P184" s="313" t="s">
        <v>417</v>
      </c>
      <c r="Q184" s="364" t="s">
        <v>2106</v>
      </c>
      <c r="R184" s="323">
        <v>6.5</v>
      </c>
    </row>
    <row r="185" spans="1:18" ht="20.25">
      <c r="A185" s="17">
        <v>178</v>
      </c>
      <c r="B185" s="123" t="s">
        <v>418</v>
      </c>
      <c r="C185" s="123" t="s">
        <v>419</v>
      </c>
      <c r="D185" s="137">
        <v>2.75</v>
      </c>
      <c r="E185" s="156">
        <v>5</v>
      </c>
      <c r="F185" s="60">
        <f t="shared" si="12"/>
        <v>3.875</v>
      </c>
      <c r="G185" s="61">
        <f t="shared" si="13"/>
        <v>7.75</v>
      </c>
      <c r="H185" s="323">
        <v>12.5</v>
      </c>
      <c r="I185" s="62">
        <f t="shared" si="14"/>
        <v>25</v>
      </c>
      <c r="J185" s="44"/>
      <c r="K185" s="62">
        <f t="shared" si="15"/>
        <v>25</v>
      </c>
      <c r="L185" s="64"/>
      <c r="M185" s="20" t="str">
        <f t="shared" si="16"/>
        <v>Synthèse</v>
      </c>
      <c r="N185" t="str">
        <f t="shared" si="17"/>
        <v>oui</v>
      </c>
      <c r="O185" s="313" t="s">
        <v>418</v>
      </c>
      <c r="P185" s="313" t="s">
        <v>419</v>
      </c>
      <c r="Q185" s="364" t="s">
        <v>2107</v>
      </c>
      <c r="R185" s="323">
        <v>12.5</v>
      </c>
    </row>
    <row r="186" spans="1:18" ht="20.25">
      <c r="A186" s="17">
        <v>179</v>
      </c>
      <c r="B186" s="123" t="s">
        <v>420</v>
      </c>
      <c r="C186" s="123" t="s">
        <v>421</v>
      </c>
      <c r="D186" s="137">
        <v>8.5</v>
      </c>
      <c r="E186" s="156">
        <v>9.75</v>
      </c>
      <c r="F186" s="60">
        <f t="shared" si="12"/>
        <v>9.125</v>
      </c>
      <c r="G186" s="61">
        <f t="shared" si="13"/>
        <v>18.25</v>
      </c>
      <c r="H186" s="323">
        <v>7.5</v>
      </c>
      <c r="I186" s="62">
        <f t="shared" si="14"/>
        <v>18.25</v>
      </c>
      <c r="J186" s="44"/>
      <c r="K186" s="62">
        <f t="shared" si="15"/>
        <v>18.25</v>
      </c>
      <c r="L186" s="64"/>
      <c r="M186" s="20" t="str">
        <f t="shared" si="16"/>
        <v>Synthèse</v>
      </c>
      <c r="N186" t="str">
        <f t="shared" si="17"/>
        <v>oui</v>
      </c>
      <c r="O186" s="313" t="s">
        <v>420</v>
      </c>
      <c r="P186" s="313" t="s">
        <v>421</v>
      </c>
      <c r="Q186" s="364" t="s">
        <v>2108</v>
      </c>
      <c r="R186" s="323">
        <v>7.5</v>
      </c>
    </row>
    <row r="187" spans="1:18" ht="20.25">
      <c r="A187" s="17">
        <v>180</v>
      </c>
      <c r="B187" s="123" t="s">
        <v>422</v>
      </c>
      <c r="C187" s="123" t="s">
        <v>57</v>
      </c>
      <c r="D187" s="137">
        <v>8</v>
      </c>
      <c r="E187" s="156">
        <v>13</v>
      </c>
      <c r="F187" s="60">
        <f t="shared" si="12"/>
        <v>10.5</v>
      </c>
      <c r="G187" s="61">
        <f t="shared" si="13"/>
        <v>21</v>
      </c>
      <c r="H187" s="365"/>
      <c r="I187" s="62">
        <f t="shared" si="14"/>
        <v>21</v>
      </c>
      <c r="J187" s="44"/>
      <c r="K187" s="62">
        <f t="shared" si="15"/>
        <v>21</v>
      </c>
      <c r="L187" s="64"/>
      <c r="M187" s="20" t="str">
        <f t="shared" si="16"/>
        <v>Juin</v>
      </c>
      <c r="N187" t="str">
        <f t="shared" si="17"/>
        <v>oui</v>
      </c>
      <c r="O187" s="313" t="s">
        <v>422</v>
      </c>
      <c r="P187" s="313" t="s">
        <v>57</v>
      </c>
      <c r="Q187" s="364"/>
      <c r="R187" s="365"/>
    </row>
    <row r="188" spans="1:18" ht="20.25">
      <c r="A188" s="17">
        <v>181</v>
      </c>
      <c r="B188" s="123" t="s">
        <v>422</v>
      </c>
      <c r="C188" s="123" t="s">
        <v>423</v>
      </c>
      <c r="D188" s="137">
        <v>8</v>
      </c>
      <c r="E188" s="156">
        <v>9</v>
      </c>
      <c r="F188" s="60">
        <f t="shared" si="12"/>
        <v>8.5</v>
      </c>
      <c r="G188" s="61">
        <f t="shared" si="13"/>
        <v>17</v>
      </c>
      <c r="H188" s="365"/>
      <c r="I188" s="62">
        <f t="shared" si="14"/>
        <v>17</v>
      </c>
      <c r="J188" s="44"/>
      <c r="K188" s="62">
        <f t="shared" si="15"/>
        <v>17</v>
      </c>
      <c r="L188" s="64"/>
      <c r="M188" s="20" t="str">
        <f t="shared" si="16"/>
        <v>Juin</v>
      </c>
      <c r="N188" t="str">
        <f t="shared" si="17"/>
        <v>oui</v>
      </c>
      <c r="O188" s="313" t="s">
        <v>422</v>
      </c>
      <c r="P188" s="313" t="s">
        <v>423</v>
      </c>
      <c r="Q188" s="364"/>
      <c r="R188" s="365"/>
    </row>
    <row r="189" spans="1:18" ht="40.5">
      <c r="A189" s="17">
        <v>182</v>
      </c>
      <c r="B189" s="123" t="s">
        <v>424</v>
      </c>
      <c r="C189" s="123" t="s">
        <v>425</v>
      </c>
      <c r="D189" s="137">
        <v>5.25</v>
      </c>
      <c r="E189" s="156">
        <v>6.5</v>
      </c>
      <c r="F189" s="60">
        <f t="shared" si="12"/>
        <v>5.875</v>
      </c>
      <c r="G189" s="61">
        <f t="shared" si="13"/>
        <v>11.75</v>
      </c>
      <c r="H189" s="323">
        <v>7.5</v>
      </c>
      <c r="I189" s="62">
        <f t="shared" si="14"/>
        <v>15</v>
      </c>
      <c r="J189" s="44"/>
      <c r="K189" s="62">
        <f t="shared" si="15"/>
        <v>15</v>
      </c>
      <c r="L189" s="64"/>
      <c r="M189" s="20" t="str">
        <f t="shared" si="16"/>
        <v>Synthèse</v>
      </c>
      <c r="N189" t="str">
        <f t="shared" si="17"/>
        <v>oui</v>
      </c>
      <c r="O189" s="313" t="s">
        <v>424</v>
      </c>
      <c r="P189" s="313" t="s">
        <v>425</v>
      </c>
      <c r="Q189" s="364" t="s">
        <v>2109</v>
      </c>
      <c r="R189" s="323">
        <v>7.5</v>
      </c>
    </row>
    <row r="190" spans="1:18" ht="40.5">
      <c r="A190" s="17">
        <v>183</v>
      </c>
      <c r="B190" s="123" t="s">
        <v>426</v>
      </c>
      <c r="C190" s="123" t="s">
        <v>427</v>
      </c>
      <c r="D190" s="138">
        <v>13</v>
      </c>
      <c r="E190" s="156">
        <v>8</v>
      </c>
      <c r="F190" s="60">
        <f t="shared" si="12"/>
        <v>10.5</v>
      </c>
      <c r="G190" s="61">
        <f t="shared" si="13"/>
        <v>21</v>
      </c>
      <c r="H190" s="365"/>
      <c r="I190" s="62">
        <f t="shared" si="14"/>
        <v>21</v>
      </c>
      <c r="J190" s="44"/>
      <c r="K190" s="62">
        <f t="shared" si="15"/>
        <v>21</v>
      </c>
      <c r="L190" s="64"/>
      <c r="M190" s="20" t="str">
        <f t="shared" si="16"/>
        <v>Juin</v>
      </c>
      <c r="N190" t="str">
        <f t="shared" si="17"/>
        <v>oui</v>
      </c>
      <c r="O190" s="313" t="s">
        <v>426</v>
      </c>
      <c r="P190" s="313" t="s">
        <v>427</v>
      </c>
      <c r="Q190" s="364"/>
      <c r="R190" s="365"/>
    </row>
    <row r="191" spans="1:18" ht="20.25">
      <c r="A191" s="17">
        <v>184</v>
      </c>
      <c r="B191" s="123" t="s">
        <v>428</v>
      </c>
      <c r="C191" s="123" t="s">
        <v>429</v>
      </c>
      <c r="D191" s="137">
        <v>10</v>
      </c>
      <c r="E191" s="156">
        <v>13.75</v>
      </c>
      <c r="F191" s="60">
        <f t="shared" si="12"/>
        <v>11.875</v>
      </c>
      <c r="G191" s="61">
        <f t="shared" si="13"/>
        <v>23.75</v>
      </c>
      <c r="H191" s="365"/>
      <c r="I191" s="62">
        <f t="shared" si="14"/>
        <v>23.75</v>
      </c>
      <c r="J191" s="44"/>
      <c r="K191" s="62">
        <f t="shared" si="15"/>
        <v>23.75</v>
      </c>
      <c r="L191" s="64"/>
      <c r="M191" s="20" t="str">
        <f t="shared" si="16"/>
        <v>Juin</v>
      </c>
      <c r="N191" t="str">
        <f t="shared" si="17"/>
        <v>oui</v>
      </c>
      <c r="O191" s="313" t="s">
        <v>428</v>
      </c>
      <c r="P191" s="313" t="s">
        <v>429</v>
      </c>
      <c r="Q191" s="364"/>
      <c r="R191" s="365"/>
    </row>
    <row r="192" spans="1:18" ht="40.5">
      <c r="A192" s="17">
        <v>185</v>
      </c>
      <c r="B192" s="123" t="s">
        <v>430</v>
      </c>
      <c r="C192" s="123" t="s">
        <v>431</v>
      </c>
      <c r="D192" s="137">
        <v>7.75</v>
      </c>
      <c r="E192" s="156">
        <v>14.5</v>
      </c>
      <c r="F192" s="60">
        <f t="shared" si="12"/>
        <v>11.125</v>
      </c>
      <c r="G192" s="61">
        <f t="shared" si="13"/>
        <v>22.25</v>
      </c>
      <c r="H192" s="365"/>
      <c r="I192" s="62">
        <f t="shared" si="14"/>
        <v>22.25</v>
      </c>
      <c r="J192" s="44"/>
      <c r="K192" s="62">
        <f t="shared" si="15"/>
        <v>22.25</v>
      </c>
      <c r="L192" s="64"/>
      <c r="M192" s="20" t="str">
        <f t="shared" si="16"/>
        <v>Juin</v>
      </c>
      <c r="N192" t="str">
        <f t="shared" si="17"/>
        <v>oui</v>
      </c>
      <c r="O192" s="313" t="s">
        <v>430</v>
      </c>
      <c r="P192" s="313" t="s">
        <v>431</v>
      </c>
      <c r="Q192" s="364"/>
      <c r="R192" s="365"/>
    </row>
    <row r="193" spans="1:18" ht="20.25">
      <c r="A193" s="17">
        <v>186</v>
      </c>
      <c r="B193" s="123" t="s">
        <v>432</v>
      </c>
      <c r="C193" s="123" t="s">
        <v>433</v>
      </c>
      <c r="D193" s="137">
        <v>4.25</v>
      </c>
      <c r="E193" s="156">
        <v>4</v>
      </c>
      <c r="F193" s="60">
        <f t="shared" si="12"/>
        <v>4.125</v>
      </c>
      <c r="G193" s="61">
        <f t="shared" si="13"/>
        <v>8.25</v>
      </c>
      <c r="H193" s="323">
        <v>10</v>
      </c>
      <c r="I193" s="62">
        <f t="shared" si="14"/>
        <v>20</v>
      </c>
      <c r="J193" s="44"/>
      <c r="K193" s="62">
        <f t="shared" si="15"/>
        <v>20</v>
      </c>
      <c r="L193" s="64"/>
      <c r="M193" s="20" t="str">
        <f t="shared" si="16"/>
        <v>Synthèse</v>
      </c>
      <c r="N193" t="str">
        <f t="shared" si="17"/>
        <v>oui</v>
      </c>
      <c r="O193" s="313" t="s">
        <v>432</v>
      </c>
      <c r="P193" s="313" t="s">
        <v>433</v>
      </c>
      <c r="Q193" s="364" t="s">
        <v>2110</v>
      </c>
      <c r="R193" s="323">
        <v>10</v>
      </c>
    </row>
    <row r="194" spans="1:18" ht="20.25">
      <c r="A194" s="17">
        <v>187</v>
      </c>
      <c r="B194" s="123" t="s">
        <v>434</v>
      </c>
      <c r="C194" s="123" t="s">
        <v>435</v>
      </c>
      <c r="D194" s="137">
        <v>7.5</v>
      </c>
      <c r="E194" s="156">
        <v>8.25</v>
      </c>
      <c r="F194" s="60">
        <f t="shared" si="12"/>
        <v>7.875</v>
      </c>
      <c r="G194" s="61">
        <f t="shared" si="13"/>
        <v>15.75</v>
      </c>
      <c r="H194" s="365"/>
      <c r="I194" s="62">
        <f t="shared" si="14"/>
        <v>15.75</v>
      </c>
      <c r="J194" s="44"/>
      <c r="K194" s="62">
        <f t="shared" si="15"/>
        <v>15.75</v>
      </c>
      <c r="L194" s="64"/>
      <c r="M194" s="20" t="str">
        <f t="shared" si="16"/>
        <v>Juin</v>
      </c>
      <c r="N194" t="str">
        <f t="shared" si="17"/>
        <v>oui</v>
      </c>
      <c r="O194" s="313" t="s">
        <v>434</v>
      </c>
      <c r="P194" s="313" t="s">
        <v>435</v>
      </c>
      <c r="Q194" s="364"/>
      <c r="R194" s="365"/>
    </row>
    <row r="195" spans="1:18" ht="20.25">
      <c r="A195" s="17">
        <v>188</v>
      </c>
      <c r="B195" s="123" t="s">
        <v>777</v>
      </c>
      <c r="C195" s="123" t="s">
        <v>65</v>
      </c>
      <c r="D195" s="137">
        <v>5.5</v>
      </c>
      <c r="E195" s="315">
        <v>13</v>
      </c>
      <c r="F195" s="60">
        <f t="shared" si="12"/>
        <v>9.25</v>
      </c>
      <c r="G195" s="61">
        <f t="shared" si="13"/>
        <v>18.5</v>
      </c>
      <c r="H195" s="323"/>
      <c r="I195" s="62">
        <f t="shared" si="14"/>
        <v>18.5</v>
      </c>
      <c r="J195" s="44"/>
      <c r="K195" s="62">
        <f t="shared" si="15"/>
        <v>18.5</v>
      </c>
      <c r="L195" s="64"/>
      <c r="M195" s="20" t="str">
        <f t="shared" si="16"/>
        <v>Juin</v>
      </c>
      <c r="N195" t="str">
        <f t="shared" si="17"/>
        <v>oui</v>
      </c>
      <c r="O195" s="313" t="s">
        <v>777</v>
      </c>
      <c r="P195" s="313" t="s">
        <v>65</v>
      </c>
      <c r="Q195" s="364" t="s">
        <v>2112</v>
      </c>
      <c r="R195" s="323">
        <v>13</v>
      </c>
    </row>
    <row r="196" spans="1:18" ht="20.25">
      <c r="A196" s="17">
        <v>189</v>
      </c>
      <c r="B196" s="123" t="s">
        <v>436</v>
      </c>
      <c r="C196" s="123" t="s">
        <v>206</v>
      </c>
      <c r="D196" s="137">
        <v>5.25</v>
      </c>
      <c r="E196" s="156">
        <v>3.25</v>
      </c>
      <c r="F196" s="60">
        <f t="shared" si="12"/>
        <v>4.25</v>
      </c>
      <c r="G196" s="61">
        <f t="shared" si="13"/>
        <v>8.5</v>
      </c>
      <c r="H196" s="323">
        <v>8</v>
      </c>
      <c r="I196" s="62">
        <f t="shared" si="14"/>
        <v>16</v>
      </c>
      <c r="J196" s="44"/>
      <c r="K196" s="62">
        <f t="shared" si="15"/>
        <v>16</v>
      </c>
      <c r="L196" s="64"/>
      <c r="M196" s="20" t="str">
        <f t="shared" si="16"/>
        <v>Synthèse</v>
      </c>
      <c r="N196" t="str">
        <f t="shared" si="17"/>
        <v>oui</v>
      </c>
      <c r="O196" s="313" t="s">
        <v>436</v>
      </c>
      <c r="P196" s="313" t="s">
        <v>206</v>
      </c>
      <c r="Q196" s="364" t="s">
        <v>2111</v>
      </c>
      <c r="R196" s="323">
        <v>8</v>
      </c>
    </row>
    <row r="197" spans="1:18" ht="20.25">
      <c r="A197" s="17">
        <v>190</v>
      </c>
      <c r="B197" s="123" t="s">
        <v>437</v>
      </c>
      <c r="C197" s="123" t="s">
        <v>438</v>
      </c>
      <c r="D197" s="137">
        <v>7.25</v>
      </c>
      <c r="E197" s="156">
        <v>10</v>
      </c>
      <c r="F197" s="60">
        <f t="shared" si="12"/>
        <v>8.625</v>
      </c>
      <c r="G197" s="61">
        <f t="shared" si="13"/>
        <v>17.25</v>
      </c>
      <c r="H197" s="365"/>
      <c r="I197" s="62">
        <f t="shared" si="14"/>
        <v>17.25</v>
      </c>
      <c r="J197" s="44"/>
      <c r="K197" s="62">
        <f t="shared" si="15"/>
        <v>17.25</v>
      </c>
      <c r="L197" s="64"/>
      <c r="M197" s="20" t="str">
        <f t="shared" si="16"/>
        <v>Juin</v>
      </c>
      <c r="N197" t="str">
        <f t="shared" si="17"/>
        <v>oui</v>
      </c>
      <c r="O197" s="313" t="s">
        <v>437</v>
      </c>
      <c r="P197" s="313" t="s">
        <v>438</v>
      </c>
      <c r="Q197" s="364"/>
      <c r="R197" s="365"/>
    </row>
    <row r="198" spans="1:18" ht="20.25">
      <c r="A198" s="17">
        <v>191</v>
      </c>
      <c r="B198" s="123" t="s">
        <v>439</v>
      </c>
      <c r="C198" s="123" t="s">
        <v>440</v>
      </c>
      <c r="D198" s="137">
        <v>5.25</v>
      </c>
      <c r="E198" s="156">
        <v>9.5</v>
      </c>
      <c r="F198" s="60">
        <f t="shared" si="12"/>
        <v>7.375</v>
      </c>
      <c r="G198" s="61">
        <f t="shared" si="13"/>
        <v>14.75</v>
      </c>
      <c r="H198" s="323">
        <v>10</v>
      </c>
      <c r="I198" s="62">
        <f t="shared" si="14"/>
        <v>20</v>
      </c>
      <c r="J198" s="44"/>
      <c r="K198" s="62">
        <f t="shared" si="15"/>
        <v>20</v>
      </c>
      <c r="L198" s="64"/>
      <c r="M198" s="20" t="str">
        <f t="shared" si="16"/>
        <v>Synthèse</v>
      </c>
      <c r="N198" t="str">
        <f t="shared" si="17"/>
        <v>oui</v>
      </c>
      <c r="O198" s="313" t="s">
        <v>439</v>
      </c>
      <c r="P198" s="313" t="s">
        <v>440</v>
      </c>
      <c r="Q198" s="364" t="s">
        <v>2113</v>
      </c>
      <c r="R198" s="323">
        <v>10</v>
      </c>
    </row>
    <row r="199" spans="1:18" ht="20.25">
      <c r="A199" s="17">
        <v>192</v>
      </c>
      <c r="B199" s="123" t="s">
        <v>441</v>
      </c>
      <c r="C199" s="123" t="s">
        <v>50</v>
      </c>
      <c r="D199" s="137">
        <v>6.5</v>
      </c>
      <c r="E199" s="156">
        <v>9.5</v>
      </c>
      <c r="F199" s="60">
        <f t="shared" si="12"/>
        <v>8</v>
      </c>
      <c r="G199" s="61">
        <f t="shared" si="13"/>
        <v>16</v>
      </c>
      <c r="H199" s="365"/>
      <c r="I199" s="62">
        <f t="shared" si="14"/>
        <v>16</v>
      </c>
      <c r="J199" s="44"/>
      <c r="K199" s="62">
        <f t="shared" si="15"/>
        <v>16</v>
      </c>
      <c r="L199" s="64"/>
      <c r="M199" s="20" t="str">
        <f t="shared" si="16"/>
        <v>Juin</v>
      </c>
      <c r="N199" t="str">
        <f t="shared" si="17"/>
        <v>oui</v>
      </c>
      <c r="O199" s="313" t="s">
        <v>441</v>
      </c>
      <c r="P199" s="313" t="s">
        <v>50</v>
      </c>
      <c r="Q199" s="364"/>
      <c r="R199" s="365"/>
    </row>
    <row r="200" spans="1:18" ht="20.25">
      <c r="A200" s="17">
        <v>193</v>
      </c>
      <c r="B200" s="123" t="s">
        <v>442</v>
      </c>
      <c r="C200" s="123" t="s">
        <v>443</v>
      </c>
      <c r="D200" s="137">
        <v>0.5</v>
      </c>
      <c r="E200" s="156">
        <v>5</v>
      </c>
      <c r="F200" s="60">
        <f t="shared" ref="F200:F263" si="18">IF(AND(D200=0,E200=0),L200/2,(D200+E200)/2)</f>
        <v>2.75</v>
      </c>
      <c r="G200" s="61">
        <f t="shared" ref="G200:G263" si="19">F200*2</f>
        <v>5.5</v>
      </c>
      <c r="H200" s="323">
        <v>10.5</v>
      </c>
      <c r="I200" s="62">
        <f t="shared" ref="I200:I263" si="20">MAX(G200,H200*2)</f>
        <v>21</v>
      </c>
      <c r="J200" s="44"/>
      <c r="K200" s="62">
        <f t="shared" ref="K200:K263" si="21">MAX(I200,J200*2)</f>
        <v>21</v>
      </c>
      <c r="L200" s="64"/>
      <c r="M200" s="20" t="str">
        <f t="shared" ref="M200:M263" si="22">IF(ISBLANK(J200),IF(ISBLANK(H200),"Juin","Synthèse"),"Rattrapage")</f>
        <v>Synthèse</v>
      </c>
      <c r="N200" t="str">
        <f t="shared" si="17"/>
        <v>oui</v>
      </c>
      <c r="O200" s="313" t="s">
        <v>442</v>
      </c>
      <c r="P200" s="313" t="s">
        <v>443</v>
      </c>
      <c r="Q200" s="364" t="s">
        <v>2114</v>
      </c>
      <c r="R200" s="323">
        <v>10.5</v>
      </c>
    </row>
    <row r="201" spans="1:18" ht="20.25">
      <c r="A201" s="17">
        <v>194</v>
      </c>
      <c r="B201" s="123" t="s">
        <v>444</v>
      </c>
      <c r="C201" s="123" t="s">
        <v>445</v>
      </c>
      <c r="D201" s="137">
        <v>7.75</v>
      </c>
      <c r="E201" s="156">
        <v>9</v>
      </c>
      <c r="F201" s="60">
        <f t="shared" si="18"/>
        <v>8.375</v>
      </c>
      <c r="G201" s="61">
        <f t="shared" si="19"/>
        <v>16.75</v>
      </c>
      <c r="H201" s="365"/>
      <c r="I201" s="62">
        <f t="shared" si="20"/>
        <v>16.75</v>
      </c>
      <c r="J201" s="44"/>
      <c r="K201" s="62">
        <f t="shared" si="21"/>
        <v>16.75</v>
      </c>
      <c r="L201" s="64"/>
      <c r="M201" s="20" t="str">
        <f t="shared" si="22"/>
        <v>Juin</v>
      </c>
      <c r="N201" t="str">
        <f t="shared" ref="N201:N264" si="23">IF(AND(B201=O201,C201=P201),"oui","non")</f>
        <v>oui</v>
      </c>
      <c r="O201" s="313" t="s">
        <v>444</v>
      </c>
      <c r="P201" s="313" t="s">
        <v>445</v>
      </c>
      <c r="Q201" s="364"/>
      <c r="R201" s="365"/>
    </row>
    <row r="202" spans="1:18" ht="20.25">
      <c r="A202" s="17">
        <v>195</v>
      </c>
      <c r="B202" s="123" t="s">
        <v>446</v>
      </c>
      <c r="C202" s="123" t="s">
        <v>228</v>
      </c>
      <c r="D202" s="137">
        <v>9.75</v>
      </c>
      <c r="E202" s="156">
        <v>9.5</v>
      </c>
      <c r="F202" s="60">
        <f t="shared" si="18"/>
        <v>9.625</v>
      </c>
      <c r="G202" s="61">
        <f t="shared" si="19"/>
        <v>19.25</v>
      </c>
      <c r="H202" s="365"/>
      <c r="I202" s="62">
        <f t="shared" si="20"/>
        <v>19.25</v>
      </c>
      <c r="J202" s="44"/>
      <c r="K202" s="62">
        <f t="shared" si="21"/>
        <v>19.25</v>
      </c>
      <c r="L202" s="64"/>
      <c r="M202" s="20" t="str">
        <f t="shared" si="22"/>
        <v>Juin</v>
      </c>
      <c r="N202" t="str">
        <f t="shared" si="23"/>
        <v>oui</v>
      </c>
      <c r="O202" s="313" t="s">
        <v>446</v>
      </c>
      <c r="P202" s="313" t="s">
        <v>228</v>
      </c>
      <c r="Q202" s="364"/>
      <c r="R202" s="365"/>
    </row>
    <row r="203" spans="1:18" ht="40.5">
      <c r="A203" s="17">
        <v>196</v>
      </c>
      <c r="B203" s="123" t="s">
        <v>447</v>
      </c>
      <c r="C203" s="123" t="s">
        <v>448</v>
      </c>
      <c r="D203" s="137">
        <v>5.25</v>
      </c>
      <c r="E203" s="156">
        <v>6.75</v>
      </c>
      <c r="F203" s="60">
        <f t="shared" si="18"/>
        <v>6</v>
      </c>
      <c r="G203" s="61">
        <f t="shared" si="19"/>
        <v>12</v>
      </c>
      <c r="H203" s="323">
        <v>10</v>
      </c>
      <c r="I203" s="62">
        <f t="shared" si="20"/>
        <v>20</v>
      </c>
      <c r="J203" s="44"/>
      <c r="K203" s="62">
        <f t="shared" si="21"/>
        <v>20</v>
      </c>
      <c r="L203" s="64"/>
      <c r="M203" s="20" t="str">
        <f t="shared" si="22"/>
        <v>Synthèse</v>
      </c>
      <c r="N203" t="str">
        <f t="shared" si="23"/>
        <v>oui</v>
      </c>
      <c r="O203" s="313" t="s">
        <v>447</v>
      </c>
      <c r="P203" s="313" t="s">
        <v>448</v>
      </c>
      <c r="Q203" s="364" t="s">
        <v>2115</v>
      </c>
      <c r="R203" s="323">
        <v>10</v>
      </c>
    </row>
    <row r="204" spans="1:18" ht="20.25">
      <c r="A204" s="17">
        <v>197</v>
      </c>
      <c r="B204" s="123" t="s">
        <v>447</v>
      </c>
      <c r="C204" s="123" t="s">
        <v>449</v>
      </c>
      <c r="D204" s="137">
        <v>4.75</v>
      </c>
      <c r="E204" s="156">
        <v>4.5</v>
      </c>
      <c r="F204" s="60">
        <f t="shared" si="18"/>
        <v>4.625</v>
      </c>
      <c r="G204" s="61">
        <f t="shared" si="19"/>
        <v>9.25</v>
      </c>
      <c r="H204" s="323">
        <v>9</v>
      </c>
      <c r="I204" s="62">
        <f t="shared" si="20"/>
        <v>18</v>
      </c>
      <c r="J204" s="44"/>
      <c r="K204" s="62">
        <f t="shared" si="21"/>
        <v>18</v>
      </c>
      <c r="L204" s="64"/>
      <c r="M204" s="20" t="str">
        <f t="shared" si="22"/>
        <v>Synthèse</v>
      </c>
      <c r="N204" t="str">
        <f t="shared" si="23"/>
        <v>oui</v>
      </c>
      <c r="O204" s="313" t="s">
        <v>447</v>
      </c>
      <c r="P204" s="313" t="s">
        <v>449</v>
      </c>
      <c r="Q204" s="364" t="s">
        <v>2116</v>
      </c>
      <c r="R204" s="323">
        <v>9</v>
      </c>
    </row>
    <row r="205" spans="1:18" ht="20.25">
      <c r="A205" s="17">
        <v>198</v>
      </c>
      <c r="B205" s="123" t="s">
        <v>111</v>
      </c>
      <c r="C205" s="123" t="s">
        <v>337</v>
      </c>
      <c r="D205" s="137">
        <v>4.25</v>
      </c>
      <c r="E205" s="156">
        <v>4</v>
      </c>
      <c r="F205" s="60">
        <f t="shared" si="18"/>
        <v>4.125</v>
      </c>
      <c r="G205" s="61">
        <f t="shared" si="19"/>
        <v>8.25</v>
      </c>
      <c r="H205" s="323">
        <v>7</v>
      </c>
      <c r="I205" s="62">
        <f t="shared" si="20"/>
        <v>14</v>
      </c>
      <c r="J205" s="44"/>
      <c r="K205" s="62">
        <f t="shared" si="21"/>
        <v>14</v>
      </c>
      <c r="L205" s="64"/>
      <c r="M205" s="20" t="str">
        <f t="shared" si="22"/>
        <v>Synthèse</v>
      </c>
      <c r="N205" t="str">
        <f t="shared" si="23"/>
        <v>oui</v>
      </c>
      <c r="O205" s="313" t="s">
        <v>111</v>
      </c>
      <c r="P205" s="313" t="s">
        <v>337</v>
      </c>
      <c r="Q205" s="364" t="s">
        <v>2117</v>
      </c>
      <c r="R205" s="323">
        <v>7</v>
      </c>
    </row>
    <row r="206" spans="1:18" ht="20.25">
      <c r="A206" s="17">
        <v>199</v>
      </c>
      <c r="B206" s="123" t="s">
        <v>450</v>
      </c>
      <c r="C206" s="123" t="s">
        <v>451</v>
      </c>
      <c r="D206" s="137">
        <v>12.75</v>
      </c>
      <c r="E206" s="156">
        <v>10</v>
      </c>
      <c r="F206" s="60">
        <f t="shared" si="18"/>
        <v>11.375</v>
      </c>
      <c r="G206" s="61">
        <f t="shared" si="19"/>
        <v>22.75</v>
      </c>
      <c r="H206" s="365"/>
      <c r="I206" s="62">
        <f t="shared" si="20"/>
        <v>22.75</v>
      </c>
      <c r="J206" s="44"/>
      <c r="K206" s="62">
        <f t="shared" si="21"/>
        <v>22.75</v>
      </c>
      <c r="L206" s="64"/>
      <c r="M206" s="20" t="str">
        <f t="shared" si="22"/>
        <v>Juin</v>
      </c>
      <c r="N206" t="str">
        <f t="shared" si="23"/>
        <v>oui</v>
      </c>
      <c r="O206" s="313" t="s">
        <v>450</v>
      </c>
      <c r="P206" s="313" t="s">
        <v>451</v>
      </c>
      <c r="Q206" s="364"/>
      <c r="R206" s="365"/>
    </row>
    <row r="207" spans="1:18" ht="20.25">
      <c r="A207" s="17">
        <v>200</v>
      </c>
      <c r="B207" s="123" t="s">
        <v>452</v>
      </c>
      <c r="C207" s="123" t="s">
        <v>453</v>
      </c>
      <c r="D207" s="137">
        <v>3.25</v>
      </c>
      <c r="E207" s="156">
        <v>4.5</v>
      </c>
      <c r="F207" s="60">
        <f t="shared" si="18"/>
        <v>3.875</v>
      </c>
      <c r="G207" s="61">
        <f t="shared" si="19"/>
        <v>7.75</v>
      </c>
      <c r="H207" s="323">
        <v>11</v>
      </c>
      <c r="I207" s="62">
        <f t="shared" si="20"/>
        <v>22</v>
      </c>
      <c r="J207" s="44"/>
      <c r="K207" s="62">
        <f t="shared" si="21"/>
        <v>22</v>
      </c>
      <c r="L207" s="64"/>
      <c r="M207" s="20" t="str">
        <f t="shared" si="22"/>
        <v>Synthèse</v>
      </c>
      <c r="N207" t="str">
        <f t="shared" si="23"/>
        <v>oui</v>
      </c>
      <c r="O207" s="313" t="s">
        <v>452</v>
      </c>
      <c r="P207" s="313" t="s">
        <v>453</v>
      </c>
      <c r="Q207" s="364" t="s">
        <v>2118</v>
      </c>
      <c r="R207" s="323">
        <v>11</v>
      </c>
    </row>
    <row r="208" spans="1:18" ht="20.25">
      <c r="A208" s="17">
        <v>201</v>
      </c>
      <c r="B208" s="123" t="s">
        <v>454</v>
      </c>
      <c r="C208" s="123" t="s">
        <v>455</v>
      </c>
      <c r="D208" s="137">
        <v>6.5</v>
      </c>
      <c r="E208" s="156">
        <v>7</v>
      </c>
      <c r="F208" s="60">
        <f t="shared" si="18"/>
        <v>6.75</v>
      </c>
      <c r="G208" s="61">
        <f t="shared" si="19"/>
        <v>13.5</v>
      </c>
      <c r="H208" s="323">
        <v>10</v>
      </c>
      <c r="I208" s="62">
        <f t="shared" si="20"/>
        <v>20</v>
      </c>
      <c r="J208" s="44"/>
      <c r="K208" s="62">
        <f t="shared" si="21"/>
        <v>20</v>
      </c>
      <c r="L208" s="64"/>
      <c r="M208" s="20" t="str">
        <f t="shared" si="22"/>
        <v>Synthèse</v>
      </c>
      <c r="N208" t="str">
        <f t="shared" si="23"/>
        <v>oui</v>
      </c>
      <c r="O208" s="313" t="s">
        <v>454</v>
      </c>
      <c r="P208" s="313" t="s">
        <v>455</v>
      </c>
      <c r="Q208" s="364" t="s">
        <v>2119</v>
      </c>
      <c r="R208" s="323">
        <v>10</v>
      </c>
    </row>
    <row r="209" spans="1:18" ht="20.25">
      <c r="A209" s="17">
        <v>202</v>
      </c>
      <c r="B209" s="123" t="s">
        <v>456</v>
      </c>
      <c r="C209" s="123" t="s">
        <v>457</v>
      </c>
      <c r="D209" s="137">
        <v>7.25</v>
      </c>
      <c r="E209" s="156">
        <v>8.5</v>
      </c>
      <c r="F209" s="60">
        <f t="shared" si="18"/>
        <v>7.875</v>
      </c>
      <c r="G209" s="61">
        <f t="shared" si="19"/>
        <v>15.75</v>
      </c>
      <c r="H209" s="323">
        <v>14.5</v>
      </c>
      <c r="I209" s="62">
        <f t="shared" si="20"/>
        <v>29</v>
      </c>
      <c r="J209" s="44"/>
      <c r="K209" s="62">
        <f t="shared" si="21"/>
        <v>29</v>
      </c>
      <c r="L209" s="64"/>
      <c r="M209" s="20" t="str">
        <f t="shared" si="22"/>
        <v>Synthèse</v>
      </c>
      <c r="N209" t="str">
        <f t="shared" si="23"/>
        <v>oui</v>
      </c>
      <c r="O209" s="313" t="s">
        <v>456</v>
      </c>
      <c r="P209" s="313" t="s">
        <v>457</v>
      </c>
      <c r="Q209" s="364" t="s">
        <v>2120</v>
      </c>
      <c r="R209" s="323">
        <v>14.5</v>
      </c>
    </row>
    <row r="210" spans="1:18" ht="20.25">
      <c r="A210" s="17">
        <v>203</v>
      </c>
      <c r="B210" s="123" t="s">
        <v>80</v>
      </c>
      <c r="C210" s="123" t="s">
        <v>458</v>
      </c>
      <c r="D210" s="137">
        <v>3.25</v>
      </c>
      <c r="E210" s="156">
        <v>5.5</v>
      </c>
      <c r="F210" s="60">
        <f t="shared" si="18"/>
        <v>4.375</v>
      </c>
      <c r="G210" s="61">
        <f t="shared" si="19"/>
        <v>8.75</v>
      </c>
      <c r="H210" s="323">
        <v>6.5</v>
      </c>
      <c r="I210" s="62">
        <f t="shared" si="20"/>
        <v>13</v>
      </c>
      <c r="J210" s="44"/>
      <c r="K210" s="62">
        <f t="shared" si="21"/>
        <v>13</v>
      </c>
      <c r="L210" s="64"/>
      <c r="M210" s="20" t="str">
        <f t="shared" si="22"/>
        <v>Synthèse</v>
      </c>
      <c r="N210" t="str">
        <f t="shared" si="23"/>
        <v>oui</v>
      </c>
      <c r="O210" s="313" t="s">
        <v>80</v>
      </c>
      <c r="P210" s="313" t="s">
        <v>458</v>
      </c>
      <c r="Q210" s="364" t="s">
        <v>2121</v>
      </c>
      <c r="R210" s="323">
        <v>6.5</v>
      </c>
    </row>
    <row r="211" spans="1:18" ht="40.5">
      <c r="A211" s="17">
        <v>204</v>
      </c>
      <c r="B211" s="123" t="s">
        <v>459</v>
      </c>
      <c r="C211" s="123" t="s">
        <v>460</v>
      </c>
      <c r="D211" s="137">
        <v>5</v>
      </c>
      <c r="E211" s="156">
        <v>7</v>
      </c>
      <c r="F211" s="60">
        <f t="shared" si="18"/>
        <v>6</v>
      </c>
      <c r="G211" s="61">
        <f t="shared" si="19"/>
        <v>12</v>
      </c>
      <c r="H211" s="323">
        <v>8</v>
      </c>
      <c r="I211" s="62">
        <f t="shared" si="20"/>
        <v>16</v>
      </c>
      <c r="J211" s="44"/>
      <c r="K211" s="62">
        <f t="shared" si="21"/>
        <v>16</v>
      </c>
      <c r="L211" s="64"/>
      <c r="M211" s="20" t="str">
        <f t="shared" si="22"/>
        <v>Synthèse</v>
      </c>
      <c r="N211" t="str">
        <f t="shared" si="23"/>
        <v>oui</v>
      </c>
      <c r="O211" s="313" t="s">
        <v>459</v>
      </c>
      <c r="P211" s="313" t="s">
        <v>460</v>
      </c>
      <c r="Q211" s="364" t="s">
        <v>2122</v>
      </c>
      <c r="R211" s="323">
        <v>8</v>
      </c>
    </row>
    <row r="212" spans="1:18" ht="20.25">
      <c r="A212" s="17">
        <v>205</v>
      </c>
      <c r="B212" s="123" t="s">
        <v>461</v>
      </c>
      <c r="C212" s="123" t="s">
        <v>52</v>
      </c>
      <c r="D212" s="137">
        <v>3.5</v>
      </c>
      <c r="E212" s="156">
        <v>5.5</v>
      </c>
      <c r="F212" s="60">
        <f t="shared" si="18"/>
        <v>4.5</v>
      </c>
      <c r="G212" s="61">
        <f t="shared" si="19"/>
        <v>9</v>
      </c>
      <c r="H212" s="323">
        <v>7.5</v>
      </c>
      <c r="I212" s="62">
        <f t="shared" si="20"/>
        <v>15</v>
      </c>
      <c r="J212" s="44"/>
      <c r="K212" s="62">
        <f t="shared" si="21"/>
        <v>15</v>
      </c>
      <c r="L212" s="64"/>
      <c r="M212" s="20" t="str">
        <f t="shared" si="22"/>
        <v>Synthèse</v>
      </c>
      <c r="N212" t="str">
        <f t="shared" si="23"/>
        <v>oui</v>
      </c>
      <c r="O212" s="313" t="s">
        <v>461</v>
      </c>
      <c r="P212" s="313" t="s">
        <v>52</v>
      </c>
      <c r="Q212" s="364" t="s">
        <v>2123</v>
      </c>
      <c r="R212" s="323">
        <v>7.5</v>
      </c>
    </row>
    <row r="213" spans="1:18" ht="20.25">
      <c r="A213" s="17">
        <v>206</v>
      </c>
      <c r="B213" s="123" t="s">
        <v>462</v>
      </c>
      <c r="C213" s="123" t="s">
        <v>778</v>
      </c>
      <c r="D213" s="137">
        <v>6</v>
      </c>
      <c r="E213" s="156">
        <v>8.75</v>
      </c>
      <c r="F213" s="60">
        <f t="shared" si="18"/>
        <v>7.375</v>
      </c>
      <c r="G213" s="61">
        <f t="shared" si="19"/>
        <v>14.75</v>
      </c>
      <c r="H213" s="323">
        <v>12.5</v>
      </c>
      <c r="I213" s="62">
        <f t="shared" si="20"/>
        <v>25</v>
      </c>
      <c r="J213" s="44"/>
      <c r="K213" s="62">
        <f t="shared" si="21"/>
        <v>25</v>
      </c>
      <c r="L213" s="64"/>
      <c r="M213" s="20" t="str">
        <f t="shared" si="22"/>
        <v>Synthèse</v>
      </c>
      <c r="N213" t="str">
        <f t="shared" si="23"/>
        <v>oui</v>
      </c>
      <c r="O213" s="313" t="s">
        <v>462</v>
      </c>
      <c r="P213" s="313" t="s">
        <v>778</v>
      </c>
      <c r="Q213" s="364" t="s">
        <v>2124</v>
      </c>
      <c r="R213" s="323">
        <v>12.5</v>
      </c>
    </row>
    <row r="214" spans="1:18" ht="20.25">
      <c r="A214" s="17">
        <v>207</v>
      </c>
      <c r="B214" s="123" t="s">
        <v>463</v>
      </c>
      <c r="C214" s="123" t="s">
        <v>68</v>
      </c>
      <c r="D214" s="137">
        <v>8.75</v>
      </c>
      <c r="E214" s="156">
        <v>13.25</v>
      </c>
      <c r="F214" s="60">
        <f t="shared" si="18"/>
        <v>11</v>
      </c>
      <c r="G214" s="61">
        <f t="shared" si="19"/>
        <v>22</v>
      </c>
      <c r="H214" s="365"/>
      <c r="I214" s="62">
        <f t="shared" si="20"/>
        <v>22</v>
      </c>
      <c r="J214" s="44"/>
      <c r="K214" s="62">
        <f t="shared" si="21"/>
        <v>22</v>
      </c>
      <c r="L214" s="64"/>
      <c r="M214" s="20" t="str">
        <f t="shared" si="22"/>
        <v>Juin</v>
      </c>
      <c r="N214" t="str">
        <f t="shared" si="23"/>
        <v>oui</v>
      </c>
      <c r="O214" s="313" t="s">
        <v>463</v>
      </c>
      <c r="P214" s="313" t="s">
        <v>68</v>
      </c>
      <c r="Q214" s="364"/>
      <c r="R214" s="365"/>
    </row>
    <row r="215" spans="1:18" ht="20.25">
      <c r="A215" s="17">
        <v>208</v>
      </c>
      <c r="B215" s="123" t="s">
        <v>112</v>
      </c>
      <c r="C215" s="123" t="s">
        <v>287</v>
      </c>
      <c r="D215" s="137">
        <v>3.75</v>
      </c>
      <c r="E215" s="156">
        <v>3</v>
      </c>
      <c r="F215" s="60">
        <f t="shared" si="18"/>
        <v>3.375</v>
      </c>
      <c r="G215" s="61">
        <f t="shared" si="19"/>
        <v>6.75</v>
      </c>
      <c r="H215" s="323">
        <v>11</v>
      </c>
      <c r="I215" s="62">
        <f t="shared" si="20"/>
        <v>22</v>
      </c>
      <c r="J215" s="44"/>
      <c r="K215" s="62">
        <f t="shared" si="21"/>
        <v>22</v>
      </c>
      <c r="L215" s="64"/>
      <c r="M215" s="20" t="str">
        <f t="shared" si="22"/>
        <v>Synthèse</v>
      </c>
      <c r="N215" t="str">
        <f t="shared" si="23"/>
        <v>oui</v>
      </c>
      <c r="O215" s="313" t="s">
        <v>112</v>
      </c>
      <c r="P215" s="313" t="s">
        <v>287</v>
      </c>
      <c r="Q215" s="364" t="s">
        <v>2125</v>
      </c>
      <c r="R215" s="323">
        <v>11</v>
      </c>
    </row>
    <row r="216" spans="1:18" ht="20.25">
      <c r="A216" s="17">
        <v>209</v>
      </c>
      <c r="B216" s="123" t="s">
        <v>464</v>
      </c>
      <c r="C216" s="123" t="s">
        <v>71</v>
      </c>
      <c r="D216" s="137">
        <v>11</v>
      </c>
      <c r="E216" s="156">
        <v>6.25</v>
      </c>
      <c r="F216" s="60">
        <f t="shared" si="18"/>
        <v>8.625</v>
      </c>
      <c r="G216" s="61">
        <f t="shared" si="19"/>
        <v>17.25</v>
      </c>
      <c r="H216" s="365"/>
      <c r="I216" s="62">
        <f t="shared" si="20"/>
        <v>17.25</v>
      </c>
      <c r="J216" s="44"/>
      <c r="K216" s="62">
        <f t="shared" si="21"/>
        <v>17.25</v>
      </c>
      <c r="L216" s="64"/>
      <c r="M216" s="20" t="str">
        <f t="shared" si="22"/>
        <v>Juin</v>
      </c>
      <c r="N216" t="str">
        <f t="shared" si="23"/>
        <v>oui</v>
      </c>
      <c r="O216" s="313" t="s">
        <v>464</v>
      </c>
      <c r="P216" s="313" t="s">
        <v>71</v>
      </c>
      <c r="Q216" s="364"/>
      <c r="R216" s="365"/>
    </row>
    <row r="217" spans="1:18" ht="40.5">
      <c r="A217" s="17">
        <v>210</v>
      </c>
      <c r="B217" s="123" t="s">
        <v>465</v>
      </c>
      <c r="C217" s="123" t="s">
        <v>47</v>
      </c>
      <c r="D217" s="137">
        <v>10</v>
      </c>
      <c r="E217" s="156">
        <v>8.75</v>
      </c>
      <c r="F217" s="60">
        <f t="shared" si="18"/>
        <v>9.375</v>
      </c>
      <c r="G217" s="61">
        <f t="shared" si="19"/>
        <v>18.75</v>
      </c>
      <c r="H217" s="323">
        <v>8.5</v>
      </c>
      <c r="I217" s="62">
        <f t="shared" si="20"/>
        <v>18.75</v>
      </c>
      <c r="J217" s="44"/>
      <c r="K217" s="62">
        <f t="shared" si="21"/>
        <v>18.75</v>
      </c>
      <c r="L217" s="64"/>
      <c r="M217" s="20" t="str">
        <f t="shared" si="22"/>
        <v>Synthèse</v>
      </c>
      <c r="N217" t="str">
        <f t="shared" si="23"/>
        <v>oui</v>
      </c>
      <c r="O217" s="313" t="s">
        <v>465</v>
      </c>
      <c r="P217" s="313" t="s">
        <v>47</v>
      </c>
      <c r="Q217" s="364" t="s">
        <v>2126</v>
      </c>
      <c r="R217" s="323">
        <v>8.5</v>
      </c>
    </row>
    <row r="218" spans="1:18" ht="20.25">
      <c r="A218" s="17">
        <v>211</v>
      </c>
      <c r="B218" s="123" t="s">
        <v>466</v>
      </c>
      <c r="C218" s="123" t="s">
        <v>152</v>
      </c>
      <c r="D218" s="137">
        <v>9.25</v>
      </c>
      <c r="E218" s="156">
        <v>6.75</v>
      </c>
      <c r="F218" s="60">
        <f t="shared" si="18"/>
        <v>8</v>
      </c>
      <c r="G218" s="61">
        <f t="shared" si="19"/>
        <v>16</v>
      </c>
      <c r="H218" s="323">
        <v>6</v>
      </c>
      <c r="I218" s="62">
        <f t="shared" si="20"/>
        <v>16</v>
      </c>
      <c r="J218" s="44"/>
      <c r="K218" s="62">
        <f t="shared" si="21"/>
        <v>16</v>
      </c>
      <c r="L218" s="64"/>
      <c r="M218" s="20" t="str">
        <f t="shared" si="22"/>
        <v>Synthèse</v>
      </c>
      <c r="N218" t="str">
        <f t="shared" si="23"/>
        <v>oui</v>
      </c>
      <c r="O218" s="313" t="s">
        <v>466</v>
      </c>
      <c r="P218" s="313" t="s">
        <v>152</v>
      </c>
      <c r="Q218" s="364" t="s">
        <v>2127</v>
      </c>
      <c r="R218" s="323">
        <v>6</v>
      </c>
    </row>
    <row r="219" spans="1:18" ht="40.5">
      <c r="A219" s="17">
        <v>212</v>
      </c>
      <c r="B219" s="123" t="s">
        <v>467</v>
      </c>
      <c r="C219" s="123" t="s">
        <v>468</v>
      </c>
      <c r="D219" s="137">
        <v>3.75</v>
      </c>
      <c r="E219" s="156">
        <v>3.5</v>
      </c>
      <c r="F219" s="60">
        <f t="shared" si="18"/>
        <v>3.625</v>
      </c>
      <c r="G219" s="61">
        <f t="shared" si="19"/>
        <v>7.25</v>
      </c>
      <c r="H219" s="323">
        <v>5.5</v>
      </c>
      <c r="I219" s="62">
        <f t="shared" si="20"/>
        <v>11</v>
      </c>
      <c r="J219" s="44"/>
      <c r="K219" s="62">
        <f t="shared" si="21"/>
        <v>11</v>
      </c>
      <c r="L219" s="64"/>
      <c r="M219" s="20" t="str">
        <f t="shared" si="22"/>
        <v>Synthèse</v>
      </c>
      <c r="N219" t="str">
        <f t="shared" si="23"/>
        <v>oui</v>
      </c>
      <c r="O219" s="313" t="s">
        <v>467</v>
      </c>
      <c r="P219" s="313" t="s">
        <v>468</v>
      </c>
      <c r="Q219" s="364" t="s">
        <v>2128</v>
      </c>
      <c r="R219" s="323">
        <v>5.5</v>
      </c>
    </row>
    <row r="220" spans="1:18" ht="20.25">
      <c r="A220" s="17">
        <v>213</v>
      </c>
      <c r="B220" s="123" t="s">
        <v>469</v>
      </c>
      <c r="C220" s="123" t="s">
        <v>470</v>
      </c>
      <c r="D220" s="137">
        <v>6.75</v>
      </c>
      <c r="E220" s="156">
        <v>5.5</v>
      </c>
      <c r="F220" s="60">
        <f t="shared" si="18"/>
        <v>6.125</v>
      </c>
      <c r="G220" s="61">
        <f t="shared" si="19"/>
        <v>12.25</v>
      </c>
      <c r="H220" s="323">
        <v>11</v>
      </c>
      <c r="I220" s="62">
        <f t="shared" si="20"/>
        <v>22</v>
      </c>
      <c r="J220" s="44"/>
      <c r="K220" s="62">
        <f t="shared" si="21"/>
        <v>22</v>
      </c>
      <c r="L220" s="64"/>
      <c r="M220" s="20" t="str">
        <f t="shared" si="22"/>
        <v>Synthèse</v>
      </c>
      <c r="N220" t="str">
        <f t="shared" si="23"/>
        <v>oui</v>
      </c>
      <c r="O220" s="313" t="s">
        <v>469</v>
      </c>
      <c r="P220" s="313" t="s">
        <v>470</v>
      </c>
      <c r="Q220" s="364" t="s">
        <v>2129</v>
      </c>
      <c r="R220" s="323">
        <v>11</v>
      </c>
    </row>
    <row r="221" spans="1:18" ht="60.75">
      <c r="A221" s="17">
        <v>214</v>
      </c>
      <c r="B221" s="123" t="s">
        <v>471</v>
      </c>
      <c r="C221" s="123" t="s">
        <v>472</v>
      </c>
      <c r="D221" s="137">
        <v>3</v>
      </c>
      <c r="E221" s="156">
        <v>5</v>
      </c>
      <c r="F221" s="60">
        <f t="shared" si="18"/>
        <v>4</v>
      </c>
      <c r="G221" s="61">
        <f t="shared" si="19"/>
        <v>8</v>
      </c>
      <c r="H221" s="323">
        <v>7.5</v>
      </c>
      <c r="I221" s="62">
        <f t="shared" si="20"/>
        <v>15</v>
      </c>
      <c r="J221" s="44"/>
      <c r="K221" s="62">
        <f t="shared" si="21"/>
        <v>15</v>
      </c>
      <c r="L221" s="64"/>
      <c r="M221" s="20" t="str">
        <f t="shared" si="22"/>
        <v>Synthèse</v>
      </c>
      <c r="N221" t="str">
        <f t="shared" si="23"/>
        <v>oui</v>
      </c>
      <c r="O221" s="313" t="s">
        <v>471</v>
      </c>
      <c r="P221" s="313" t="s">
        <v>472</v>
      </c>
      <c r="Q221" s="364" t="s">
        <v>2130</v>
      </c>
      <c r="R221" s="323">
        <v>7.5</v>
      </c>
    </row>
    <row r="222" spans="1:18" ht="20.25">
      <c r="A222" s="17">
        <v>215</v>
      </c>
      <c r="B222" s="123" t="s">
        <v>473</v>
      </c>
      <c r="C222" s="123" t="s">
        <v>474</v>
      </c>
      <c r="D222" s="137">
        <v>7.5</v>
      </c>
      <c r="E222" s="156">
        <v>13.25</v>
      </c>
      <c r="F222" s="60">
        <f t="shared" si="18"/>
        <v>10.375</v>
      </c>
      <c r="G222" s="61">
        <f t="shared" si="19"/>
        <v>20.75</v>
      </c>
      <c r="H222" s="365"/>
      <c r="I222" s="62">
        <f t="shared" si="20"/>
        <v>20.75</v>
      </c>
      <c r="J222" s="44"/>
      <c r="K222" s="62">
        <f t="shared" si="21"/>
        <v>20.75</v>
      </c>
      <c r="L222" s="64"/>
      <c r="M222" s="20" t="str">
        <f t="shared" si="22"/>
        <v>Juin</v>
      </c>
      <c r="N222" t="str">
        <f t="shared" si="23"/>
        <v>oui</v>
      </c>
      <c r="O222" s="313" t="s">
        <v>473</v>
      </c>
      <c r="P222" s="313" t="s">
        <v>474</v>
      </c>
      <c r="Q222" s="364"/>
      <c r="R222" s="365"/>
    </row>
    <row r="223" spans="1:18" ht="40.5">
      <c r="A223" s="17">
        <v>216</v>
      </c>
      <c r="B223" s="123" t="s">
        <v>475</v>
      </c>
      <c r="C223" s="123" t="s">
        <v>476</v>
      </c>
      <c r="D223" s="137">
        <v>6</v>
      </c>
      <c r="E223" s="156">
        <v>9.75</v>
      </c>
      <c r="F223" s="60">
        <f t="shared" si="18"/>
        <v>7.875</v>
      </c>
      <c r="G223" s="61">
        <f t="shared" si="19"/>
        <v>15.75</v>
      </c>
      <c r="H223" s="365"/>
      <c r="I223" s="62">
        <f t="shared" si="20"/>
        <v>15.75</v>
      </c>
      <c r="J223" s="44"/>
      <c r="K223" s="62">
        <f t="shared" si="21"/>
        <v>15.75</v>
      </c>
      <c r="L223" s="64"/>
      <c r="M223" s="20" t="str">
        <f t="shared" si="22"/>
        <v>Juin</v>
      </c>
      <c r="N223" t="str">
        <f t="shared" si="23"/>
        <v>oui</v>
      </c>
      <c r="O223" s="313" t="s">
        <v>475</v>
      </c>
      <c r="P223" s="313" t="s">
        <v>476</v>
      </c>
      <c r="Q223" s="364"/>
      <c r="R223" s="365"/>
    </row>
    <row r="224" spans="1:18" ht="20.25">
      <c r="A224" s="17">
        <v>217</v>
      </c>
      <c r="B224" s="123" t="s">
        <v>475</v>
      </c>
      <c r="C224" s="123" t="s">
        <v>477</v>
      </c>
      <c r="D224" s="137">
        <v>10</v>
      </c>
      <c r="E224" s="156">
        <v>9</v>
      </c>
      <c r="F224" s="60">
        <f t="shared" si="18"/>
        <v>9.5</v>
      </c>
      <c r="G224" s="61">
        <f t="shared" si="19"/>
        <v>19</v>
      </c>
      <c r="H224" s="365"/>
      <c r="I224" s="62">
        <f t="shared" si="20"/>
        <v>19</v>
      </c>
      <c r="J224" s="44"/>
      <c r="K224" s="62">
        <f t="shared" si="21"/>
        <v>19</v>
      </c>
      <c r="L224" s="64"/>
      <c r="M224" s="20" t="str">
        <f t="shared" si="22"/>
        <v>Juin</v>
      </c>
      <c r="N224" t="str">
        <f t="shared" si="23"/>
        <v>oui</v>
      </c>
      <c r="O224" s="313" t="s">
        <v>475</v>
      </c>
      <c r="P224" s="313" t="s">
        <v>477</v>
      </c>
      <c r="Q224" s="364"/>
      <c r="R224" s="365"/>
    </row>
    <row r="225" spans="1:18" ht="20.25">
      <c r="A225" s="17">
        <v>218</v>
      </c>
      <c r="B225" s="123" t="s">
        <v>478</v>
      </c>
      <c r="C225" s="123" t="s">
        <v>479</v>
      </c>
      <c r="D225" s="137">
        <v>11.75</v>
      </c>
      <c r="E225" s="156">
        <v>9.75</v>
      </c>
      <c r="F225" s="60">
        <f t="shared" si="18"/>
        <v>10.75</v>
      </c>
      <c r="G225" s="61">
        <f t="shared" si="19"/>
        <v>21.5</v>
      </c>
      <c r="H225" s="365"/>
      <c r="I225" s="62">
        <f t="shared" si="20"/>
        <v>21.5</v>
      </c>
      <c r="J225" s="44"/>
      <c r="K225" s="62">
        <f t="shared" si="21"/>
        <v>21.5</v>
      </c>
      <c r="L225" s="64"/>
      <c r="M225" s="20" t="str">
        <f t="shared" si="22"/>
        <v>Juin</v>
      </c>
      <c r="N225" t="str">
        <f t="shared" si="23"/>
        <v>oui</v>
      </c>
      <c r="O225" s="313" t="s">
        <v>478</v>
      </c>
      <c r="P225" s="313" t="s">
        <v>479</v>
      </c>
      <c r="Q225" s="364"/>
      <c r="R225" s="365"/>
    </row>
    <row r="226" spans="1:18" ht="40.5">
      <c r="A226" s="17">
        <v>219</v>
      </c>
      <c r="B226" s="123" t="s">
        <v>480</v>
      </c>
      <c r="C226" s="123" t="s">
        <v>481</v>
      </c>
      <c r="D226" s="137">
        <v>4.25</v>
      </c>
      <c r="E226" s="156">
        <v>4.25</v>
      </c>
      <c r="F226" s="60">
        <f t="shared" si="18"/>
        <v>4.25</v>
      </c>
      <c r="G226" s="61">
        <f t="shared" si="19"/>
        <v>8.5</v>
      </c>
      <c r="H226" s="323">
        <v>9.5</v>
      </c>
      <c r="I226" s="62">
        <f t="shared" si="20"/>
        <v>19</v>
      </c>
      <c r="J226" s="44"/>
      <c r="K226" s="62">
        <f t="shared" si="21"/>
        <v>19</v>
      </c>
      <c r="L226" s="64"/>
      <c r="M226" s="20" t="str">
        <f t="shared" si="22"/>
        <v>Synthèse</v>
      </c>
      <c r="N226" t="str">
        <f t="shared" si="23"/>
        <v>oui</v>
      </c>
      <c r="O226" s="313" t="s">
        <v>480</v>
      </c>
      <c r="P226" s="313" t="s">
        <v>481</v>
      </c>
      <c r="Q226" s="364" t="s">
        <v>2131</v>
      </c>
      <c r="R226" s="323">
        <v>9.5</v>
      </c>
    </row>
    <row r="227" spans="1:18" ht="20.25">
      <c r="A227" s="17">
        <v>220</v>
      </c>
      <c r="B227" s="123" t="s">
        <v>482</v>
      </c>
      <c r="C227" s="123" t="s">
        <v>206</v>
      </c>
      <c r="D227" s="137">
        <v>13.25</v>
      </c>
      <c r="E227" s="156">
        <v>12.25</v>
      </c>
      <c r="F227" s="60">
        <f t="shared" si="18"/>
        <v>12.75</v>
      </c>
      <c r="G227" s="61">
        <f t="shared" si="19"/>
        <v>25.5</v>
      </c>
      <c r="H227" s="365"/>
      <c r="I227" s="62">
        <f t="shared" si="20"/>
        <v>25.5</v>
      </c>
      <c r="J227" s="44"/>
      <c r="K227" s="62">
        <f t="shared" si="21"/>
        <v>25.5</v>
      </c>
      <c r="L227" s="64"/>
      <c r="M227" s="20" t="str">
        <f t="shared" si="22"/>
        <v>Juin</v>
      </c>
      <c r="N227" t="str">
        <f t="shared" si="23"/>
        <v>oui</v>
      </c>
      <c r="O227" s="313" t="s">
        <v>482</v>
      </c>
      <c r="P227" s="313" t="s">
        <v>206</v>
      </c>
      <c r="Q227" s="364"/>
      <c r="R227" s="365"/>
    </row>
    <row r="228" spans="1:18" ht="20.25">
      <c r="A228" s="17">
        <v>221</v>
      </c>
      <c r="B228" s="123" t="s">
        <v>483</v>
      </c>
      <c r="C228" s="123" t="s">
        <v>484</v>
      </c>
      <c r="D228" s="137">
        <v>6.5</v>
      </c>
      <c r="E228" s="156">
        <v>7.75</v>
      </c>
      <c r="F228" s="60">
        <f t="shared" si="18"/>
        <v>7.125</v>
      </c>
      <c r="G228" s="61">
        <f t="shared" si="19"/>
        <v>14.25</v>
      </c>
      <c r="H228" s="323">
        <v>8</v>
      </c>
      <c r="I228" s="62">
        <f t="shared" si="20"/>
        <v>16</v>
      </c>
      <c r="J228" s="44"/>
      <c r="K228" s="62">
        <f t="shared" si="21"/>
        <v>16</v>
      </c>
      <c r="L228" s="64"/>
      <c r="M228" s="20" t="str">
        <f t="shared" si="22"/>
        <v>Synthèse</v>
      </c>
      <c r="N228" t="str">
        <f t="shared" si="23"/>
        <v>oui</v>
      </c>
      <c r="O228" s="313" t="s">
        <v>483</v>
      </c>
      <c r="P228" s="313" t="s">
        <v>484</v>
      </c>
      <c r="Q228" s="364" t="s">
        <v>2132</v>
      </c>
      <c r="R228" s="323">
        <v>8</v>
      </c>
    </row>
    <row r="229" spans="1:18" ht="20.25">
      <c r="A229" s="17">
        <v>222</v>
      </c>
      <c r="B229" s="123" t="s">
        <v>485</v>
      </c>
      <c r="C229" s="123" t="s">
        <v>291</v>
      </c>
      <c r="D229" s="137">
        <v>7.25</v>
      </c>
      <c r="E229" s="156">
        <v>6.25</v>
      </c>
      <c r="F229" s="60">
        <f t="shared" si="18"/>
        <v>6.75</v>
      </c>
      <c r="G229" s="61">
        <f t="shared" si="19"/>
        <v>13.5</v>
      </c>
      <c r="H229" s="323">
        <v>8</v>
      </c>
      <c r="I229" s="62">
        <f t="shared" si="20"/>
        <v>16</v>
      </c>
      <c r="J229" s="44"/>
      <c r="K229" s="62">
        <f t="shared" si="21"/>
        <v>16</v>
      </c>
      <c r="L229" s="64"/>
      <c r="M229" s="20" t="str">
        <f t="shared" si="22"/>
        <v>Synthèse</v>
      </c>
      <c r="N229" t="str">
        <f t="shared" si="23"/>
        <v>oui</v>
      </c>
      <c r="O229" s="313" t="s">
        <v>485</v>
      </c>
      <c r="P229" s="313" t="s">
        <v>291</v>
      </c>
      <c r="Q229" s="364" t="s">
        <v>2133</v>
      </c>
      <c r="R229" s="323">
        <v>8</v>
      </c>
    </row>
    <row r="230" spans="1:18" ht="31.5">
      <c r="A230" s="17">
        <v>223</v>
      </c>
      <c r="B230" s="123" t="s">
        <v>486</v>
      </c>
      <c r="C230" s="123" t="s">
        <v>487</v>
      </c>
      <c r="D230" s="137">
        <v>10.5</v>
      </c>
      <c r="E230" s="156">
        <v>8</v>
      </c>
      <c r="F230" s="60">
        <f t="shared" si="18"/>
        <v>9.25</v>
      </c>
      <c r="G230" s="61">
        <f t="shared" si="19"/>
        <v>18.5</v>
      </c>
      <c r="H230" s="323">
        <v>8.5</v>
      </c>
      <c r="I230" s="62">
        <f t="shared" si="20"/>
        <v>18.5</v>
      </c>
      <c r="J230" s="44"/>
      <c r="K230" s="62">
        <f t="shared" si="21"/>
        <v>18.5</v>
      </c>
      <c r="L230" s="64"/>
      <c r="M230" s="20" t="str">
        <f t="shared" si="22"/>
        <v>Synthèse</v>
      </c>
      <c r="N230" t="str">
        <f t="shared" si="23"/>
        <v>oui</v>
      </c>
      <c r="O230" s="313" t="s">
        <v>486</v>
      </c>
      <c r="P230" s="313" t="s">
        <v>487</v>
      </c>
      <c r="Q230" s="364" t="s">
        <v>2134</v>
      </c>
      <c r="R230" s="323">
        <v>8.5</v>
      </c>
    </row>
    <row r="231" spans="1:18" ht="20.25">
      <c r="A231" s="17">
        <v>224</v>
      </c>
      <c r="B231" s="123" t="s">
        <v>488</v>
      </c>
      <c r="C231" s="123" t="s">
        <v>489</v>
      </c>
      <c r="D231" s="137">
        <v>7.5</v>
      </c>
      <c r="E231" s="156">
        <v>6.25</v>
      </c>
      <c r="F231" s="60">
        <f t="shared" si="18"/>
        <v>6.875</v>
      </c>
      <c r="G231" s="61">
        <f t="shared" si="19"/>
        <v>13.75</v>
      </c>
      <c r="H231" s="365"/>
      <c r="I231" s="62">
        <f t="shared" si="20"/>
        <v>13.75</v>
      </c>
      <c r="J231" s="44"/>
      <c r="K231" s="62">
        <f t="shared" si="21"/>
        <v>13.75</v>
      </c>
      <c r="L231" s="64"/>
      <c r="M231" s="20" t="str">
        <f t="shared" si="22"/>
        <v>Juin</v>
      </c>
      <c r="N231" t="str">
        <f t="shared" si="23"/>
        <v>oui</v>
      </c>
      <c r="O231" s="313" t="s">
        <v>488</v>
      </c>
      <c r="P231" s="313" t="s">
        <v>489</v>
      </c>
      <c r="Q231" s="364"/>
      <c r="R231" s="365"/>
    </row>
    <row r="232" spans="1:18" ht="40.5">
      <c r="A232" s="17">
        <v>225</v>
      </c>
      <c r="B232" s="123" t="s">
        <v>488</v>
      </c>
      <c r="C232" s="123" t="s">
        <v>779</v>
      </c>
      <c r="D232" s="137">
        <v>2.75</v>
      </c>
      <c r="E232" s="156">
        <v>9.25</v>
      </c>
      <c r="F232" s="60">
        <f t="shared" si="18"/>
        <v>6</v>
      </c>
      <c r="G232" s="61">
        <f t="shared" si="19"/>
        <v>12</v>
      </c>
      <c r="H232" s="323">
        <v>11</v>
      </c>
      <c r="I232" s="62">
        <f t="shared" si="20"/>
        <v>22</v>
      </c>
      <c r="J232" s="44"/>
      <c r="K232" s="62">
        <f t="shared" si="21"/>
        <v>22</v>
      </c>
      <c r="L232" s="64"/>
      <c r="M232" s="20" t="str">
        <f t="shared" si="22"/>
        <v>Synthèse</v>
      </c>
      <c r="N232" t="str">
        <f t="shared" si="23"/>
        <v>oui</v>
      </c>
      <c r="O232" s="313" t="s">
        <v>488</v>
      </c>
      <c r="P232" s="313" t="s">
        <v>779</v>
      </c>
      <c r="Q232" s="364" t="s">
        <v>2135</v>
      </c>
      <c r="R232" s="323">
        <v>11</v>
      </c>
    </row>
    <row r="233" spans="1:18" ht="20.25">
      <c r="A233" s="17">
        <v>226</v>
      </c>
      <c r="B233" s="123" t="s">
        <v>491</v>
      </c>
      <c r="C233" s="123" t="s">
        <v>492</v>
      </c>
      <c r="D233" s="137">
        <v>12.25</v>
      </c>
      <c r="E233" s="156">
        <v>8.75</v>
      </c>
      <c r="F233" s="60">
        <f t="shared" si="18"/>
        <v>10.5</v>
      </c>
      <c r="G233" s="61">
        <f t="shared" si="19"/>
        <v>21</v>
      </c>
      <c r="H233" s="365"/>
      <c r="I233" s="62">
        <f t="shared" si="20"/>
        <v>21</v>
      </c>
      <c r="J233" s="44"/>
      <c r="K233" s="62">
        <f t="shared" si="21"/>
        <v>21</v>
      </c>
      <c r="L233" s="64"/>
      <c r="M233" s="20" t="str">
        <f t="shared" si="22"/>
        <v>Juin</v>
      </c>
      <c r="N233" t="str">
        <f t="shared" si="23"/>
        <v>oui</v>
      </c>
      <c r="O233" s="313" t="s">
        <v>491</v>
      </c>
      <c r="P233" s="313" t="s">
        <v>492</v>
      </c>
      <c r="Q233" s="364"/>
      <c r="R233" s="365"/>
    </row>
    <row r="234" spans="1:18" ht="20.25">
      <c r="A234" s="17">
        <v>227</v>
      </c>
      <c r="B234" s="123" t="s">
        <v>493</v>
      </c>
      <c r="C234" s="123" t="s">
        <v>67</v>
      </c>
      <c r="D234" s="137">
        <v>9.75</v>
      </c>
      <c r="E234" s="156">
        <v>9.75</v>
      </c>
      <c r="F234" s="60">
        <f t="shared" si="18"/>
        <v>9.75</v>
      </c>
      <c r="G234" s="61">
        <f t="shared" si="19"/>
        <v>19.5</v>
      </c>
      <c r="H234" s="365"/>
      <c r="I234" s="62">
        <f t="shared" si="20"/>
        <v>19.5</v>
      </c>
      <c r="J234" s="44"/>
      <c r="K234" s="62">
        <f t="shared" si="21"/>
        <v>19.5</v>
      </c>
      <c r="L234" s="64"/>
      <c r="M234" s="20" t="str">
        <f t="shared" si="22"/>
        <v>Juin</v>
      </c>
      <c r="N234" t="str">
        <f t="shared" si="23"/>
        <v>oui</v>
      </c>
      <c r="O234" s="313" t="s">
        <v>493</v>
      </c>
      <c r="P234" s="313" t="s">
        <v>67</v>
      </c>
      <c r="Q234" s="364"/>
      <c r="R234" s="365"/>
    </row>
    <row r="235" spans="1:18" ht="20.25">
      <c r="A235" s="17">
        <v>228</v>
      </c>
      <c r="B235" s="123" t="s">
        <v>494</v>
      </c>
      <c r="C235" s="123" t="s">
        <v>495</v>
      </c>
      <c r="D235" s="137">
        <v>5.5</v>
      </c>
      <c r="E235" s="156">
        <v>7</v>
      </c>
      <c r="F235" s="60">
        <f t="shared" si="18"/>
        <v>6.25</v>
      </c>
      <c r="G235" s="61">
        <f t="shared" si="19"/>
        <v>12.5</v>
      </c>
      <c r="H235" s="323">
        <v>7.5</v>
      </c>
      <c r="I235" s="62">
        <f t="shared" si="20"/>
        <v>15</v>
      </c>
      <c r="J235" s="44"/>
      <c r="K235" s="62">
        <f t="shared" si="21"/>
        <v>15</v>
      </c>
      <c r="L235" s="64"/>
      <c r="M235" s="20" t="str">
        <f t="shared" si="22"/>
        <v>Synthèse</v>
      </c>
      <c r="N235" t="str">
        <f t="shared" si="23"/>
        <v>oui</v>
      </c>
      <c r="O235" s="313" t="s">
        <v>494</v>
      </c>
      <c r="P235" s="313" t="s">
        <v>495</v>
      </c>
      <c r="Q235" s="364" t="s">
        <v>2136</v>
      </c>
      <c r="R235" s="323">
        <v>7.5</v>
      </c>
    </row>
    <row r="236" spans="1:18" ht="20.25">
      <c r="A236" s="17">
        <v>229</v>
      </c>
      <c r="B236" s="123" t="s">
        <v>496</v>
      </c>
      <c r="C236" s="123" t="s">
        <v>497</v>
      </c>
      <c r="D236" s="137">
        <v>8.25</v>
      </c>
      <c r="E236" s="156">
        <v>7</v>
      </c>
      <c r="F236" s="60">
        <f t="shared" si="18"/>
        <v>7.625</v>
      </c>
      <c r="G236" s="61">
        <f t="shared" si="19"/>
        <v>15.25</v>
      </c>
      <c r="H236" s="323">
        <v>6</v>
      </c>
      <c r="I236" s="62">
        <f t="shared" si="20"/>
        <v>15.25</v>
      </c>
      <c r="J236" s="44"/>
      <c r="K236" s="62">
        <f t="shared" si="21"/>
        <v>15.25</v>
      </c>
      <c r="L236" s="64"/>
      <c r="M236" s="20" t="str">
        <f t="shared" si="22"/>
        <v>Synthèse</v>
      </c>
      <c r="N236" t="str">
        <f t="shared" si="23"/>
        <v>oui</v>
      </c>
      <c r="O236" s="313" t="s">
        <v>496</v>
      </c>
      <c r="P236" s="313" t="s">
        <v>497</v>
      </c>
      <c r="Q236" s="364" t="s">
        <v>2137</v>
      </c>
      <c r="R236" s="323">
        <v>6</v>
      </c>
    </row>
    <row r="237" spans="1:18" ht="20.25">
      <c r="A237" s="17">
        <v>230</v>
      </c>
      <c r="B237" s="123" t="s">
        <v>498</v>
      </c>
      <c r="C237" s="123" t="s">
        <v>397</v>
      </c>
      <c r="D237" s="137">
        <v>4.25</v>
      </c>
      <c r="E237" s="156">
        <v>8</v>
      </c>
      <c r="F237" s="60">
        <f t="shared" si="18"/>
        <v>6.125</v>
      </c>
      <c r="G237" s="61">
        <f t="shared" si="19"/>
        <v>12.25</v>
      </c>
      <c r="H237" s="323">
        <v>8.5</v>
      </c>
      <c r="I237" s="62">
        <f t="shared" si="20"/>
        <v>17</v>
      </c>
      <c r="J237" s="44"/>
      <c r="K237" s="62">
        <f t="shared" si="21"/>
        <v>17</v>
      </c>
      <c r="L237" s="64"/>
      <c r="M237" s="20" t="str">
        <f t="shared" si="22"/>
        <v>Synthèse</v>
      </c>
      <c r="N237" t="str">
        <f t="shared" si="23"/>
        <v>oui</v>
      </c>
      <c r="O237" s="313" t="s">
        <v>498</v>
      </c>
      <c r="P237" s="313" t="s">
        <v>397</v>
      </c>
      <c r="Q237" s="364" t="s">
        <v>2138</v>
      </c>
      <c r="R237" s="323">
        <v>8.5</v>
      </c>
    </row>
    <row r="238" spans="1:18" ht="20.25">
      <c r="A238" s="17">
        <v>231</v>
      </c>
      <c r="B238" s="123" t="s">
        <v>114</v>
      </c>
      <c r="C238" s="123" t="s">
        <v>477</v>
      </c>
      <c r="D238" s="137">
        <v>6.75</v>
      </c>
      <c r="E238" s="156">
        <v>6</v>
      </c>
      <c r="F238" s="60">
        <f t="shared" si="18"/>
        <v>6.375</v>
      </c>
      <c r="G238" s="61">
        <f t="shared" si="19"/>
        <v>12.75</v>
      </c>
      <c r="H238" s="323">
        <v>10</v>
      </c>
      <c r="I238" s="62">
        <f t="shared" si="20"/>
        <v>20</v>
      </c>
      <c r="J238" s="44"/>
      <c r="K238" s="62">
        <f t="shared" si="21"/>
        <v>20</v>
      </c>
      <c r="L238" s="64"/>
      <c r="M238" s="20" t="str">
        <f t="shared" si="22"/>
        <v>Synthèse</v>
      </c>
      <c r="N238" t="str">
        <f t="shared" si="23"/>
        <v>oui</v>
      </c>
      <c r="O238" s="313" t="s">
        <v>114</v>
      </c>
      <c r="P238" s="313" t="s">
        <v>477</v>
      </c>
      <c r="Q238" s="364" t="s">
        <v>2139</v>
      </c>
      <c r="R238" s="323">
        <v>10</v>
      </c>
    </row>
    <row r="239" spans="1:18" ht="20.25">
      <c r="A239" s="17">
        <v>232</v>
      </c>
      <c r="B239" s="123" t="s">
        <v>499</v>
      </c>
      <c r="C239" s="123" t="s">
        <v>500</v>
      </c>
      <c r="D239" s="137">
        <v>7</v>
      </c>
      <c r="E239" s="156">
        <v>10.5</v>
      </c>
      <c r="F239" s="60">
        <f t="shared" si="18"/>
        <v>8.75</v>
      </c>
      <c r="G239" s="61">
        <f t="shared" si="19"/>
        <v>17.5</v>
      </c>
      <c r="H239" s="323">
        <v>3.5</v>
      </c>
      <c r="I239" s="62">
        <f t="shared" si="20"/>
        <v>17.5</v>
      </c>
      <c r="J239" s="44"/>
      <c r="K239" s="62">
        <f t="shared" si="21"/>
        <v>17.5</v>
      </c>
      <c r="L239" s="64"/>
      <c r="M239" s="20" t="str">
        <f t="shared" si="22"/>
        <v>Synthèse</v>
      </c>
      <c r="N239" t="str">
        <f t="shared" si="23"/>
        <v>oui</v>
      </c>
      <c r="O239" s="313" t="s">
        <v>499</v>
      </c>
      <c r="P239" s="313" t="s">
        <v>500</v>
      </c>
      <c r="Q239" s="364" t="s">
        <v>2140</v>
      </c>
      <c r="R239" s="323">
        <v>3.5</v>
      </c>
    </row>
    <row r="240" spans="1:18" ht="20.25">
      <c r="A240" s="17">
        <v>233</v>
      </c>
      <c r="B240" s="123" t="s">
        <v>501</v>
      </c>
      <c r="C240" s="123" t="s">
        <v>67</v>
      </c>
      <c r="D240" s="137">
        <v>6.75</v>
      </c>
      <c r="E240" s="156">
        <v>9</v>
      </c>
      <c r="F240" s="60">
        <f t="shared" si="18"/>
        <v>7.875</v>
      </c>
      <c r="G240" s="61">
        <f t="shared" si="19"/>
        <v>15.75</v>
      </c>
      <c r="H240" s="365"/>
      <c r="I240" s="62">
        <f t="shared" si="20"/>
        <v>15.75</v>
      </c>
      <c r="J240" s="44"/>
      <c r="K240" s="62">
        <f t="shared" si="21"/>
        <v>15.75</v>
      </c>
      <c r="L240" s="64"/>
      <c r="M240" s="20" t="str">
        <f t="shared" si="22"/>
        <v>Juin</v>
      </c>
      <c r="N240" t="str">
        <f t="shared" si="23"/>
        <v>oui</v>
      </c>
      <c r="O240" s="313" t="s">
        <v>501</v>
      </c>
      <c r="P240" s="313" t="s">
        <v>67</v>
      </c>
      <c r="Q240" s="364"/>
      <c r="R240" s="365"/>
    </row>
    <row r="241" spans="1:18" ht="20.25">
      <c r="A241" s="17">
        <v>234</v>
      </c>
      <c r="B241" s="123" t="s">
        <v>502</v>
      </c>
      <c r="C241" s="123" t="s">
        <v>503</v>
      </c>
      <c r="D241" s="137">
        <v>4</v>
      </c>
      <c r="E241" s="159"/>
      <c r="F241" s="60">
        <f t="shared" si="18"/>
        <v>2</v>
      </c>
      <c r="G241" s="61">
        <f t="shared" si="19"/>
        <v>4</v>
      </c>
      <c r="H241" s="323">
        <v>4.5</v>
      </c>
      <c r="I241" s="62">
        <f t="shared" si="20"/>
        <v>9</v>
      </c>
      <c r="J241" s="44"/>
      <c r="K241" s="62">
        <f t="shared" si="21"/>
        <v>9</v>
      </c>
      <c r="L241" s="64"/>
      <c r="M241" s="20" t="str">
        <f t="shared" si="22"/>
        <v>Synthèse</v>
      </c>
      <c r="N241" t="str">
        <f t="shared" si="23"/>
        <v>oui</v>
      </c>
      <c r="O241" s="313" t="s">
        <v>502</v>
      </c>
      <c r="P241" s="313" t="s">
        <v>503</v>
      </c>
      <c r="Q241" s="364" t="s">
        <v>2141</v>
      </c>
      <c r="R241" s="323">
        <v>4.5</v>
      </c>
    </row>
    <row r="242" spans="1:18" ht="20.25">
      <c r="A242" s="17">
        <v>235</v>
      </c>
      <c r="B242" s="123" t="s">
        <v>504</v>
      </c>
      <c r="C242" s="123" t="s">
        <v>505</v>
      </c>
      <c r="D242" s="137">
        <v>13</v>
      </c>
      <c r="E242" s="156">
        <v>8.25</v>
      </c>
      <c r="F242" s="60">
        <f t="shared" si="18"/>
        <v>10.625</v>
      </c>
      <c r="G242" s="61">
        <f t="shared" si="19"/>
        <v>21.25</v>
      </c>
      <c r="H242" s="365"/>
      <c r="I242" s="62">
        <f t="shared" si="20"/>
        <v>21.25</v>
      </c>
      <c r="J242" s="44"/>
      <c r="K242" s="62">
        <f t="shared" si="21"/>
        <v>21.25</v>
      </c>
      <c r="L242" s="64"/>
      <c r="M242" s="20" t="str">
        <f t="shared" si="22"/>
        <v>Juin</v>
      </c>
      <c r="N242" t="str">
        <f t="shared" si="23"/>
        <v>oui</v>
      </c>
      <c r="O242" s="313" t="s">
        <v>504</v>
      </c>
      <c r="P242" s="313" t="s">
        <v>505</v>
      </c>
      <c r="Q242" s="364"/>
      <c r="R242" s="365"/>
    </row>
    <row r="243" spans="1:18" ht="20.25">
      <c r="A243" s="17">
        <v>236</v>
      </c>
      <c r="B243" s="123" t="s">
        <v>506</v>
      </c>
      <c r="C243" s="123" t="s">
        <v>500</v>
      </c>
      <c r="D243" s="137">
        <v>2</v>
      </c>
      <c r="E243" s="156">
        <v>6.5</v>
      </c>
      <c r="F243" s="60">
        <f t="shared" si="18"/>
        <v>4.25</v>
      </c>
      <c r="G243" s="61">
        <f t="shared" si="19"/>
        <v>8.5</v>
      </c>
      <c r="H243" s="323">
        <v>8</v>
      </c>
      <c r="I243" s="62">
        <f t="shared" si="20"/>
        <v>16</v>
      </c>
      <c r="J243" s="44"/>
      <c r="K243" s="62">
        <f t="shared" si="21"/>
        <v>16</v>
      </c>
      <c r="L243" s="64"/>
      <c r="M243" s="20" t="str">
        <f t="shared" si="22"/>
        <v>Synthèse</v>
      </c>
      <c r="N243" t="str">
        <f t="shared" si="23"/>
        <v>oui</v>
      </c>
      <c r="O243" s="313" t="s">
        <v>506</v>
      </c>
      <c r="P243" s="313" t="s">
        <v>500</v>
      </c>
      <c r="Q243" s="364" t="s">
        <v>2142</v>
      </c>
      <c r="R243" s="323">
        <v>8</v>
      </c>
    </row>
    <row r="244" spans="1:18" ht="20.25">
      <c r="A244" s="17">
        <v>237</v>
      </c>
      <c r="B244" s="123" t="s">
        <v>507</v>
      </c>
      <c r="C244" s="123" t="s">
        <v>508</v>
      </c>
      <c r="D244" s="137">
        <v>12.5</v>
      </c>
      <c r="E244" s="156">
        <v>6</v>
      </c>
      <c r="F244" s="60">
        <f t="shared" si="18"/>
        <v>9.25</v>
      </c>
      <c r="G244" s="61">
        <f t="shared" si="19"/>
        <v>18.5</v>
      </c>
      <c r="H244" s="365"/>
      <c r="I244" s="62">
        <f t="shared" si="20"/>
        <v>18.5</v>
      </c>
      <c r="J244" s="44"/>
      <c r="K244" s="62">
        <f t="shared" si="21"/>
        <v>18.5</v>
      </c>
      <c r="L244" s="64"/>
      <c r="M244" s="20" t="str">
        <f t="shared" si="22"/>
        <v>Juin</v>
      </c>
      <c r="N244" t="str">
        <f t="shared" si="23"/>
        <v>oui</v>
      </c>
      <c r="O244" s="313" t="s">
        <v>507</v>
      </c>
      <c r="P244" s="313" t="s">
        <v>508</v>
      </c>
      <c r="Q244" s="364"/>
      <c r="R244" s="365"/>
    </row>
    <row r="245" spans="1:18" ht="20.25">
      <c r="A245" s="17">
        <v>238</v>
      </c>
      <c r="B245" s="123" t="s">
        <v>509</v>
      </c>
      <c r="C245" s="123" t="s">
        <v>510</v>
      </c>
      <c r="D245" s="137">
        <v>7.75</v>
      </c>
      <c r="E245" s="156">
        <v>10</v>
      </c>
      <c r="F245" s="60">
        <f t="shared" si="18"/>
        <v>8.875</v>
      </c>
      <c r="G245" s="61">
        <f t="shared" si="19"/>
        <v>17.75</v>
      </c>
      <c r="H245" s="365"/>
      <c r="I245" s="62">
        <f t="shared" si="20"/>
        <v>17.75</v>
      </c>
      <c r="J245" s="44"/>
      <c r="K245" s="62">
        <f t="shared" si="21"/>
        <v>17.75</v>
      </c>
      <c r="L245" s="64"/>
      <c r="M245" s="20" t="str">
        <f t="shared" si="22"/>
        <v>Juin</v>
      </c>
      <c r="N245" t="str">
        <f t="shared" si="23"/>
        <v>oui</v>
      </c>
      <c r="O245" s="313" t="s">
        <v>509</v>
      </c>
      <c r="P245" s="313" t="s">
        <v>510</v>
      </c>
      <c r="Q245" s="364"/>
      <c r="R245" s="365"/>
    </row>
    <row r="246" spans="1:18" ht="20.25">
      <c r="A246" s="17">
        <v>239</v>
      </c>
      <c r="B246" s="123" t="s">
        <v>511</v>
      </c>
      <c r="C246" s="123" t="s">
        <v>512</v>
      </c>
      <c r="D246" s="137">
        <v>1.5</v>
      </c>
      <c r="E246" s="156">
        <v>11.75</v>
      </c>
      <c r="F246" s="60">
        <f t="shared" si="18"/>
        <v>6.625</v>
      </c>
      <c r="G246" s="61">
        <f t="shared" si="19"/>
        <v>13.25</v>
      </c>
      <c r="H246" s="323">
        <v>6.5</v>
      </c>
      <c r="I246" s="62">
        <f t="shared" si="20"/>
        <v>13.25</v>
      </c>
      <c r="J246" s="44"/>
      <c r="K246" s="62">
        <f t="shared" si="21"/>
        <v>13.25</v>
      </c>
      <c r="L246" s="64"/>
      <c r="M246" s="20" t="str">
        <f t="shared" si="22"/>
        <v>Synthèse</v>
      </c>
      <c r="N246" t="str">
        <f t="shared" si="23"/>
        <v>oui</v>
      </c>
      <c r="O246" s="313" t="s">
        <v>511</v>
      </c>
      <c r="P246" s="313" t="s">
        <v>512</v>
      </c>
      <c r="Q246" s="364" t="s">
        <v>2143</v>
      </c>
      <c r="R246" s="323">
        <v>6.5</v>
      </c>
    </row>
    <row r="247" spans="1:18" ht="20.25">
      <c r="A247" s="17">
        <v>240</v>
      </c>
      <c r="B247" s="123" t="s">
        <v>513</v>
      </c>
      <c r="C247" s="123" t="s">
        <v>514</v>
      </c>
      <c r="D247" s="137">
        <v>5.75</v>
      </c>
      <c r="E247" s="156">
        <v>5.5</v>
      </c>
      <c r="F247" s="60">
        <f t="shared" si="18"/>
        <v>5.625</v>
      </c>
      <c r="G247" s="61">
        <f t="shared" si="19"/>
        <v>11.25</v>
      </c>
      <c r="H247" s="323">
        <v>10</v>
      </c>
      <c r="I247" s="62">
        <f t="shared" si="20"/>
        <v>20</v>
      </c>
      <c r="J247" s="44"/>
      <c r="K247" s="62">
        <f t="shared" si="21"/>
        <v>20</v>
      </c>
      <c r="L247" s="64"/>
      <c r="M247" s="20" t="str">
        <f t="shared" si="22"/>
        <v>Synthèse</v>
      </c>
      <c r="N247" t="str">
        <f t="shared" si="23"/>
        <v>oui</v>
      </c>
      <c r="O247" s="313" t="s">
        <v>513</v>
      </c>
      <c r="P247" s="313" t="s">
        <v>514</v>
      </c>
      <c r="Q247" s="364" t="s">
        <v>2144</v>
      </c>
      <c r="R247" s="323">
        <v>10</v>
      </c>
    </row>
    <row r="248" spans="1:18" ht="20.25">
      <c r="A248" s="17">
        <v>241</v>
      </c>
      <c r="B248" s="123" t="s">
        <v>115</v>
      </c>
      <c r="C248" s="123" t="s">
        <v>515</v>
      </c>
      <c r="D248" s="137">
        <v>2</v>
      </c>
      <c r="E248" s="156">
        <v>6.75</v>
      </c>
      <c r="F248" s="60">
        <f t="shared" si="18"/>
        <v>4.375</v>
      </c>
      <c r="G248" s="61">
        <f t="shared" si="19"/>
        <v>8.75</v>
      </c>
      <c r="H248" s="323">
        <v>10</v>
      </c>
      <c r="I248" s="62">
        <f t="shared" si="20"/>
        <v>20</v>
      </c>
      <c r="J248" s="44"/>
      <c r="K248" s="62">
        <f t="shared" si="21"/>
        <v>20</v>
      </c>
      <c r="L248" s="64"/>
      <c r="M248" s="20" t="str">
        <f t="shared" si="22"/>
        <v>Synthèse</v>
      </c>
      <c r="N248" t="str">
        <f t="shared" si="23"/>
        <v>oui</v>
      </c>
      <c r="O248" s="313" t="s">
        <v>115</v>
      </c>
      <c r="P248" s="313" t="s">
        <v>515</v>
      </c>
      <c r="Q248" s="364" t="s">
        <v>2145</v>
      </c>
      <c r="R248" s="323">
        <v>10</v>
      </c>
    </row>
    <row r="249" spans="1:18" ht="20.25">
      <c r="A249" s="17">
        <v>242</v>
      </c>
      <c r="B249" s="123" t="s">
        <v>780</v>
      </c>
      <c r="C249" s="123" t="s">
        <v>516</v>
      </c>
      <c r="D249" s="137">
        <v>9.5</v>
      </c>
      <c r="E249" s="156">
        <v>12.75</v>
      </c>
      <c r="F249" s="60">
        <f t="shared" si="18"/>
        <v>11.125</v>
      </c>
      <c r="G249" s="61">
        <f t="shared" si="19"/>
        <v>22.25</v>
      </c>
      <c r="H249" s="365"/>
      <c r="I249" s="62">
        <f t="shared" si="20"/>
        <v>22.25</v>
      </c>
      <c r="J249" s="44"/>
      <c r="K249" s="62">
        <f t="shared" si="21"/>
        <v>22.25</v>
      </c>
      <c r="L249" s="64"/>
      <c r="M249" s="20" t="str">
        <f t="shared" si="22"/>
        <v>Juin</v>
      </c>
      <c r="N249" t="str">
        <f t="shared" si="23"/>
        <v>oui</v>
      </c>
      <c r="O249" s="313" t="s">
        <v>780</v>
      </c>
      <c r="P249" s="313" t="s">
        <v>516</v>
      </c>
      <c r="Q249" s="364"/>
      <c r="R249" s="365"/>
    </row>
    <row r="250" spans="1:18" ht="20.25">
      <c r="A250" s="17">
        <v>243</v>
      </c>
      <c r="B250" s="123" t="s">
        <v>517</v>
      </c>
      <c r="C250" s="123" t="s">
        <v>518</v>
      </c>
      <c r="D250" s="138">
        <v>4</v>
      </c>
      <c r="E250" s="156">
        <v>4.5</v>
      </c>
      <c r="F250" s="60">
        <f t="shared" si="18"/>
        <v>4.25</v>
      </c>
      <c r="G250" s="61">
        <f t="shared" si="19"/>
        <v>8.5</v>
      </c>
      <c r="H250" s="323">
        <v>7.5</v>
      </c>
      <c r="I250" s="62">
        <f t="shared" si="20"/>
        <v>15</v>
      </c>
      <c r="J250" s="44"/>
      <c r="K250" s="62">
        <f t="shared" si="21"/>
        <v>15</v>
      </c>
      <c r="L250" s="64"/>
      <c r="M250" s="20" t="str">
        <f t="shared" si="22"/>
        <v>Synthèse</v>
      </c>
      <c r="N250" t="str">
        <f t="shared" si="23"/>
        <v>oui</v>
      </c>
      <c r="O250" s="313" t="s">
        <v>517</v>
      </c>
      <c r="P250" s="313" t="s">
        <v>518</v>
      </c>
      <c r="Q250" s="364" t="s">
        <v>2146</v>
      </c>
      <c r="R250" s="323">
        <v>7.5</v>
      </c>
    </row>
    <row r="251" spans="1:18" ht="20.25">
      <c r="A251" s="17">
        <v>244</v>
      </c>
      <c r="B251" s="123" t="s">
        <v>116</v>
      </c>
      <c r="C251" s="123" t="s">
        <v>519</v>
      </c>
      <c r="D251" s="137">
        <v>7.25</v>
      </c>
      <c r="E251" s="156">
        <v>6.25</v>
      </c>
      <c r="F251" s="60">
        <f t="shared" si="18"/>
        <v>6.75</v>
      </c>
      <c r="G251" s="61">
        <f t="shared" si="19"/>
        <v>13.5</v>
      </c>
      <c r="H251" s="323">
        <v>8</v>
      </c>
      <c r="I251" s="62">
        <f t="shared" si="20"/>
        <v>16</v>
      </c>
      <c r="J251" s="44"/>
      <c r="K251" s="62">
        <f t="shared" si="21"/>
        <v>16</v>
      </c>
      <c r="L251" s="64"/>
      <c r="M251" s="20" t="str">
        <f t="shared" si="22"/>
        <v>Synthèse</v>
      </c>
      <c r="N251" t="str">
        <f t="shared" si="23"/>
        <v>oui</v>
      </c>
      <c r="O251" s="313" t="s">
        <v>116</v>
      </c>
      <c r="P251" s="313" t="s">
        <v>519</v>
      </c>
      <c r="Q251" s="364" t="s">
        <v>2147</v>
      </c>
      <c r="R251" s="323">
        <v>8</v>
      </c>
    </row>
    <row r="252" spans="1:18" ht="20.25">
      <c r="A252" s="17">
        <v>245</v>
      </c>
      <c r="B252" s="123" t="s">
        <v>520</v>
      </c>
      <c r="C252" s="123" t="s">
        <v>215</v>
      </c>
      <c r="D252" s="137">
        <v>11</v>
      </c>
      <c r="E252" s="156">
        <v>12.75</v>
      </c>
      <c r="F252" s="60">
        <f t="shared" si="18"/>
        <v>11.875</v>
      </c>
      <c r="G252" s="61">
        <f t="shared" si="19"/>
        <v>23.75</v>
      </c>
      <c r="H252" s="365"/>
      <c r="I252" s="62">
        <f t="shared" si="20"/>
        <v>23.75</v>
      </c>
      <c r="J252" s="44"/>
      <c r="K252" s="62">
        <f t="shared" si="21"/>
        <v>23.75</v>
      </c>
      <c r="L252" s="64"/>
      <c r="M252" s="20" t="str">
        <f t="shared" si="22"/>
        <v>Juin</v>
      </c>
      <c r="N252" t="str">
        <f t="shared" si="23"/>
        <v>non</v>
      </c>
      <c r="O252" s="313" t="s">
        <v>520</v>
      </c>
      <c r="P252" s="313" t="s">
        <v>212</v>
      </c>
      <c r="Q252" s="364"/>
      <c r="R252" s="365"/>
    </row>
    <row r="253" spans="1:18" ht="60.75">
      <c r="A253" s="17">
        <v>246</v>
      </c>
      <c r="B253" s="123" t="s">
        <v>521</v>
      </c>
      <c r="C253" s="123" t="s">
        <v>522</v>
      </c>
      <c r="D253" s="137">
        <v>8</v>
      </c>
      <c r="E253" s="156">
        <v>8.5</v>
      </c>
      <c r="F253" s="60">
        <f t="shared" si="18"/>
        <v>8.25</v>
      </c>
      <c r="G253" s="61">
        <f t="shared" si="19"/>
        <v>16.5</v>
      </c>
      <c r="H253" s="323">
        <v>4</v>
      </c>
      <c r="I253" s="62">
        <f t="shared" si="20"/>
        <v>16.5</v>
      </c>
      <c r="J253" s="44"/>
      <c r="K253" s="62">
        <f t="shared" si="21"/>
        <v>16.5</v>
      </c>
      <c r="L253" s="64"/>
      <c r="M253" s="20" t="str">
        <f t="shared" si="22"/>
        <v>Synthèse</v>
      </c>
      <c r="N253" t="str">
        <f t="shared" si="23"/>
        <v>oui</v>
      </c>
      <c r="O253" s="313" t="s">
        <v>521</v>
      </c>
      <c r="P253" s="313" t="s">
        <v>522</v>
      </c>
      <c r="Q253" s="364" t="s">
        <v>2148</v>
      </c>
      <c r="R253" s="323">
        <v>4</v>
      </c>
    </row>
    <row r="254" spans="1:18" ht="20.25">
      <c r="A254" s="17">
        <v>247</v>
      </c>
      <c r="B254" s="123" t="s">
        <v>523</v>
      </c>
      <c r="C254" s="123" t="s">
        <v>61</v>
      </c>
      <c r="D254" s="137">
        <v>8.5</v>
      </c>
      <c r="E254" s="156">
        <v>12.5</v>
      </c>
      <c r="F254" s="60">
        <f t="shared" si="18"/>
        <v>10.5</v>
      </c>
      <c r="G254" s="61">
        <f t="shared" si="19"/>
        <v>21</v>
      </c>
      <c r="H254" s="363"/>
      <c r="I254" s="62">
        <f t="shared" si="20"/>
        <v>21</v>
      </c>
      <c r="J254" s="44"/>
      <c r="K254" s="62">
        <f t="shared" si="21"/>
        <v>21</v>
      </c>
      <c r="L254" s="64"/>
      <c r="M254" s="20" t="str">
        <f t="shared" si="22"/>
        <v>Juin</v>
      </c>
      <c r="N254" t="str">
        <f t="shared" si="23"/>
        <v>oui</v>
      </c>
      <c r="O254" s="313" t="s">
        <v>523</v>
      </c>
      <c r="P254" s="313" t="s">
        <v>61</v>
      </c>
      <c r="Q254" s="364"/>
      <c r="R254" s="363"/>
    </row>
    <row r="255" spans="1:18" ht="40.5">
      <c r="A255" s="17">
        <v>248</v>
      </c>
      <c r="B255" s="123" t="s">
        <v>524</v>
      </c>
      <c r="C255" s="123" t="s">
        <v>425</v>
      </c>
      <c r="D255" s="137">
        <v>6</v>
      </c>
      <c r="E255" s="156">
        <v>2</v>
      </c>
      <c r="F255" s="60">
        <f t="shared" si="18"/>
        <v>4</v>
      </c>
      <c r="G255" s="61">
        <f t="shared" si="19"/>
        <v>8</v>
      </c>
      <c r="H255" s="323">
        <v>7</v>
      </c>
      <c r="I255" s="62">
        <f t="shared" si="20"/>
        <v>14</v>
      </c>
      <c r="J255" s="44"/>
      <c r="K255" s="62">
        <f t="shared" si="21"/>
        <v>14</v>
      </c>
      <c r="L255" s="64"/>
      <c r="M255" s="20" t="str">
        <f t="shared" si="22"/>
        <v>Synthèse</v>
      </c>
      <c r="N255" t="str">
        <f t="shared" si="23"/>
        <v>oui</v>
      </c>
      <c r="O255" s="313" t="s">
        <v>524</v>
      </c>
      <c r="P255" s="313" t="s">
        <v>425</v>
      </c>
      <c r="Q255" s="364" t="s">
        <v>2149</v>
      </c>
      <c r="R255" s="323">
        <v>7</v>
      </c>
    </row>
    <row r="256" spans="1:18" ht="20.25">
      <c r="A256" s="17">
        <v>249</v>
      </c>
      <c r="B256" s="123" t="s">
        <v>525</v>
      </c>
      <c r="C256" s="123" t="s">
        <v>359</v>
      </c>
      <c r="D256" s="137">
        <v>6.75</v>
      </c>
      <c r="E256" s="156">
        <v>5.25</v>
      </c>
      <c r="F256" s="60">
        <f t="shared" si="18"/>
        <v>6</v>
      </c>
      <c r="G256" s="61">
        <f t="shared" si="19"/>
        <v>12</v>
      </c>
      <c r="H256" s="365"/>
      <c r="I256" s="62">
        <f t="shared" si="20"/>
        <v>12</v>
      </c>
      <c r="J256" s="44"/>
      <c r="K256" s="62">
        <f t="shared" si="21"/>
        <v>12</v>
      </c>
      <c r="L256" s="64"/>
      <c r="M256" s="20" t="str">
        <f t="shared" si="22"/>
        <v>Juin</v>
      </c>
      <c r="N256" t="str">
        <f t="shared" si="23"/>
        <v>oui</v>
      </c>
      <c r="O256" s="313" t="s">
        <v>525</v>
      </c>
      <c r="P256" s="313" t="s">
        <v>359</v>
      </c>
      <c r="Q256" s="364"/>
      <c r="R256" s="365"/>
    </row>
    <row r="257" spans="1:18" ht="20.25">
      <c r="A257" s="17">
        <v>250</v>
      </c>
      <c r="B257" s="123" t="s">
        <v>526</v>
      </c>
      <c r="C257" s="123" t="s">
        <v>527</v>
      </c>
      <c r="D257" s="137">
        <v>5.25</v>
      </c>
      <c r="E257" s="156">
        <v>5</v>
      </c>
      <c r="F257" s="60">
        <f t="shared" si="18"/>
        <v>5.125</v>
      </c>
      <c r="G257" s="61">
        <f t="shared" si="19"/>
        <v>10.25</v>
      </c>
      <c r="H257" s="323">
        <v>7</v>
      </c>
      <c r="I257" s="62">
        <f t="shared" si="20"/>
        <v>14</v>
      </c>
      <c r="J257" s="44"/>
      <c r="K257" s="62">
        <f t="shared" si="21"/>
        <v>14</v>
      </c>
      <c r="L257" s="64"/>
      <c r="M257" s="20" t="str">
        <f t="shared" si="22"/>
        <v>Synthèse</v>
      </c>
      <c r="N257" t="str">
        <f t="shared" si="23"/>
        <v>oui</v>
      </c>
      <c r="O257" s="313" t="s">
        <v>526</v>
      </c>
      <c r="P257" s="313" t="s">
        <v>527</v>
      </c>
      <c r="Q257" s="364" t="s">
        <v>2150</v>
      </c>
      <c r="R257" s="323">
        <v>7</v>
      </c>
    </row>
    <row r="258" spans="1:18" ht="40.5">
      <c r="A258" s="17">
        <v>251</v>
      </c>
      <c r="B258" s="123" t="s">
        <v>528</v>
      </c>
      <c r="C258" s="123" t="s">
        <v>529</v>
      </c>
      <c r="D258" s="137">
        <v>1</v>
      </c>
      <c r="E258" s="156">
        <v>6</v>
      </c>
      <c r="F258" s="60">
        <f t="shared" si="18"/>
        <v>3.5</v>
      </c>
      <c r="G258" s="61">
        <f t="shared" si="19"/>
        <v>7</v>
      </c>
      <c r="H258" s="323">
        <v>5.5</v>
      </c>
      <c r="I258" s="62">
        <f t="shared" si="20"/>
        <v>11</v>
      </c>
      <c r="J258" s="44"/>
      <c r="K258" s="62">
        <f t="shared" si="21"/>
        <v>11</v>
      </c>
      <c r="L258" s="64"/>
      <c r="M258" s="20" t="str">
        <f t="shared" si="22"/>
        <v>Synthèse</v>
      </c>
      <c r="N258" t="str">
        <f t="shared" si="23"/>
        <v>oui</v>
      </c>
      <c r="O258" s="313" t="s">
        <v>528</v>
      </c>
      <c r="P258" s="313" t="s">
        <v>529</v>
      </c>
      <c r="Q258" s="364" t="s">
        <v>2151</v>
      </c>
      <c r="R258" s="323">
        <v>5.5</v>
      </c>
    </row>
    <row r="259" spans="1:18" ht="20.25">
      <c r="A259" s="17">
        <v>252</v>
      </c>
      <c r="B259" s="123" t="s">
        <v>530</v>
      </c>
      <c r="C259" s="123" t="s">
        <v>531</v>
      </c>
      <c r="D259" s="137">
        <v>10.25</v>
      </c>
      <c r="E259" s="156">
        <v>5.25</v>
      </c>
      <c r="F259" s="60">
        <f t="shared" si="18"/>
        <v>7.75</v>
      </c>
      <c r="G259" s="61">
        <f t="shared" si="19"/>
        <v>15.5</v>
      </c>
      <c r="H259" s="323">
        <v>8</v>
      </c>
      <c r="I259" s="62">
        <f t="shared" si="20"/>
        <v>16</v>
      </c>
      <c r="J259" s="44"/>
      <c r="K259" s="62">
        <f t="shared" si="21"/>
        <v>16</v>
      </c>
      <c r="L259" s="64"/>
      <c r="M259" s="20" t="str">
        <f t="shared" si="22"/>
        <v>Synthèse</v>
      </c>
      <c r="N259" t="str">
        <f t="shared" si="23"/>
        <v>oui</v>
      </c>
      <c r="O259" s="313" t="s">
        <v>530</v>
      </c>
      <c r="P259" s="313" t="s">
        <v>531</v>
      </c>
      <c r="Q259" s="364" t="s">
        <v>2152</v>
      </c>
      <c r="R259" s="323">
        <v>8</v>
      </c>
    </row>
    <row r="260" spans="1:18" ht="20.25">
      <c r="A260" s="17">
        <v>253</v>
      </c>
      <c r="B260" s="123" t="s">
        <v>117</v>
      </c>
      <c r="C260" s="123" t="s">
        <v>492</v>
      </c>
      <c r="D260" s="137">
        <v>5.75</v>
      </c>
      <c r="E260" s="156">
        <v>2.5</v>
      </c>
      <c r="F260" s="60">
        <f t="shared" si="18"/>
        <v>4.125</v>
      </c>
      <c r="G260" s="61">
        <f t="shared" si="19"/>
        <v>8.25</v>
      </c>
      <c r="H260" s="323">
        <v>7</v>
      </c>
      <c r="I260" s="62">
        <f t="shared" si="20"/>
        <v>14</v>
      </c>
      <c r="J260" s="44"/>
      <c r="K260" s="62">
        <f t="shared" si="21"/>
        <v>14</v>
      </c>
      <c r="L260" s="64"/>
      <c r="M260" s="20" t="str">
        <f t="shared" si="22"/>
        <v>Synthèse</v>
      </c>
      <c r="N260" t="str">
        <f t="shared" si="23"/>
        <v>oui</v>
      </c>
      <c r="O260" s="313" t="s">
        <v>117</v>
      </c>
      <c r="P260" s="313" t="s">
        <v>492</v>
      </c>
      <c r="Q260" s="364" t="s">
        <v>2153</v>
      </c>
      <c r="R260" s="323">
        <v>7</v>
      </c>
    </row>
    <row r="261" spans="1:18" ht="20.25">
      <c r="A261" s="17">
        <v>254</v>
      </c>
      <c r="B261" s="123" t="s">
        <v>532</v>
      </c>
      <c r="C261" s="123" t="s">
        <v>533</v>
      </c>
      <c r="D261" s="137">
        <v>9</v>
      </c>
      <c r="E261" s="156">
        <v>11.25</v>
      </c>
      <c r="F261" s="60">
        <f t="shared" si="18"/>
        <v>10.125</v>
      </c>
      <c r="G261" s="61">
        <f t="shared" si="19"/>
        <v>20.25</v>
      </c>
      <c r="H261" s="365"/>
      <c r="I261" s="62">
        <f t="shared" si="20"/>
        <v>20.25</v>
      </c>
      <c r="J261" s="44"/>
      <c r="K261" s="62">
        <f t="shared" si="21"/>
        <v>20.25</v>
      </c>
      <c r="L261" s="64"/>
      <c r="M261" s="20" t="str">
        <f t="shared" si="22"/>
        <v>Juin</v>
      </c>
      <c r="N261" t="str">
        <f t="shared" si="23"/>
        <v>oui</v>
      </c>
      <c r="O261" s="313" t="s">
        <v>532</v>
      </c>
      <c r="P261" s="313" t="s">
        <v>533</v>
      </c>
      <c r="Q261" s="364"/>
      <c r="R261" s="365"/>
    </row>
    <row r="262" spans="1:18" ht="20.25">
      <c r="A262" s="17">
        <v>255</v>
      </c>
      <c r="B262" s="123" t="s">
        <v>85</v>
      </c>
      <c r="C262" s="123" t="s">
        <v>534</v>
      </c>
      <c r="D262" s="137">
        <v>7.25</v>
      </c>
      <c r="E262" s="156">
        <v>6.25</v>
      </c>
      <c r="F262" s="60">
        <f t="shared" si="18"/>
        <v>6.75</v>
      </c>
      <c r="G262" s="61">
        <f t="shared" si="19"/>
        <v>13.5</v>
      </c>
      <c r="H262" s="323">
        <v>9.5</v>
      </c>
      <c r="I262" s="62">
        <f t="shared" si="20"/>
        <v>19</v>
      </c>
      <c r="J262" s="44"/>
      <c r="K262" s="62">
        <f t="shared" si="21"/>
        <v>19</v>
      </c>
      <c r="L262" s="64"/>
      <c r="M262" s="20" t="str">
        <f t="shared" si="22"/>
        <v>Synthèse</v>
      </c>
      <c r="N262" t="str">
        <f t="shared" si="23"/>
        <v>oui</v>
      </c>
      <c r="O262" s="313" t="s">
        <v>85</v>
      </c>
      <c r="P262" s="313" t="s">
        <v>534</v>
      </c>
      <c r="Q262" s="364" t="s">
        <v>2154</v>
      </c>
      <c r="R262" s="323">
        <v>9.5</v>
      </c>
    </row>
    <row r="263" spans="1:18" ht="20.25">
      <c r="A263" s="17">
        <v>256</v>
      </c>
      <c r="B263" s="123" t="s">
        <v>535</v>
      </c>
      <c r="C263" s="123" t="s">
        <v>536</v>
      </c>
      <c r="D263" s="137">
        <v>8.25</v>
      </c>
      <c r="E263" s="156">
        <v>11.75</v>
      </c>
      <c r="F263" s="60">
        <f t="shared" si="18"/>
        <v>10</v>
      </c>
      <c r="G263" s="61">
        <f t="shared" si="19"/>
        <v>20</v>
      </c>
      <c r="H263" s="365"/>
      <c r="I263" s="62">
        <f t="shared" si="20"/>
        <v>20</v>
      </c>
      <c r="J263" s="44"/>
      <c r="K263" s="62">
        <f t="shared" si="21"/>
        <v>20</v>
      </c>
      <c r="L263" s="64"/>
      <c r="M263" s="20" t="str">
        <f t="shared" si="22"/>
        <v>Juin</v>
      </c>
      <c r="N263" t="str">
        <f t="shared" si="23"/>
        <v>oui</v>
      </c>
      <c r="O263" s="313" t="s">
        <v>535</v>
      </c>
      <c r="P263" s="313" t="s">
        <v>536</v>
      </c>
      <c r="Q263" s="364"/>
      <c r="R263" s="365"/>
    </row>
    <row r="264" spans="1:18" ht="20.25">
      <c r="A264" s="17">
        <v>257</v>
      </c>
      <c r="B264" s="123" t="s">
        <v>537</v>
      </c>
      <c r="C264" s="123" t="s">
        <v>64</v>
      </c>
      <c r="D264" s="137">
        <v>5.25</v>
      </c>
      <c r="E264" s="156">
        <v>5.25</v>
      </c>
      <c r="F264" s="60">
        <f t="shared" ref="F264:F327" si="24">IF(AND(D264=0,E264=0),L264/2,(D264+E264)/2)</f>
        <v>5.25</v>
      </c>
      <c r="G264" s="61">
        <f t="shared" ref="G264:G327" si="25">F264*2</f>
        <v>10.5</v>
      </c>
      <c r="H264" s="323">
        <v>7.5</v>
      </c>
      <c r="I264" s="62">
        <f t="shared" ref="I264:I327" si="26">MAX(G264,H264*2)</f>
        <v>15</v>
      </c>
      <c r="J264" s="44"/>
      <c r="K264" s="62">
        <f t="shared" ref="K264:K327" si="27">MAX(I264,J264*2)</f>
        <v>15</v>
      </c>
      <c r="L264" s="64"/>
      <c r="M264" s="20" t="str">
        <f t="shared" ref="M264:M327" si="28">IF(ISBLANK(J264),IF(ISBLANK(H264),"Juin","Synthèse"),"Rattrapage")</f>
        <v>Synthèse</v>
      </c>
      <c r="N264" t="str">
        <f t="shared" si="23"/>
        <v>oui</v>
      </c>
      <c r="O264" s="313" t="s">
        <v>537</v>
      </c>
      <c r="P264" s="313" t="s">
        <v>64</v>
      </c>
      <c r="Q264" s="364" t="s">
        <v>2155</v>
      </c>
      <c r="R264" s="323">
        <v>7.5</v>
      </c>
    </row>
    <row r="265" spans="1:18" ht="20.25">
      <c r="A265" s="17">
        <v>258</v>
      </c>
      <c r="B265" s="123" t="s">
        <v>538</v>
      </c>
      <c r="C265" s="123" t="s">
        <v>75</v>
      </c>
      <c r="D265" s="137">
        <v>6.5</v>
      </c>
      <c r="E265" s="156">
        <v>6.25</v>
      </c>
      <c r="F265" s="60">
        <f t="shared" si="24"/>
        <v>6.375</v>
      </c>
      <c r="G265" s="61">
        <f t="shared" si="25"/>
        <v>12.75</v>
      </c>
      <c r="H265" s="323">
        <v>9</v>
      </c>
      <c r="I265" s="62">
        <f t="shared" si="26"/>
        <v>18</v>
      </c>
      <c r="J265" s="44"/>
      <c r="K265" s="62">
        <f t="shared" si="27"/>
        <v>18</v>
      </c>
      <c r="L265" s="64"/>
      <c r="M265" s="20" t="str">
        <f t="shared" si="28"/>
        <v>Synthèse</v>
      </c>
      <c r="N265" t="str">
        <f t="shared" ref="N265:N328" si="29">IF(AND(B265=O265,C265=P265),"oui","non")</f>
        <v>oui</v>
      </c>
      <c r="O265" s="313" t="s">
        <v>538</v>
      </c>
      <c r="P265" s="313" t="s">
        <v>75</v>
      </c>
      <c r="Q265" s="364" t="s">
        <v>2156</v>
      </c>
      <c r="R265" s="323">
        <v>9</v>
      </c>
    </row>
    <row r="266" spans="1:18" ht="20.25">
      <c r="A266" s="17">
        <v>259</v>
      </c>
      <c r="B266" s="123" t="s">
        <v>539</v>
      </c>
      <c r="C266" s="123" t="s">
        <v>120</v>
      </c>
      <c r="D266" s="137">
        <v>8</v>
      </c>
      <c r="E266" s="156">
        <v>7.5</v>
      </c>
      <c r="F266" s="60">
        <f t="shared" si="24"/>
        <v>7.75</v>
      </c>
      <c r="G266" s="61">
        <f t="shared" si="25"/>
        <v>15.5</v>
      </c>
      <c r="H266" s="323">
        <v>7</v>
      </c>
      <c r="I266" s="62">
        <f t="shared" si="26"/>
        <v>15.5</v>
      </c>
      <c r="J266" s="44"/>
      <c r="K266" s="62">
        <f t="shared" si="27"/>
        <v>15.5</v>
      </c>
      <c r="L266" s="64"/>
      <c r="M266" s="20" t="str">
        <f t="shared" si="28"/>
        <v>Synthèse</v>
      </c>
      <c r="N266" t="str">
        <f t="shared" si="29"/>
        <v>oui</v>
      </c>
      <c r="O266" s="313" t="s">
        <v>539</v>
      </c>
      <c r="P266" s="313" t="s">
        <v>120</v>
      </c>
      <c r="Q266" s="364" t="s">
        <v>2157</v>
      </c>
      <c r="R266" s="323">
        <v>7</v>
      </c>
    </row>
    <row r="267" spans="1:18" ht="20.25">
      <c r="A267" s="17">
        <v>260</v>
      </c>
      <c r="B267" s="123" t="s">
        <v>540</v>
      </c>
      <c r="C267" s="123" t="s">
        <v>57</v>
      </c>
      <c r="D267" s="137">
        <v>3.25</v>
      </c>
      <c r="E267" s="156">
        <v>2.75</v>
      </c>
      <c r="F267" s="60">
        <f t="shared" si="24"/>
        <v>3</v>
      </c>
      <c r="G267" s="61">
        <f t="shared" si="25"/>
        <v>6</v>
      </c>
      <c r="H267" s="323">
        <v>8</v>
      </c>
      <c r="I267" s="62">
        <f t="shared" si="26"/>
        <v>16</v>
      </c>
      <c r="J267" s="44"/>
      <c r="K267" s="62">
        <f t="shared" si="27"/>
        <v>16</v>
      </c>
      <c r="L267" s="64"/>
      <c r="M267" s="20" t="str">
        <f t="shared" si="28"/>
        <v>Synthèse</v>
      </c>
      <c r="N267" t="str">
        <f t="shared" si="29"/>
        <v>oui</v>
      </c>
      <c r="O267" s="313" t="s">
        <v>540</v>
      </c>
      <c r="P267" s="313" t="s">
        <v>57</v>
      </c>
      <c r="Q267" s="364" t="s">
        <v>2158</v>
      </c>
      <c r="R267" s="323">
        <v>8</v>
      </c>
    </row>
    <row r="268" spans="1:18" ht="60.75">
      <c r="A268" s="17">
        <v>261</v>
      </c>
      <c r="B268" s="123" t="s">
        <v>541</v>
      </c>
      <c r="C268" s="123" t="s">
        <v>781</v>
      </c>
      <c r="D268" s="137">
        <v>5.75</v>
      </c>
      <c r="E268" s="156">
        <v>5</v>
      </c>
      <c r="F268" s="60">
        <f t="shared" si="24"/>
        <v>5.375</v>
      </c>
      <c r="G268" s="61">
        <f t="shared" si="25"/>
        <v>10.75</v>
      </c>
      <c r="H268" s="323">
        <v>8</v>
      </c>
      <c r="I268" s="62">
        <f t="shared" si="26"/>
        <v>16</v>
      </c>
      <c r="J268" s="44"/>
      <c r="K268" s="62">
        <f t="shared" si="27"/>
        <v>16</v>
      </c>
      <c r="L268" s="64"/>
      <c r="M268" s="20" t="str">
        <f t="shared" si="28"/>
        <v>Synthèse</v>
      </c>
      <c r="N268" t="str">
        <f t="shared" si="29"/>
        <v>oui</v>
      </c>
      <c r="O268" s="313" t="s">
        <v>541</v>
      </c>
      <c r="P268" s="313" t="s">
        <v>781</v>
      </c>
      <c r="Q268" s="364" t="s">
        <v>2159</v>
      </c>
      <c r="R268" s="323">
        <v>8</v>
      </c>
    </row>
    <row r="269" spans="1:18" ht="20.25">
      <c r="A269" s="17">
        <v>262</v>
      </c>
      <c r="B269" s="123" t="s">
        <v>542</v>
      </c>
      <c r="C269" s="123" t="s">
        <v>71</v>
      </c>
      <c r="D269" s="137">
        <v>11.5</v>
      </c>
      <c r="E269" s="156">
        <v>10.75</v>
      </c>
      <c r="F269" s="60">
        <f t="shared" si="24"/>
        <v>11.125</v>
      </c>
      <c r="G269" s="61">
        <f t="shared" si="25"/>
        <v>22.25</v>
      </c>
      <c r="H269" s="365"/>
      <c r="I269" s="62">
        <f t="shared" si="26"/>
        <v>22.25</v>
      </c>
      <c r="J269" s="44"/>
      <c r="K269" s="62">
        <f t="shared" si="27"/>
        <v>22.25</v>
      </c>
      <c r="L269" s="64"/>
      <c r="M269" s="20" t="str">
        <f t="shared" si="28"/>
        <v>Juin</v>
      </c>
      <c r="N269" t="str">
        <f t="shared" si="29"/>
        <v>oui</v>
      </c>
      <c r="O269" s="313" t="s">
        <v>542</v>
      </c>
      <c r="P269" s="313" t="s">
        <v>71</v>
      </c>
      <c r="Q269" s="364"/>
      <c r="R269" s="365"/>
    </row>
    <row r="270" spans="1:18" ht="40.5">
      <c r="A270" s="17">
        <v>263</v>
      </c>
      <c r="B270" s="123" t="s">
        <v>543</v>
      </c>
      <c r="C270" s="123" t="s">
        <v>544</v>
      </c>
      <c r="D270" s="137">
        <v>9.25</v>
      </c>
      <c r="E270" s="156">
        <v>9.5</v>
      </c>
      <c r="F270" s="60">
        <f t="shared" si="24"/>
        <v>9.375</v>
      </c>
      <c r="G270" s="61">
        <f t="shared" si="25"/>
        <v>18.75</v>
      </c>
      <c r="H270" s="365"/>
      <c r="I270" s="62">
        <f t="shared" si="26"/>
        <v>18.75</v>
      </c>
      <c r="J270" s="44"/>
      <c r="K270" s="62">
        <f t="shared" si="27"/>
        <v>18.75</v>
      </c>
      <c r="L270" s="64"/>
      <c r="M270" s="20" t="str">
        <f t="shared" si="28"/>
        <v>Juin</v>
      </c>
      <c r="N270" t="str">
        <f t="shared" si="29"/>
        <v>oui</v>
      </c>
      <c r="O270" s="313" t="s">
        <v>543</v>
      </c>
      <c r="P270" s="313" t="s">
        <v>544</v>
      </c>
      <c r="Q270" s="364"/>
      <c r="R270" s="365"/>
    </row>
    <row r="271" spans="1:18" ht="20.25">
      <c r="A271" s="17">
        <v>264</v>
      </c>
      <c r="B271" s="123" t="s">
        <v>545</v>
      </c>
      <c r="C271" s="123" t="s">
        <v>208</v>
      </c>
      <c r="D271" s="137">
        <v>5</v>
      </c>
      <c r="E271" s="156">
        <v>4.5</v>
      </c>
      <c r="F271" s="60">
        <f t="shared" si="24"/>
        <v>4.75</v>
      </c>
      <c r="G271" s="61">
        <f t="shared" si="25"/>
        <v>9.5</v>
      </c>
      <c r="H271" s="323">
        <v>8</v>
      </c>
      <c r="I271" s="62">
        <f t="shared" si="26"/>
        <v>16</v>
      </c>
      <c r="J271" s="44"/>
      <c r="K271" s="62">
        <f t="shared" si="27"/>
        <v>16</v>
      </c>
      <c r="L271" s="64"/>
      <c r="M271" s="20" t="str">
        <f t="shared" si="28"/>
        <v>Synthèse</v>
      </c>
      <c r="N271" t="str">
        <f t="shared" si="29"/>
        <v>oui</v>
      </c>
      <c r="O271" s="313" t="s">
        <v>545</v>
      </c>
      <c r="P271" s="313" t="s">
        <v>208</v>
      </c>
      <c r="Q271" s="364" t="s">
        <v>2160</v>
      </c>
      <c r="R271" s="323">
        <v>8</v>
      </c>
    </row>
    <row r="272" spans="1:18" ht="20.25">
      <c r="A272" s="17">
        <v>265</v>
      </c>
      <c r="B272" s="123" t="s">
        <v>546</v>
      </c>
      <c r="C272" s="123" t="s">
        <v>470</v>
      </c>
      <c r="D272" s="137">
        <v>8.25</v>
      </c>
      <c r="E272" s="156">
        <v>7.5</v>
      </c>
      <c r="F272" s="60">
        <f t="shared" si="24"/>
        <v>7.875</v>
      </c>
      <c r="G272" s="61">
        <f t="shared" si="25"/>
        <v>15.75</v>
      </c>
      <c r="H272" s="323">
        <v>14</v>
      </c>
      <c r="I272" s="62">
        <f t="shared" si="26"/>
        <v>28</v>
      </c>
      <c r="J272" s="44"/>
      <c r="K272" s="62">
        <f t="shared" si="27"/>
        <v>28</v>
      </c>
      <c r="L272" s="64"/>
      <c r="M272" s="20" t="str">
        <f t="shared" si="28"/>
        <v>Synthèse</v>
      </c>
      <c r="N272" t="str">
        <f t="shared" si="29"/>
        <v>oui</v>
      </c>
      <c r="O272" s="313" t="s">
        <v>546</v>
      </c>
      <c r="P272" s="313" t="s">
        <v>470</v>
      </c>
      <c r="Q272" s="364" t="s">
        <v>2161</v>
      </c>
      <c r="R272" s="323">
        <v>14</v>
      </c>
    </row>
    <row r="273" spans="1:18" ht="20.25">
      <c r="A273" s="17">
        <v>266</v>
      </c>
      <c r="B273" s="123" t="s">
        <v>547</v>
      </c>
      <c r="C273" s="123" t="s">
        <v>65</v>
      </c>
      <c r="D273" s="137">
        <v>11.75</v>
      </c>
      <c r="E273" s="156">
        <v>6.5</v>
      </c>
      <c r="F273" s="60">
        <f t="shared" si="24"/>
        <v>9.125</v>
      </c>
      <c r="G273" s="61">
        <f t="shared" si="25"/>
        <v>18.25</v>
      </c>
      <c r="H273" s="365"/>
      <c r="I273" s="62">
        <f t="shared" si="26"/>
        <v>18.25</v>
      </c>
      <c r="J273" s="44"/>
      <c r="K273" s="62">
        <f t="shared" si="27"/>
        <v>18.25</v>
      </c>
      <c r="L273" s="64"/>
      <c r="M273" s="20" t="str">
        <f t="shared" si="28"/>
        <v>Juin</v>
      </c>
      <c r="N273" t="str">
        <f t="shared" si="29"/>
        <v>oui</v>
      </c>
      <c r="O273" s="313" t="s">
        <v>547</v>
      </c>
      <c r="P273" s="313" t="s">
        <v>65</v>
      </c>
      <c r="Q273" s="364"/>
      <c r="R273" s="365"/>
    </row>
    <row r="274" spans="1:18" ht="40.5">
      <c r="A274" s="17">
        <v>267</v>
      </c>
      <c r="B274" s="123" t="s">
        <v>548</v>
      </c>
      <c r="C274" s="123" t="s">
        <v>549</v>
      </c>
      <c r="D274" s="137">
        <v>2.25</v>
      </c>
      <c r="E274" s="156">
        <v>5</v>
      </c>
      <c r="F274" s="60">
        <f t="shared" si="24"/>
        <v>3.625</v>
      </c>
      <c r="G274" s="61">
        <f t="shared" si="25"/>
        <v>7.25</v>
      </c>
      <c r="H274" s="323">
        <v>7.5</v>
      </c>
      <c r="I274" s="62">
        <f t="shared" si="26"/>
        <v>15</v>
      </c>
      <c r="J274" s="44"/>
      <c r="K274" s="62">
        <f t="shared" si="27"/>
        <v>15</v>
      </c>
      <c r="L274" s="64"/>
      <c r="M274" s="20" t="str">
        <f t="shared" si="28"/>
        <v>Synthèse</v>
      </c>
      <c r="N274" t="str">
        <f t="shared" si="29"/>
        <v>oui</v>
      </c>
      <c r="O274" s="313" t="s">
        <v>548</v>
      </c>
      <c r="P274" s="313" t="s">
        <v>549</v>
      </c>
      <c r="Q274" s="364" t="s">
        <v>2162</v>
      </c>
      <c r="R274" s="323">
        <v>7.5</v>
      </c>
    </row>
    <row r="275" spans="1:18" ht="20.25">
      <c r="A275" s="17">
        <v>268</v>
      </c>
      <c r="B275" s="123" t="s">
        <v>550</v>
      </c>
      <c r="C275" s="123" t="s">
        <v>78</v>
      </c>
      <c r="D275" s="138">
        <v>8.25</v>
      </c>
      <c r="E275" s="156">
        <v>9</v>
      </c>
      <c r="F275" s="60">
        <f t="shared" si="24"/>
        <v>8.625</v>
      </c>
      <c r="G275" s="61">
        <f t="shared" si="25"/>
        <v>17.25</v>
      </c>
      <c r="H275" s="323">
        <v>11</v>
      </c>
      <c r="I275" s="62">
        <f t="shared" si="26"/>
        <v>22</v>
      </c>
      <c r="J275" s="44"/>
      <c r="K275" s="62">
        <f t="shared" si="27"/>
        <v>22</v>
      </c>
      <c r="L275" s="64"/>
      <c r="M275" s="20" t="str">
        <f t="shared" si="28"/>
        <v>Synthèse</v>
      </c>
      <c r="N275" t="str">
        <f t="shared" si="29"/>
        <v>oui</v>
      </c>
      <c r="O275" s="313" t="s">
        <v>550</v>
      </c>
      <c r="P275" s="313" t="s">
        <v>78</v>
      </c>
      <c r="Q275" s="364" t="s">
        <v>2163</v>
      </c>
      <c r="R275" s="323">
        <v>11</v>
      </c>
    </row>
    <row r="276" spans="1:18" ht="20.25">
      <c r="A276" s="17">
        <v>269</v>
      </c>
      <c r="B276" s="123" t="s">
        <v>551</v>
      </c>
      <c r="C276" s="123" t="s">
        <v>438</v>
      </c>
      <c r="D276" s="137">
        <v>9.75</v>
      </c>
      <c r="E276" s="156">
        <v>12</v>
      </c>
      <c r="F276" s="60">
        <f t="shared" si="24"/>
        <v>10.875</v>
      </c>
      <c r="G276" s="61">
        <f t="shared" si="25"/>
        <v>21.75</v>
      </c>
      <c r="H276" s="365"/>
      <c r="I276" s="62">
        <f t="shared" si="26"/>
        <v>21.75</v>
      </c>
      <c r="J276" s="44"/>
      <c r="K276" s="62">
        <f t="shared" si="27"/>
        <v>21.75</v>
      </c>
      <c r="L276" s="64"/>
      <c r="M276" s="20" t="str">
        <f t="shared" si="28"/>
        <v>Juin</v>
      </c>
      <c r="N276" t="str">
        <f t="shared" si="29"/>
        <v>oui</v>
      </c>
      <c r="O276" s="313" t="s">
        <v>551</v>
      </c>
      <c r="P276" s="313" t="s">
        <v>438</v>
      </c>
      <c r="Q276" s="364"/>
      <c r="R276" s="365"/>
    </row>
    <row r="277" spans="1:18" ht="40.5">
      <c r="A277" s="17">
        <v>270</v>
      </c>
      <c r="B277" s="123" t="s">
        <v>552</v>
      </c>
      <c r="C277" s="123" t="s">
        <v>68</v>
      </c>
      <c r="D277" s="137">
        <v>6.75</v>
      </c>
      <c r="E277" s="156">
        <v>10.75</v>
      </c>
      <c r="F277" s="60">
        <f t="shared" si="24"/>
        <v>8.75</v>
      </c>
      <c r="G277" s="61">
        <f t="shared" si="25"/>
        <v>17.5</v>
      </c>
      <c r="H277" s="365"/>
      <c r="I277" s="62">
        <f t="shared" si="26"/>
        <v>17.5</v>
      </c>
      <c r="J277" s="44"/>
      <c r="K277" s="62">
        <f t="shared" si="27"/>
        <v>17.5</v>
      </c>
      <c r="L277" s="64"/>
      <c r="M277" s="20" t="str">
        <f t="shared" si="28"/>
        <v>Juin</v>
      </c>
      <c r="N277" t="str">
        <f t="shared" si="29"/>
        <v>oui</v>
      </c>
      <c r="O277" s="313" t="s">
        <v>552</v>
      </c>
      <c r="P277" s="313" t="s">
        <v>68</v>
      </c>
      <c r="Q277" s="364"/>
      <c r="R277" s="365"/>
    </row>
    <row r="278" spans="1:18" ht="20.25">
      <c r="A278" s="17">
        <v>271</v>
      </c>
      <c r="B278" s="123" t="s">
        <v>553</v>
      </c>
      <c r="C278" s="123" t="s">
        <v>554</v>
      </c>
      <c r="D278" s="137">
        <v>5.5</v>
      </c>
      <c r="E278" s="156">
        <v>11.5</v>
      </c>
      <c r="F278" s="60">
        <f t="shared" si="24"/>
        <v>8.5</v>
      </c>
      <c r="G278" s="61">
        <f t="shared" si="25"/>
        <v>17</v>
      </c>
      <c r="H278" s="365"/>
      <c r="I278" s="62">
        <f t="shared" si="26"/>
        <v>17</v>
      </c>
      <c r="J278" s="44"/>
      <c r="K278" s="62">
        <f t="shared" si="27"/>
        <v>17</v>
      </c>
      <c r="L278" s="64"/>
      <c r="M278" s="20" t="str">
        <f t="shared" si="28"/>
        <v>Juin</v>
      </c>
      <c r="N278" t="str">
        <f t="shared" si="29"/>
        <v>oui</v>
      </c>
      <c r="O278" s="313" t="s">
        <v>553</v>
      </c>
      <c r="P278" s="313" t="s">
        <v>554</v>
      </c>
      <c r="Q278" s="364"/>
      <c r="R278" s="365"/>
    </row>
    <row r="279" spans="1:18" ht="20.25">
      <c r="A279" s="17">
        <v>272</v>
      </c>
      <c r="B279" s="123" t="s">
        <v>555</v>
      </c>
      <c r="C279" s="123" t="s">
        <v>556</v>
      </c>
      <c r="D279" s="137">
        <v>8.25</v>
      </c>
      <c r="E279" s="156">
        <v>8.5</v>
      </c>
      <c r="F279" s="60">
        <f t="shared" si="24"/>
        <v>8.375</v>
      </c>
      <c r="G279" s="61">
        <f t="shared" si="25"/>
        <v>16.75</v>
      </c>
      <c r="H279" s="323">
        <v>8</v>
      </c>
      <c r="I279" s="62">
        <f t="shared" si="26"/>
        <v>16.75</v>
      </c>
      <c r="J279" s="44"/>
      <c r="K279" s="62">
        <f t="shared" si="27"/>
        <v>16.75</v>
      </c>
      <c r="L279" s="64"/>
      <c r="M279" s="20" t="str">
        <f t="shared" si="28"/>
        <v>Synthèse</v>
      </c>
      <c r="N279" t="str">
        <f t="shared" si="29"/>
        <v>oui</v>
      </c>
      <c r="O279" s="313" t="s">
        <v>555</v>
      </c>
      <c r="P279" s="313" t="s">
        <v>556</v>
      </c>
      <c r="Q279" s="364" t="s">
        <v>2164</v>
      </c>
      <c r="R279" s="323">
        <v>8</v>
      </c>
    </row>
    <row r="280" spans="1:18" ht="20.25">
      <c r="A280" s="17">
        <v>273</v>
      </c>
      <c r="B280" s="123" t="s">
        <v>557</v>
      </c>
      <c r="C280" s="123" t="s">
        <v>558</v>
      </c>
      <c r="D280" s="137">
        <v>11</v>
      </c>
      <c r="E280" s="156">
        <v>9</v>
      </c>
      <c r="F280" s="60">
        <f t="shared" si="24"/>
        <v>10</v>
      </c>
      <c r="G280" s="61">
        <f t="shared" si="25"/>
        <v>20</v>
      </c>
      <c r="H280" s="365"/>
      <c r="I280" s="62">
        <f t="shared" si="26"/>
        <v>20</v>
      </c>
      <c r="J280" s="44"/>
      <c r="K280" s="62">
        <f t="shared" si="27"/>
        <v>20</v>
      </c>
      <c r="L280" s="64"/>
      <c r="M280" s="20" t="str">
        <f t="shared" si="28"/>
        <v>Juin</v>
      </c>
      <c r="N280" t="str">
        <f t="shared" si="29"/>
        <v>oui</v>
      </c>
      <c r="O280" s="313" t="s">
        <v>557</v>
      </c>
      <c r="P280" s="313" t="s">
        <v>558</v>
      </c>
      <c r="Q280" s="364"/>
      <c r="R280" s="365"/>
    </row>
    <row r="281" spans="1:18" ht="20.25">
      <c r="A281" s="17">
        <v>274</v>
      </c>
      <c r="B281" s="123" t="s">
        <v>559</v>
      </c>
      <c r="C281" s="123" t="s">
        <v>560</v>
      </c>
      <c r="D281" s="137">
        <v>9.5</v>
      </c>
      <c r="E281" s="156">
        <v>7.75</v>
      </c>
      <c r="F281" s="60">
        <f t="shared" si="24"/>
        <v>8.625</v>
      </c>
      <c r="G281" s="61">
        <f t="shared" si="25"/>
        <v>17.25</v>
      </c>
      <c r="H281" s="365"/>
      <c r="I281" s="62">
        <f t="shared" si="26"/>
        <v>17.25</v>
      </c>
      <c r="J281" s="44"/>
      <c r="K281" s="62">
        <f t="shared" si="27"/>
        <v>17.25</v>
      </c>
      <c r="L281" s="64"/>
      <c r="M281" s="20" t="str">
        <f t="shared" si="28"/>
        <v>Juin</v>
      </c>
      <c r="N281" t="str">
        <f t="shared" si="29"/>
        <v>oui</v>
      </c>
      <c r="O281" s="313" t="s">
        <v>559</v>
      </c>
      <c r="P281" s="313" t="s">
        <v>560</v>
      </c>
      <c r="Q281" s="364"/>
      <c r="R281" s="365"/>
    </row>
    <row r="282" spans="1:18" ht="20.25">
      <c r="A282" s="17">
        <v>275</v>
      </c>
      <c r="B282" s="123" t="s">
        <v>561</v>
      </c>
      <c r="C282" s="123" t="s">
        <v>281</v>
      </c>
      <c r="D282" s="137">
        <v>5.5</v>
      </c>
      <c r="E282" s="156">
        <v>6.5</v>
      </c>
      <c r="F282" s="60">
        <f t="shared" si="24"/>
        <v>6</v>
      </c>
      <c r="G282" s="61">
        <f t="shared" si="25"/>
        <v>12</v>
      </c>
      <c r="H282" s="365"/>
      <c r="I282" s="62">
        <f t="shared" si="26"/>
        <v>12</v>
      </c>
      <c r="J282" s="44"/>
      <c r="K282" s="62">
        <f t="shared" si="27"/>
        <v>12</v>
      </c>
      <c r="L282" s="64"/>
      <c r="M282" s="20" t="str">
        <f t="shared" si="28"/>
        <v>Juin</v>
      </c>
      <c r="N282" t="str">
        <f t="shared" si="29"/>
        <v>oui</v>
      </c>
      <c r="O282" s="313" t="s">
        <v>561</v>
      </c>
      <c r="P282" s="313" t="s">
        <v>281</v>
      </c>
      <c r="Q282" s="364"/>
      <c r="R282" s="365"/>
    </row>
    <row r="283" spans="1:18" ht="20.25">
      <c r="A283" s="17">
        <v>276</v>
      </c>
      <c r="B283" s="123" t="s">
        <v>562</v>
      </c>
      <c r="C283" s="123" t="s">
        <v>204</v>
      </c>
      <c r="D283" s="137">
        <v>2</v>
      </c>
      <c r="E283" s="156">
        <v>3</v>
      </c>
      <c r="F283" s="60">
        <f t="shared" si="24"/>
        <v>2.5</v>
      </c>
      <c r="G283" s="61">
        <f t="shared" si="25"/>
        <v>5</v>
      </c>
      <c r="H283" s="323">
        <v>10.5</v>
      </c>
      <c r="I283" s="62">
        <f t="shared" si="26"/>
        <v>21</v>
      </c>
      <c r="J283" s="44"/>
      <c r="K283" s="62">
        <f t="shared" si="27"/>
        <v>21</v>
      </c>
      <c r="L283" s="64"/>
      <c r="M283" s="20" t="str">
        <f t="shared" si="28"/>
        <v>Synthèse</v>
      </c>
      <c r="N283" t="str">
        <f t="shared" si="29"/>
        <v>oui</v>
      </c>
      <c r="O283" s="313" t="s">
        <v>562</v>
      </c>
      <c r="P283" s="313" t="s">
        <v>204</v>
      </c>
      <c r="Q283" s="364" t="s">
        <v>2165</v>
      </c>
      <c r="R283" s="323">
        <v>10.5</v>
      </c>
    </row>
    <row r="284" spans="1:18" ht="20.25">
      <c r="A284" s="17">
        <v>277</v>
      </c>
      <c r="B284" s="123" t="s">
        <v>563</v>
      </c>
      <c r="C284" s="123" t="s">
        <v>564</v>
      </c>
      <c r="D284" s="137">
        <v>12</v>
      </c>
      <c r="E284" s="156">
        <v>11</v>
      </c>
      <c r="F284" s="60">
        <f t="shared" si="24"/>
        <v>11.5</v>
      </c>
      <c r="G284" s="61">
        <f t="shared" si="25"/>
        <v>23</v>
      </c>
      <c r="H284" s="365"/>
      <c r="I284" s="62">
        <f t="shared" si="26"/>
        <v>23</v>
      </c>
      <c r="J284" s="44"/>
      <c r="K284" s="62">
        <f t="shared" si="27"/>
        <v>23</v>
      </c>
      <c r="L284" s="64"/>
      <c r="M284" s="20" t="str">
        <f t="shared" si="28"/>
        <v>Juin</v>
      </c>
      <c r="N284" t="str">
        <f t="shared" si="29"/>
        <v>oui</v>
      </c>
      <c r="O284" s="313" t="s">
        <v>563</v>
      </c>
      <c r="P284" s="313" t="s">
        <v>564</v>
      </c>
      <c r="Q284" s="364"/>
      <c r="R284" s="365"/>
    </row>
    <row r="285" spans="1:18" ht="20.25">
      <c r="A285" s="17">
        <v>278</v>
      </c>
      <c r="B285" s="123" t="s">
        <v>565</v>
      </c>
      <c r="C285" s="123" t="s">
        <v>262</v>
      </c>
      <c r="D285" s="137">
        <v>7.25</v>
      </c>
      <c r="E285" s="156">
        <v>8.25</v>
      </c>
      <c r="F285" s="60">
        <f t="shared" si="24"/>
        <v>7.75</v>
      </c>
      <c r="G285" s="61">
        <f t="shared" si="25"/>
        <v>15.5</v>
      </c>
      <c r="H285" s="365"/>
      <c r="I285" s="62">
        <f t="shared" si="26"/>
        <v>15.5</v>
      </c>
      <c r="J285" s="44"/>
      <c r="K285" s="62">
        <f t="shared" si="27"/>
        <v>15.5</v>
      </c>
      <c r="L285" s="64"/>
      <c r="M285" s="20" t="str">
        <f t="shared" si="28"/>
        <v>Juin</v>
      </c>
      <c r="N285" t="str">
        <f t="shared" si="29"/>
        <v>oui</v>
      </c>
      <c r="O285" s="313" t="s">
        <v>565</v>
      </c>
      <c r="P285" s="313" t="s">
        <v>262</v>
      </c>
      <c r="Q285" s="364"/>
      <c r="R285" s="365"/>
    </row>
    <row r="286" spans="1:18" ht="20.25">
      <c r="A286" s="17">
        <v>279</v>
      </c>
      <c r="B286" s="123" t="s">
        <v>118</v>
      </c>
      <c r="C286" s="123" t="s">
        <v>566</v>
      </c>
      <c r="D286" s="137">
        <v>10</v>
      </c>
      <c r="E286" s="156">
        <v>9.75</v>
      </c>
      <c r="F286" s="60">
        <f t="shared" si="24"/>
        <v>9.875</v>
      </c>
      <c r="G286" s="61">
        <f t="shared" si="25"/>
        <v>19.75</v>
      </c>
      <c r="H286" s="365"/>
      <c r="I286" s="62">
        <f t="shared" si="26"/>
        <v>19.75</v>
      </c>
      <c r="J286" s="44"/>
      <c r="K286" s="62">
        <f t="shared" si="27"/>
        <v>19.75</v>
      </c>
      <c r="L286" s="64"/>
      <c r="M286" s="20" t="str">
        <f t="shared" si="28"/>
        <v>Juin</v>
      </c>
      <c r="N286" t="str">
        <f t="shared" si="29"/>
        <v>oui</v>
      </c>
      <c r="O286" s="313" t="s">
        <v>118</v>
      </c>
      <c r="P286" s="313" t="s">
        <v>566</v>
      </c>
      <c r="Q286" s="364"/>
      <c r="R286" s="365"/>
    </row>
    <row r="287" spans="1:18" ht="20.25">
      <c r="A287" s="17">
        <v>280</v>
      </c>
      <c r="B287" s="123" t="s">
        <v>119</v>
      </c>
      <c r="C287" s="123" t="s">
        <v>427</v>
      </c>
      <c r="D287" s="137">
        <v>1</v>
      </c>
      <c r="E287" s="156">
        <v>4</v>
      </c>
      <c r="F287" s="60">
        <f t="shared" si="24"/>
        <v>2.5</v>
      </c>
      <c r="G287" s="61">
        <f t="shared" si="25"/>
        <v>5</v>
      </c>
      <c r="H287" s="323">
        <v>7</v>
      </c>
      <c r="I287" s="62">
        <f t="shared" si="26"/>
        <v>14</v>
      </c>
      <c r="J287" s="44"/>
      <c r="K287" s="62">
        <f t="shared" si="27"/>
        <v>14</v>
      </c>
      <c r="L287" s="64"/>
      <c r="M287" s="20" t="str">
        <f t="shared" si="28"/>
        <v>Synthèse</v>
      </c>
      <c r="N287" t="str">
        <f t="shared" si="29"/>
        <v>oui</v>
      </c>
      <c r="O287" s="313" t="s">
        <v>119</v>
      </c>
      <c r="P287" s="313" t="s">
        <v>427</v>
      </c>
      <c r="Q287" s="364" t="s">
        <v>2166</v>
      </c>
      <c r="R287" s="323">
        <v>7</v>
      </c>
    </row>
    <row r="288" spans="1:18" ht="20.25">
      <c r="A288" s="17">
        <v>281</v>
      </c>
      <c r="B288" s="123" t="s">
        <v>567</v>
      </c>
      <c r="C288" s="123" t="s">
        <v>568</v>
      </c>
      <c r="D288" s="137">
        <v>5.25</v>
      </c>
      <c r="E288" s="156">
        <v>5</v>
      </c>
      <c r="F288" s="60">
        <f t="shared" si="24"/>
        <v>5.125</v>
      </c>
      <c r="G288" s="61">
        <f t="shared" si="25"/>
        <v>10.25</v>
      </c>
      <c r="H288" s="323">
        <v>8.5</v>
      </c>
      <c r="I288" s="62">
        <f t="shared" si="26"/>
        <v>17</v>
      </c>
      <c r="J288" s="44"/>
      <c r="K288" s="62">
        <f t="shared" si="27"/>
        <v>17</v>
      </c>
      <c r="L288" s="64"/>
      <c r="M288" s="20" t="str">
        <f t="shared" si="28"/>
        <v>Synthèse</v>
      </c>
      <c r="N288" t="str">
        <f t="shared" si="29"/>
        <v>oui</v>
      </c>
      <c r="O288" s="313" t="s">
        <v>567</v>
      </c>
      <c r="P288" s="313" t="s">
        <v>568</v>
      </c>
      <c r="Q288" s="364" t="s">
        <v>2167</v>
      </c>
      <c r="R288" s="323">
        <v>8.5</v>
      </c>
    </row>
    <row r="289" spans="1:18" ht="20.25">
      <c r="A289" s="17">
        <v>282</v>
      </c>
      <c r="B289" s="123" t="s">
        <v>569</v>
      </c>
      <c r="C289" s="123" t="s">
        <v>570</v>
      </c>
      <c r="D289" s="137">
        <v>11.25</v>
      </c>
      <c r="E289" s="156">
        <v>12.75</v>
      </c>
      <c r="F289" s="60">
        <f t="shared" si="24"/>
        <v>12</v>
      </c>
      <c r="G289" s="61">
        <f t="shared" si="25"/>
        <v>24</v>
      </c>
      <c r="H289" s="365"/>
      <c r="I289" s="62">
        <f t="shared" si="26"/>
        <v>24</v>
      </c>
      <c r="J289" s="44"/>
      <c r="K289" s="62">
        <f t="shared" si="27"/>
        <v>24</v>
      </c>
      <c r="L289" s="64"/>
      <c r="M289" s="20" t="str">
        <f t="shared" si="28"/>
        <v>Juin</v>
      </c>
      <c r="N289" t="str">
        <f t="shared" si="29"/>
        <v>oui</v>
      </c>
      <c r="O289" s="313" t="s">
        <v>569</v>
      </c>
      <c r="P289" s="313" t="s">
        <v>570</v>
      </c>
      <c r="Q289" s="364"/>
      <c r="R289" s="365"/>
    </row>
    <row r="290" spans="1:18" ht="40.5">
      <c r="A290" s="17">
        <v>283</v>
      </c>
      <c r="B290" s="123" t="s">
        <v>571</v>
      </c>
      <c r="C290" s="123" t="s">
        <v>572</v>
      </c>
      <c r="D290" s="137">
        <v>10.5</v>
      </c>
      <c r="E290" s="156">
        <v>13</v>
      </c>
      <c r="F290" s="60">
        <f t="shared" si="24"/>
        <v>11.75</v>
      </c>
      <c r="G290" s="61">
        <f t="shared" si="25"/>
        <v>23.5</v>
      </c>
      <c r="H290" s="365"/>
      <c r="I290" s="62">
        <f t="shared" si="26"/>
        <v>23.5</v>
      </c>
      <c r="J290" s="44"/>
      <c r="K290" s="62">
        <f t="shared" si="27"/>
        <v>23.5</v>
      </c>
      <c r="L290" s="64"/>
      <c r="M290" s="20" t="str">
        <f t="shared" si="28"/>
        <v>Juin</v>
      </c>
      <c r="N290" t="str">
        <f t="shared" si="29"/>
        <v>oui</v>
      </c>
      <c r="O290" s="313" t="s">
        <v>571</v>
      </c>
      <c r="P290" s="313" t="s">
        <v>572</v>
      </c>
      <c r="Q290" s="364"/>
      <c r="R290" s="365"/>
    </row>
    <row r="291" spans="1:18" ht="20.25">
      <c r="A291" s="17">
        <v>284</v>
      </c>
      <c r="B291" s="123" t="s">
        <v>573</v>
      </c>
      <c r="C291" s="123" t="s">
        <v>574</v>
      </c>
      <c r="D291" s="137">
        <v>2</v>
      </c>
      <c r="E291" s="156">
        <v>7.5</v>
      </c>
      <c r="F291" s="60">
        <f t="shared" si="24"/>
        <v>4.75</v>
      </c>
      <c r="G291" s="61">
        <f t="shared" si="25"/>
        <v>9.5</v>
      </c>
      <c r="H291" s="323">
        <v>11.5</v>
      </c>
      <c r="I291" s="62">
        <f t="shared" si="26"/>
        <v>23</v>
      </c>
      <c r="J291" s="44"/>
      <c r="K291" s="62">
        <f t="shared" si="27"/>
        <v>23</v>
      </c>
      <c r="L291" s="64"/>
      <c r="M291" s="20" t="str">
        <f t="shared" si="28"/>
        <v>Synthèse</v>
      </c>
      <c r="N291" t="str">
        <f t="shared" si="29"/>
        <v>oui</v>
      </c>
      <c r="O291" s="313" t="s">
        <v>573</v>
      </c>
      <c r="P291" s="313" t="s">
        <v>574</v>
      </c>
      <c r="Q291" s="364" t="s">
        <v>2168</v>
      </c>
      <c r="R291" s="323">
        <v>11.5</v>
      </c>
    </row>
    <row r="292" spans="1:18" ht="20.25">
      <c r="A292" s="17">
        <v>285</v>
      </c>
      <c r="B292" s="123" t="s">
        <v>575</v>
      </c>
      <c r="C292" s="123" t="s">
        <v>576</v>
      </c>
      <c r="D292" s="137">
        <v>9.25</v>
      </c>
      <c r="E292" s="156">
        <v>5.75</v>
      </c>
      <c r="F292" s="60">
        <f t="shared" si="24"/>
        <v>7.5</v>
      </c>
      <c r="G292" s="61">
        <f t="shared" si="25"/>
        <v>15</v>
      </c>
      <c r="H292" s="323">
        <v>10.5</v>
      </c>
      <c r="I292" s="62">
        <f t="shared" si="26"/>
        <v>21</v>
      </c>
      <c r="J292" s="44"/>
      <c r="K292" s="62">
        <f t="shared" si="27"/>
        <v>21</v>
      </c>
      <c r="L292" s="64"/>
      <c r="M292" s="20" t="str">
        <f t="shared" si="28"/>
        <v>Synthèse</v>
      </c>
      <c r="N292" t="str">
        <f t="shared" si="29"/>
        <v>oui</v>
      </c>
      <c r="O292" s="313" t="s">
        <v>575</v>
      </c>
      <c r="P292" s="313" t="s">
        <v>576</v>
      </c>
      <c r="Q292" s="364" t="s">
        <v>2169</v>
      </c>
      <c r="R292" s="323">
        <v>10.5</v>
      </c>
    </row>
    <row r="293" spans="1:18" ht="20.25">
      <c r="A293" s="17">
        <v>286</v>
      </c>
      <c r="B293" s="123" t="s">
        <v>577</v>
      </c>
      <c r="C293" s="123" t="s">
        <v>578</v>
      </c>
      <c r="D293" s="137">
        <v>10</v>
      </c>
      <c r="E293" s="156">
        <v>9.75</v>
      </c>
      <c r="F293" s="60">
        <f t="shared" si="24"/>
        <v>9.875</v>
      </c>
      <c r="G293" s="61">
        <f t="shared" si="25"/>
        <v>19.75</v>
      </c>
      <c r="H293" s="365"/>
      <c r="I293" s="62">
        <f t="shared" si="26"/>
        <v>19.75</v>
      </c>
      <c r="J293" s="44"/>
      <c r="K293" s="62">
        <f t="shared" si="27"/>
        <v>19.75</v>
      </c>
      <c r="L293" s="64"/>
      <c r="M293" s="20" t="str">
        <f t="shared" si="28"/>
        <v>Juin</v>
      </c>
      <c r="N293" t="str">
        <f t="shared" si="29"/>
        <v>oui</v>
      </c>
      <c r="O293" s="313" t="s">
        <v>577</v>
      </c>
      <c r="P293" s="313" t="s">
        <v>578</v>
      </c>
      <c r="Q293" s="364"/>
      <c r="R293" s="365"/>
    </row>
    <row r="294" spans="1:18" ht="20.25">
      <c r="A294" s="17">
        <v>287</v>
      </c>
      <c r="B294" s="123" t="s">
        <v>579</v>
      </c>
      <c r="C294" s="123" t="s">
        <v>326</v>
      </c>
      <c r="D294" s="137">
        <v>11.75</v>
      </c>
      <c r="E294" s="156">
        <v>11</v>
      </c>
      <c r="F294" s="60">
        <f t="shared" si="24"/>
        <v>11.375</v>
      </c>
      <c r="G294" s="61">
        <f t="shared" si="25"/>
        <v>22.75</v>
      </c>
      <c r="H294" s="365"/>
      <c r="I294" s="62">
        <f t="shared" si="26"/>
        <v>22.75</v>
      </c>
      <c r="J294" s="44"/>
      <c r="K294" s="62">
        <f t="shared" si="27"/>
        <v>22.75</v>
      </c>
      <c r="L294" s="64"/>
      <c r="M294" s="20" t="str">
        <f t="shared" si="28"/>
        <v>Juin</v>
      </c>
      <c r="N294" t="str">
        <f t="shared" si="29"/>
        <v>oui</v>
      </c>
      <c r="O294" s="313" t="s">
        <v>579</v>
      </c>
      <c r="P294" s="313" t="s">
        <v>326</v>
      </c>
      <c r="Q294" s="364"/>
      <c r="R294" s="365"/>
    </row>
    <row r="295" spans="1:18" ht="20.25">
      <c r="A295" s="17">
        <v>288</v>
      </c>
      <c r="B295" s="123" t="s">
        <v>62</v>
      </c>
      <c r="C295" s="123" t="s">
        <v>90</v>
      </c>
      <c r="D295" s="137">
        <v>4.25</v>
      </c>
      <c r="E295" s="156">
        <v>3</v>
      </c>
      <c r="F295" s="60">
        <f t="shared" si="24"/>
        <v>3.625</v>
      </c>
      <c r="G295" s="61">
        <f t="shared" si="25"/>
        <v>7.25</v>
      </c>
      <c r="H295" s="323">
        <v>5</v>
      </c>
      <c r="I295" s="62">
        <f t="shared" si="26"/>
        <v>10</v>
      </c>
      <c r="J295" s="44"/>
      <c r="K295" s="62">
        <f t="shared" si="27"/>
        <v>10</v>
      </c>
      <c r="L295" s="64"/>
      <c r="M295" s="20" t="str">
        <f t="shared" si="28"/>
        <v>Synthèse</v>
      </c>
      <c r="N295" t="str">
        <f t="shared" si="29"/>
        <v>oui</v>
      </c>
      <c r="O295" s="313" t="s">
        <v>62</v>
      </c>
      <c r="P295" s="313" t="s">
        <v>90</v>
      </c>
      <c r="Q295" s="364" t="s">
        <v>2170</v>
      </c>
      <c r="R295" s="323">
        <v>4.5</v>
      </c>
    </row>
    <row r="296" spans="1:18" ht="20.25">
      <c r="A296" s="17">
        <v>289</v>
      </c>
      <c r="B296" s="123" t="s">
        <v>580</v>
      </c>
      <c r="C296" s="123" t="s">
        <v>379</v>
      </c>
      <c r="D296" s="137">
        <v>4.25</v>
      </c>
      <c r="E296" s="156">
        <v>10</v>
      </c>
      <c r="F296" s="60">
        <f t="shared" si="24"/>
        <v>7.125</v>
      </c>
      <c r="G296" s="61">
        <f t="shared" si="25"/>
        <v>14.25</v>
      </c>
      <c r="H296" s="323">
        <v>9.5</v>
      </c>
      <c r="I296" s="62">
        <f t="shared" si="26"/>
        <v>19</v>
      </c>
      <c r="J296" s="44"/>
      <c r="K296" s="62">
        <f t="shared" si="27"/>
        <v>19</v>
      </c>
      <c r="L296" s="64"/>
      <c r="M296" s="20" t="str">
        <f t="shared" si="28"/>
        <v>Synthèse</v>
      </c>
      <c r="N296" t="str">
        <f t="shared" si="29"/>
        <v>oui</v>
      </c>
      <c r="O296" s="313" t="s">
        <v>580</v>
      </c>
      <c r="P296" s="313" t="s">
        <v>379</v>
      </c>
      <c r="Q296" s="364" t="s">
        <v>2171</v>
      </c>
      <c r="R296" s="323">
        <v>9.5</v>
      </c>
    </row>
    <row r="297" spans="1:18" ht="20.25">
      <c r="A297" s="17">
        <v>290</v>
      </c>
      <c r="B297" s="123" t="s">
        <v>581</v>
      </c>
      <c r="C297" s="123" t="s">
        <v>57</v>
      </c>
      <c r="D297" s="137">
        <v>6</v>
      </c>
      <c r="E297" s="156">
        <v>7</v>
      </c>
      <c r="F297" s="60">
        <f t="shared" si="24"/>
        <v>6.5</v>
      </c>
      <c r="G297" s="61">
        <f t="shared" si="25"/>
        <v>13</v>
      </c>
      <c r="H297" s="323">
        <v>5.5</v>
      </c>
      <c r="I297" s="62">
        <f t="shared" si="26"/>
        <v>13</v>
      </c>
      <c r="J297" s="44"/>
      <c r="K297" s="62">
        <f t="shared" si="27"/>
        <v>13</v>
      </c>
      <c r="L297" s="64"/>
      <c r="M297" s="20" t="str">
        <f t="shared" si="28"/>
        <v>Synthèse</v>
      </c>
      <c r="N297" t="str">
        <f t="shared" si="29"/>
        <v>oui</v>
      </c>
      <c r="O297" s="313" t="s">
        <v>581</v>
      </c>
      <c r="P297" s="313" t="s">
        <v>57</v>
      </c>
      <c r="Q297" s="364" t="s">
        <v>2172</v>
      </c>
      <c r="R297" s="323">
        <v>5.5</v>
      </c>
    </row>
    <row r="298" spans="1:18" ht="20.25">
      <c r="A298" s="17">
        <v>291</v>
      </c>
      <c r="B298" s="123" t="s">
        <v>582</v>
      </c>
      <c r="C298" s="123" t="s">
        <v>43</v>
      </c>
      <c r="D298" s="137">
        <v>6</v>
      </c>
      <c r="E298" s="156">
        <v>6.5</v>
      </c>
      <c r="F298" s="60">
        <f t="shared" si="24"/>
        <v>6.25</v>
      </c>
      <c r="G298" s="61">
        <f t="shared" si="25"/>
        <v>12.5</v>
      </c>
      <c r="H298" s="323">
        <v>6.5</v>
      </c>
      <c r="I298" s="62">
        <f t="shared" si="26"/>
        <v>13</v>
      </c>
      <c r="J298" s="44"/>
      <c r="K298" s="62">
        <f t="shared" si="27"/>
        <v>13</v>
      </c>
      <c r="L298" s="64"/>
      <c r="M298" s="20" t="str">
        <f t="shared" si="28"/>
        <v>Synthèse</v>
      </c>
      <c r="N298" t="str">
        <f t="shared" si="29"/>
        <v>oui</v>
      </c>
      <c r="O298" s="313" t="s">
        <v>582</v>
      </c>
      <c r="P298" s="313" t="s">
        <v>43</v>
      </c>
      <c r="Q298" s="364" t="s">
        <v>2173</v>
      </c>
      <c r="R298" s="323">
        <v>6.5</v>
      </c>
    </row>
    <row r="299" spans="1:18" ht="20.25">
      <c r="A299" s="17">
        <v>292</v>
      </c>
      <c r="B299" s="123" t="s">
        <v>98</v>
      </c>
      <c r="C299" s="123" t="s">
        <v>583</v>
      </c>
      <c r="D299" s="137">
        <v>8.25</v>
      </c>
      <c r="E299" s="156">
        <v>12.5</v>
      </c>
      <c r="F299" s="60">
        <f t="shared" si="24"/>
        <v>10.375</v>
      </c>
      <c r="G299" s="61">
        <f t="shared" si="25"/>
        <v>20.75</v>
      </c>
      <c r="H299" s="365"/>
      <c r="I299" s="62">
        <f t="shared" si="26"/>
        <v>20.75</v>
      </c>
      <c r="J299" s="44"/>
      <c r="K299" s="62">
        <f t="shared" si="27"/>
        <v>20.75</v>
      </c>
      <c r="L299" s="64"/>
      <c r="M299" s="20" t="str">
        <f t="shared" si="28"/>
        <v>Juin</v>
      </c>
      <c r="N299" t="str">
        <f t="shared" si="29"/>
        <v>oui</v>
      </c>
      <c r="O299" s="313" t="s">
        <v>98</v>
      </c>
      <c r="P299" s="313" t="s">
        <v>583</v>
      </c>
      <c r="Q299" s="364"/>
      <c r="R299" s="365"/>
    </row>
    <row r="300" spans="1:18" ht="20.25">
      <c r="A300" s="17">
        <v>293</v>
      </c>
      <c r="B300" s="123" t="s">
        <v>584</v>
      </c>
      <c r="C300" s="123" t="s">
        <v>585</v>
      </c>
      <c r="D300" s="137">
        <v>5.5</v>
      </c>
      <c r="E300" s="156">
        <v>5.5</v>
      </c>
      <c r="F300" s="60">
        <f t="shared" si="24"/>
        <v>5.5</v>
      </c>
      <c r="G300" s="61">
        <f t="shared" si="25"/>
        <v>11</v>
      </c>
      <c r="H300" s="323">
        <v>6.5</v>
      </c>
      <c r="I300" s="62">
        <f t="shared" si="26"/>
        <v>13</v>
      </c>
      <c r="J300" s="44"/>
      <c r="K300" s="62">
        <f t="shared" si="27"/>
        <v>13</v>
      </c>
      <c r="L300" s="64"/>
      <c r="M300" s="20" t="str">
        <f t="shared" si="28"/>
        <v>Synthèse</v>
      </c>
      <c r="N300" t="str">
        <f t="shared" si="29"/>
        <v>oui</v>
      </c>
      <c r="O300" s="313" t="s">
        <v>584</v>
      </c>
      <c r="P300" s="313" t="s">
        <v>585</v>
      </c>
      <c r="Q300" s="364" t="s">
        <v>2174</v>
      </c>
      <c r="R300" s="323">
        <v>6.5</v>
      </c>
    </row>
    <row r="301" spans="1:18" ht="20.25">
      <c r="A301" s="17">
        <v>294</v>
      </c>
      <c r="B301" s="123" t="s">
        <v>782</v>
      </c>
      <c r="C301" s="123" t="s">
        <v>215</v>
      </c>
      <c r="D301" s="137">
        <v>6</v>
      </c>
      <c r="E301" s="156">
        <v>11.75</v>
      </c>
      <c r="F301" s="60">
        <f t="shared" si="24"/>
        <v>8.875</v>
      </c>
      <c r="G301" s="61">
        <f t="shared" si="25"/>
        <v>17.75</v>
      </c>
      <c r="H301" s="323">
        <v>7</v>
      </c>
      <c r="I301" s="62">
        <f t="shared" si="26"/>
        <v>17.75</v>
      </c>
      <c r="J301" s="44"/>
      <c r="K301" s="62">
        <f t="shared" si="27"/>
        <v>17.75</v>
      </c>
      <c r="L301" s="64"/>
      <c r="M301" s="20" t="str">
        <f t="shared" si="28"/>
        <v>Synthèse</v>
      </c>
      <c r="N301" t="str">
        <f t="shared" si="29"/>
        <v>oui</v>
      </c>
      <c r="O301" s="313" t="s">
        <v>782</v>
      </c>
      <c r="P301" s="313" t="s">
        <v>215</v>
      </c>
      <c r="Q301" s="364" t="s">
        <v>2175</v>
      </c>
      <c r="R301" s="323">
        <v>7</v>
      </c>
    </row>
    <row r="302" spans="1:18" ht="20.25">
      <c r="A302" s="17">
        <v>295</v>
      </c>
      <c r="B302" s="123" t="s">
        <v>782</v>
      </c>
      <c r="C302" s="123" t="s">
        <v>783</v>
      </c>
      <c r="D302" s="137">
        <v>2</v>
      </c>
      <c r="E302" s="159"/>
      <c r="F302" s="60">
        <f t="shared" si="24"/>
        <v>1</v>
      </c>
      <c r="G302" s="61">
        <f t="shared" si="25"/>
        <v>2</v>
      </c>
      <c r="H302" s="365"/>
      <c r="I302" s="62">
        <f t="shared" si="26"/>
        <v>2</v>
      </c>
      <c r="J302" s="44"/>
      <c r="K302" s="62">
        <f t="shared" si="27"/>
        <v>2</v>
      </c>
      <c r="L302" s="64"/>
      <c r="M302" s="20" t="str">
        <f t="shared" si="28"/>
        <v>Juin</v>
      </c>
      <c r="N302" t="str">
        <f t="shared" si="29"/>
        <v>oui</v>
      </c>
      <c r="O302" s="313" t="s">
        <v>782</v>
      </c>
      <c r="P302" s="313" t="s">
        <v>783</v>
      </c>
      <c r="Q302" s="364"/>
      <c r="R302" s="365"/>
    </row>
    <row r="303" spans="1:18" ht="40.5">
      <c r="A303" s="17">
        <v>296</v>
      </c>
      <c r="B303" s="123" t="s">
        <v>586</v>
      </c>
      <c r="C303" s="123" t="s">
        <v>587</v>
      </c>
      <c r="D303" s="138">
        <v>10.75</v>
      </c>
      <c r="E303" s="156">
        <v>12</v>
      </c>
      <c r="F303" s="60">
        <f t="shared" si="24"/>
        <v>11.375</v>
      </c>
      <c r="G303" s="61">
        <f t="shared" si="25"/>
        <v>22.75</v>
      </c>
      <c r="H303" s="365"/>
      <c r="I303" s="62">
        <f t="shared" si="26"/>
        <v>22.75</v>
      </c>
      <c r="J303" s="44"/>
      <c r="K303" s="62">
        <f t="shared" si="27"/>
        <v>22.75</v>
      </c>
      <c r="L303" s="64"/>
      <c r="M303" s="20" t="str">
        <f t="shared" si="28"/>
        <v>Juin</v>
      </c>
      <c r="N303" t="str">
        <f t="shared" si="29"/>
        <v>oui</v>
      </c>
      <c r="O303" s="313" t="s">
        <v>586</v>
      </c>
      <c r="P303" s="313" t="s">
        <v>587</v>
      </c>
      <c r="Q303" s="364"/>
      <c r="R303" s="365"/>
    </row>
    <row r="304" spans="1:18" ht="20.25">
      <c r="A304" s="17">
        <v>297</v>
      </c>
      <c r="B304" s="123" t="s">
        <v>588</v>
      </c>
      <c r="C304" s="123" t="s">
        <v>589</v>
      </c>
      <c r="D304" s="137">
        <v>5.25</v>
      </c>
      <c r="E304" s="156">
        <v>9.75</v>
      </c>
      <c r="F304" s="60">
        <f t="shared" si="24"/>
        <v>7.5</v>
      </c>
      <c r="G304" s="61">
        <f t="shared" si="25"/>
        <v>15</v>
      </c>
      <c r="H304" s="323">
        <v>9.5</v>
      </c>
      <c r="I304" s="62">
        <f t="shared" si="26"/>
        <v>19</v>
      </c>
      <c r="J304" s="44"/>
      <c r="K304" s="62">
        <f t="shared" si="27"/>
        <v>19</v>
      </c>
      <c r="L304" s="64"/>
      <c r="M304" s="20" t="str">
        <f t="shared" si="28"/>
        <v>Synthèse</v>
      </c>
      <c r="N304" t="str">
        <f t="shared" si="29"/>
        <v>oui</v>
      </c>
      <c r="O304" s="313" t="s">
        <v>588</v>
      </c>
      <c r="P304" s="313" t="s">
        <v>589</v>
      </c>
      <c r="Q304" s="364" t="s">
        <v>2177</v>
      </c>
      <c r="R304" s="323">
        <v>9.5</v>
      </c>
    </row>
    <row r="305" spans="1:18" ht="20.25">
      <c r="A305" s="17">
        <v>298</v>
      </c>
      <c r="B305" s="123" t="s">
        <v>784</v>
      </c>
      <c r="C305" s="123" t="s">
        <v>206</v>
      </c>
      <c r="D305" s="137">
        <v>4</v>
      </c>
      <c r="E305" s="156">
        <v>4.5</v>
      </c>
      <c r="F305" s="60">
        <f t="shared" si="24"/>
        <v>4.25</v>
      </c>
      <c r="G305" s="61">
        <f t="shared" si="25"/>
        <v>8.5</v>
      </c>
      <c r="H305" s="323">
        <v>4.5</v>
      </c>
      <c r="I305" s="62">
        <f t="shared" si="26"/>
        <v>9</v>
      </c>
      <c r="J305" s="44"/>
      <c r="K305" s="62">
        <f t="shared" si="27"/>
        <v>9</v>
      </c>
      <c r="L305" s="64"/>
      <c r="M305" s="20" t="str">
        <f t="shared" si="28"/>
        <v>Synthèse</v>
      </c>
      <c r="N305" t="str">
        <f t="shared" si="29"/>
        <v>oui</v>
      </c>
      <c r="O305" s="313" t="s">
        <v>784</v>
      </c>
      <c r="P305" s="313" t="s">
        <v>206</v>
      </c>
      <c r="Q305" s="364" t="s">
        <v>2176</v>
      </c>
      <c r="R305" s="323">
        <v>4.5</v>
      </c>
    </row>
    <row r="306" spans="1:18" ht="40.5">
      <c r="A306" s="17">
        <v>299</v>
      </c>
      <c r="B306" s="123" t="s">
        <v>590</v>
      </c>
      <c r="C306" s="123" t="s">
        <v>591</v>
      </c>
      <c r="D306" s="137">
        <v>3</v>
      </c>
      <c r="E306" s="156">
        <v>5.5</v>
      </c>
      <c r="F306" s="60">
        <f t="shared" si="24"/>
        <v>4.25</v>
      </c>
      <c r="G306" s="61">
        <f t="shared" si="25"/>
        <v>8.5</v>
      </c>
      <c r="H306" s="323">
        <v>7</v>
      </c>
      <c r="I306" s="62">
        <f t="shared" si="26"/>
        <v>14</v>
      </c>
      <c r="J306" s="44"/>
      <c r="K306" s="62">
        <f t="shared" si="27"/>
        <v>14</v>
      </c>
      <c r="L306" s="64"/>
      <c r="M306" s="20" t="str">
        <f t="shared" si="28"/>
        <v>Synthèse</v>
      </c>
      <c r="N306" t="str">
        <f t="shared" si="29"/>
        <v>oui</v>
      </c>
      <c r="O306" s="313" t="s">
        <v>590</v>
      </c>
      <c r="P306" s="313" t="s">
        <v>591</v>
      </c>
      <c r="Q306" s="364" t="s">
        <v>2178</v>
      </c>
      <c r="R306" s="323">
        <v>7</v>
      </c>
    </row>
    <row r="307" spans="1:18" ht="20.25">
      <c r="A307" s="17">
        <v>300</v>
      </c>
      <c r="B307" s="123" t="s">
        <v>592</v>
      </c>
      <c r="C307" s="123" t="s">
        <v>593</v>
      </c>
      <c r="D307" s="137">
        <v>4.25</v>
      </c>
      <c r="E307" s="156">
        <v>6.25</v>
      </c>
      <c r="F307" s="60">
        <f t="shared" si="24"/>
        <v>5.25</v>
      </c>
      <c r="G307" s="61">
        <f t="shared" si="25"/>
        <v>10.5</v>
      </c>
      <c r="H307" s="323">
        <v>9</v>
      </c>
      <c r="I307" s="62">
        <f t="shared" si="26"/>
        <v>18</v>
      </c>
      <c r="J307" s="44"/>
      <c r="K307" s="62">
        <f t="shared" si="27"/>
        <v>18</v>
      </c>
      <c r="L307" s="64"/>
      <c r="M307" s="20" t="str">
        <f t="shared" si="28"/>
        <v>Synthèse</v>
      </c>
      <c r="N307" t="str">
        <f t="shared" si="29"/>
        <v>oui</v>
      </c>
      <c r="O307" s="313" t="s">
        <v>592</v>
      </c>
      <c r="P307" s="313" t="s">
        <v>593</v>
      </c>
      <c r="Q307" s="364" t="s">
        <v>2179</v>
      </c>
      <c r="R307" s="323">
        <v>9</v>
      </c>
    </row>
    <row r="308" spans="1:18" ht="40.5">
      <c r="A308" s="17">
        <v>301</v>
      </c>
      <c r="B308" s="123" t="s">
        <v>594</v>
      </c>
      <c r="C308" s="123" t="s">
        <v>417</v>
      </c>
      <c r="D308" s="137">
        <v>9.75</v>
      </c>
      <c r="E308" s="156">
        <v>11.5</v>
      </c>
      <c r="F308" s="60">
        <f t="shared" si="24"/>
        <v>10.625</v>
      </c>
      <c r="G308" s="61">
        <f t="shared" si="25"/>
        <v>21.25</v>
      </c>
      <c r="H308" s="365"/>
      <c r="I308" s="62">
        <f t="shared" si="26"/>
        <v>21.25</v>
      </c>
      <c r="J308" s="44"/>
      <c r="K308" s="62">
        <f t="shared" si="27"/>
        <v>21.25</v>
      </c>
      <c r="L308" s="64"/>
      <c r="M308" s="20" t="str">
        <f t="shared" si="28"/>
        <v>Juin</v>
      </c>
      <c r="N308" t="str">
        <f t="shared" si="29"/>
        <v>oui</v>
      </c>
      <c r="O308" s="313" t="s">
        <v>594</v>
      </c>
      <c r="P308" s="313" t="s">
        <v>417</v>
      </c>
      <c r="Q308" s="364"/>
      <c r="R308" s="365"/>
    </row>
    <row r="309" spans="1:18" ht="40.5">
      <c r="A309" s="17">
        <v>302</v>
      </c>
      <c r="B309" s="123" t="s">
        <v>595</v>
      </c>
      <c r="C309" s="123" t="s">
        <v>596</v>
      </c>
      <c r="D309" s="137">
        <v>7</v>
      </c>
      <c r="E309" s="156">
        <v>12</v>
      </c>
      <c r="F309" s="60">
        <f t="shared" si="24"/>
        <v>9.5</v>
      </c>
      <c r="G309" s="61">
        <f t="shared" si="25"/>
        <v>19</v>
      </c>
      <c r="H309" s="323">
        <v>10.5</v>
      </c>
      <c r="I309" s="62">
        <f t="shared" si="26"/>
        <v>21</v>
      </c>
      <c r="J309" s="44"/>
      <c r="K309" s="62">
        <f t="shared" si="27"/>
        <v>21</v>
      </c>
      <c r="L309" s="64"/>
      <c r="M309" s="20" t="str">
        <f t="shared" si="28"/>
        <v>Synthèse</v>
      </c>
      <c r="N309" t="str">
        <f t="shared" si="29"/>
        <v>oui</v>
      </c>
      <c r="O309" s="313" t="s">
        <v>595</v>
      </c>
      <c r="P309" s="313" t="s">
        <v>596</v>
      </c>
      <c r="Q309" s="364" t="s">
        <v>2180</v>
      </c>
      <c r="R309" s="323">
        <v>10.5</v>
      </c>
    </row>
    <row r="310" spans="1:18" ht="40.5">
      <c r="A310" s="17">
        <v>303</v>
      </c>
      <c r="B310" s="123" t="s">
        <v>597</v>
      </c>
      <c r="C310" s="123" t="s">
        <v>76</v>
      </c>
      <c r="D310" s="137">
        <v>4.75</v>
      </c>
      <c r="E310" s="156">
        <v>6</v>
      </c>
      <c r="F310" s="60">
        <f t="shared" si="24"/>
        <v>5.375</v>
      </c>
      <c r="G310" s="61">
        <f t="shared" si="25"/>
        <v>10.75</v>
      </c>
      <c r="H310" s="365"/>
      <c r="I310" s="62">
        <f t="shared" si="26"/>
        <v>10.75</v>
      </c>
      <c r="J310" s="44"/>
      <c r="K310" s="62">
        <f t="shared" si="27"/>
        <v>10.75</v>
      </c>
      <c r="L310" s="64"/>
      <c r="M310" s="20" t="str">
        <f t="shared" si="28"/>
        <v>Juin</v>
      </c>
      <c r="N310" t="str">
        <f t="shared" si="29"/>
        <v>oui</v>
      </c>
      <c r="O310" s="313" t="s">
        <v>597</v>
      </c>
      <c r="P310" s="313" t="s">
        <v>76</v>
      </c>
      <c r="Q310" s="364"/>
      <c r="R310" s="365"/>
    </row>
    <row r="311" spans="1:18" ht="40.5">
      <c r="A311" s="17">
        <v>304</v>
      </c>
      <c r="B311" s="123" t="s">
        <v>597</v>
      </c>
      <c r="C311" s="123" t="s">
        <v>598</v>
      </c>
      <c r="D311" s="137">
        <v>3</v>
      </c>
      <c r="E311" s="156">
        <v>10</v>
      </c>
      <c r="F311" s="60">
        <f t="shared" si="24"/>
        <v>6.5</v>
      </c>
      <c r="G311" s="61">
        <f t="shared" si="25"/>
        <v>13</v>
      </c>
      <c r="H311" s="323">
        <v>10.5</v>
      </c>
      <c r="I311" s="62">
        <f t="shared" si="26"/>
        <v>21</v>
      </c>
      <c r="J311" s="44"/>
      <c r="K311" s="62">
        <f t="shared" si="27"/>
        <v>21</v>
      </c>
      <c r="L311" s="64"/>
      <c r="M311" s="20" t="str">
        <f t="shared" si="28"/>
        <v>Synthèse</v>
      </c>
      <c r="N311" t="str">
        <f t="shared" si="29"/>
        <v>oui</v>
      </c>
      <c r="O311" s="313" t="s">
        <v>597</v>
      </c>
      <c r="P311" s="313" t="s">
        <v>598</v>
      </c>
      <c r="Q311" s="364" t="s">
        <v>2181</v>
      </c>
      <c r="R311" s="323">
        <v>10.5</v>
      </c>
    </row>
    <row r="312" spans="1:18" ht="40.5">
      <c r="A312" s="17">
        <v>305</v>
      </c>
      <c r="B312" s="123" t="s">
        <v>599</v>
      </c>
      <c r="C312" s="123" t="s">
        <v>600</v>
      </c>
      <c r="D312" s="137">
        <v>10.5</v>
      </c>
      <c r="E312" s="156">
        <v>10.5</v>
      </c>
      <c r="F312" s="60">
        <f t="shared" si="24"/>
        <v>10.5</v>
      </c>
      <c r="G312" s="61">
        <f t="shared" si="25"/>
        <v>21</v>
      </c>
      <c r="H312" s="365"/>
      <c r="I312" s="62">
        <f t="shared" si="26"/>
        <v>21</v>
      </c>
      <c r="J312" s="44"/>
      <c r="K312" s="62">
        <f t="shared" si="27"/>
        <v>21</v>
      </c>
      <c r="L312" s="64"/>
      <c r="M312" s="20" t="str">
        <f t="shared" si="28"/>
        <v>Juin</v>
      </c>
      <c r="N312" t="str">
        <f t="shared" si="29"/>
        <v>oui</v>
      </c>
      <c r="O312" s="313" t="s">
        <v>599</v>
      </c>
      <c r="P312" s="313" t="s">
        <v>600</v>
      </c>
      <c r="Q312" s="364"/>
      <c r="R312" s="365"/>
    </row>
    <row r="313" spans="1:18" ht="40.5">
      <c r="A313" s="17">
        <v>306</v>
      </c>
      <c r="B313" s="123" t="s">
        <v>601</v>
      </c>
      <c r="C313" s="123" t="s">
        <v>602</v>
      </c>
      <c r="D313" s="137">
        <v>4.25</v>
      </c>
      <c r="E313" s="156">
        <v>4.5</v>
      </c>
      <c r="F313" s="60">
        <f t="shared" si="24"/>
        <v>4.375</v>
      </c>
      <c r="G313" s="61">
        <f t="shared" si="25"/>
        <v>8.75</v>
      </c>
      <c r="H313" s="323">
        <v>8</v>
      </c>
      <c r="I313" s="62">
        <f t="shared" si="26"/>
        <v>16</v>
      </c>
      <c r="J313" s="44"/>
      <c r="K313" s="62">
        <f t="shared" si="27"/>
        <v>16</v>
      </c>
      <c r="L313" s="64"/>
      <c r="M313" s="20" t="str">
        <f t="shared" si="28"/>
        <v>Synthèse</v>
      </c>
      <c r="N313" t="str">
        <f t="shared" si="29"/>
        <v>oui</v>
      </c>
      <c r="O313" s="313" t="s">
        <v>601</v>
      </c>
      <c r="P313" s="313" t="s">
        <v>602</v>
      </c>
      <c r="Q313" s="364" t="s">
        <v>2182</v>
      </c>
      <c r="R313" s="323">
        <v>8</v>
      </c>
    </row>
    <row r="314" spans="1:18" ht="40.5">
      <c r="A314" s="17">
        <v>307</v>
      </c>
      <c r="B314" s="123" t="s">
        <v>603</v>
      </c>
      <c r="C314" s="123" t="s">
        <v>604</v>
      </c>
      <c r="D314" s="137">
        <v>5</v>
      </c>
      <c r="E314" s="156">
        <v>7.5</v>
      </c>
      <c r="F314" s="60">
        <f t="shared" si="24"/>
        <v>6.25</v>
      </c>
      <c r="G314" s="61">
        <f t="shared" si="25"/>
        <v>12.5</v>
      </c>
      <c r="H314" s="323">
        <v>2.5</v>
      </c>
      <c r="I314" s="62">
        <f t="shared" si="26"/>
        <v>12.5</v>
      </c>
      <c r="J314" s="44"/>
      <c r="K314" s="62">
        <f t="shared" si="27"/>
        <v>12.5</v>
      </c>
      <c r="L314" s="64"/>
      <c r="M314" s="20" t="str">
        <f t="shared" si="28"/>
        <v>Synthèse</v>
      </c>
      <c r="N314" t="str">
        <f t="shared" si="29"/>
        <v>oui</v>
      </c>
      <c r="O314" s="313" t="s">
        <v>603</v>
      </c>
      <c r="P314" s="313" t="s">
        <v>604</v>
      </c>
      <c r="Q314" s="364" t="s">
        <v>2183</v>
      </c>
      <c r="R314" s="323">
        <v>2.5</v>
      </c>
    </row>
    <row r="315" spans="1:18" ht="20.25">
      <c r="A315" s="17">
        <v>308</v>
      </c>
      <c r="B315" s="123" t="s">
        <v>605</v>
      </c>
      <c r="C315" s="123" t="s">
        <v>606</v>
      </c>
      <c r="D315" s="137">
        <v>1</v>
      </c>
      <c r="E315" s="156">
        <v>9.5</v>
      </c>
      <c r="F315" s="60">
        <f t="shared" si="24"/>
        <v>5.25</v>
      </c>
      <c r="G315" s="61">
        <f t="shared" si="25"/>
        <v>10.5</v>
      </c>
      <c r="H315" s="323">
        <v>9</v>
      </c>
      <c r="I315" s="62">
        <f t="shared" si="26"/>
        <v>18</v>
      </c>
      <c r="J315" s="44"/>
      <c r="K315" s="62">
        <f t="shared" si="27"/>
        <v>18</v>
      </c>
      <c r="L315" s="64"/>
      <c r="M315" s="20" t="str">
        <f t="shared" si="28"/>
        <v>Synthèse</v>
      </c>
      <c r="N315" t="str">
        <f t="shared" si="29"/>
        <v>oui</v>
      </c>
      <c r="O315" s="313" t="s">
        <v>605</v>
      </c>
      <c r="P315" s="313" t="s">
        <v>606</v>
      </c>
      <c r="Q315" s="364" t="s">
        <v>2184</v>
      </c>
      <c r="R315" s="323">
        <v>9</v>
      </c>
    </row>
    <row r="316" spans="1:18" ht="20.25">
      <c r="A316" s="17">
        <v>309</v>
      </c>
      <c r="B316" s="123" t="s">
        <v>605</v>
      </c>
      <c r="C316" s="123" t="s">
        <v>39</v>
      </c>
      <c r="D316" s="137">
        <v>6.75</v>
      </c>
      <c r="E316" s="156">
        <v>9.75</v>
      </c>
      <c r="F316" s="60">
        <f t="shared" si="24"/>
        <v>8.25</v>
      </c>
      <c r="G316" s="61">
        <f t="shared" si="25"/>
        <v>16.5</v>
      </c>
      <c r="H316" s="323">
        <v>16</v>
      </c>
      <c r="I316" s="62">
        <f t="shared" si="26"/>
        <v>32</v>
      </c>
      <c r="J316" s="44"/>
      <c r="K316" s="62">
        <f t="shared" si="27"/>
        <v>32</v>
      </c>
      <c r="L316" s="64"/>
      <c r="M316" s="20" t="str">
        <f t="shared" si="28"/>
        <v>Synthèse</v>
      </c>
      <c r="N316" t="str">
        <f t="shared" si="29"/>
        <v>oui</v>
      </c>
      <c r="O316" s="313" t="s">
        <v>605</v>
      </c>
      <c r="P316" s="313" t="s">
        <v>39</v>
      </c>
      <c r="Q316" s="364" t="s">
        <v>2185</v>
      </c>
      <c r="R316" s="323">
        <v>16</v>
      </c>
    </row>
    <row r="317" spans="1:18" ht="40.5">
      <c r="A317" s="17">
        <v>310</v>
      </c>
      <c r="B317" s="123" t="s">
        <v>607</v>
      </c>
      <c r="C317" s="123" t="s">
        <v>397</v>
      </c>
      <c r="D317" s="137">
        <v>3.5</v>
      </c>
      <c r="E317" s="156">
        <v>8.5</v>
      </c>
      <c r="F317" s="60">
        <f t="shared" si="24"/>
        <v>6</v>
      </c>
      <c r="G317" s="61">
        <f t="shared" si="25"/>
        <v>12</v>
      </c>
      <c r="H317" s="323">
        <v>7</v>
      </c>
      <c r="I317" s="62">
        <f t="shared" si="26"/>
        <v>14</v>
      </c>
      <c r="J317" s="44"/>
      <c r="K317" s="62">
        <f t="shared" si="27"/>
        <v>14</v>
      </c>
      <c r="L317" s="64"/>
      <c r="M317" s="20" t="str">
        <f t="shared" si="28"/>
        <v>Synthèse</v>
      </c>
      <c r="N317" t="str">
        <f t="shared" si="29"/>
        <v>oui</v>
      </c>
      <c r="O317" s="313" t="s">
        <v>607</v>
      </c>
      <c r="P317" s="313" t="s">
        <v>397</v>
      </c>
      <c r="Q317" s="364" t="s">
        <v>2186</v>
      </c>
      <c r="R317" s="323">
        <v>7</v>
      </c>
    </row>
    <row r="318" spans="1:18" ht="20.25">
      <c r="A318" s="17">
        <v>311</v>
      </c>
      <c r="B318" s="123" t="s">
        <v>608</v>
      </c>
      <c r="C318" s="123" t="s">
        <v>470</v>
      </c>
      <c r="D318" s="137">
        <v>2.75</v>
      </c>
      <c r="E318" s="156">
        <v>8</v>
      </c>
      <c r="F318" s="60">
        <f t="shared" si="24"/>
        <v>5.375</v>
      </c>
      <c r="G318" s="61">
        <f t="shared" si="25"/>
        <v>10.75</v>
      </c>
      <c r="H318" s="323">
        <v>3.5</v>
      </c>
      <c r="I318" s="62">
        <f t="shared" si="26"/>
        <v>10.75</v>
      </c>
      <c r="J318" s="44"/>
      <c r="K318" s="62">
        <f t="shared" si="27"/>
        <v>10.75</v>
      </c>
      <c r="L318" s="64"/>
      <c r="M318" s="20" t="str">
        <f t="shared" si="28"/>
        <v>Synthèse</v>
      </c>
      <c r="N318" t="str">
        <f t="shared" si="29"/>
        <v>oui</v>
      </c>
      <c r="O318" s="313" t="s">
        <v>608</v>
      </c>
      <c r="P318" s="313" t="s">
        <v>470</v>
      </c>
      <c r="Q318" s="364" t="s">
        <v>2187</v>
      </c>
      <c r="R318" s="323">
        <v>3.5</v>
      </c>
    </row>
    <row r="319" spans="1:18" ht="40.5">
      <c r="A319" s="17">
        <v>312</v>
      </c>
      <c r="B319" s="123" t="s">
        <v>609</v>
      </c>
      <c r="C319" s="123" t="s">
        <v>610</v>
      </c>
      <c r="D319" s="137">
        <v>9</v>
      </c>
      <c r="E319" s="156">
        <v>10.25</v>
      </c>
      <c r="F319" s="60">
        <f t="shared" si="24"/>
        <v>9.625</v>
      </c>
      <c r="G319" s="61">
        <f t="shared" si="25"/>
        <v>19.25</v>
      </c>
      <c r="H319" s="365"/>
      <c r="I319" s="62">
        <f t="shared" si="26"/>
        <v>19.25</v>
      </c>
      <c r="J319" s="44"/>
      <c r="K319" s="62">
        <f t="shared" si="27"/>
        <v>19.25</v>
      </c>
      <c r="L319" s="64"/>
      <c r="M319" s="20" t="str">
        <f t="shared" si="28"/>
        <v>Juin</v>
      </c>
      <c r="N319" t="str">
        <f t="shared" si="29"/>
        <v>oui</v>
      </c>
      <c r="O319" s="313" t="s">
        <v>609</v>
      </c>
      <c r="P319" s="313" t="s">
        <v>610</v>
      </c>
      <c r="Q319" s="364"/>
      <c r="R319" s="365"/>
    </row>
    <row r="320" spans="1:18" ht="20.25">
      <c r="A320" s="17">
        <v>313</v>
      </c>
      <c r="B320" s="123" t="s">
        <v>611</v>
      </c>
      <c r="C320" s="123" t="s">
        <v>612</v>
      </c>
      <c r="D320" s="137">
        <v>6.5</v>
      </c>
      <c r="E320" s="156">
        <v>6.75</v>
      </c>
      <c r="F320" s="60">
        <f t="shared" si="24"/>
        <v>6.625</v>
      </c>
      <c r="G320" s="61">
        <f t="shared" si="25"/>
        <v>13.25</v>
      </c>
      <c r="H320" s="323">
        <v>5</v>
      </c>
      <c r="I320" s="62">
        <f t="shared" si="26"/>
        <v>13.25</v>
      </c>
      <c r="J320" s="44"/>
      <c r="K320" s="62">
        <f t="shared" si="27"/>
        <v>13.25</v>
      </c>
      <c r="L320" s="64"/>
      <c r="M320" s="20" t="str">
        <f t="shared" si="28"/>
        <v>Synthèse</v>
      </c>
      <c r="N320" t="str">
        <f t="shared" si="29"/>
        <v>oui</v>
      </c>
      <c r="O320" s="313" t="s">
        <v>611</v>
      </c>
      <c r="P320" s="313" t="s">
        <v>612</v>
      </c>
      <c r="Q320" s="364" t="s">
        <v>2188</v>
      </c>
      <c r="R320" s="323">
        <v>5</v>
      </c>
    </row>
    <row r="321" spans="1:18" ht="20.25">
      <c r="A321" s="17">
        <v>314</v>
      </c>
      <c r="B321" s="123" t="s">
        <v>613</v>
      </c>
      <c r="C321" s="123" t="s">
        <v>614</v>
      </c>
      <c r="D321" s="137">
        <v>7</v>
      </c>
      <c r="E321" s="156">
        <v>12.75</v>
      </c>
      <c r="F321" s="60">
        <f t="shared" si="24"/>
        <v>9.875</v>
      </c>
      <c r="G321" s="61">
        <f t="shared" si="25"/>
        <v>19.75</v>
      </c>
      <c r="H321" s="365"/>
      <c r="I321" s="62">
        <f t="shared" si="26"/>
        <v>19.75</v>
      </c>
      <c r="J321" s="44"/>
      <c r="K321" s="62">
        <f t="shared" si="27"/>
        <v>19.75</v>
      </c>
      <c r="L321" s="64"/>
      <c r="M321" s="20" t="str">
        <f t="shared" si="28"/>
        <v>Juin</v>
      </c>
      <c r="N321" t="str">
        <f t="shared" si="29"/>
        <v>oui</v>
      </c>
      <c r="O321" s="313" t="s">
        <v>613</v>
      </c>
      <c r="P321" s="313" t="s">
        <v>614</v>
      </c>
      <c r="Q321" s="364"/>
      <c r="R321" s="365"/>
    </row>
    <row r="322" spans="1:18" ht="40.5">
      <c r="A322" s="17">
        <v>315</v>
      </c>
      <c r="B322" s="123" t="s">
        <v>615</v>
      </c>
      <c r="C322" s="123" t="s">
        <v>616</v>
      </c>
      <c r="D322" s="137">
        <v>10.75</v>
      </c>
      <c r="E322" s="156">
        <v>10.25</v>
      </c>
      <c r="F322" s="60">
        <f t="shared" si="24"/>
        <v>10.5</v>
      </c>
      <c r="G322" s="61">
        <f t="shared" si="25"/>
        <v>21</v>
      </c>
      <c r="H322" s="365"/>
      <c r="I322" s="62">
        <f t="shared" si="26"/>
        <v>21</v>
      </c>
      <c r="J322" s="44"/>
      <c r="K322" s="62">
        <f t="shared" si="27"/>
        <v>21</v>
      </c>
      <c r="L322" s="64"/>
      <c r="M322" s="20" t="str">
        <f t="shared" si="28"/>
        <v>Juin</v>
      </c>
      <c r="N322" t="str">
        <f t="shared" si="29"/>
        <v>oui</v>
      </c>
      <c r="O322" s="313" t="s">
        <v>615</v>
      </c>
      <c r="P322" s="313" t="s">
        <v>616</v>
      </c>
      <c r="Q322" s="364"/>
      <c r="R322" s="365"/>
    </row>
    <row r="323" spans="1:18" ht="20.25">
      <c r="A323" s="17">
        <v>316</v>
      </c>
      <c r="B323" s="123" t="s">
        <v>617</v>
      </c>
      <c r="C323" s="123" t="s">
        <v>618</v>
      </c>
      <c r="D323" s="137">
        <v>8</v>
      </c>
      <c r="E323" s="156">
        <v>7</v>
      </c>
      <c r="F323" s="60">
        <f t="shared" si="24"/>
        <v>7.5</v>
      </c>
      <c r="G323" s="61">
        <f t="shared" si="25"/>
        <v>15</v>
      </c>
      <c r="H323" s="323">
        <v>7.5</v>
      </c>
      <c r="I323" s="62">
        <f t="shared" si="26"/>
        <v>15</v>
      </c>
      <c r="J323" s="44"/>
      <c r="K323" s="62">
        <f t="shared" si="27"/>
        <v>15</v>
      </c>
      <c r="L323" s="64"/>
      <c r="M323" s="20" t="str">
        <f t="shared" si="28"/>
        <v>Synthèse</v>
      </c>
      <c r="N323" t="str">
        <f t="shared" si="29"/>
        <v>oui</v>
      </c>
      <c r="O323" s="313" t="s">
        <v>617</v>
      </c>
      <c r="P323" s="313" t="s">
        <v>618</v>
      </c>
      <c r="Q323" s="364" t="s">
        <v>2189</v>
      </c>
      <c r="R323" s="323">
        <v>7.5</v>
      </c>
    </row>
    <row r="324" spans="1:18" ht="20.25">
      <c r="A324" s="17">
        <v>317</v>
      </c>
      <c r="B324" s="123" t="s">
        <v>619</v>
      </c>
      <c r="C324" s="123" t="s">
        <v>620</v>
      </c>
      <c r="D324" s="314">
        <v>8</v>
      </c>
      <c r="E324" s="156">
        <v>8.5</v>
      </c>
      <c r="F324" s="60">
        <f t="shared" si="24"/>
        <v>8.25</v>
      </c>
      <c r="G324" s="61">
        <f t="shared" si="25"/>
        <v>16.5</v>
      </c>
      <c r="H324" s="323"/>
      <c r="I324" s="62">
        <f t="shared" si="26"/>
        <v>16.5</v>
      </c>
      <c r="J324" s="44"/>
      <c r="K324" s="62">
        <f t="shared" si="27"/>
        <v>16.5</v>
      </c>
      <c r="L324" s="64"/>
      <c r="M324" s="20" t="str">
        <f t="shared" si="28"/>
        <v>Juin</v>
      </c>
      <c r="N324" t="str">
        <f t="shared" si="29"/>
        <v>oui</v>
      </c>
      <c r="O324" s="313" t="s">
        <v>619</v>
      </c>
      <c r="P324" s="313" t="s">
        <v>620</v>
      </c>
      <c r="Q324" s="364" t="s">
        <v>2190</v>
      </c>
      <c r="R324" s="323">
        <v>8</v>
      </c>
    </row>
    <row r="325" spans="1:18" ht="20.25">
      <c r="A325" s="17">
        <v>318</v>
      </c>
      <c r="B325" s="123" t="s">
        <v>621</v>
      </c>
      <c r="C325" s="123" t="s">
        <v>622</v>
      </c>
      <c r="D325" s="137">
        <v>2</v>
      </c>
      <c r="E325" s="156">
        <v>4.5</v>
      </c>
      <c r="F325" s="60">
        <f t="shared" si="24"/>
        <v>3.25</v>
      </c>
      <c r="G325" s="61">
        <f t="shared" si="25"/>
        <v>6.5</v>
      </c>
      <c r="H325" s="323">
        <v>4.5</v>
      </c>
      <c r="I325" s="62">
        <f t="shared" si="26"/>
        <v>9</v>
      </c>
      <c r="J325" s="44"/>
      <c r="K325" s="62">
        <f t="shared" si="27"/>
        <v>9</v>
      </c>
      <c r="L325" s="64"/>
      <c r="M325" s="20" t="str">
        <f t="shared" si="28"/>
        <v>Synthèse</v>
      </c>
      <c r="N325" t="str">
        <f t="shared" si="29"/>
        <v>oui</v>
      </c>
      <c r="O325" s="313" t="s">
        <v>621</v>
      </c>
      <c r="P325" s="313" t="s">
        <v>622</v>
      </c>
      <c r="Q325" s="364" t="s">
        <v>2191</v>
      </c>
      <c r="R325" s="323">
        <v>4.5</v>
      </c>
    </row>
    <row r="326" spans="1:18" ht="40.5">
      <c r="A326" s="17">
        <v>319</v>
      </c>
      <c r="B326" s="123" t="s">
        <v>54</v>
      </c>
      <c r="C326" s="123" t="s">
        <v>623</v>
      </c>
      <c r="D326" s="137">
        <v>10</v>
      </c>
      <c r="E326" s="156">
        <v>10.75</v>
      </c>
      <c r="F326" s="60">
        <f t="shared" si="24"/>
        <v>10.375</v>
      </c>
      <c r="G326" s="61">
        <f t="shared" si="25"/>
        <v>20.75</v>
      </c>
      <c r="H326" s="365"/>
      <c r="I326" s="62">
        <f t="shared" si="26"/>
        <v>20.75</v>
      </c>
      <c r="J326" s="44"/>
      <c r="K326" s="62">
        <f t="shared" si="27"/>
        <v>20.75</v>
      </c>
      <c r="L326" s="64"/>
      <c r="M326" s="20" t="str">
        <f t="shared" si="28"/>
        <v>Juin</v>
      </c>
      <c r="N326" t="str">
        <f t="shared" si="29"/>
        <v>oui</v>
      </c>
      <c r="O326" s="313" t="s">
        <v>54</v>
      </c>
      <c r="P326" s="313" t="s">
        <v>623</v>
      </c>
      <c r="Q326" s="364"/>
      <c r="R326" s="365"/>
    </row>
    <row r="327" spans="1:18" ht="20.25">
      <c r="A327" s="17">
        <v>320</v>
      </c>
      <c r="B327" s="123" t="s">
        <v>624</v>
      </c>
      <c r="C327" s="123" t="s">
        <v>625</v>
      </c>
      <c r="D327" s="137">
        <v>2.25</v>
      </c>
      <c r="E327" s="156">
        <v>2</v>
      </c>
      <c r="F327" s="60">
        <f t="shared" si="24"/>
        <v>2.125</v>
      </c>
      <c r="G327" s="61">
        <f t="shared" si="25"/>
        <v>4.25</v>
      </c>
      <c r="H327" s="323">
        <v>9</v>
      </c>
      <c r="I327" s="62">
        <f t="shared" si="26"/>
        <v>18</v>
      </c>
      <c r="J327" s="44"/>
      <c r="K327" s="62">
        <f t="shared" si="27"/>
        <v>18</v>
      </c>
      <c r="L327" s="64"/>
      <c r="M327" s="20" t="str">
        <f t="shared" si="28"/>
        <v>Synthèse</v>
      </c>
      <c r="N327" t="str">
        <f t="shared" si="29"/>
        <v>oui</v>
      </c>
      <c r="O327" s="313" t="s">
        <v>624</v>
      </c>
      <c r="P327" s="313" t="s">
        <v>625</v>
      </c>
      <c r="Q327" s="364" t="s">
        <v>2192</v>
      </c>
      <c r="R327" s="323">
        <v>9</v>
      </c>
    </row>
    <row r="328" spans="1:18" ht="20.25">
      <c r="A328" s="17">
        <v>321</v>
      </c>
      <c r="B328" s="123" t="s">
        <v>626</v>
      </c>
      <c r="C328" s="123" t="s">
        <v>196</v>
      </c>
      <c r="D328" s="137">
        <v>7.25</v>
      </c>
      <c r="E328" s="156">
        <v>7.5</v>
      </c>
      <c r="F328" s="60">
        <f t="shared" ref="F328:F391" si="30">IF(AND(D328=0,E328=0),L328/2,(D328+E328)/2)</f>
        <v>7.375</v>
      </c>
      <c r="G328" s="61">
        <f t="shared" ref="G328:G391" si="31">F328*2</f>
        <v>14.75</v>
      </c>
      <c r="H328" s="323">
        <v>6</v>
      </c>
      <c r="I328" s="62">
        <f t="shared" ref="I328:I391" si="32">MAX(G328,H328*2)</f>
        <v>14.75</v>
      </c>
      <c r="J328" s="44"/>
      <c r="K328" s="62">
        <f t="shared" ref="K328:K391" si="33">MAX(I328,J328*2)</f>
        <v>14.75</v>
      </c>
      <c r="L328" s="64"/>
      <c r="M328" s="20" t="str">
        <f t="shared" ref="M328:M391" si="34">IF(ISBLANK(J328),IF(ISBLANK(H328),"Juin","Synthèse"),"Rattrapage")</f>
        <v>Synthèse</v>
      </c>
      <c r="N328" t="str">
        <f t="shared" si="29"/>
        <v>oui</v>
      </c>
      <c r="O328" s="313" t="s">
        <v>626</v>
      </c>
      <c r="P328" s="313" t="s">
        <v>196</v>
      </c>
      <c r="Q328" s="364" t="s">
        <v>2193</v>
      </c>
      <c r="R328" s="323">
        <v>6</v>
      </c>
    </row>
    <row r="329" spans="1:18" ht="20.25">
      <c r="A329" s="17">
        <v>322</v>
      </c>
      <c r="B329" s="123" t="s">
        <v>626</v>
      </c>
      <c r="C329" s="123" t="s">
        <v>84</v>
      </c>
      <c r="D329" s="137">
        <v>7.25</v>
      </c>
      <c r="E329" s="156">
        <v>9</v>
      </c>
      <c r="F329" s="60">
        <f t="shared" si="30"/>
        <v>8.125</v>
      </c>
      <c r="G329" s="61">
        <f t="shared" si="31"/>
        <v>16.25</v>
      </c>
      <c r="H329" s="365"/>
      <c r="I329" s="62">
        <f t="shared" si="32"/>
        <v>16.25</v>
      </c>
      <c r="J329" s="44"/>
      <c r="K329" s="62">
        <f t="shared" si="33"/>
        <v>16.25</v>
      </c>
      <c r="L329" s="64"/>
      <c r="M329" s="20" t="str">
        <f t="shared" si="34"/>
        <v>Juin</v>
      </c>
      <c r="N329" t="str">
        <f t="shared" ref="N329:N392" si="35">IF(AND(B329=O329,C329=P329),"oui","non")</f>
        <v>oui</v>
      </c>
      <c r="O329" s="313" t="s">
        <v>626</v>
      </c>
      <c r="P329" s="313" t="s">
        <v>84</v>
      </c>
      <c r="Q329" s="364"/>
      <c r="R329" s="365"/>
    </row>
    <row r="330" spans="1:18" ht="20.25">
      <c r="A330" s="17">
        <v>323</v>
      </c>
      <c r="B330" s="123" t="s">
        <v>627</v>
      </c>
      <c r="C330" s="123" t="s">
        <v>628</v>
      </c>
      <c r="D330" s="137">
        <v>4.5</v>
      </c>
      <c r="E330" s="159">
        <v>7</v>
      </c>
      <c r="F330" s="60">
        <f t="shared" si="30"/>
        <v>5.75</v>
      </c>
      <c r="G330" s="61">
        <f t="shared" si="31"/>
        <v>11.5</v>
      </c>
      <c r="H330" s="323"/>
      <c r="I330" s="62">
        <f t="shared" si="32"/>
        <v>11.5</v>
      </c>
      <c r="J330" s="44"/>
      <c r="K330" s="62">
        <f t="shared" si="33"/>
        <v>11.5</v>
      </c>
      <c r="L330" s="64"/>
      <c r="M330" s="20" t="str">
        <f t="shared" si="34"/>
        <v>Juin</v>
      </c>
      <c r="N330" t="str">
        <f t="shared" si="35"/>
        <v>oui</v>
      </c>
      <c r="O330" s="313" t="s">
        <v>627</v>
      </c>
      <c r="P330" s="313" t="s">
        <v>628</v>
      </c>
      <c r="Q330" s="364" t="s">
        <v>2194</v>
      </c>
      <c r="R330" s="323">
        <v>7</v>
      </c>
    </row>
    <row r="331" spans="1:18" ht="20.25">
      <c r="A331" s="17">
        <v>324</v>
      </c>
      <c r="B331" s="123" t="s">
        <v>629</v>
      </c>
      <c r="C331" s="123" t="s">
        <v>228</v>
      </c>
      <c r="D331" s="137">
        <v>3</v>
      </c>
      <c r="E331" s="156">
        <v>4.5</v>
      </c>
      <c r="F331" s="60">
        <f t="shared" si="30"/>
        <v>3.75</v>
      </c>
      <c r="G331" s="61">
        <f t="shared" si="31"/>
        <v>7.5</v>
      </c>
      <c r="H331" s="323">
        <v>4</v>
      </c>
      <c r="I331" s="62">
        <f t="shared" si="32"/>
        <v>8</v>
      </c>
      <c r="J331" s="44"/>
      <c r="K331" s="62">
        <f t="shared" si="33"/>
        <v>8</v>
      </c>
      <c r="L331" s="64"/>
      <c r="M331" s="20" t="str">
        <f t="shared" si="34"/>
        <v>Synthèse</v>
      </c>
      <c r="N331" t="str">
        <f t="shared" si="35"/>
        <v>oui</v>
      </c>
      <c r="O331" s="313" t="s">
        <v>629</v>
      </c>
      <c r="P331" s="313" t="s">
        <v>228</v>
      </c>
      <c r="Q331" s="364" t="s">
        <v>2195</v>
      </c>
      <c r="R331" s="323">
        <v>4</v>
      </c>
    </row>
    <row r="332" spans="1:18" ht="20.25">
      <c r="A332" s="17">
        <v>325</v>
      </c>
      <c r="B332" s="123" t="s">
        <v>630</v>
      </c>
      <c r="C332" s="123" t="s">
        <v>631</v>
      </c>
      <c r="D332" s="137">
        <v>9.75</v>
      </c>
      <c r="E332" s="156">
        <v>8.5</v>
      </c>
      <c r="F332" s="60">
        <f t="shared" si="30"/>
        <v>9.125</v>
      </c>
      <c r="G332" s="61">
        <f t="shared" si="31"/>
        <v>18.25</v>
      </c>
      <c r="H332" s="365"/>
      <c r="I332" s="62">
        <f t="shared" si="32"/>
        <v>18.25</v>
      </c>
      <c r="J332" s="44"/>
      <c r="K332" s="62">
        <f t="shared" si="33"/>
        <v>18.25</v>
      </c>
      <c r="L332" s="64"/>
      <c r="M332" s="20" t="str">
        <f t="shared" si="34"/>
        <v>Juin</v>
      </c>
      <c r="N332" t="str">
        <f t="shared" si="35"/>
        <v>oui</v>
      </c>
      <c r="O332" s="313" t="s">
        <v>630</v>
      </c>
      <c r="P332" s="313" t="s">
        <v>631</v>
      </c>
      <c r="Q332" s="364"/>
      <c r="R332" s="365"/>
    </row>
    <row r="333" spans="1:18" ht="20.25">
      <c r="A333" s="17">
        <v>326</v>
      </c>
      <c r="B333" s="123" t="s">
        <v>632</v>
      </c>
      <c r="C333" s="123" t="s">
        <v>558</v>
      </c>
      <c r="D333" s="137">
        <v>4.5</v>
      </c>
      <c r="E333" s="156">
        <v>9</v>
      </c>
      <c r="F333" s="60">
        <f t="shared" si="30"/>
        <v>6.75</v>
      </c>
      <c r="G333" s="61">
        <f t="shared" si="31"/>
        <v>13.5</v>
      </c>
      <c r="H333" s="365"/>
      <c r="I333" s="62">
        <f t="shared" si="32"/>
        <v>13.5</v>
      </c>
      <c r="J333" s="44"/>
      <c r="K333" s="62">
        <f t="shared" si="33"/>
        <v>13.5</v>
      </c>
      <c r="L333" s="64"/>
      <c r="M333" s="20" t="str">
        <f t="shared" si="34"/>
        <v>Juin</v>
      </c>
      <c r="N333" t="str">
        <f t="shared" si="35"/>
        <v>oui</v>
      </c>
      <c r="O333" s="313" t="s">
        <v>632</v>
      </c>
      <c r="P333" s="313" t="s">
        <v>558</v>
      </c>
      <c r="Q333" s="364"/>
      <c r="R333" s="365"/>
    </row>
    <row r="334" spans="1:18" ht="20.25">
      <c r="A334" s="17">
        <v>327</v>
      </c>
      <c r="B334" s="123" t="s">
        <v>633</v>
      </c>
      <c r="C334" s="123" t="s">
        <v>634</v>
      </c>
      <c r="D334" s="137">
        <v>4.75</v>
      </c>
      <c r="E334" s="156">
        <v>4.25</v>
      </c>
      <c r="F334" s="60">
        <f t="shared" si="30"/>
        <v>4.5</v>
      </c>
      <c r="G334" s="61">
        <f t="shared" si="31"/>
        <v>9</v>
      </c>
      <c r="H334" s="323">
        <v>8</v>
      </c>
      <c r="I334" s="62">
        <f t="shared" si="32"/>
        <v>16</v>
      </c>
      <c r="J334" s="44"/>
      <c r="K334" s="62">
        <f t="shared" si="33"/>
        <v>16</v>
      </c>
      <c r="L334" s="64"/>
      <c r="M334" s="20" t="str">
        <f t="shared" si="34"/>
        <v>Synthèse</v>
      </c>
      <c r="N334" t="str">
        <f t="shared" si="35"/>
        <v>oui</v>
      </c>
      <c r="O334" s="313" t="s">
        <v>633</v>
      </c>
      <c r="P334" s="313" t="s">
        <v>634</v>
      </c>
      <c r="Q334" s="364" t="s">
        <v>2196</v>
      </c>
      <c r="R334" s="323">
        <v>8</v>
      </c>
    </row>
    <row r="335" spans="1:18" ht="20.25">
      <c r="A335" s="17">
        <v>328</v>
      </c>
      <c r="B335" s="123" t="s">
        <v>633</v>
      </c>
      <c r="C335" s="123" t="s">
        <v>635</v>
      </c>
      <c r="D335" s="137">
        <v>3.25</v>
      </c>
      <c r="E335" s="156">
        <v>4</v>
      </c>
      <c r="F335" s="60">
        <f t="shared" si="30"/>
        <v>3.625</v>
      </c>
      <c r="G335" s="61">
        <f t="shared" si="31"/>
        <v>7.25</v>
      </c>
      <c r="H335" s="323">
        <v>6</v>
      </c>
      <c r="I335" s="62">
        <f t="shared" si="32"/>
        <v>12</v>
      </c>
      <c r="J335" s="44"/>
      <c r="K335" s="62">
        <f t="shared" si="33"/>
        <v>12</v>
      </c>
      <c r="L335" s="64"/>
      <c r="M335" s="20" t="str">
        <f t="shared" si="34"/>
        <v>Synthèse</v>
      </c>
      <c r="N335" t="str">
        <f t="shared" si="35"/>
        <v>oui</v>
      </c>
      <c r="O335" s="313" t="s">
        <v>633</v>
      </c>
      <c r="P335" s="313" t="s">
        <v>635</v>
      </c>
      <c r="Q335" s="364" t="s">
        <v>2197</v>
      </c>
      <c r="R335" s="323">
        <v>6</v>
      </c>
    </row>
    <row r="336" spans="1:18" ht="20.25">
      <c r="A336" s="17">
        <v>329</v>
      </c>
      <c r="B336" s="123" t="s">
        <v>636</v>
      </c>
      <c r="C336" s="123" t="s">
        <v>637</v>
      </c>
      <c r="D336" s="137">
        <v>8.5</v>
      </c>
      <c r="E336" s="156">
        <v>7.75</v>
      </c>
      <c r="F336" s="60">
        <f t="shared" si="30"/>
        <v>8.125</v>
      </c>
      <c r="G336" s="61">
        <f t="shared" si="31"/>
        <v>16.25</v>
      </c>
      <c r="H336" s="365"/>
      <c r="I336" s="62">
        <f t="shared" si="32"/>
        <v>16.25</v>
      </c>
      <c r="J336" s="44"/>
      <c r="K336" s="62">
        <f t="shared" si="33"/>
        <v>16.25</v>
      </c>
      <c r="L336" s="64"/>
      <c r="M336" s="20" t="str">
        <f t="shared" si="34"/>
        <v>Juin</v>
      </c>
      <c r="N336" t="str">
        <f t="shared" si="35"/>
        <v>oui</v>
      </c>
      <c r="O336" s="313" t="s">
        <v>636</v>
      </c>
      <c r="P336" s="313" t="s">
        <v>637</v>
      </c>
      <c r="Q336" s="364"/>
      <c r="R336" s="365"/>
    </row>
    <row r="337" spans="1:18" ht="40.5">
      <c r="A337" s="17">
        <v>330</v>
      </c>
      <c r="B337" s="123" t="s">
        <v>638</v>
      </c>
      <c r="C337" s="123" t="s">
        <v>337</v>
      </c>
      <c r="D337" s="137">
        <v>4</v>
      </c>
      <c r="E337" s="156">
        <v>5</v>
      </c>
      <c r="F337" s="60">
        <f t="shared" si="30"/>
        <v>4.5</v>
      </c>
      <c r="G337" s="61">
        <f t="shared" si="31"/>
        <v>9</v>
      </c>
      <c r="H337" s="323">
        <v>8.5</v>
      </c>
      <c r="I337" s="62">
        <f t="shared" si="32"/>
        <v>17</v>
      </c>
      <c r="J337" s="44"/>
      <c r="K337" s="62">
        <f t="shared" si="33"/>
        <v>17</v>
      </c>
      <c r="L337" s="64"/>
      <c r="M337" s="20" t="str">
        <f t="shared" si="34"/>
        <v>Synthèse</v>
      </c>
      <c r="N337" t="str">
        <f t="shared" si="35"/>
        <v>oui</v>
      </c>
      <c r="O337" s="313" t="s">
        <v>638</v>
      </c>
      <c r="P337" s="313" t="s">
        <v>337</v>
      </c>
      <c r="Q337" s="364" t="s">
        <v>2198</v>
      </c>
      <c r="R337" s="323">
        <v>8.5</v>
      </c>
    </row>
    <row r="338" spans="1:18" ht="31.5">
      <c r="A338" s="17">
        <v>331</v>
      </c>
      <c r="B338" s="123" t="s">
        <v>87</v>
      </c>
      <c r="C338" s="123" t="s">
        <v>639</v>
      </c>
      <c r="D338" s="137">
        <v>11</v>
      </c>
      <c r="E338" s="156">
        <v>16.25</v>
      </c>
      <c r="F338" s="60">
        <f t="shared" si="30"/>
        <v>13.625</v>
      </c>
      <c r="G338" s="61">
        <f t="shared" si="31"/>
        <v>27.25</v>
      </c>
      <c r="H338" s="365"/>
      <c r="I338" s="62">
        <f t="shared" si="32"/>
        <v>27.25</v>
      </c>
      <c r="J338" s="44"/>
      <c r="K338" s="62">
        <f t="shared" si="33"/>
        <v>27.25</v>
      </c>
      <c r="L338" s="64"/>
      <c r="M338" s="20" t="str">
        <f t="shared" si="34"/>
        <v>Juin</v>
      </c>
      <c r="N338" t="str">
        <f t="shared" si="35"/>
        <v>oui</v>
      </c>
      <c r="O338" s="313" t="s">
        <v>87</v>
      </c>
      <c r="P338" s="313" t="s">
        <v>639</v>
      </c>
      <c r="Q338" s="364"/>
      <c r="R338" s="365"/>
    </row>
    <row r="339" spans="1:18" ht="20.25">
      <c r="A339" s="17">
        <v>332</v>
      </c>
      <c r="B339" s="123" t="s">
        <v>640</v>
      </c>
      <c r="C339" s="123" t="s">
        <v>641</v>
      </c>
      <c r="D339" s="137">
        <v>8.5</v>
      </c>
      <c r="E339" s="156">
        <v>6.5</v>
      </c>
      <c r="F339" s="60">
        <f t="shared" si="30"/>
        <v>7.5</v>
      </c>
      <c r="G339" s="61">
        <f t="shared" si="31"/>
        <v>15</v>
      </c>
      <c r="H339" s="323">
        <v>9</v>
      </c>
      <c r="I339" s="62">
        <f t="shared" si="32"/>
        <v>18</v>
      </c>
      <c r="J339" s="44"/>
      <c r="K339" s="62">
        <f t="shared" si="33"/>
        <v>18</v>
      </c>
      <c r="L339" s="64"/>
      <c r="M339" s="20" t="str">
        <f t="shared" si="34"/>
        <v>Synthèse</v>
      </c>
      <c r="N339" t="str">
        <f t="shared" si="35"/>
        <v>oui</v>
      </c>
      <c r="O339" s="313" t="s">
        <v>640</v>
      </c>
      <c r="P339" s="313" t="s">
        <v>641</v>
      </c>
      <c r="Q339" s="364" t="s">
        <v>2199</v>
      </c>
      <c r="R339" s="323">
        <v>9</v>
      </c>
    </row>
    <row r="340" spans="1:18" ht="40.5">
      <c r="A340" s="17">
        <v>333</v>
      </c>
      <c r="B340" s="123" t="s">
        <v>642</v>
      </c>
      <c r="C340" s="123" t="s">
        <v>643</v>
      </c>
      <c r="D340" s="137">
        <v>9.75</v>
      </c>
      <c r="E340" s="156">
        <v>9.25</v>
      </c>
      <c r="F340" s="60">
        <f t="shared" si="30"/>
        <v>9.5</v>
      </c>
      <c r="G340" s="61">
        <f t="shared" si="31"/>
        <v>19</v>
      </c>
      <c r="H340" s="365"/>
      <c r="I340" s="62">
        <f t="shared" si="32"/>
        <v>19</v>
      </c>
      <c r="J340" s="44"/>
      <c r="K340" s="62">
        <f t="shared" si="33"/>
        <v>19</v>
      </c>
      <c r="L340" s="64"/>
      <c r="M340" s="20" t="str">
        <f t="shared" si="34"/>
        <v>Juin</v>
      </c>
      <c r="N340" t="str">
        <f t="shared" si="35"/>
        <v>oui</v>
      </c>
      <c r="O340" s="313" t="s">
        <v>642</v>
      </c>
      <c r="P340" s="313" t="s">
        <v>643</v>
      </c>
      <c r="Q340" s="364"/>
      <c r="R340" s="365"/>
    </row>
    <row r="341" spans="1:18" ht="20.25">
      <c r="A341" s="17">
        <v>334</v>
      </c>
      <c r="B341" s="123" t="s">
        <v>56</v>
      </c>
      <c r="C341" s="123" t="s">
        <v>785</v>
      </c>
      <c r="D341" s="137">
        <v>1</v>
      </c>
      <c r="E341" s="156">
        <v>2.5</v>
      </c>
      <c r="F341" s="60">
        <f t="shared" si="30"/>
        <v>1.75</v>
      </c>
      <c r="G341" s="61">
        <f t="shared" si="31"/>
        <v>3.5</v>
      </c>
      <c r="H341" s="323">
        <v>6.5</v>
      </c>
      <c r="I341" s="62">
        <f t="shared" si="32"/>
        <v>13</v>
      </c>
      <c r="J341" s="44"/>
      <c r="K341" s="62">
        <f t="shared" si="33"/>
        <v>13</v>
      </c>
      <c r="L341" s="64"/>
      <c r="M341" s="20" t="str">
        <f t="shared" si="34"/>
        <v>Synthèse</v>
      </c>
      <c r="N341" t="str">
        <f t="shared" si="35"/>
        <v>oui</v>
      </c>
      <c r="O341" s="313" t="s">
        <v>56</v>
      </c>
      <c r="P341" s="313" t="s">
        <v>785</v>
      </c>
      <c r="Q341" s="364" t="s">
        <v>2200</v>
      </c>
      <c r="R341" s="323">
        <v>6.5</v>
      </c>
    </row>
    <row r="342" spans="1:18" ht="20.25">
      <c r="A342" s="17">
        <v>335</v>
      </c>
      <c r="B342" s="123" t="s">
        <v>644</v>
      </c>
      <c r="C342" s="123" t="s">
        <v>281</v>
      </c>
      <c r="D342" s="137">
        <v>7.75</v>
      </c>
      <c r="E342" s="156">
        <v>8.25</v>
      </c>
      <c r="F342" s="60">
        <f t="shared" si="30"/>
        <v>8</v>
      </c>
      <c r="G342" s="61">
        <f t="shared" si="31"/>
        <v>16</v>
      </c>
      <c r="H342" s="323">
        <v>13</v>
      </c>
      <c r="I342" s="62">
        <f t="shared" si="32"/>
        <v>26</v>
      </c>
      <c r="J342" s="44"/>
      <c r="K342" s="62">
        <f t="shared" si="33"/>
        <v>26</v>
      </c>
      <c r="L342" s="64"/>
      <c r="M342" s="20" t="str">
        <f t="shared" si="34"/>
        <v>Synthèse</v>
      </c>
      <c r="N342" t="str">
        <f t="shared" si="35"/>
        <v>oui</v>
      </c>
      <c r="O342" s="313" t="s">
        <v>644</v>
      </c>
      <c r="P342" s="313" t="s">
        <v>281</v>
      </c>
      <c r="Q342" s="364" t="s">
        <v>2201</v>
      </c>
      <c r="R342" s="323">
        <v>13</v>
      </c>
    </row>
    <row r="343" spans="1:18" ht="20.25">
      <c r="A343" s="17">
        <v>336</v>
      </c>
      <c r="B343" s="123" t="s">
        <v>645</v>
      </c>
      <c r="C343" s="123" t="s">
        <v>646</v>
      </c>
      <c r="D343" s="137">
        <v>10.5</v>
      </c>
      <c r="E343" s="156">
        <v>10.75</v>
      </c>
      <c r="F343" s="60">
        <f t="shared" si="30"/>
        <v>10.625</v>
      </c>
      <c r="G343" s="61">
        <f t="shared" si="31"/>
        <v>21.25</v>
      </c>
      <c r="H343" s="365"/>
      <c r="I343" s="62">
        <f t="shared" si="32"/>
        <v>21.25</v>
      </c>
      <c r="J343" s="44"/>
      <c r="K343" s="62">
        <f t="shared" si="33"/>
        <v>21.25</v>
      </c>
      <c r="L343" s="64"/>
      <c r="M343" s="20" t="str">
        <f t="shared" si="34"/>
        <v>Juin</v>
      </c>
      <c r="N343" t="str">
        <f t="shared" si="35"/>
        <v>oui</v>
      </c>
      <c r="O343" s="313" t="s">
        <v>645</v>
      </c>
      <c r="P343" s="313" t="s">
        <v>646</v>
      </c>
      <c r="Q343" s="364"/>
      <c r="R343" s="365"/>
    </row>
    <row r="344" spans="1:18" ht="20.25">
      <c r="A344" s="17">
        <v>337</v>
      </c>
      <c r="B344" s="123" t="s">
        <v>647</v>
      </c>
      <c r="C344" s="123" t="s">
        <v>44</v>
      </c>
      <c r="D344" s="137">
        <v>3.25</v>
      </c>
      <c r="E344" s="156">
        <v>4.25</v>
      </c>
      <c r="F344" s="60">
        <f t="shared" si="30"/>
        <v>3.75</v>
      </c>
      <c r="G344" s="61">
        <f t="shared" si="31"/>
        <v>7.5</v>
      </c>
      <c r="H344" s="323">
        <v>9.5</v>
      </c>
      <c r="I344" s="62">
        <f t="shared" si="32"/>
        <v>19</v>
      </c>
      <c r="J344" s="44"/>
      <c r="K344" s="62">
        <f t="shared" si="33"/>
        <v>19</v>
      </c>
      <c r="L344" s="64"/>
      <c r="M344" s="20" t="str">
        <f t="shared" si="34"/>
        <v>Synthèse</v>
      </c>
      <c r="N344" t="str">
        <f t="shared" si="35"/>
        <v>oui</v>
      </c>
      <c r="O344" s="313" t="s">
        <v>647</v>
      </c>
      <c r="P344" s="313" t="s">
        <v>44</v>
      </c>
      <c r="Q344" s="364" t="s">
        <v>2202</v>
      </c>
      <c r="R344" s="323">
        <v>9.5</v>
      </c>
    </row>
    <row r="345" spans="1:18" ht="20.25">
      <c r="A345" s="17">
        <v>338</v>
      </c>
      <c r="B345" s="123" t="s">
        <v>648</v>
      </c>
      <c r="C345" s="123" t="s">
        <v>649</v>
      </c>
      <c r="D345" s="137">
        <v>6.25</v>
      </c>
      <c r="E345" s="156">
        <v>8</v>
      </c>
      <c r="F345" s="60">
        <f t="shared" si="30"/>
        <v>7.125</v>
      </c>
      <c r="G345" s="61">
        <f t="shared" si="31"/>
        <v>14.25</v>
      </c>
      <c r="H345" s="365"/>
      <c r="I345" s="62">
        <f t="shared" si="32"/>
        <v>14.25</v>
      </c>
      <c r="J345" s="44"/>
      <c r="K345" s="62">
        <f t="shared" si="33"/>
        <v>14.25</v>
      </c>
      <c r="L345" s="64"/>
      <c r="M345" s="20" t="str">
        <f t="shared" si="34"/>
        <v>Juin</v>
      </c>
      <c r="N345" t="str">
        <f t="shared" si="35"/>
        <v>oui</v>
      </c>
      <c r="O345" s="313" t="s">
        <v>648</v>
      </c>
      <c r="P345" s="313" t="s">
        <v>649</v>
      </c>
      <c r="Q345" s="364"/>
      <c r="R345" s="365"/>
    </row>
    <row r="346" spans="1:18" ht="20.25">
      <c r="A346" s="17">
        <v>339</v>
      </c>
      <c r="B346" s="123" t="s">
        <v>650</v>
      </c>
      <c r="C346" s="123" t="s">
        <v>651</v>
      </c>
      <c r="D346" s="137">
        <v>1</v>
      </c>
      <c r="E346" s="156">
        <v>2.5</v>
      </c>
      <c r="F346" s="60">
        <f t="shared" si="30"/>
        <v>1.75</v>
      </c>
      <c r="G346" s="61">
        <f t="shared" si="31"/>
        <v>3.5</v>
      </c>
      <c r="H346" s="323">
        <v>4</v>
      </c>
      <c r="I346" s="62">
        <f t="shared" si="32"/>
        <v>8</v>
      </c>
      <c r="J346" s="44"/>
      <c r="K346" s="62">
        <f t="shared" si="33"/>
        <v>8</v>
      </c>
      <c r="L346" s="64"/>
      <c r="M346" s="20" t="str">
        <f t="shared" si="34"/>
        <v>Synthèse</v>
      </c>
      <c r="N346" t="str">
        <f t="shared" si="35"/>
        <v>oui</v>
      </c>
      <c r="O346" s="313" t="s">
        <v>650</v>
      </c>
      <c r="P346" s="313" t="s">
        <v>651</v>
      </c>
      <c r="Q346" s="364" t="s">
        <v>2203</v>
      </c>
      <c r="R346" s="323">
        <v>4</v>
      </c>
    </row>
    <row r="347" spans="1:18" ht="20.25">
      <c r="A347" s="17">
        <v>340</v>
      </c>
      <c r="B347" s="123" t="s">
        <v>652</v>
      </c>
      <c r="C347" s="123" t="s">
        <v>653</v>
      </c>
      <c r="D347" s="137">
        <v>1</v>
      </c>
      <c r="E347" s="156">
        <v>9</v>
      </c>
      <c r="F347" s="60">
        <f t="shared" si="30"/>
        <v>5</v>
      </c>
      <c r="G347" s="61">
        <f t="shared" si="31"/>
        <v>10</v>
      </c>
      <c r="H347" s="323">
        <v>4</v>
      </c>
      <c r="I347" s="62">
        <f t="shared" si="32"/>
        <v>10</v>
      </c>
      <c r="J347" s="44"/>
      <c r="K347" s="62">
        <f t="shared" si="33"/>
        <v>10</v>
      </c>
      <c r="L347" s="64"/>
      <c r="M347" s="20" t="str">
        <f t="shared" si="34"/>
        <v>Synthèse</v>
      </c>
      <c r="N347" t="str">
        <f t="shared" si="35"/>
        <v>oui</v>
      </c>
      <c r="O347" s="313" t="s">
        <v>652</v>
      </c>
      <c r="P347" s="313" t="s">
        <v>653</v>
      </c>
      <c r="Q347" s="364" t="s">
        <v>2204</v>
      </c>
      <c r="R347" s="323">
        <v>4</v>
      </c>
    </row>
    <row r="348" spans="1:18" ht="20.25">
      <c r="A348" s="17">
        <v>341</v>
      </c>
      <c r="B348" s="123" t="s">
        <v>122</v>
      </c>
      <c r="C348" s="123" t="s">
        <v>654</v>
      </c>
      <c r="D348" s="137">
        <v>5.5</v>
      </c>
      <c r="E348" s="156">
        <v>5</v>
      </c>
      <c r="F348" s="60">
        <f t="shared" si="30"/>
        <v>5.25</v>
      </c>
      <c r="G348" s="61">
        <f t="shared" si="31"/>
        <v>10.5</v>
      </c>
      <c r="H348" s="323">
        <v>11</v>
      </c>
      <c r="I348" s="62">
        <f t="shared" si="32"/>
        <v>22</v>
      </c>
      <c r="J348" s="44"/>
      <c r="K348" s="62">
        <f t="shared" si="33"/>
        <v>22</v>
      </c>
      <c r="L348" s="64"/>
      <c r="M348" s="20" t="str">
        <f t="shared" si="34"/>
        <v>Synthèse</v>
      </c>
      <c r="N348" t="str">
        <f t="shared" si="35"/>
        <v>oui</v>
      </c>
      <c r="O348" s="313" t="s">
        <v>122</v>
      </c>
      <c r="P348" s="313" t="s">
        <v>654</v>
      </c>
      <c r="Q348" s="364" t="s">
        <v>2205</v>
      </c>
      <c r="R348" s="323">
        <v>11</v>
      </c>
    </row>
    <row r="349" spans="1:18" ht="20.25">
      <c r="A349" s="17">
        <v>342</v>
      </c>
      <c r="B349" s="123" t="s">
        <v>655</v>
      </c>
      <c r="C349" s="123" t="s">
        <v>656</v>
      </c>
      <c r="D349" s="137">
        <v>2.5</v>
      </c>
      <c r="E349" s="156">
        <v>6.75</v>
      </c>
      <c r="F349" s="60">
        <f t="shared" si="30"/>
        <v>4.625</v>
      </c>
      <c r="G349" s="61">
        <f t="shared" si="31"/>
        <v>9.25</v>
      </c>
      <c r="H349" s="323">
        <v>5</v>
      </c>
      <c r="I349" s="62">
        <f t="shared" si="32"/>
        <v>10</v>
      </c>
      <c r="J349" s="44"/>
      <c r="K349" s="62">
        <f t="shared" si="33"/>
        <v>10</v>
      </c>
      <c r="L349" s="64"/>
      <c r="M349" s="20" t="str">
        <f t="shared" si="34"/>
        <v>Synthèse</v>
      </c>
      <c r="N349" t="str">
        <f t="shared" si="35"/>
        <v>oui</v>
      </c>
      <c r="O349" s="313" t="s">
        <v>655</v>
      </c>
      <c r="P349" s="313" t="s">
        <v>656</v>
      </c>
      <c r="Q349" s="364" t="s">
        <v>2206</v>
      </c>
      <c r="R349" s="323">
        <v>5</v>
      </c>
    </row>
    <row r="350" spans="1:18" ht="20.25">
      <c r="A350" s="17">
        <v>343</v>
      </c>
      <c r="B350" s="123" t="s">
        <v>123</v>
      </c>
      <c r="C350" s="123" t="s">
        <v>58</v>
      </c>
      <c r="D350" s="137">
        <v>4.5</v>
      </c>
      <c r="E350" s="156">
        <v>8</v>
      </c>
      <c r="F350" s="60">
        <f t="shared" si="30"/>
        <v>6.25</v>
      </c>
      <c r="G350" s="61">
        <f t="shared" si="31"/>
        <v>12.5</v>
      </c>
      <c r="H350" s="323">
        <v>7</v>
      </c>
      <c r="I350" s="62">
        <f t="shared" si="32"/>
        <v>14</v>
      </c>
      <c r="J350" s="44"/>
      <c r="K350" s="62">
        <f t="shared" si="33"/>
        <v>14</v>
      </c>
      <c r="L350" s="64"/>
      <c r="M350" s="20" t="str">
        <f t="shared" si="34"/>
        <v>Synthèse</v>
      </c>
      <c r="N350" t="str">
        <f t="shared" si="35"/>
        <v>oui</v>
      </c>
      <c r="O350" s="313" t="s">
        <v>123</v>
      </c>
      <c r="P350" s="313" t="s">
        <v>58</v>
      </c>
      <c r="Q350" s="364" t="s">
        <v>2207</v>
      </c>
      <c r="R350" s="323">
        <v>7</v>
      </c>
    </row>
    <row r="351" spans="1:18" ht="20.25">
      <c r="A351" s="17">
        <v>344</v>
      </c>
      <c r="B351" s="123" t="s">
        <v>657</v>
      </c>
      <c r="C351" s="123" t="s">
        <v>356</v>
      </c>
      <c r="D351" s="137">
        <v>5.5</v>
      </c>
      <c r="E351" s="156">
        <v>6</v>
      </c>
      <c r="F351" s="60">
        <f t="shared" si="30"/>
        <v>5.75</v>
      </c>
      <c r="G351" s="61">
        <f t="shared" si="31"/>
        <v>11.5</v>
      </c>
      <c r="H351" s="323">
        <v>6</v>
      </c>
      <c r="I351" s="62">
        <f t="shared" si="32"/>
        <v>12</v>
      </c>
      <c r="J351" s="44"/>
      <c r="K351" s="62">
        <f t="shared" si="33"/>
        <v>12</v>
      </c>
      <c r="L351" s="64"/>
      <c r="M351" s="20" t="str">
        <f t="shared" si="34"/>
        <v>Synthèse</v>
      </c>
      <c r="N351" t="str">
        <f t="shared" si="35"/>
        <v>oui</v>
      </c>
      <c r="O351" s="313" t="s">
        <v>657</v>
      </c>
      <c r="P351" s="313" t="s">
        <v>356</v>
      </c>
      <c r="Q351" s="364" t="s">
        <v>2208</v>
      </c>
      <c r="R351" s="323">
        <v>6</v>
      </c>
    </row>
    <row r="352" spans="1:18" ht="20.25">
      <c r="A352" s="17">
        <v>345</v>
      </c>
      <c r="B352" s="123" t="s">
        <v>657</v>
      </c>
      <c r="C352" s="123" t="s">
        <v>658</v>
      </c>
      <c r="D352" s="137">
        <v>6.25</v>
      </c>
      <c r="E352" s="156">
        <v>4.5</v>
      </c>
      <c r="F352" s="60">
        <f t="shared" si="30"/>
        <v>5.375</v>
      </c>
      <c r="G352" s="61">
        <f t="shared" si="31"/>
        <v>10.75</v>
      </c>
      <c r="H352" s="323">
        <v>10</v>
      </c>
      <c r="I352" s="62">
        <f t="shared" si="32"/>
        <v>20</v>
      </c>
      <c r="J352" s="44"/>
      <c r="K352" s="62">
        <f t="shared" si="33"/>
        <v>20</v>
      </c>
      <c r="L352" s="64"/>
      <c r="M352" s="20" t="str">
        <f t="shared" si="34"/>
        <v>Synthèse</v>
      </c>
      <c r="N352" t="str">
        <f t="shared" si="35"/>
        <v>oui</v>
      </c>
      <c r="O352" s="313" t="s">
        <v>657</v>
      </c>
      <c r="P352" s="313" t="s">
        <v>658</v>
      </c>
      <c r="Q352" s="364" t="s">
        <v>2209</v>
      </c>
      <c r="R352" s="323">
        <v>10</v>
      </c>
    </row>
    <row r="353" spans="1:18" ht="40.5">
      <c r="A353" s="17">
        <v>346</v>
      </c>
      <c r="B353" s="123" t="s">
        <v>659</v>
      </c>
      <c r="C353" s="123" t="s">
        <v>660</v>
      </c>
      <c r="D353" s="137">
        <v>9.25</v>
      </c>
      <c r="E353" s="156">
        <v>14.25</v>
      </c>
      <c r="F353" s="60">
        <f t="shared" si="30"/>
        <v>11.75</v>
      </c>
      <c r="G353" s="61">
        <f t="shared" si="31"/>
        <v>23.5</v>
      </c>
      <c r="H353" s="365"/>
      <c r="I353" s="62">
        <f t="shared" si="32"/>
        <v>23.5</v>
      </c>
      <c r="J353" s="44"/>
      <c r="K353" s="62">
        <f t="shared" si="33"/>
        <v>23.5</v>
      </c>
      <c r="L353" s="64"/>
      <c r="M353" s="20" t="str">
        <f t="shared" si="34"/>
        <v>Juin</v>
      </c>
      <c r="N353" t="str">
        <f t="shared" si="35"/>
        <v>oui</v>
      </c>
      <c r="O353" s="313" t="s">
        <v>659</v>
      </c>
      <c r="P353" s="313" t="s">
        <v>660</v>
      </c>
      <c r="Q353" s="364"/>
      <c r="R353" s="365"/>
    </row>
    <row r="354" spans="1:18" ht="20.25">
      <c r="A354" s="17">
        <v>347</v>
      </c>
      <c r="B354" s="123" t="s">
        <v>661</v>
      </c>
      <c r="C354" s="123" t="s">
        <v>94</v>
      </c>
      <c r="D354" s="137">
        <v>6.25</v>
      </c>
      <c r="E354" s="156">
        <v>12.75</v>
      </c>
      <c r="F354" s="60">
        <f t="shared" si="30"/>
        <v>9.5</v>
      </c>
      <c r="G354" s="61">
        <f t="shared" si="31"/>
        <v>19</v>
      </c>
      <c r="H354" s="365"/>
      <c r="I354" s="62">
        <f t="shared" si="32"/>
        <v>19</v>
      </c>
      <c r="J354" s="44"/>
      <c r="K354" s="62">
        <f t="shared" si="33"/>
        <v>19</v>
      </c>
      <c r="L354" s="64"/>
      <c r="M354" s="20" t="str">
        <f t="shared" si="34"/>
        <v>Juin</v>
      </c>
      <c r="N354" t="str">
        <f t="shared" si="35"/>
        <v>oui</v>
      </c>
      <c r="O354" s="313" t="s">
        <v>661</v>
      </c>
      <c r="P354" s="313" t="s">
        <v>94</v>
      </c>
      <c r="Q354" s="364"/>
      <c r="R354" s="365"/>
    </row>
    <row r="355" spans="1:18" ht="20.25">
      <c r="A355" s="17">
        <v>348</v>
      </c>
      <c r="B355" s="123" t="s">
        <v>662</v>
      </c>
      <c r="C355" s="123" t="s">
        <v>53</v>
      </c>
      <c r="D355" s="137">
        <v>13</v>
      </c>
      <c r="E355" s="156">
        <v>6.25</v>
      </c>
      <c r="F355" s="60">
        <f t="shared" si="30"/>
        <v>9.625</v>
      </c>
      <c r="G355" s="61">
        <f t="shared" si="31"/>
        <v>19.25</v>
      </c>
      <c r="H355" s="323">
        <v>9.5</v>
      </c>
      <c r="I355" s="62">
        <f t="shared" si="32"/>
        <v>19.25</v>
      </c>
      <c r="J355" s="44"/>
      <c r="K355" s="62">
        <f t="shared" si="33"/>
        <v>19.25</v>
      </c>
      <c r="L355" s="64"/>
      <c r="M355" s="20" t="str">
        <f t="shared" si="34"/>
        <v>Synthèse</v>
      </c>
      <c r="N355" t="str">
        <f t="shared" si="35"/>
        <v>oui</v>
      </c>
      <c r="O355" s="313" t="s">
        <v>662</v>
      </c>
      <c r="P355" s="313" t="s">
        <v>53</v>
      </c>
      <c r="Q355" s="364" t="s">
        <v>2210</v>
      </c>
      <c r="R355" s="323">
        <v>9.5</v>
      </c>
    </row>
    <row r="356" spans="1:18" ht="40.5">
      <c r="A356" s="17">
        <v>349</v>
      </c>
      <c r="B356" s="123" t="s">
        <v>663</v>
      </c>
      <c r="C356" s="123" t="s">
        <v>664</v>
      </c>
      <c r="D356" s="137">
        <v>7.25</v>
      </c>
      <c r="E356" s="156">
        <v>8.25</v>
      </c>
      <c r="F356" s="60">
        <f t="shared" si="30"/>
        <v>7.75</v>
      </c>
      <c r="G356" s="61">
        <f t="shared" si="31"/>
        <v>15.5</v>
      </c>
      <c r="H356" s="323">
        <v>9</v>
      </c>
      <c r="I356" s="62">
        <f t="shared" si="32"/>
        <v>18</v>
      </c>
      <c r="J356" s="44"/>
      <c r="K356" s="62">
        <f t="shared" si="33"/>
        <v>18</v>
      </c>
      <c r="L356" s="64"/>
      <c r="M356" s="20" t="str">
        <f t="shared" si="34"/>
        <v>Synthèse</v>
      </c>
      <c r="N356" t="str">
        <f t="shared" si="35"/>
        <v>oui</v>
      </c>
      <c r="O356" s="313" t="s">
        <v>663</v>
      </c>
      <c r="P356" s="313" t="s">
        <v>664</v>
      </c>
      <c r="Q356" s="364" t="s">
        <v>2211</v>
      </c>
      <c r="R356" s="323">
        <v>9</v>
      </c>
    </row>
    <row r="357" spans="1:18" ht="20.25">
      <c r="A357" s="17">
        <v>350</v>
      </c>
      <c r="B357" s="123" t="s">
        <v>665</v>
      </c>
      <c r="C357" s="123" t="s">
        <v>51</v>
      </c>
      <c r="D357" s="137">
        <v>5</v>
      </c>
      <c r="E357" s="156">
        <v>4.5</v>
      </c>
      <c r="F357" s="60">
        <f t="shared" si="30"/>
        <v>4.75</v>
      </c>
      <c r="G357" s="61">
        <f t="shared" si="31"/>
        <v>9.5</v>
      </c>
      <c r="H357" s="323">
        <v>8.5</v>
      </c>
      <c r="I357" s="62">
        <f t="shared" si="32"/>
        <v>17</v>
      </c>
      <c r="J357" s="44"/>
      <c r="K357" s="62">
        <f t="shared" si="33"/>
        <v>17</v>
      </c>
      <c r="L357" s="64"/>
      <c r="M357" s="20" t="str">
        <f t="shared" si="34"/>
        <v>Synthèse</v>
      </c>
      <c r="N357" t="str">
        <f t="shared" si="35"/>
        <v>oui</v>
      </c>
      <c r="O357" s="313" t="s">
        <v>665</v>
      </c>
      <c r="P357" s="313" t="s">
        <v>51</v>
      </c>
      <c r="Q357" s="364" t="s">
        <v>2212</v>
      </c>
      <c r="R357" s="323">
        <v>8.5</v>
      </c>
    </row>
    <row r="358" spans="1:18" ht="20.25">
      <c r="A358" s="17">
        <v>351</v>
      </c>
      <c r="B358" s="123" t="s">
        <v>786</v>
      </c>
      <c r="C358" s="123" t="s">
        <v>787</v>
      </c>
      <c r="D358" s="137">
        <v>3.75</v>
      </c>
      <c r="E358" s="156">
        <v>7.25</v>
      </c>
      <c r="F358" s="60">
        <f t="shared" si="30"/>
        <v>5.5</v>
      </c>
      <c r="G358" s="61">
        <f t="shared" si="31"/>
        <v>11</v>
      </c>
      <c r="H358" s="323">
        <v>14</v>
      </c>
      <c r="I358" s="62">
        <f t="shared" si="32"/>
        <v>28</v>
      </c>
      <c r="J358" s="44"/>
      <c r="K358" s="62">
        <f t="shared" si="33"/>
        <v>28</v>
      </c>
      <c r="L358" s="64"/>
      <c r="M358" s="20" t="str">
        <f t="shared" si="34"/>
        <v>Synthèse</v>
      </c>
      <c r="N358" t="str">
        <f t="shared" si="35"/>
        <v>oui</v>
      </c>
      <c r="O358" s="313" t="s">
        <v>786</v>
      </c>
      <c r="P358" s="313" t="s">
        <v>787</v>
      </c>
      <c r="Q358" s="364" t="s">
        <v>2213</v>
      </c>
      <c r="R358" s="323">
        <v>14</v>
      </c>
    </row>
    <row r="359" spans="1:18" ht="20.25">
      <c r="A359" s="17">
        <v>352</v>
      </c>
      <c r="B359" s="123" t="s">
        <v>666</v>
      </c>
      <c r="C359" s="123" t="s">
        <v>667</v>
      </c>
      <c r="D359" s="137">
        <v>10</v>
      </c>
      <c r="E359" s="156">
        <v>14.5</v>
      </c>
      <c r="F359" s="60">
        <f t="shared" si="30"/>
        <v>12.25</v>
      </c>
      <c r="G359" s="61">
        <f t="shared" si="31"/>
        <v>24.5</v>
      </c>
      <c r="H359" s="365"/>
      <c r="I359" s="62">
        <f t="shared" si="32"/>
        <v>24.5</v>
      </c>
      <c r="J359" s="44"/>
      <c r="K359" s="62">
        <f t="shared" si="33"/>
        <v>24.5</v>
      </c>
      <c r="L359" s="64"/>
      <c r="M359" s="20" t="str">
        <f t="shared" si="34"/>
        <v>Juin</v>
      </c>
      <c r="N359" t="str">
        <f t="shared" si="35"/>
        <v>oui</v>
      </c>
      <c r="O359" s="313" t="s">
        <v>666</v>
      </c>
      <c r="P359" s="313" t="s">
        <v>667</v>
      </c>
      <c r="Q359" s="364"/>
      <c r="R359" s="365"/>
    </row>
    <row r="360" spans="1:18" ht="20.25">
      <c r="A360" s="17">
        <v>353</v>
      </c>
      <c r="B360" s="123" t="s">
        <v>668</v>
      </c>
      <c r="C360" s="123" t="s">
        <v>52</v>
      </c>
      <c r="D360" s="137">
        <v>10.75</v>
      </c>
      <c r="E360" s="156">
        <v>11.5</v>
      </c>
      <c r="F360" s="60">
        <f t="shared" si="30"/>
        <v>11.125</v>
      </c>
      <c r="G360" s="61">
        <f t="shared" si="31"/>
        <v>22.25</v>
      </c>
      <c r="H360" s="365"/>
      <c r="I360" s="62">
        <f t="shared" si="32"/>
        <v>22.25</v>
      </c>
      <c r="J360" s="44"/>
      <c r="K360" s="62">
        <f t="shared" si="33"/>
        <v>22.25</v>
      </c>
      <c r="L360" s="64"/>
      <c r="M360" s="20" t="str">
        <f t="shared" si="34"/>
        <v>Juin</v>
      </c>
      <c r="N360" t="str">
        <f t="shared" si="35"/>
        <v>oui</v>
      </c>
      <c r="O360" s="313" t="s">
        <v>668</v>
      </c>
      <c r="P360" s="313" t="s">
        <v>52</v>
      </c>
      <c r="Q360" s="364"/>
      <c r="R360" s="365"/>
    </row>
    <row r="361" spans="1:18" ht="20.25">
      <c r="A361" s="17">
        <v>354</v>
      </c>
      <c r="B361" s="123" t="s">
        <v>124</v>
      </c>
      <c r="C361" s="123" t="s">
        <v>669</v>
      </c>
      <c r="D361" s="137">
        <v>8.5</v>
      </c>
      <c r="E361" s="156">
        <v>6.5</v>
      </c>
      <c r="F361" s="60">
        <f t="shared" si="30"/>
        <v>7.5</v>
      </c>
      <c r="G361" s="61">
        <f t="shared" si="31"/>
        <v>15</v>
      </c>
      <c r="H361" s="323">
        <v>8.5</v>
      </c>
      <c r="I361" s="62">
        <f t="shared" si="32"/>
        <v>17</v>
      </c>
      <c r="J361" s="44"/>
      <c r="K361" s="62">
        <f t="shared" si="33"/>
        <v>17</v>
      </c>
      <c r="L361" s="64"/>
      <c r="M361" s="20" t="str">
        <f t="shared" si="34"/>
        <v>Synthèse</v>
      </c>
      <c r="N361" t="str">
        <f t="shared" si="35"/>
        <v>oui</v>
      </c>
      <c r="O361" s="313" t="s">
        <v>124</v>
      </c>
      <c r="P361" s="313" t="s">
        <v>669</v>
      </c>
      <c r="Q361" s="364" t="s">
        <v>2214</v>
      </c>
      <c r="R361" s="323">
        <v>8.5</v>
      </c>
    </row>
    <row r="362" spans="1:18" ht="20.25">
      <c r="A362" s="17">
        <v>355</v>
      </c>
      <c r="B362" s="123" t="s">
        <v>670</v>
      </c>
      <c r="C362" s="123" t="s">
        <v>671</v>
      </c>
      <c r="D362" s="137">
        <v>8.75</v>
      </c>
      <c r="E362" s="156">
        <v>8.25</v>
      </c>
      <c r="F362" s="60">
        <f t="shared" si="30"/>
        <v>8.5</v>
      </c>
      <c r="G362" s="61">
        <f t="shared" si="31"/>
        <v>17</v>
      </c>
      <c r="H362" s="365"/>
      <c r="I362" s="62">
        <f t="shared" si="32"/>
        <v>17</v>
      </c>
      <c r="J362" s="44"/>
      <c r="K362" s="62">
        <f t="shared" si="33"/>
        <v>17</v>
      </c>
      <c r="L362" s="64"/>
      <c r="M362" s="20" t="str">
        <f t="shared" si="34"/>
        <v>Juin</v>
      </c>
      <c r="N362" t="str">
        <f t="shared" si="35"/>
        <v>oui</v>
      </c>
      <c r="O362" s="313" t="s">
        <v>670</v>
      </c>
      <c r="P362" s="313" t="s">
        <v>671</v>
      </c>
      <c r="Q362" s="364"/>
      <c r="R362" s="365"/>
    </row>
    <row r="363" spans="1:18" ht="20.25">
      <c r="A363" s="17">
        <v>356</v>
      </c>
      <c r="B363" s="123" t="s">
        <v>672</v>
      </c>
      <c r="C363" s="123" t="s">
        <v>673</v>
      </c>
      <c r="D363" s="137">
        <v>3.5</v>
      </c>
      <c r="E363" s="156">
        <v>9</v>
      </c>
      <c r="F363" s="60">
        <f t="shared" si="30"/>
        <v>6.25</v>
      </c>
      <c r="G363" s="61">
        <f t="shared" si="31"/>
        <v>12.5</v>
      </c>
      <c r="H363" s="323">
        <v>9.5</v>
      </c>
      <c r="I363" s="62">
        <f t="shared" si="32"/>
        <v>19</v>
      </c>
      <c r="J363" s="44"/>
      <c r="K363" s="62">
        <f t="shared" si="33"/>
        <v>19</v>
      </c>
      <c r="L363" s="64"/>
      <c r="M363" s="20" t="str">
        <f t="shared" si="34"/>
        <v>Synthèse</v>
      </c>
      <c r="N363" t="str">
        <f t="shared" si="35"/>
        <v>oui</v>
      </c>
      <c r="O363" s="313" t="s">
        <v>672</v>
      </c>
      <c r="P363" s="313" t="s">
        <v>673</v>
      </c>
      <c r="Q363" s="364" t="s">
        <v>2215</v>
      </c>
      <c r="R363" s="323">
        <v>9.5</v>
      </c>
    </row>
    <row r="364" spans="1:18" ht="20.25">
      <c r="A364" s="17">
        <v>357</v>
      </c>
      <c r="B364" s="123" t="s">
        <v>674</v>
      </c>
      <c r="C364" s="123" t="s">
        <v>675</v>
      </c>
      <c r="D364" s="137">
        <v>6.5</v>
      </c>
      <c r="E364" s="156">
        <v>8</v>
      </c>
      <c r="F364" s="60">
        <f t="shared" si="30"/>
        <v>7.25</v>
      </c>
      <c r="G364" s="61">
        <f t="shared" si="31"/>
        <v>14.5</v>
      </c>
      <c r="H364" s="323">
        <v>7</v>
      </c>
      <c r="I364" s="62">
        <f t="shared" si="32"/>
        <v>14.5</v>
      </c>
      <c r="J364" s="44"/>
      <c r="K364" s="62">
        <f t="shared" si="33"/>
        <v>14.5</v>
      </c>
      <c r="L364" s="64"/>
      <c r="M364" s="20" t="str">
        <f t="shared" si="34"/>
        <v>Synthèse</v>
      </c>
      <c r="N364" t="str">
        <f t="shared" si="35"/>
        <v>oui</v>
      </c>
      <c r="O364" s="313" t="s">
        <v>674</v>
      </c>
      <c r="P364" s="313" t="s">
        <v>675</v>
      </c>
      <c r="Q364" s="364" t="s">
        <v>2216</v>
      </c>
      <c r="R364" s="323">
        <v>7</v>
      </c>
    </row>
    <row r="365" spans="1:18" ht="40.5">
      <c r="A365" s="17">
        <v>358</v>
      </c>
      <c r="B365" s="123" t="s">
        <v>676</v>
      </c>
      <c r="C365" s="123" t="s">
        <v>677</v>
      </c>
      <c r="D365" s="137">
        <v>9.75</v>
      </c>
      <c r="E365" s="156">
        <v>12.25</v>
      </c>
      <c r="F365" s="60">
        <f t="shared" si="30"/>
        <v>11</v>
      </c>
      <c r="G365" s="61">
        <f t="shared" si="31"/>
        <v>22</v>
      </c>
      <c r="H365" s="365"/>
      <c r="I365" s="62">
        <f t="shared" si="32"/>
        <v>22</v>
      </c>
      <c r="J365" s="44"/>
      <c r="K365" s="62">
        <f t="shared" si="33"/>
        <v>22</v>
      </c>
      <c r="L365" s="64"/>
      <c r="M365" s="20" t="str">
        <f t="shared" si="34"/>
        <v>Juin</v>
      </c>
      <c r="N365" t="str">
        <f t="shared" si="35"/>
        <v>oui</v>
      </c>
      <c r="O365" s="313" t="s">
        <v>676</v>
      </c>
      <c r="P365" s="313" t="s">
        <v>677</v>
      </c>
      <c r="Q365" s="364"/>
      <c r="R365" s="365"/>
    </row>
    <row r="366" spans="1:18" ht="20.25">
      <c r="A366" s="17">
        <v>359</v>
      </c>
      <c r="B366" s="123" t="s">
        <v>678</v>
      </c>
      <c r="C366" s="123" t="s">
        <v>679</v>
      </c>
      <c r="D366" s="137">
        <v>5.5</v>
      </c>
      <c r="E366" s="156">
        <v>6</v>
      </c>
      <c r="F366" s="60">
        <f t="shared" si="30"/>
        <v>5.75</v>
      </c>
      <c r="G366" s="61">
        <f t="shared" si="31"/>
        <v>11.5</v>
      </c>
      <c r="H366" s="323">
        <v>7</v>
      </c>
      <c r="I366" s="62">
        <f t="shared" si="32"/>
        <v>14</v>
      </c>
      <c r="J366" s="44"/>
      <c r="K366" s="62">
        <f t="shared" si="33"/>
        <v>14</v>
      </c>
      <c r="L366" s="64"/>
      <c r="M366" s="20" t="str">
        <f t="shared" si="34"/>
        <v>Synthèse</v>
      </c>
      <c r="N366" t="str">
        <f t="shared" si="35"/>
        <v>oui</v>
      </c>
      <c r="O366" s="313" t="s">
        <v>678</v>
      </c>
      <c r="P366" s="313" t="s">
        <v>679</v>
      </c>
      <c r="Q366" s="364" t="s">
        <v>2217</v>
      </c>
      <c r="R366" s="323">
        <v>7</v>
      </c>
    </row>
    <row r="367" spans="1:18" ht="40.5">
      <c r="A367" s="17">
        <v>360</v>
      </c>
      <c r="B367" s="123" t="s">
        <v>680</v>
      </c>
      <c r="C367" s="123" t="s">
        <v>681</v>
      </c>
      <c r="D367" s="137">
        <v>7</v>
      </c>
      <c r="E367" s="156">
        <v>9</v>
      </c>
      <c r="F367" s="60">
        <f t="shared" si="30"/>
        <v>8</v>
      </c>
      <c r="G367" s="61">
        <f t="shared" si="31"/>
        <v>16</v>
      </c>
      <c r="H367" s="323">
        <v>9</v>
      </c>
      <c r="I367" s="62">
        <f t="shared" si="32"/>
        <v>18</v>
      </c>
      <c r="J367" s="44"/>
      <c r="K367" s="62">
        <f t="shared" si="33"/>
        <v>18</v>
      </c>
      <c r="L367" s="64"/>
      <c r="M367" s="20" t="str">
        <f t="shared" si="34"/>
        <v>Synthèse</v>
      </c>
      <c r="N367" t="str">
        <f t="shared" si="35"/>
        <v>oui</v>
      </c>
      <c r="O367" s="313" t="s">
        <v>680</v>
      </c>
      <c r="P367" s="313" t="s">
        <v>681</v>
      </c>
      <c r="Q367" s="364" t="s">
        <v>2218</v>
      </c>
      <c r="R367" s="323">
        <v>9</v>
      </c>
    </row>
    <row r="368" spans="1:18" ht="20.25">
      <c r="A368" s="17">
        <v>361</v>
      </c>
      <c r="B368" s="123" t="s">
        <v>682</v>
      </c>
      <c r="C368" s="123" t="s">
        <v>438</v>
      </c>
      <c r="D368" s="137">
        <v>6.75</v>
      </c>
      <c r="E368" s="156">
        <v>6</v>
      </c>
      <c r="F368" s="60">
        <f t="shared" si="30"/>
        <v>6.375</v>
      </c>
      <c r="G368" s="61">
        <f t="shared" si="31"/>
        <v>12.75</v>
      </c>
      <c r="H368" s="323">
        <v>8</v>
      </c>
      <c r="I368" s="62">
        <f t="shared" si="32"/>
        <v>16</v>
      </c>
      <c r="J368" s="44"/>
      <c r="K368" s="62">
        <f t="shared" si="33"/>
        <v>16</v>
      </c>
      <c r="L368" s="64"/>
      <c r="M368" s="20" t="str">
        <f t="shared" si="34"/>
        <v>Synthèse</v>
      </c>
      <c r="N368" t="str">
        <f t="shared" si="35"/>
        <v>oui</v>
      </c>
      <c r="O368" s="313" t="s">
        <v>682</v>
      </c>
      <c r="P368" s="313" t="s">
        <v>438</v>
      </c>
      <c r="Q368" s="364" t="s">
        <v>2219</v>
      </c>
      <c r="R368" s="323">
        <v>8</v>
      </c>
    </row>
    <row r="369" spans="1:18" ht="20.25">
      <c r="A369" s="17">
        <v>362</v>
      </c>
      <c r="B369" s="123" t="s">
        <v>683</v>
      </c>
      <c r="C369" s="123" t="s">
        <v>684</v>
      </c>
      <c r="D369" s="137">
        <v>5.5</v>
      </c>
      <c r="E369" s="156">
        <v>8.75</v>
      </c>
      <c r="F369" s="60">
        <f t="shared" si="30"/>
        <v>7.125</v>
      </c>
      <c r="G369" s="61">
        <f t="shared" si="31"/>
        <v>14.25</v>
      </c>
      <c r="H369" s="323">
        <v>7</v>
      </c>
      <c r="I369" s="62">
        <f t="shared" si="32"/>
        <v>14.25</v>
      </c>
      <c r="J369" s="44"/>
      <c r="K369" s="62">
        <f t="shared" si="33"/>
        <v>14.25</v>
      </c>
      <c r="L369" s="64"/>
      <c r="M369" s="20" t="str">
        <f t="shared" si="34"/>
        <v>Synthèse</v>
      </c>
      <c r="N369" t="str">
        <f t="shared" si="35"/>
        <v>oui</v>
      </c>
      <c r="O369" s="313" t="s">
        <v>683</v>
      </c>
      <c r="P369" s="313" t="s">
        <v>684</v>
      </c>
      <c r="Q369" s="364" t="s">
        <v>2220</v>
      </c>
      <c r="R369" s="323">
        <v>7</v>
      </c>
    </row>
    <row r="370" spans="1:18" ht="20.25">
      <c r="A370" s="17">
        <v>363</v>
      </c>
      <c r="B370" s="123" t="s">
        <v>685</v>
      </c>
      <c r="C370" s="123" t="s">
        <v>106</v>
      </c>
      <c r="D370" s="137">
        <v>7.5</v>
      </c>
      <c r="E370" s="156">
        <v>6.5</v>
      </c>
      <c r="F370" s="60">
        <f t="shared" si="30"/>
        <v>7</v>
      </c>
      <c r="G370" s="61">
        <f t="shared" si="31"/>
        <v>14</v>
      </c>
      <c r="H370" s="365"/>
      <c r="I370" s="62">
        <f t="shared" si="32"/>
        <v>14</v>
      </c>
      <c r="J370" s="44"/>
      <c r="K370" s="62">
        <f t="shared" si="33"/>
        <v>14</v>
      </c>
      <c r="L370" s="64"/>
      <c r="M370" s="20" t="str">
        <f t="shared" si="34"/>
        <v>Juin</v>
      </c>
      <c r="N370" t="str">
        <f t="shared" si="35"/>
        <v>oui</v>
      </c>
      <c r="O370" s="313" t="s">
        <v>685</v>
      </c>
      <c r="P370" s="313" t="s">
        <v>106</v>
      </c>
      <c r="Q370" s="364"/>
      <c r="R370" s="365"/>
    </row>
    <row r="371" spans="1:18" ht="20.25">
      <c r="A371" s="17">
        <v>364</v>
      </c>
      <c r="B371" s="123" t="s">
        <v>686</v>
      </c>
      <c r="C371" s="123" t="s">
        <v>687</v>
      </c>
      <c r="D371" s="137">
        <v>11.5</v>
      </c>
      <c r="E371" s="156">
        <v>13.25</v>
      </c>
      <c r="F371" s="60">
        <f t="shared" si="30"/>
        <v>12.375</v>
      </c>
      <c r="G371" s="61">
        <f t="shared" si="31"/>
        <v>24.75</v>
      </c>
      <c r="H371" s="365"/>
      <c r="I371" s="62">
        <f t="shared" si="32"/>
        <v>24.75</v>
      </c>
      <c r="J371" s="44"/>
      <c r="K371" s="62">
        <f t="shared" si="33"/>
        <v>24.75</v>
      </c>
      <c r="L371" s="64"/>
      <c r="M371" s="20" t="str">
        <f t="shared" si="34"/>
        <v>Juin</v>
      </c>
      <c r="N371" t="str">
        <f t="shared" si="35"/>
        <v>oui</v>
      </c>
      <c r="O371" s="313" t="s">
        <v>686</v>
      </c>
      <c r="P371" s="313" t="s">
        <v>687</v>
      </c>
      <c r="Q371" s="364"/>
      <c r="R371" s="365"/>
    </row>
    <row r="372" spans="1:18" ht="20.25">
      <c r="A372" s="17">
        <v>365</v>
      </c>
      <c r="B372" s="123" t="s">
        <v>688</v>
      </c>
      <c r="C372" s="123" t="s">
        <v>689</v>
      </c>
      <c r="D372" s="137">
        <v>9.75</v>
      </c>
      <c r="E372" s="156">
        <v>10.5</v>
      </c>
      <c r="F372" s="60">
        <f t="shared" si="30"/>
        <v>10.125</v>
      </c>
      <c r="G372" s="61">
        <f t="shared" si="31"/>
        <v>20.25</v>
      </c>
      <c r="H372" s="365"/>
      <c r="I372" s="62">
        <f t="shared" si="32"/>
        <v>20.25</v>
      </c>
      <c r="J372" s="44"/>
      <c r="K372" s="62">
        <f t="shared" si="33"/>
        <v>20.25</v>
      </c>
      <c r="L372" s="64"/>
      <c r="M372" s="20" t="str">
        <f t="shared" si="34"/>
        <v>Juin</v>
      </c>
      <c r="N372" t="str">
        <f t="shared" si="35"/>
        <v>oui</v>
      </c>
      <c r="O372" s="313" t="s">
        <v>688</v>
      </c>
      <c r="P372" s="313" t="s">
        <v>689</v>
      </c>
      <c r="Q372" s="364"/>
      <c r="R372" s="365"/>
    </row>
    <row r="373" spans="1:18" ht="20.25">
      <c r="A373" s="17">
        <v>366</v>
      </c>
      <c r="B373" s="123" t="s">
        <v>690</v>
      </c>
      <c r="C373" s="123" t="s">
        <v>691</v>
      </c>
      <c r="D373" s="137">
        <v>6</v>
      </c>
      <c r="E373" s="156">
        <v>9</v>
      </c>
      <c r="F373" s="60">
        <f t="shared" si="30"/>
        <v>7.5</v>
      </c>
      <c r="G373" s="61">
        <f t="shared" si="31"/>
        <v>15</v>
      </c>
      <c r="H373" s="323">
        <v>7.5</v>
      </c>
      <c r="I373" s="62">
        <f t="shared" si="32"/>
        <v>15</v>
      </c>
      <c r="J373" s="44"/>
      <c r="K373" s="62">
        <f t="shared" si="33"/>
        <v>15</v>
      </c>
      <c r="L373" s="64"/>
      <c r="M373" s="20" t="str">
        <f t="shared" si="34"/>
        <v>Synthèse</v>
      </c>
      <c r="N373" t="str">
        <f t="shared" si="35"/>
        <v>oui</v>
      </c>
      <c r="O373" s="313" t="s">
        <v>690</v>
      </c>
      <c r="P373" s="313" t="s">
        <v>691</v>
      </c>
      <c r="Q373" s="364" t="s">
        <v>2221</v>
      </c>
      <c r="R373" s="323">
        <v>7.5</v>
      </c>
    </row>
    <row r="374" spans="1:18" ht="20.25">
      <c r="A374" s="17">
        <v>367</v>
      </c>
      <c r="B374" s="123" t="s">
        <v>692</v>
      </c>
      <c r="C374" s="123" t="s">
        <v>693</v>
      </c>
      <c r="D374" s="137">
        <v>10.5</v>
      </c>
      <c r="E374" s="156">
        <v>13.75</v>
      </c>
      <c r="F374" s="60">
        <f t="shared" si="30"/>
        <v>12.125</v>
      </c>
      <c r="G374" s="61">
        <f t="shared" si="31"/>
        <v>24.25</v>
      </c>
      <c r="H374" s="365"/>
      <c r="I374" s="62">
        <f t="shared" si="32"/>
        <v>24.25</v>
      </c>
      <c r="J374" s="44"/>
      <c r="K374" s="62">
        <f t="shared" si="33"/>
        <v>24.25</v>
      </c>
      <c r="L374" s="64"/>
      <c r="M374" s="20" t="str">
        <f t="shared" si="34"/>
        <v>Juin</v>
      </c>
      <c r="N374" t="str">
        <f t="shared" si="35"/>
        <v>oui</v>
      </c>
      <c r="O374" s="313" t="s">
        <v>692</v>
      </c>
      <c r="P374" s="313" t="s">
        <v>693</v>
      </c>
      <c r="Q374" s="364"/>
      <c r="R374" s="365"/>
    </row>
    <row r="375" spans="1:18" ht="20.25">
      <c r="A375" s="17">
        <v>368</v>
      </c>
      <c r="B375" s="123" t="s">
        <v>692</v>
      </c>
      <c r="C375" s="123" t="s">
        <v>41</v>
      </c>
      <c r="D375" s="137">
        <v>4.5</v>
      </c>
      <c r="E375" s="156">
        <v>9.25</v>
      </c>
      <c r="F375" s="60">
        <f t="shared" si="30"/>
        <v>6.875</v>
      </c>
      <c r="G375" s="61">
        <f t="shared" si="31"/>
        <v>13.75</v>
      </c>
      <c r="H375" s="323">
        <v>6</v>
      </c>
      <c r="I375" s="62">
        <f t="shared" si="32"/>
        <v>13.75</v>
      </c>
      <c r="J375" s="44"/>
      <c r="K375" s="62">
        <f t="shared" si="33"/>
        <v>13.75</v>
      </c>
      <c r="L375" s="64"/>
      <c r="M375" s="20" t="str">
        <f t="shared" si="34"/>
        <v>Synthèse</v>
      </c>
      <c r="N375" t="str">
        <f t="shared" si="35"/>
        <v>oui</v>
      </c>
      <c r="O375" s="313" t="s">
        <v>692</v>
      </c>
      <c r="P375" s="313" t="s">
        <v>41</v>
      </c>
      <c r="Q375" s="364" t="s">
        <v>2222</v>
      </c>
      <c r="R375" s="323">
        <v>6</v>
      </c>
    </row>
    <row r="376" spans="1:18" ht="20.25">
      <c r="A376" s="17">
        <v>369</v>
      </c>
      <c r="B376" s="123" t="s">
        <v>694</v>
      </c>
      <c r="C376" s="123" t="s">
        <v>695</v>
      </c>
      <c r="D376" s="137">
        <v>7.5</v>
      </c>
      <c r="E376" s="156">
        <v>5</v>
      </c>
      <c r="F376" s="60">
        <f t="shared" si="30"/>
        <v>6.25</v>
      </c>
      <c r="G376" s="61">
        <f t="shared" si="31"/>
        <v>12.5</v>
      </c>
      <c r="H376" s="365"/>
      <c r="I376" s="62">
        <f t="shared" si="32"/>
        <v>12.5</v>
      </c>
      <c r="J376" s="44"/>
      <c r="K376" s="62">
        <f t="shared" si="33"/>
        <v>12.5</v>
      </c>
      <c r="L376" s="64"/>
      <c r="M376" s="20" t="str">
        <f t="shared" si="34"/>
        <v>Juin</v>
      </c>
      <c r="N376" t="str">
        <f t="shared" si="35"/>
        <v>oui</v>
      </c>
      <c r="O376" s="313" t="s">
        <v>694</v>
      </c>
      <c r="P376" s="313" t="s">
        <v>695</v>
      </c>
      <c r="Q376" s="364"/>
      <c r="R376" s="365"/>
    </row>
    <row r="377" spans="1:18" ht="20.25">
      <c r="A377" s="17">
        <v>370</v>
      </c>
      <c r="B377" s="123" t="s">
        <v>696</v>
      </c>
      <c r="C377" s="123" t="s">
        <v>208</v>
      </c>
      <c r="D377" s="137">
        <v>3.5</v>
      </c>
      <c r="E377" s="156">
        <v>2</v>
      </c>
      <c r="F377" s="60">
        <f t="shared" si="30"/>
        <v>2.75</v>
      </c>
      <c r="G377" s="61">
        <f t="shared" si="31"/>
        <v>5.5</v>
      </c>
      <c r="H377" s="323">
        <v>9</v>
      </c>
      <c r="I377" s="62">
        <f t="shared" si="32"/>
        <v>18</v>
      </c>
      <c r="J377" s="44"/>
      <c r="K377" s="62">
        <f t="shared" si="33"/>
        <v>18</v>
      </c>
      <c r="L377" s="64"/>
      <c r="M377" s="20" t="str">
        <f t="shared" si="34"/>
        <v>Synthèse</v>
      </c>
      <c r="N377" t="str">
        <f t="shared" si="35"/>
        <v>oui</v>
      </c>
      <c r="O377" s="313" t="s">
        <v>696</v>
      </c>
      <c r="P377" s="313" t="s">
        <v>208</v>
      </c>
      <c r="Q377" s="364" t="s">
        <v>2223</v>
      </c>
      <c r="R377" s="323">
        <v>9</v>
      </c>
    </row>
    <row r="378" spans="1:18" ht="20.25">
      <c r="A378" s="17">
        <v>371</v>
      </c>
      <c r="B378" s="123" t="s">
        <v>697</v>
      </c>
      <c r="C378" s="123" t="s">
        <v>698</v>
      </c>
      <c r="D378" s="137">
        <v>7</v>
      </c>
      <c r="E378" s="156">
        <v>8.25</v>
      </c>
      <c r="F378" s="60">
        <f t="shared" si="30"/>
        <v>7.625</v>
      </c>
      <c r="G378" s="61">
        <f t="shared" si="31"/>
        <v>15.25</v>
      </c>
      <c r="H378" s="365"/>
      <c r="I378" s="62">
        <f t="shared" si="32"/>
        <v>15.25</v>
      </c>
      <c r="J378" s="44"/>
      <c r="K378" s="62">
        <f t="shared" si="33"/>
        <v>15.25</v>
      </c>
      <c r="L378" s="64"/>
      <c r="M378" s="20" t="str">
        <f t="shared" si="34"/>
        <v>Juin</v>
      </c>
      <c r="N378" t="str">
        <f t="shared" si="35"/>
        <v>oui</v>
      </c>
      <c r="O378" s="313" t="s">
        <v>697</v>
      </c>
      <c r="P378" s="313" t="s">
        <v>698</v>
      </c>
      <c r="Q378" s="364"/>
      <c r="R378" s="365"/>
    </row>
    <row r="379" spans="1:18" ht="40.5">
      <c r="A379" s="17">
        <v>372</v>
      </c>
      <c r="B379" s="123" t="s">
        <v>699</v>
      </c>
      <c r="C379" s="123" t="s">
        <v>700</v>
      </c>
      <c r="D379" s="137">
        <v>3</v>
      </c>
      <c r="E379" s="156">
        <v>3.5</v>
      </c>
      <c r="F379" s="60">
        <f t="shared" si="30"/>
        <v>3.25</v>
      </c>
      <c r="G379" s="61">
        <f t="shared" si="31"/>
        <v>6.5</v>
      </c>
      <c r="H379" s="323">
        <v>6.5</v>
      </c>
      <c r="I379" s="62">
        <f t="shared" si="32"/>
        <v>13</v>
      </c>
      <c r="J379" s="44"/>
      <c r="K379" s="62">
        <f t="shared" si="33"/>
        <v>13</v>
      </c>
      <c r="L379" s="64"/>
      <c r="M379" s="20" t="str">
        <f t="shared" si="34"/>
        <v>Synthèse</v>
      </c>
      <c r="N379" t="str">
        <f t="shared" si="35"/>
        <v>oui</v>
      </c>
      <c r="O379" s="313" t="s">
        <v>699</v>
      </c>
      <c r="P379" s="313" t="s">
        <v>700</v>
      </c>
      <c r="Q379" s="364" t="s">
        <v>2224</v>
      </c>
      <c r="R379" s="323">
        <v>6.5</v>
      </c>
    </row>
    <row r="380" spans="1:18" ht="20.25">
      <c r="A380" s="17">
        <v>373</v>
      </c>
      <c r="B380" s="123" t="s">
        <v>701</v>
      </c>
      <c r="C380" s="123" t="s">
        <v>702</v>
      </c>
      <c r="D380" s="137">
        <v>8.75</v>
      </c>
      <c r="E380" s="156">
        <v>12.5</v>
      </c>
      <c r="F380" s="60">
        <f t="shared" si="30"/>
        <v>10.625</v>
      </c>
      <c r="G380" s="61">
        <f t="shared" si="31"/>
        <v>21.25</v>
      </c>
      <c r="H380" s="365"/>
      <c r="I380" s="62">
        <f t="shared" si="32"/>
        <v>21.25</v>
      </c>
      <c r="J380" s="44"/>
      <c r="K380" s="62">
        <f t="shared" si="33"/>
        <v>21.25</v>
      </c>
      <c r="L380" s="64"/>
      <c r="M380" s="20" t="str">
        <f t="shared" si="34"/>
        <v>Juin</v>
      </c>
      <c r="N380" t="str">
        <f t="shared" si="35"/>
        <v>oui</v>
      </c>
      <c r="O380" s="313" t="s">
        <v>701</v>
      </c>
      <c r="P380" s="313" t="s">
        <v>702</v>
      </c>
      <c r="Q380" s="364"/>
      <c r="R380" s="365"/>
    </row>
    <row r="381" spans="1:18" ht="20.25">
      <c r="A381" s="17">
        <v>374</v>
      </c>
      <c r="B381" s="123" t="s">
        <v>703</v>
      </c>
      <c r="C381" s="123" t="s">
        <v>704</v>
      </c>
      <c r="D381" s="137">
        <v>9.75</v>
      </c>
      <c r="E381" s="156">
        <v>7</v>
      </c>
      <c r="F381" s="60">
        <f t="shared" si="30"/>
        <v>8.375</v>
      </c>
      <c r="G381" s="61">
        <f t="shared" si="31"/>
        <v>16.75</v>
      </c>
      <c r="H381" s="365"/>
      <c r="I381" s="62">
        <f t="shared" si="32"/>
        <v>16.75</v>
      </c>
      <c r="J381" s="44"/>
      <c r="K381" s="62">
        <f t="shared" si="33"/>
        <v>16.75</v>
      </c>
      <c r="L381" s="64"/>
      <c r="M381" s="20" t="str">
        <f t="shared" si="34"/>
        <v>Juin</v>
      </c>
      <c r="N381" t="str">
        <f t="shared" si="35"/>
        <v>oui</v>
      </c>
      <c r="O381" s="313" t="s">
        <v>703</v>
      </c>
      <c r="P381" s="313" t="s">
        <v>704</v>
      </c>
      <c r="Q381" s="364"/>
      <c r="R381" s="365"/>
    </row>
    <row r="382" spans="1:18" ht="20.25">
      <c r="A382" s="17">
        <v>375</v>
      </c>
      <c r="B382" s="123" t="s">
        <v>705</v>
      </c>
      <c r="C382" s="123" t="s">
        <v>788</v>
      </c>
      <c r="D382" s="137">
        <v>8.5</v>
      </c>
      <c r="E382" s="156">
        <v>5.25</v>
      </c>
      <c r="F382" s="60">
        <f t="shared" si="30"/>
        <v>6.875</v>
      </c>
      <c r="G382" s="61">
        <f t="shared" si="31"/>
        <v>13.75</v>
      </c>
      <c r="H382" s="323">
        <v>9</v>
      </c>
      <c r="I382" s="62">
        <f t="shared" si="32"/>
        <v>18</v>
      </c>
      <c r="J382" s="44"/>
      <c r="K382" s="62">
        <f t="shared" si="33"/>
        <v>18</v>
      </c>
      <c r="L382" s="64"/>
      <c r="M382" s="20" t="str">
        <f t="shared" si="34"/>
        <v>Synthèse</v>
      </c>
      <c r="N382" t="str">
        <f t="shared" si="35"/>
        <v>oui</v>
      </c>
      <c r="O382" s="313" t="s">
        <v>705</v>
      </c>
      <c r="P382" s="313" t="s">
        <v>788</v>
      </c>
      <c r="Q382" s="364" t="s">
        <v>2225</v>
      </c>
      <c r="R382" s="323">
        <v>9</v>
      </c>
    </row>
    <row r="383" spans="1:18" ht="20.25">
      <c r="A383" s="17">
        <v>376</v>
      </c>
      <c r="B383" s="123" t="s">
        <v>707</v>
      </c>
      <c r="C383" s="123" t="s">
        <v>204</v>
      </c>
      <c r="D383" s="137">
        <v>7</v>
      </c>
      <c r="E383" s="156">
        <v>9.5</v>
      </c>
      <c r="F383" s="60">
        <f t="shared" si="30"/>
        <v>8.25</v>
      </c>
      <c r="G383" s="61">
        <f t="shared" si="31"/>
        <v>16.5</v>
      </c>
      <c r="H383" s="365"/>
      <c r="I383" s="62">
        <f t="shared" si="32"/>
        <v>16.5</v>
      </c>
      <c r="J383" s="44"/>
      <c r="K383" s="62">
        <f t="shared" si="33"/>
        <v>16.5</v>
      </c>
      <c r="L383" s="64"/>
      <c r="M383" s="20" t="str">
        <f t="shared" si="34"/>
        <v>Juin</v>
      </c>
      <c r="N383" t="str">
        <f t="shared" si="35"/>
        <v>oui</v>
      </c>
      <c r="O383" s="313" t="s">
        <v>707</v>
      </c>
      <c r="P383" s="313" t="s">
        <v>204</v>
      </c>
      <c r="Q383" s="364"/>
      <c r="R383" s="365"/>
    </row>
    <row r="384" spans="1:18" ht="20.25">
      <c r="A384" s="17">
        <v>377</v>
      </c>
      <c r="B384" s="123" t="s">
        <v>709</v>
      </c>
      <c r="C384" s="123" t="s">
        <v>710</v>
      </c>
      <c r="D384" s="137">
        <v>5</v>
      </c>
      <c r="E384" s="156">
        <v>5.5</v>
      </c>
      <c r="F384" s="60">
        <f t="shared" si="30"/>
        <v>5.25</v>
      </c>
      <c r="G384" s="61">
        <f t="shared" si="31"/>
        <v>10.5</v>
      </c>
      <c r="H384" s="323">
        <v>12</v>
      </c>
      <c r="I384" s="62">
        <f t="shared" si="32"/>
        <v>24</v>
      </c>
      <c r="J384" s="44"/>
      <c r="K384" s="62">
        <f t="shared" si="33"/>
        <v>24</v>
      </c>
      <c r="L384" s="64"/>
      <c r="M384" s="20" t="str">
        <f t="shared" si="34"/>
        <v>Synthèse</v>
      </c>
      <c r="N384" t="str">
        <f t="shared" si="35"/>
        <v>oui</v>
      </c>
      <c r="O384" s="313" t="s">
        <v>709</v>
      </c>
      <c r="P384" s="313" t="s">
        <v>710</v>
      </c>
      <c r="Q384" s="364" t="s">
        <v>2226</v>
      </c>
      <c r="R384" s="323">
        <v>12</v>
      </c>
    </row>
    <row r="385" spans="1:18" ht="20.25">
      <c r="A385" s="17">
        <v>378</v>
      </c>
      <c r="B385" s="123" t="s">
        <v>711</v>
      </c>
      <c r="C385" s="123" t="s">
        <v>234</v>
      </c>
      <c r="D385" s="137">
        <v>8.75</v>
      </c>
      <c r="E385" s="156">
        <v>10.25</v>
      </c>
      <c r="F385" s="60">
        <f t="shared" si="30"/>
        <v>9.5</v>
      </c>
      <c r="G385" s="61">
        <f t="shared" si="31"/>
        <v>19</v>
      </c>
      <c r="H385" s="365"/>
      <c r="I385" s="62">
        <f t="shared" si="32"/>
        <v>19</v>
      </c>
      <c r="J385" s="44"/>
      <c r="K385" s="62">
        <f t="shared" si="33"/>
        <v>19</v>
      </c>
      <c r="L385" s="64"/>
      <c r="M385" s="20" t="str">
        <f t="shared" si="34"/>
        <v>Juin</v>
      </c>
      <c r="N385" t="str">
        <f t="shared" si="35"/>
        <v>oui</v>
      </c>
      <c r="O385" s="313" t="s">
        <v>711</v>
      </c>
      <c r="P385" s="313" t="s">
        <v>234</v>
      </c>
      <c r="Q385" s="364"/>
      <c r="R385" s="365"/>
    </row>
    <row r="386" spans="1:18" ht="20.25">
      <c r="A386" s="17">
        <v>379</v>
      </c>
      <c r="B386" s="123" t="s">
        <v>712</v>
      </c>
      <c r="C386" s="123" t="s">
        <v>658</v>
      </c>
      <c r="D386" s="137">
        <v>2.25</v>
      </c>
      <c r="E386" s="156">
        <v>7.5</v>
      </c>
      <c r="F386" s="60">
        <f t="shared" si="30"/>
        <v>4.875</v>
      </c>
      <c r="G386" s="61">
        <f t="shared" si="31"/>
        <v>9.75</v>
      </c>
      <c r="H386" s="323">
        <v>7.5</v>
      </c>
      <c r="I386" s="62">
        <f t="shared" si="32"/>
        <v>15</v>
      </c>
      <c r="J386" s="44"/>
      <c r="K386" s="62">
        <f t="shared" si="33"/>
        <v>15</v>
      </c>
      <c r="L386" s="64"/>
      <c r="M386" s="20" t="str">
        <f t="shared" si="34"/>
        <v>Synthèse</v>
      </c>
      <c r="N386" t="str">
        <f t="shared" si="35"/>
        <v>non</v>
      </c>
      <c r="O386" s="313" t="s">
        <v>712</v>
      </c>
      <c r="P386" s="313" t="s">
        <v>695</v>
      </c>
      <c r="Q386" s="364" t="s">
        <v>2227</v>
      </c>
      <c r="R386" s="323">
        <v>7.5</v>
      </c>
    </row>
    <row r="387" spans="1:18" ht="40.5">
      <c r="A387" s="17">
        <v>380</v>
      </c>
      <c r="B387" s="123" t="s">
        <v>125</v>
      </c>
      <c r="C387" s="123" t="s">
        <v>713</v>
      </c>
      <c r="D387" s="137">
        <v>3.75</v>
      </c>
      <c r="E387" s="156">
        <v>6</v>
      </c>
      <c r="F387" s="60">
        <f t="shared" si="30"/>
        <v>4.875</v>
      </c>
      <c r="G387" s="61">
        <f t="shared" si="31"/>
        <v>9.75</v>
      </c>
      <c r="H387" s="323">
        <v>6.5</v>
      </c>
      <c r="I387" s="62">
        <f t="shared" si="32"/>
        <v>13</v>
      </c>
      <c r="J387" s="44"/>
      <c r="K387" s="62">
        <f t="shared" si="33"/>
        <v>13</v>
      </c>
      <c r="L387" s="64"/>
      <c r="M387" s="20" t="str">
        <f t="shared" si="34"/>
        <v>Synthèse</v>
      </c>
      <c r="N387" t="str">
        <f t="shared" si="35"/>
        <v>oui</v>
      </c>
      <c r="O387" s="313" t="s">
        <v>125</v>
      </c>
      <c r="P387" s="313" t="s">
        <v>713</v>
      </c>
      <c r="Q387" s="364" t="s">
        <v>2228</v>
      </c>
      <c r="R387" s="323">
        <v>6.5</v>
      </c>
    </row>
    <row r="388" spans="1:18" ht="40.5">
      <c r="A388" s="17">
        <v>381</v>
      </c>
      <c r="B388" s="123" t="s">
        <v>714</v>
      </c>
      <c r="C388" s="123" t="s">
        <v>715</v>
      </c>
      <c r="D388" s="137">
        <v>10.5</v>
      </c>
      <c r="E388" s="156">
        <v>7.5</v>
      </c>
      <c r="F388" s="60">
        <f t="shared" si="30"/>
        <v>9</v>
      </c>
      <c r="G388" s="61">
        <f t="shared" si="31"/>
        <v>18</v>
      </c>
      <c r="H388" s="323">
        <v>10</v>
      </c>
      <c r="I388" s="62">
        <f t="shared" si="32"/>
        <v>20</v>
      </c>
      <c r="J388" s="44"/>
      <c r="K388" s="62">
        <f t="shared" si="33"/>
        <v>20</v>
      </c>
      <c r="L388" s="64"/>
      <c r="M388" s="20" t="str">
        <f t="shared" si="34"/>
        <v>Synthèse</v>
      </c>
      <c r="N388" t="str">
        <f t="shared" si="35"/>
        <v>oui</v>
      </c>
      <c r="O388" s="313" t="s">
        <v>714</v>
      </c>
      <c r="P388" s="313" t="s">
        <v>715</v>
      </c>
      <c r="Q388" s="364" t="s">
        <v>2229</v>
      </c>
      <c r="R388" s="323">
        <v>10</v>
      </c>
    </row>
    <row r="389" spans="1:18" ht="40.5">
      <c r="A389" s="17">
        <v>382</v>
      </c>
      <c r="B389" s="123" t="s">
        <v>716</v>
      </c>
      <c r="C389" s="123" t="s">
        <v>717</v>
      </c>
      <c r="D389" s="137">
        <v>8.75</v>
      </c>
      <c r="E389" s="156">
        <v>8.25</v>
      </c>
      <c r="F389" s="60">
        <f t="shared" si="30"/>
        <v>8.5</v>
      </c>
      <c r="G389" s="61">
        <f t="shared" si="31"/>
        <v>17</v>
      </c>
      <c r="H389" s="365"/>
      <c r="I389" s="62">
        <f t="shared" si="32"/>
        <v>17</v>
      </c>
      <c r="J389" s="44"/>
      <c r="K389" s="62">
        <f t="shared" si="33"/>
        <v>17</v>
      </c>
      <c r="L389" s="64"/>
      <c r="M389" s="20" t="str">
        <f t="shared" si="34"/>
        <v>Juin</v>
      </c>
      <c r="N389" t="str">
        <f t="shared" si="35"/>
        <v>oui</v>
      </c>
      <c r="O389" s="313" t="s">
        <v>716</v>
      </c>
      <c r="P389" s="313" t="s">
        <v>717</v>
      </c>
      <c r="Q389" s="364"/>
      <c r="R389" s="365"/>
    </row>
    <row r="390" spans="1:18" ht="20.25">
      <c r="A390" s="17">
        <v>383</v>
      </c>
      <c r="B390" s="123" t="s">
        <v>126</v>
      </c>
      <c r="C390" s="123" t="s">
        <v>718</v>
      </c>
      <c r="D390" s="137">
        <v>4</v>
      </c>
      <c r="E390" s="156">
        <v>8.25</v>
      </c>
      <c r="F390" s="60">
        <f t="shared" si="30"/>
        <v>6.125</v>
      </c>
      <c r="G390" s="61">
        <f t="shared" si="31"/>
        <v>12.25</v>
      </c>
      <c r="H390" s="323">
        <v>11</v>
      </c>
      <c r="I390" s="62">
        <f t="shared" si="32"/>
        <v>22</v>
      </c>
      <c r="J390" s="44"/>
      <c r="K390" s="62">
        <f t="shared" si="33"/>
        <v>22</v>
      </c>
      <c r="L390" s="64"/>
      <c r="M390" s="20" t="str">
        <f t="shared" si="34"/>
        <v>Synthèse</v>
      </c>
      <c r="N390" t="str">
        <f t="shared" si="35"/>
        <v>oui</v>
      </c>
      <c r="O390" s="313" t="s">
        <v>126</v>
      </c>
      <c r="P390" s="313" t="s">
        <v>718</v>
      </c>
      <c r="Q390" s="364" t="s">
        <v>2230</v>
      </c>
      <c r="R390" s="323">
        <v>11</v>
      </c>
    </row>
    <row r="391" spans="1:18" ht="20.25">
      <c r="A391" s="17">
        <v>384</v>
      </c>
      <c r="B391" s="123" t="s">
        <v>719</v>
      </c>
      <c r="C391" s="123" t="s">
        <v>515</v>
      </c>
      <c r="D391" s="137">
        <v>4.25</v>
      </c>
      <c r="E391" s="156">
        <v>6.25</v>
      </c>
      <c r="F391" s="60">
        <f t="shared" si="30"/>
        <v>5.25</v>
      </c>
      <c r="G391" s="61">
        <f t="shared" si="31"/>
        <v>10.5</v>
      </c>
      <c r="H391" s="323">
        <v>7.5</v>
      </c>
      <c r="I391" s="62">
        <f t="shared" si="32"/>
        <v>15</v>
      </c>
      <c r="J391" s="44"/>
      <c r="K391" s="62">
        <f t="shared" si="33"/>
        <v>15</v>
      </c>
      <c r="L391" s="64"/>
      <c r="M391" s="20" t="str">
        <f t="shared" si="34"/>
        <v>Synthèse</v>
      </c>
      <c r="N391" t="str">
        <f t="shared" si="35"/>
        <v>oui</v>
      </c>
      <c r="O391" s="313" t="s">
        <v>719</v>
      </c>
      <c r="P391" s="313" t="s">
        <v>515</v>
      </c>
      <c r="Q391" s="364" t="s">
        <v>2231</v>
      </c>
      <c r="R391" s="323">
        <v>7.5</v>
      </c>
    </row>
    <row r="392" spans="1:18" ht="20.25">
      <c r="A392" s="17">
        <v>385</v>
      </c>
      <c r="B392" s="123" t="s">
        <v>720</v>
      </c>
      <c r="C392" s="123" t="s">
        <v>721</v>
      </c>
      <c r="D392" s="137">
        <v>9.25</v>
      </c>
      <c r="E392" s="156">
        <v>6.75</v>
      </c>
      <c r="F392" s="60">
        <f t="shared" ref="F392:F421" si="36">IF(AND(D392=0,E392=0),L392/2,(D392+E392)/2)</f>
        <v>8</v>
      </c>
      <c r="G392" s="61">
        <f t="shared" ref="G392:G421" si="37">F392*2</f>
        <v>16</v>
      </c>
      <c r="H392" s="365"/>
      <c r="I392" s="62">
        <f t="shared" ref="I392:I421" si="38">MAX(G392,H392*2)</f>
        <v>16</v>
      </c>
      <c r="J392" s="44"/>
      <c r="K392" s="62">
        <f t="shared" ref="K392:K421" si="39">MAX(I392,J392*2)</f>
        <v>16</v>
      </c>
      <c r="L392" s="64"/>
      <c r="M392" s="20" t="str">
        <f t="shared" ref="M392:M421" si="40">IF(ISBLANK(J392),IF(ISBLANK(H392),"Juin","Synthèse"),"Rattrapage")</f>
        <v>Juin</v>
      </c>
      <c r="N392" t="str">
        <f t="shared" si="35"/>
        <v>oui</v>
      </c>
      <c r="O392" s="313" t="s">
        <v>720</v>
      </c>
      <c r="P392" s="313" t="s">
        <v>721</v>
      </c>
      <c r="Q392" s="364"/>
      <c r="R392" s="365"/>
    </row>
    <row r="393" spans="1:18" ht="20.25">
      <c r="A393" s="17">
        <v>386</v>
      </c>
      <c r="B393" s="123" t="s">
        <v>722</v>
      </c>
      <c r="C393" s="123" t="s">
        <v>723</v>
      </c>
      <c r="D393" s="137">
        <v>7.75</v>
      </c>
      <c r="E393" s="156">
        <v>8.75</v>
      </c>
      <c r="F393" s="60">
        <f t="shared" si="36"/>
        <v>8.25</v>
      </c>
      <c r="G393" s="61">
        <f t="shared" si="37"/>
        <v>16.5</v>
      </c>
      <c r="H393" s="323">
        <v>9.5</v>
      </c>
      <c r="I393" s="62">
        <f t="shared" si="38"/>
        <v>19</v>
      </c>
      <c r="J393" s="44"/>
      <c r="K393" s="62">
        <f t="shared" si="39"/>
        <v>19</v>
      </c>
      <c r="L393" s="64"/>
      <c r="M393" s="20" t="str">
        <f t="shared" si="40"/>
        <v>Synthèse</v>
      </c>
      <c r="N393" t="str">
        <f t="shared" ref="N393:N422" si="41">IF(AND(B393=O393,C393=P393),"oui","non")</f>
        <v>oui</v>
      </c>
      <c r="O393" s="313" t="s">
        <v>722</v>
      </c>
      <c r="P393" s="313" t="s">
        <v>723</v>
      </c>
      <c r="Q393" s="364" t="s">
        <v>2232</v>
      </c>
      <c r="R393" s="323">
        <v>9.5</v>
      </c>
    </row>
    <row r="394" spans="1:18" ht="40.5">
      <c r="A394" s="17">
        <v>387</v>
      </c>
      <c r="B394" s="123" t="s">
        <v>724</v>
      </c>
      <c r="C394" s="123" t="s">
        <v>789</v>
      </c>
      <c r="D394" s="137">
        <v>7.5</v>
      </c>
      <c r="E394" s="156">
        <v>10</v>
      </c>
      <c r="F394" s="60">
        <f t="shared" si="36"/>
        <v>8.75</v>
      </c>
      <c r="G394" s="61">
        <f t="shared" si="37"/>
        <v>17.5</v>
      </c>
      <c r="H394" s="323">
        <v>7.5</v>
      </c>
      <c r="I394" s="62">
        <f t="shared" si="38"/>
        <v>17.5</v>
      </c>
      <c r="J394" s="44"/>
      <c r="K394" s="62">
        <f t="shared" si="39"/>
        <v>17.5</v>
      </c>
      <c r="L394" s="64"/>
      <c r="M394" s="20" t="str">
        <f t="shared" si="40"/>
        <v>Synthèse</v>
      </c>
      <c r="N394" t="str">
        <f t="shared" si="41"/>
        <v>oui</v>
      </c>
      <c r="O394" s="313" t="s">
        <v>724</v>
      </c>
      <c r="P394" s="313" t="s">
        <v>789</v>
      </c>
      <c r="Q394" s="364" t="s">
        <v>2233</v>
      </c>
      <c r="R394" s="323">
        <v>7.5</v>
      </c>
    </row>
    <row r="395" spans="1:18" ht="40.5">
      <c r="A395" s="17">
        <v>388</v>
      </c>
      <c r="B395" s="123" t="s">
        <v>725</v>
      </c>
      <c r="C395" s="123" t="s">
        <v>790</v>
      </c>
      <c r="D395" s="137">
        <v>4.25</v>
      </c>
      <c r="E395" s="156">
        <v>1.5</v>
      </c>
      <c r="F395" s="60">
        <f t="shared" si="36"/>
        <v>2.875</v>
      </c>
      <c r="G395" s="61">
        <f t="shared" si="37"/>
        <v>5.75</v>
      </c>
      <c r="H395" s="323">
        <v>9</v>
      </c>
      <c r="I395" s="62">
        <f t="shared" si="38"/>
        <v>18</v>
      </c>
      <c r="J395" s="44"/>
      <c r="K395" s="62">
        <f t="shared" si="39"/>
        <v>18</v>
      </c>
      <c r="L395" s="64"/>
      <c r="M395" s="20" t="str">
        <f t="shared" si="40"/>
        <v>Synthèse</v>
      </c>
      <c r="N395" t="str">
        <f t="shared" si="41"/>
        <v>oui</v>
      </c>
      <c r="O395" s="313" t="s">
        <v>725</v>
      </c>
      <c r="P395" s="313" t="s">
        <v>790</v>
      </c>
      <c r="Q395" s="364" t="s">
        <v>2234</v>
      </c>
      <c r="R395" s="323">
        <v>9</v>
      </c>
    </row>
    <row r="396" spans="1:18" ht="20.25">
      <c r="A396" s="17">
        <v>389</v>
      </c>
      <c r="B396" s="123" t="s">
        <v>726</v>
      </c>
      <c r="C396" s="123" t="s">
        <v>91</v>
      </c>
      <c r="D396" s="137">
        <v>3.5</v>
      </c>
      <c r="E396" s="156">
        <v>3.75</v>
      </c>
      <c r="F396" s="60">
        <f t="shared" si="36"/>
        <v>3.625</v>
      </c>
      <c r="G396" s="61">
        <f t="shared" si="37"/>
        <v>7.25</v>
      </c>
      <c r="H396" s="323">
        <v>6.5</v>
      </c>
      <c r="I396" s="62">
        <f t="shared" si="38"/>
        <v>13</v>
      </c>
      <c r="J396" s="44"/>
      <c r="K396" s="62">
        <f t="shared" si="39"/>
        <v>13</v>
      </c>
      <c r="L396" s="64"/>
      <c r="M396" s="20" t="str">
        <f t="shared" si="40"/>
        <v>Synthèse</v>
      </c>
      <c r="N396" t="str">
        <f t="shared" si="41"/>
        <v>oui</v>
      </c>
      <c r="O396" s="313" t="s">
        <v>726</v>
      </c>
      <c r="P396" s="313" t="s">
        <v>91</v>
      </c>
      <c r="Q396" s="364" t="s">
        <v>2235</v>
      </c>
      <c r="R396" s="323">
        <v>6.5</v>
      </c>
    </row>
    <row r="397" spans="1:18" ht="20.25">
      <c r="A397" s="17">
        <v>390</v>
      </c>
      <c r="B397" s="123" t="s">
        <v>727</v>
      </c>
      <c r="C397" s="123" t="s">
        <v>477</v>
      </c>
      <c r="D397" s="137">
        <v>3.75</v>
      </c>
      <c r="E397" s="156">
        <v>3.75</v>
      </c>
      <c r="F397" s="60">
        <f t="shared" si="36"/>
        <v>3.75</v>
      </c>
      <c r="G397" s="61">
        <f t="shared" si="37"/>
        <v>7.5</v>
      </c>
      <c r="H397" s="323">
        <v>8.5</v>
      </c>
      <c r="I397" s="62">
        <f t="shared" si="38"/>
        <v>17</v>
      </c>
      <c r="J397" s="44"/>
      <c r="K397" s="62">
        <f t="shared" si="39"/>
        <v>17</v>
      </c>
      <c r="L397" s="64"/>
      <c r="M397" s="20" t="str">
        <f t="shared" si="40"/>
        <v>Synthèse</v>
      </c>
      <c r="N397" t="str">
        <f t="shared" si="41"/>
        <v>oui</v>
      </c>
      <c r="O397" s="313" t="s">
        <v>727</v>
      </c>
      <c r="P397" s="313" t="s">
        <v>477</v>
      </c>
      <c r="Q397" s="364" t="s">
        <v>2236</v>
      </c>
      <c r="R397" s="323">
        <v>8.5</v>
      </c>
    </row>
    <row r="398" spans="1:18" ht="40.5">
      <c r="A398" s="17">
        <v>391</v>
      </c>
      <c r="B398" s="123" t="s">
        <v>93</v>
      </c>
      <c r="C398" s="123" t="s">
        <v>728</v>
      </c>
      <c r="D398" s="137">
        <v>9</v>
      </c>
      <c r="E398" s="156">
        <v>9</v>
      </c>
      <c r="F398" s="60">
        <f t="shared" si="36"/>
        <v>9</v>
      </c>
      <c r="G398" s="61">
        <f t="shared" si="37"/>
        <v>18</v>
      </c>
      <c r="H398" s="323">
        <v>12.5</v>
      </c>
      <c r="I398" s="62">
        <f t="shared" si="38"/>
        <v>25</v>
      </c>
      <c r="J398" s="44"/>
      <c r="K398" s="62">
        <f t="shared" si="39"/>
        <v>25</v>
      </c>
      <c r="L398" s="64"/>
      <c r="M398" s="20" t="str">
        <f t="shared" si="40"/>
        <v>Synthèse</v>
      </c>
      <c r="N398" t="str">
        <f t="shared" si="41"/>
        <v>oui</v>
      </c>
      <c r="O398" s="313" t="s">
        <v>93</v>
      </c>
      <c r="P398" s="313" t="s">
        <v>728</v>
      </c>
      <c r="Q398" s="364" t="s">
        <v>2237</v>
      </c>
      <c r="R398" s="323">
        <v>12.5</v>
      </c>
    </row>
    <row r="399" spans="1:18" ht="40.5">
      <c r="A399" s="17">
        <v>392</v>
      </c>
      <c r="B399" s="123" t="s">
        <v>729</v>
      </c>
      <c r="C399" s="123" t="s">
        <v>730</v>
      </c>
      <c r="D399" s="137">
        <v>1.25</v>
      </c>
      <c r="E399" s="156">
        <v>3.75</v>
      </c>
      <c r="F399" s="60">
        <f t="shared" si="36"/>
        <v>2.5</v>
      </c>
      <c r="G399" s="61">
        <f t="shared" si="37"/>
        <v>5</v>
      </c>
      <c r="H399" s="323">
        <v>5.5</v>
      </c>
      <c r="I399" s="62">
        <f t="shared" si="38"/>
        <v>11</v>
      </c>
      <c r="J399" s="44"/>
      <c r="K399" s="62">
        <f t="shared" si="39"/>
        <v>11</v>
      </c>
      <c r="L399" s="64"/>
      <c r="M399" s="20" t="str">
        <f t="shared" si="40"/>
        <v>Synthèse</v>
      </c>
      <c r="N399" t="str">
        <f t="shared" si="41"/>
        <v>oui</v>
      </c>
      <c r="O399" s="313" t="s">
        <v>729</v>
      </c>
      <c r="P399" s="313" t="s">
        <v>730</v>
      </c>
      <c r="Q399" s="364" t="s">
        <v>2238</v>
      </c>
      <c r="R399" s="323">
        <v>5.5</v>
      </c>
    </row>
    <row r="400" spans="1:18" ht="20.25">
      <c r="A400" s="17">
        <v>393</v>
      </c>
      <c r="B400" s="123" t="s">
        <v>791</v>
      </c>
      <c r="C400" s="123" t="s">
        <v>234</v>
      </c>
      <c r="D400" s="137">
        <v>4.75</v>
      </c>
      <c r="E400" s="156">
        <v>6</v>
      </c>
      <c r="F400" s="60">
        <f t="shared" si="36"/>
        <v>5.375</v>
      </c>
      <c r="G400" s="61">
        <f t="shared" si="37"/>
        <v>10.75</v>
      </c>
      <c r="H400" s="365"/>
      <c r="I400" s="62">
        <f t="shared" si="38"/>
        <v>10.75</v>
      </c>
      <c r="J400" s="44"/>
      <c r="K400" s="62">
        <f t="shared" si="39"/>
        <v>10.75</v>
      </c>
      <c r="L400" s="64"/>
      <c r="M400" s="20" t="str">
        <f t="shared" si="40"/>
        <v>Juin</v>
      </c>
      <c r="N400" t="str">
        <f t="shared" si="41"/>
        <v>oui</v>
      </c>
      <c r="O400" s="313" t="s">
        <v>791</v>
      </c>
      <c r="P400" s="313" t="s">
        <v>234</v>
      </c>
      <c r="Q400" s="364"/>
      <c r="R400" s="365"/>
    </row>
    <row r="401" spans="1:18" ht="31.5">
      <c r="A401" s="17">
        <v>394</v>
      </c>
      <c r="B401" s="123" t="s">
        <v>731</v>
      </c>
      <c r="C401" s="123" t="s">
        <v>649</v>
      </c>
      <c r="D401" s="137">
        <v>10</v>
      </c>
      <c r="E401" s="156">
        <v>7</v>
      </c>
      <c r="F401" s="60">
        <f t="shared" si="36"/>
        <v>8.5</v>
      </c>
      <c r="G401" s="61">
        <f t="shared" si="37"/>
        <v>17</v>
      </c>
      <c r="H401" s="365"/>
      <c r="I401" s="62">
        <f t="shared" si="38"/>
        <v>17</v>
      </c>
      <c r="J401" s="44"/>
      <c r="K401" s="62">
        <f t="shared" si="39"/>
        <v>17</v>
      </c>
      <c r="L401" s="64"/>
      <c r="M401" s="20" t="str">
        <f t="shared" si="40"/>
        <v>Juin</v>
      </c>
      <c r="N401" t="str">
        <f t="shared" si="41"/>
        <v>oui</v>
      </c>
      <c r="O401" s="313" t="s">
        <v>731</v>
      </c>
      <c r="P401" s="313" t="s">
        <v>649</v>
      </c>
      <c r="Q401" s="364"/>
      <c r="R401" s="365"/>
    </row>
    <row r="402" spans="1:18" ht="20.25">
      <c r="A402" s="17">
        <v>395</v>
      </c>
      <c r="B402" s="123" t="s">
        <v>732</v>
      </c>
      <c r="C402" s="123" t="s">
        <v>255</v>
      </c>
      <c r="D402" s="137">
        <v>5.75</v>
      </c>
      <c r="E402" s="156">
        <v>11.25</v>
      </c>
      <c r="F402" s="60">
        <f t="shared" si="36"/>
        <v>8.5</v>
      </c>
      <c r="G402" s="61">
        <f t="shared" si="37"/>
        <v>17</v>
      </c>
      <c r="H402" s="365"/>
      <c r="I402" s="62">
        <f t="shared" si="38"/>
        <v>17</v>
      </c>
      <c r="J402" s="44"/>
      <c r="K402" s="62">
        <f t="shared" si="39"/>
        <v>17</v>
      </c>
      <c r="L402" s="64"/>
      <c r="M402" s="20" t="str">
        <f t="shared" si="40"/>
        <v>Juin</v>
      </c>
      <c r="N402" t="str">
        <f t="shared" si="41"/>
        <v>oui</v>
      </c>
      <c r="O402" s="313" t="s">
        <v>732</v>
      </c>
      <c r="P402" s="313" t="s">
        <v>255</v>
      </c>
      <c r="Q402" s="364"/>
      <c r="R402" s="365"/>
    </row>
    <row r="403" spans="1:18" ht="20.25">
      <c r="A403" s="17">
        <v>396</v>
      </c>
      <c r="B403" s="123" t="s">
        <v>733</v>
      </c>
      <c r="C403" s="123" t="s">
        <v>734</v>
      </c>
      <c r="D403" s="137">
        <v>8.5</v>
      </c>
      <c r="E403" s="156">
        <v>6.5</v>
      </c>
      <c r="F403" s="60">
        <f t="shared" si="36"/>
        <v>7.5</v>
      </c>
      <c r="G403" s="61">
        <f t="shared" si="37"/>
        <v>15</v>
      </c>
      <c r="H403" s="323">
        <v>14</v>
      </c>
      <c r="I403" s="62">
        <f t="shared" si="38"/>
        <v>28</v>
      </c>
      <c r="J403" s="44"/>
      <c r="K403" s="62">
        <f t="shared" si="39"/>
        <v>28</v>
      </c>
      <c r="L403" s="64"/>
      <c r="M403" s="20" t="str">
        <f t="shared" si="40"/>
        <v>Synthèse</v>
      </c>
      <c r="N403" t="str">
        <f t="shared" si="41"/>
        <v>oui</v>
      </c>
      <c r="O403" s="313" t="s">
        <v>733</v>
      </c>
      <c r="P403" s="313" t="s">
        <v>734</v>
      </c>
      <c r="Q403" s="364" t="s">
        <v>2239</v>
      </c>
      <c r="R403" s="323">
        <v>14</v>
      </c>
    </row>
    <row r="404" spans="1:18" ht="20.25">
      <c r="A404" s="17">
        <v>397</v>
      </c>
      <c r="B404" s="123" t="s">
        <v>733</v>
      </c>
      <c r="C404" s="123" t="s">
        <v>69</v>
      </c>
      <c r="D404" s="137">
        <v>6.25</v>
      </c>
      <c r="E404" s="156">
        <v>6.5</v>
      </c>
      <c r="F404" s="60">
        <f t="shared" si="36"/>
        <v>6.375</v>
      </c>
      <c r="G404" s="61">
        <f t="shared" si="37"/>
        <v>12.75</v>
      </c>
      <c r="H404" s="323">
        <v>7.5</v>
      </c>
      <c r="I404" s="62">
        <f t="shared" si="38"/>
        <v>15</v>
      </c>
      <c r="J404" s="44"/>
      <c r="K404" s="62">
        <f t="shared" si="39"/>
        <v>15</v>
      </c>
      <c r="L404" s="64"/>
      <c r="M404" s="20" t="str">
        <f t="shared" si="40"/>
        <v>Synthèse</v>
      </c>
      <c r="N404" t="str">
        <f t="shared" si="41"/>
        <v>oui</v>
      </c>
      <c r="O404" s="313" t="s">
        <v>733</v>
      </c>
      <c r="P404" s="313" t="s">
        <v>69</v>
      </c>
      <c r="Q404" s="364" t="s">
        <v>2240</v>
      </c>
      <c r="R404" s="323">
        <v>7.5</v>
      </c>
    </row>
    <row r="405" spans="1:18" ht="20.25">
      <c r="A405" s="17">
        <v>398</v>
      </c>
      <c r="B405" s="123" t="s">
        <v>735</v>
      </c>
      <c r="C405" s="123" t="s">
        <v>94</v>
      </c>
      <c r="D405" s="137">
        <v>5.25</v>
      </c>
      <c r="E405" s="156">
        <v>3.5</v>
      </c>
      <c r="F405" s="60">
        <f t="shared" si="36"/>
        <v>4.375</v>
      </c>
      <c r="G405" s="61">
        <f t="shared" si="37"/>
        <v>8.75</v>
      </c>
      <c r="H405" s="323">
        <v>9.5</v>
      </c>
      <c r="I405" s="62">
        <f t="shared" si="38"/>
        <v>19</v>
      </c>
      <c r="J405" s="44"/>
      <c r="K405" s="62">
        <f t="shared" si="39"/>
        <v>19</v>
      </c>
      <c r="L405" s="64"/>
      <c r="M405" s="20" t="str">
        <f t="shared" si="40"/>
        <v>Synthèse</v>
      </c>
      <c r="N405" t="str">
        <f t="shared" si="41"/>
        <v>oui</v>
      </c>
      <c r="O405" s="313" t="s">
        <v>735</v>
      </c>
      <c r="P405" s="313" t="s">
        <v>94</v>
      </c>
      <c r="Q405" s="364" t="s">
        <v>2241</v>
      </c>
      <c r="R405" s="323">
        <v>9.5</v>
      </c>
    </row>
    <row r="406" spans="1:18" ht="20.25">
      <c r="A406" s="17">
        <v>399</v>
      </c>
      <c r="B406" s="123" t="s">
        <v>127</v>
      </c>
      <c r="C406" s="123" t="s">
        <v>736</v>
      </c>
      <c r="D406" s="137">
        <v>3</v>
      </c>
      <c r="E406" s="156">
        <v>4.5</v>
      </c>
      <c r="F406" s="60">
        <f t="shared" si="36"/>
        <v>3.75</v>
      </c>
      <c r="G406" s="61">
        <f t="shared" si="37"/>
        <v>7.5</v>
      </c>
      <c r="H406" s="323">
        <v>7</v>
      </c>
      <c r="I406" s="62">
        <f t="shared" si="38"/>
        <v>14</v>
      </c>
      <c r="J406" s="44"/>
      <c r="K406" s="62">
        <f t="shared" si="39"/>
        <v>14</v>
      </c>
      <c r="L406" s="64"/>
      <c r="M406" s="20" t="str">
        <f t="shared" si="40"/>
        <v>Synthèse</v>
      </c>
      <c r="N406" t="str">
        <f t="shared" si="41"/>
        <v>oui</v>
      </c>
      <c r="O406" s="313" t="s">
        <v>127</v>
      </c>
      <c r="P406" s="313" t="s">
        <v>736</v>
      </c>
      <c r="Q406" s="364" t="s">
        <v>2242</v>
      </c>
      <c r="R406" s="323">
        <v>7</v>
      </c>
    </row>
    <row r="407" spans="1:18" ht="20.25">
      <c r="A407" s="17">
        <v>400</v>
      </c>
      <c r="B407" s="123" t="s">
        <v>737</v>
      </c>
      <c r="C407" s="123" t="s">
        <v>738</v>
      </c>
      <c r="D407" s="137">
        <v>8.25</v>
      </c>
      <c r="E407" s="156">
        <v>5.25</v>
      </c>
      <c r="F407" s="60">
        <f t="shared" si="36"/>
        <v>6.75</v>
      </c>
      <c r="G407" s="61">
        <f t="shared" si="37"/>
        <v>13.5</v>
      </c>
      <c r="H407" s="323">
        <v>7.5</v>
      </c>
      <c r="I407" s="62">
        <f t="shared" si="38"/>
        <v>15</v>
      </c>
      <c r="J407" s="44"/>
      <c r="K407" s="62">
        <f t="shared" si="39"/>
        <v>15</v>
      </c>
      <c r="L407" s="64"/>
      <c r="M407" s="20" t="str">
        <f t="shared" si="40"/>
        <v>Synthèse</v>
      </c>
      <c r="N407" t="str">
        <f t="shared" si="41"/>
        <v>oui</v>
      </c>
      <c r="O407" s="313" t="s">
        <v>737</v>
      </c>
      <c r="P407" s="313" t="s">
        <v>738</v>
      </c>
      <c r="Q407" s="364" t="s">
        <v>2243</v>
      </c>
      <c r="R407" s="323">
        <v>7.5</v>
      </c>
    </row>
    <row r="408" spans="1:18" ht="20.25">
      <c r="A408" s="17">
        <v>401</v>
      </c>
      <c r="B408" s="123" t="s">
        <v>739</v>
      </c>
      <c r="C408" s="123" t="s">
        <v>89</v>
      </c>
      <c r="D408" s="137">
        <v>10</v>
      </c>
      <c r="E408" s="156">
        <v>10</v>
      </c>
      <c r="F408" s="60">
        <f t="shared" si="36"/>
        <v>10</v>
      </c>
      <c r="G408" s="61">
        <f t="shared" si="37"/>
        <v>20</v>
      </c>
      <c r="H408" s="365"/>
      <c r="I408" s="62">
        <f t="shared" si="38"/>
        <v>20</v>
      </c>
      <c r="J408" s="44"/>
      <c r="K408" s="62">
        <f t="shared" si="39"/>
        <v>20</v>
      </c>
      <c r="L408" s="64"/>
      <c r="M408" s="20" t="str">
        <f t="shared" si="40"/>
        <v>Juin</v>
      </c>
      <c r="N408" t="str">
        <f t="shared" si="41"/>
        <v>oui</v>
      </c>
      <c r="O408" s="313" t="s">
        <v>739</v>
      </c>
      <c r="P408" s="313" t="s">
        <v>89</v>
      </c>
      <c r="Q408" s="364"/>
      <c r="R408" s="365"/>
    </row>
    <row r="409" spans="1:18" ht="20.25">
      <c r="A409" s="17">
        <v>402</v>
      </c>
      <c r="B409" s="123" t="s">
        <v>740</v>
      </c>
      <c r="C409" s="123" t="s">
        <v>492</v>
      </c>
      <c r="D409" s="137">
        <v>4</v>
      </c>
      <c r="E409" s="315">
        <v>7.5</v>
      </c>
      <c r="F409" s="60">
        <f t="shared" si="36"/>
        <v>5.75</v>
      </c>
      <c r="G409" s="61">
        <f t="shared" si="37"/>
        <v>11.5</v>
      </c>
      <c r="H409" s="323"/>
      <c r="I409" s="62">
        <f t="shared" si="38"/>
        <v>11.5</v>
      </c>
      <c r="J409" s="44"/>
      <c r="K409" s="62">
        <f t="shared" si="39"/>
        <v>11.5</v>
      </c>
      <c r="L409" s="64"/>
      <c r="M409" s="20" t="str">
        <f t="shared" si="40"/>
        <v>Juin</v>
      </c>
      <c r="N409" t="str">
        <f t="shared" si="41"/>
        <v>oui</v>
      </c>
      <c r="O409" s="313" t="s">
        <v>740</v>
      </c>
      <c r="P409" s="313" t="s">
        <v>492</v>
      </c>
      <c r="Q409" s="364" t="s">
        <v>2244</v>
      </c>
      <c r="R409" s="323">
        <v>7.5</v>
      </c>
    </row>
    <row r="410" spans="1:18" ht="20.25">
      <c r="A410" s="17">
        <v>403</v>
      </c>
      <c r="B410" s="123" t="s">
        <v>741</v>
      </c>
      <c r="C410" s="123" t="s">
        <v>742</v>
      </c>
      <c r="D410" s="137">
        <v>5</v>
      </c>
      <c r="E410" s="157">
        <v>3.5</v>
      </c>
      <c r="F410" s="60">
        <f t="shared" si="36"/>
        <v>4.25</v>
      </c>
      <c r="G410" s="61">
        <f t="shared" si="37"/>
        <v>8.5</v>
      </c>
      <c r="H410" s="323">
        <v>7.5</v>
      </c>
      <c r="I410" s="62">
        <f t="shared" si="38"/>
        <v>15</v>
      </c>
      <c r="J410" s="44"/>
      <c r="K410" s="62">
        <f t="shared" si="39"/>
        <v>15</v>
      </c>
      <c r="L410" s="64"/>
      <c r="M410" s="20" t="str">
        <f t="shared" si="40"/>
        <v>Synthèse</v>
      </c>
      <c r="N410" t="str">
        <f t="shared" si="41"/>
        <v>oui</v>
      </c>
      <c r="O410" s="313" t="s">
        <v>741</v>
      </c>
      <c r="P410" s="313" t="s">
        <v>742</v>
      </c>
      <c r="Q410" s="364" t="s">
        <v>2245</v>
      </c>
      <c r="R410" s="323">
        <v>7.5</v>
      </c>
    </row>
    <row r="411" spans="1:18" ht="20.25">
      <c r="A411" s="17">
        <v>404</v>
      </c>
      <c r="B411" s="123" t="s">
        <v>743</v>
      </c>
      <c r="C411" s="123" t="s">
        <v>744</v>
      </c>
      <c r="D411" s="137">
        <v>4.75</v>
      </c>
      <c r="E411" s="157">
        <v>10.25</v>
      </c>
      <c r="F411" s="60">
        <f t="shared" si="36"/>
        <v>7.5</v>
      </c>
      <c r="G411" s="61">
        <f t="shared" si="37"/>
        <v>15</v>
      </c>
      <c r="H411" s="365"/>
      <c r="I411" s="62">
        <f t="shared" si="38"/>
        <v>15</v>
      </c>
      <c r="J411" s="44"/>
      <c r="K411" s="62">
        <f t="shared" si="39"/>
        <v>15</v>
      </c>
      <c r="L411" s="64"/>
      <c r="M411" s="20" t="str">
        <f t="shared" si="40"/>
        <v>Juin</v>
      </c>
      <c r="N411" t="str">
        <f t="shared" si="41"/>
        <v>oui</v>
      </c>
      <c r="O411" s="313" t="s">
        <v>743</v>
      </c>
      <c r="P411" s="313" t="s">
        <v>744</v>
      </c>
      <c r="Q411" s="364"/>
      <c r="R411" s="365"/>
    </row>
    <row r="412" spans="1:18" ht="20.25">
      <c r="A412" s="17">
        <v>405</v>
      </c>
      <c r="B412" s="123" t="s">
        <v>743</v>
      </c>
      <c r="C412" s="123" t="s">
        <v>745</v>
      </c>
      <c r="D412" s="137">
        <v>6</v>
      </c>
      <c r="E412" s="156">
        <v>3.5</v>
      </c>
      <c r="F412" s="60">
        <f t="shared" si="36"/>
        <v>4.75</v>
      </c>
      <c r="G412" s="61">
        <f t="shared" si="37"/>
        <v>9.5</v>
      </c>
      <c r="H412" s="323">
        <v>7.5</v>
      </c>
      <c r="I412" s="62">
        <f t="shared" si="38"/>
        <v>15</v>
      </c>
      <c r="J412" s="44"/>
      <c r="K412" s="62">
        <f t="shared" si="39"/>
        <v>15</v>
      </c>
      <c r="L412" s="64"/>
      <c r="M412" s="20" t="str">
        <f t="shared" si="40"/>
        <v>Synthèse</v>
      </c>
      <c r="N412" t="str">
        <f t="shared" si="41"/>
        <v>oui</v>
      </c>
      <c r="O412" s="313" t="s">
        <v>743</v>
      </c>
      <c r="P412" s="313" t="s">
        <v>745</v>
      </c>
      <c r="Q412" s="364" t="s">
        <v>2246</v>
      </c>
      <c r="R412" s="323">
        <v>7.5</v>
      </c>
    </row>
    <row r="413" spans="1:18" ht="20.25">
      <c r="A413" s="17">
        <v>406</v>
      </c>
      <c r="B413" s="123" t="s">
        <v>746</v>
      </c>
      <c r="C413" s="123" t="s">
        <v>747</v>
      </c>
      <c r="D413" s="137">
        <v>10.75</v>
      </c>
      <c r="E413" s="156">
        <v>5.25</v>
      </c>
      <c r="F413" s="60">
        <f t="shared" si="36"/>
        <v>8</v>
      </c>
      <c r="G413" s="61">
        <f t="shared" si="37"/>
        <v>16</v>
      </c>
      <c r="H413" s="365"/>
      <c r="I413" s="62">
        <f t="shared" si="38"/>
        <v>16</v>
      </c>
      <c r="J413" s="44"/>
      <c r="K413" s="62">
        <f t="shared" si="39"/>
        <v>16</v>
      </c>
      <c r="L413" s="64"/>
      <c r="M413" s="20" t="str">
        <f t="shared" si="40"/>
        <v>Juin</v>
      </c>
      <c r="N413" t="str">
        <f t="shared" si="41"/>
        <v>oui</v>
      </c>
      <c r="O413" s="313" t="s">
        <v>746</v>
      </c>
      <c r="P413" s="313" t="s">
        <v>747</v>
      </c>
      <c r="Q413" s="364"/>
      <c r="R413" s="365"/>
    </row>
    <row r="414" spans="1:18" ht="20.25">
      <c r="A414" s="17">
        <v>407</v>
      </c>
      <c r="B414" s="123" t="s">
        <v>748</v>
      </c>
      <c r="C414" s="123" t="s">
        <v>82</v>
      </c>
      <c r="D414" s="137">
        <v>7</v>
      </c>
      <c r="E414" s="315">
        <v>12</v>
      </c>
      <c r="F414" s="60">
        <f t="shared" si="36"/>
        <v>9.5</v>
      </c>
      <c r="G414" s="61">
        <f t="shared" si="37"/>
        <v>19</v>
      </c>
      <c r="H414" s="323"/>
      <c r="I414" s="62">
        <f t="shared" si="38"/>
        <v>19</v>
      </c>
      <c r="J414" s="44"/>
      <c r="K414" s="62">
        <f t="shared" si="39"/>
        <v>19</v>
      </c>
      <c r="L414" s="64"/>
      <c r="M414" s="20" t="str">
        <f t="shared" si="40"/>
        <v>Juin</v>
      </c>
      <c r="N414" t="str">
        <f t="shared" si="41"/>
        <v>oui</v>
      </c>
      <c r="O414" s="313" t="s">
        <v>748</v>
      </c>
      <c r="P414" s="313" t="s">
        <v>82</v>
      </c>
      <c r="Q414" s="364" t="s">
        <v>2247</v>
      </c>
      <c r="R414" s="323">
        <v>12</v>
      </c>
    </row>
    <row r="415" spans="1:18" ht="20.25">
      <c r="A415" s="17">
        <v>408</v>
      </c>
      <c r="B415" s="123" t="s">
        <v>749</v>
      </c>
      <c r="C415" s="123" t="s">
        <v>254</v>
      </c>
      <c r="D415" s="137">
        <v>9</v>
      </c>
      <c r="E415" s="156">
        <v>4.75</v>
      </c>
      <c r="F415" s="60">
        <f t="shared" si="36"/>
        <v>6.875</v>
      </c>
      <c r="G415" s="61">
        <f t="shared" si="37"/>
        <v>13.75</v>
      </c>
      <c r="H415" s="323">
        <v>7</v>
      </c>
      <c r="I415" s="62">
        <f t="shared" si="38"/>
        <v>14</v>
      </c>
      <c r="J415" s="44"/>
      <c r="K415" s="62">
        <f t="shared" si="39"/>
        <v>14</v>
      </c>
      <c r="L415" s="64"/>
      <c r="M415" s="20" t="str">
        <f t="shared" si="40"/>
        <v>Synthèse</v>
      </c>
      <c r="N415" t="str">
        <f t="shared" si="41"/>
        <v>oui</v>
      </c>
      <c r="O415" s="313" t="s">
        <v>749</v>
      </c>
      <c r="P415" s="313" t="s">
        <v>254</v>
      </c>
      <c r="Q415" s="364" t="s">
        <v>2248</v>
      </c>
      <c r="R415" s="323">
        <v>7</v>
      </c>
    </row>
    <row r="416" spans="1:18" ht="20.25">
      <c r="A416" s="17">
        <v>409</v>
      </c>
      <c r="B416" s="123" t="s">
        <v>59</v>
      </c>
      <c r="C416" s="123" t="s">
        <v>750</v>
      </c>
      <c r="D416" s="137">
        <v>6.75</v>
      </c>
      <c r="E416" s="156">
        <v>8</v>
      </c>
      <c r="F416" s="60">
        <f t="shared" si="36"/>
        <v>7.375</v>
      </c>
      <c r="G416" s="61">
        <f t="shared" si="37"/>
        <v>14.75</v>
      </c>
      <c r="H416" s="323">
        <v>7</v>
      </c>
      <c r="I416" s="62">
        <f t="shared" si="38"/>
        <v>14.75</v>
      </c>
      <c r="J416" s="44"/>
      <c r="K416" s="62">
        <f t="shared" si="39"/>
        <v>14.75</v>
      </c>
      <c r="L416" s="64"/>
      <c r="M416" s="20" t="str">
        <f t="shared" si="40"/>
        <v>Synthèse</v>
      </c>
      <c r="N416" t="str">
        <f t="shared" si="41"/>
        <v>oui</v>
      </c>
      <c r="O416" s="313" t="s">
        <v>59</v>
      </c>
      <c r="P416" s="313" t="s">
        <v>750</v>
      </c>
      <c r="Q416" s="364" t="s">
        <v>2249</v>
      </c>
      <c r="R416" s="323">
        <v>7</v>
      </c>
    </row>
    <row r="417" spans="1:18" ht="20.25">
      <c r="A417" s="17">
        <v>410</v>
      </c>
      <c r="B417" s="123" t="s">
        <v>59</v>
      </c>
      <c r="C417" s="123" t="s">
        <v>792</v>
      </c>
      <c r="D417" s="137">
        <v>7</v>
      </c>
      <c r="E417" s="156">
        <v>3.5</v>
      </c>
      <c r="F417" s="60">
        <f t="shared" si="36"/>
        <v>5.25</v>
      </c>
      <c r="G417" s="61">
        <f t="shared" si="37"/>
        <v>10.5</v>
      </c>
      <c r="H417" s="365"/>
      <c r="I417" s="62">
        <f t="shared" si="38"/>
        <v>10.5</v>
      </c>
      <c r="J417" s="44"/>
      <c r="K417" s="62">
        <f t="shared" si="39"/>
        <v>10.5</v>
      </c>
      <c r="L417" s="64"/>
      <c r="M417" s="20" t="str">
        <f t="shared" si="40"/>
        <v>Juin</v>
      </c>
      <c r="N417" t="str">
        <f t="shared" si="41"/>
        <v>oui</v>
      </c>
      <c r="O417" s="313" t="s">
        <v>59</v>
      </c>
      <c r="P417" s="313" t="s">
        <v>792</v>
      </c>
      <c r="Q417" s="364"/>
      <c r="R417" s="365"/>
    </row>
    <row r="418" spans="1:18" ht="20.25">
      <c r="A418" s="17">
        <v>411</v>
      </c>
      <c r="B418" s="123" t="s">
        <v>751</v>
      </c>
      <c r="C418" s="123" t="s">
        <v>397</v>
      </c>
      <c r="D418" s="137">
        <v>3</v>
      </c>
      <c r="E418" s="156">
        <v>2.5</v>
      </c>
      <c r="F418" s="60">
        <f t="shared" si="36"/>
        <v>2.75</v>
      </c>
      <c r="G418" s="61">
        <f t="shared" si="37"/>
        <v>5.5</v>
      </c>
      <c r="H418" s="323">
        <v>8.5</v>
      </c>
      <c r="I418" s="62">
        <f t="shared" si="38"/>
        <v>17</v>
      </c>
      <c r="J418" s="44"/>
      <c r="K418" s="62">
        <f t="shared" si="39"/>
        <v>17</v>
      </c>
      <c r="L418" s="64"/>
      <c r="M418" s="20" t="str">
        <f t="shared" si="40"/>
        <v>Synthèse</v>
      </c>
      <c r="N418" t="str">
        <f t="shared" si="41"/>
        <v>oui</v>
      </c>
      <c r="O418" s="313" t="s">
        <v>751</v>
      </c>
      <c r="P418" s="313" t="s">
        <v>397</v>
      </c>
      <c r="Q418" s="364" t="s">
        <v>2250</v>
      </c>
      <c r="R418" s="323">
        <v>8.5</v>
      </c>
    </row>
    <row r="419" spans="1:18" ht="20.25">
      <c r="A419" s="17">
        <v>412</v>
      </c>
      <c r="B419" s="123" t="s">
        <v>752</v>
      </c>
      <c r="C419" s="123" t="s">
        <v>753</v>
      </c>
      <c r="D419" s="137">
        <v>13</v>
      </c>
      <c r="E419" s="156">
        <v>13.75</v>
      </c>
      <c r="F419" s="60">
        <f t="shared" si="36"/>
        <v>13.375</v>
      </c>
      <c r="G419" s="61">
        <f t="shared" si="37"/>
        <v>26.75</v>
      </c>
      <c r="H419" s="365"/>
      <c r="I419" s="62">
        <f t="shared" si="38"/>
        <v>26.75</v>
      </c>
      <c r="J419" s="44"/>
      <c r="K419" s="62">
        <f t="shared" si="39"/>
        <v>26.75</v>
      </c>
      <c r="L419" s="64"/>
      <c r="M419" s="20" t="str">
        <f t="shared" si="40"/>
        <v>Juin</v>
      </c>
      <c r="N419" t="str">
        <f t="shared" si="41"/>
        <v>oui</v>
      </c>
      <c r="O419" s="313" t="s">
        <v>752</v>
      </c>
      <c r="P419" s="313" t="s">
        <v>753</v>
      </c>
      <c r="Q419" s="364"/>
      <c r="R419" s="365"/>
    </row>
    <row r="420" spans="1:18" ht="20.25">
      <c r="A420" s="17">
        <v>413</v>
      </c>
      <c r="B420" s="123" t="s">
        <v>754</v>
      </c>
      <c r="C420" s="123" t="s">
        <v>477</v>
      </c>
      <c r="D420" s="137">
        <v>11</v>
      </c>
      <c r="E420" s="156">
        <v>10.75</v>
      </c>
      <c r="F420" s="60">
        <f t="shared" si="36"/>
        <v>10.875</v>
      </c>
      <c r="G420" s="61">
        <f t="shared" si="37"/>
        <v>21.75</v>
      </c>
      <c r="H420" s="365"/>
      <c r="I420" s="62">
        <f t="shared" si="38"/>
        <v>21.75</v>
      </c>
      <c r="J420" s="44"/>
      <c r="K420" s="62">
        <f t="shared" si="39"/>
        <v>21.75</v>
      </c>
      <c r="L420" s="64"/>
      <c r="M420" s="20" t="str">
        <f t="shared" si="40"/>
        <v>Juin</v>
      </c>
      <c r="N420" t="str">
        <f t="shared" si="41"/>
        <v>oui</v>
      </c>
      <c r="O420" s="313" t="s">
        <v>754</v>
      </c>
      <c r="P420" s="313" t="s">
        <v>477</v>
      </c>
      <c r="Q420" s="364"/>
      <c r="R420" s="365"/>
    </row>
    <row r="421" spans="1:18" ht="20.25">
      <c r="A421" s="17">
        <v>414</v>
      </c>
      <c r="B421" s="123" t="s">
        <v>755</v>
      </c>
      <c r="C421" s="123" t="s">
        <v>756</v>
      </c>
      <c r="D421" s="137">
        <v>5.25</v>
      </c>
      <c r="E421" s="156">
        <v>5.5</v>
      </c>
      <c r="F421" s="60">
        <f t="shared" si="36"/>
        <v>5.375</v>
      </c>
      <c r="G421" s="61">
        <f t="shared" si="37"/>
        <v>10.75</v>
      </c>
      <c r="H421" s="323">
        <v>9</v>
      </c>
      <c r="I421" s="62">
        <f t="shared" si="38"/>
        <v>18</v>
      </c>
      <c r="J421" s="44"/>
      <c r="K421" s="62">
        <f t="shared" si="39"/>
        <v>18</v>
      </c>
      <c r="L421" s="64"/>
      <c r="M421" s="20" t="str">
        <f t="shared" si="40"/>
        <v>Synthèse</v>
      </c>
      <c r="N421" t="str">
        <f t="shared" si="41"/>
        <v>oui</v>
      </c>
      <c r="O421" s="313" t="s">
        <v>755</v>
      </c>
      <c r="P421" s="313" t="s">
        <v>756</v>
      </c>
      <c r="Q421" s="364" t="s">
        <v>2251</v>
      </c>
      <c r="R421" s="323">
        <v>9</v>
      </c>
    </row>
    <row r="422" spans="1:18">
      <c r="N422" t="str">
        <f t="shared" si="41"/>
        <v>oui</v>
      </c>
    </row>
  </sheetData>
  <autoFilter ref="A7:Q7"/>
  <sortState ref="O8:R422">
    <sortCondition ref="O8:O422"/>
    <sortCondition ref="P8:P422"/>
  </sortState>
  <conditionalFormatting sqref="M7:M421">
    <cfRule type="cellIs" dxfId="46" priority="22" operator="equal">
      <formula>"Rattrapage"</formula>
    </cfRule>
    <cfRule type="cellIs" dxfId="45" priority="23" operator="equal">
      <formula>"Synthèse"</formula>
    </cfRule>
    <cfRule type="cellIs" dxfId="44" priority="24" operator="equal">
      <formula>"Juin"</formula>
    </cfRule>
  </conditionalFormatting>
  <conditionalFormatting sqref="B8:C421 O8:P420">
    <cfRule type="cellIs" dxfId="43" priority="7" operator="equal">
      <formula>"NON"</formula>
    </cfRule>
  </conditionalFormatting>
  <conditionalFormatting sqref="N8:N422">
    <cfRule type="cellIs" dxfId="42" priority="5" operator="equal">
      <formula>"non"</formula>
    </cfRule>
  </conditionalFormatting>
  <dataValidations count="1">
    <dataValidation type="decimal" allowBlank="1" showInputMessage="1" showErrorMessage="1" sqref="L8:L421">
      <formula1>30</formula1>
      <formula2>60</formula2>
    </dataValidation>
  </dataValidations>
  <pageMargins left="0.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6"/>
  <sheetViews>
    <sheetView topLeftCell="A159" workbookViewId="0">
      <selection activeCell="C174" sqref="C174"/>
    </sheetView>
  </sheetViews>
  <sheetFormatPr baseColWidth="10" defaultRowHeight="15"/>
  <cols>
    <col min="1" max="1" width="7.28515625" customWidth="1"/>
    <col min="2" max="2" width="17.140625" style="21" customWidth="1"/>
    <col min="3" max="3" width="20.7109375" style="21" customWidth="1"/>
    <col min="4" max="4" width="9.7109375" customWidth="1"/>
  </cols>
  <sheetData>
    <row r="1" spans="1:18" ht="20.25">
      <c r="A1" s="21"/>
      <c r="B1"/>
      <c r="C1" s="23" t="s">
        <v>0</v>
      </c>
    </row>
    <row r="2" spans="1:18" ht="20.25">
      <c r="A2" s="21"/>
      <c r="B2"/>
      <c r="C2" s="23" t="s">
        <v>1</v>
      </c>
    </row>
    <row r="3" spans="1:18" ht="21">
      <c r="A3" s="21"/>
      <c r="B3" s="1"/>
      <c r="C3" s="23" t="s">
        <v>151</v>
      </c>
      <c r="D3" s="3"/>
    </row>
    <row r="4" spans="1:18" ht="21">
      <c r="A4" s="21"/>
      <c r="B4" s="1"/>
      <c r="C4" s="23" t="s">
        <v>2</v>
      </c>
      <c r="D4" s="3"/>
    </row>
    <row r="5" spans="1:18" ht="21">
      <c r="A5" s="21"/>
      <c r="B5" s="1"/>
      <c r="C5" s="23" t="s">
        <v>22</v>
      </c>
      <c r="D5" s="3"/>
    </row>
    <row r="6" spans="1:18" ht="24" thickBot="1">
      <c r="B6" s="40" t="s">
        <v>132</v>
      </c>
      <c r="D6" s="1"/>
      <c r="E6" s="23"/>
      <c r="F6" s="5"/>
    </row>
    <row r="7" spans="1:18" s="16" customFormat="1" ht="20.25" thickBot="1">
      <c r="A7" s="6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10" t="s">
        <v>10</v>
      </c>
      <c r="G7" s="10" t="s">
        <v>11</v>
      </c>
      <c r="H7" s="11" t="s">
        <v>148</v>
      </c>
      <c r="I7" s="12" t="s">
        <v>12</v>
      </c>
      <c r="J7" s="92" t="s">
        <v>143</v>
      </c>
      <c r="K7" s="12" t="s">
        <v>12</v>
      </c>
      <c r="L7" s="14" t="s">
        <v>140</v>
      </c>
      <c r="M7" s="15" t="s">
        <v>13</v>
      </c>
      <c r="O7" s="140" t="s">
        <v>757</v>
      </c>
      <c r="P7" s="140" t="s">
        <v>758</v>
      </c>
      <c r="Q7" s="140" t="s">
        <v>793</v>
      </c>
      <c r="R7" s="141" t="s">
        <v>1697</v>
      </c>
    </row>
    <row r="8" spans="1:18" ht="19.5" customHeight="1">
      <c r="A8" s="17">
        <v>1</v>
      </c>
      <c r="B8" s="122" t="s">
        <v>60</v>
      </c>
      <c r="C8" s="122" t="s">
        <v>152</v>
      </c>
      <c r="D8" s="150">
        <v>7.75</v>
      </c>
      <c r="E8" s="150">
        <v>4</v>
      </c>
      <c r="F8" s="60">
        <f>IF(AND(D8=0,E8=0),L8/3,(D8+E8)/2)</f>
        <v>5.875</v>
      </c>
      <c r="G8" s="61">
        <f>F8*3</f>
        <v>17.625</v>
      </c>
      <c r="H8" s="250">
        <v>10</v>
      </c>
      <c r="I8" s="62">
        <f t="shared" ref="I8:I71" si="0">MAX(G8,H8*3)</f>
        <v>30</v>
      </c>
      <c r="J8" s="92"/>
      <c r="K8" s="62">
        <f>MAX(I8,J8*3)</f>
        <v>30</v>
      </c>
      <c r="L8" s="64"/>
      <c r="M8" s="20" t="str">
        <f>IF(ISBLANK(J8),IF(ISBLANK(H8),"Juin","Synthèse"),"Rattrapage")</f>
        <v>Synthèse</v>
      </c>
      <c r="N8" t="str">
        <f>IF(AND(B8=O8,C8=P8),"oui","non")</f>
        <v>oui</v>
      </c>
      <c r="O8" s="148" t="s">
        <v>60</v>
      </c>
      <c r="P8" s="148" t="s">
        <v>152</v>
      </c>
      <c r="Q8" s="149" t="s">
        <v>1070</v>
      </c>
      <c r="R8" s="250">
        <v>10</v>
      </c>
    </row>
    <row r="9" spans="1:18" ht="19.5" customHeight="1">
      <c r="A9" s="17">
        <v>2</v>
      </c>
      <c r="B9" s="123" t="s">
        <v>153</v>
      </c>
      <c r="C9" s="123" t="s">
        <v>152</v>
      </c>
      <c r="D9" s="152">
        <v>14</v>
      </c>
      <c r="E9" s="150">
        <v>6</v>
      </c>
      <c r="F9" s="60">
        <f t="shared" ref="F9:F71" si="1">IF(AND(D9=0,E9=0),L9/3,(D9+E9)/2)</f>
        <v>10</v>
      </c>
      <c r="G9" s="61">
        <f t="shared" ref="G9:G71" si="2">F9*3</f>
        <v>30</v>
      </c>
      <c r="H9" s="250"/>
      <c r="I9" s="62">
        <f t="shared" si="0"/>
        <v>30</v>
      </c>
      <c r="J9" s="92"/>
      <c r="K9" s="62">
        <f t="shared" ref="K9:K71" si="3">MAX(I9,J9*3)</f>
        <v>30</v>
      </c>
      <c r="L9" s="64"/>
      <c r="M9" s="20" t="str">
        <f t="shared" ref="M9:M71" si="4">IF(ISBLANK(J9),IF(ISBLANK(H9),"Juin","Synthèse"),"Rattrapage")</f>
        <v>Juin</v>
      </c>
      <c r="N9" t="str">
        <f t="shared" ref="N9:N72" si="5">IF(AND(B9=O9,C9=P9),"oui","non")</f>
        <v>oui</v>
      </c>
      <c r="O9" s="151" t="s">
        <v>153</v>
      </c>
      <c r="P9" s="151" t="s">
        <v>152</v>
      </c>
      <c r="Q9" s="149"/>
      <c r="R9" s="250"/>
    </row>
    <row r="10" spans="1:18" ht="19.5" customHeight="1">
      <c r="A10" s="17">
        <v>3</v>
      </c>
      <c r="B10" s="123" t="s">
        <v>154</v>
      </c>
      <c r="C10" s="123" t="s">
        <v>55</v>
      </c>
      <c r="D10" s="152">
        <v>13.75</v>
      </c>
      <c r="E10" s="150">
        <v>8</v>
      </c>
      <c r="F10" s="60">
        <f t="shared" si="1"/>
        <v>10.875</v>
      </c>
      <c r="G10" s="61">
        <f t="shared" si="2"/>
        <v>32.625</v>
      </c>
      <c r="H10" s="250"/>
      <c r="I10" s="62">
        <f t="shared" si="0"/>
        <v>32.625</v>
      </c>
      <c r="J10" s="92"/>
      <c r="K10" s="62">
        <f t="shared" si="3"/>
        <v>32.625</v>
      </c>
      <c r="L10" s="64"/>
      <c r="M10" s="20" t="str">
        <f t="shared" si="4"/>
        <v>Juin</v>
      </c>
      <c r="N10" t="str">
        <f t="shared" si="5"/>
        <v>oui</v>
      </c>
      <c r="O10" s="151" t="s">
        <v>154</v>
      </c>
      <c r="P10" s="151" t="s">
        <v>55</v>
      </c>
      <c r="Q10" s="149"/>
      <c r="R10" s="250"/>
    </row>
    <row r="11" spans="1:18" ht="19.5" customHeight="1">
      <c r="A11" s="17">
        <v>4</v>
      </c>
      <c r="B11" s="123" t="s">
        <v>155</v>
      </c>
      <c r="C11" s="123" t="s">
        <v>45</v>
      </c>
      <c r="D11" s="152">
        <v>14</v>
      </c>
      <c r="E11" s="150">
        <v>18</v>
      </c>
      <c r="F11" s="60">
        <f t="shared" si="1"/>
        <v>16</v>
      </c>
      <c r="G11" s="61">
        <f t="shared" si="2"/>
        <v>48</v>
      </c>
      <c r="H11" s="250"/>
      <c r="I11" s="62">
        <f t="shared" si="0"/>
        <v>48</v>
      </c>
      <c r="J11" s="92"/>
      <c r="K11" s="62">
        <f t="shared" si="3"/>
        <v>48</v>
      </c>
      <c r="L11" s="64"/>
      <c r="M11" s="20" t="str">
        <f t="shared" si="4"/>
        <v>Juin</v>
      </c>
      <c r="N11" t="str">
        <f t="shared" si="5"/>
        <v>oui</v>
      </c>
      <c r="O11" s="151" t="s">
        <v>155</v>
      </c>
      <c r="P11" s="151" t="s">
        <v>45</v>
      </c>
      <c r="Q11" s="149"/>
      <c r="R11" s="250"/>
    </row>
    <row r="12" spans="1:18" ht="19.5" customHeight="1">
      <c r="A12" s="17">
        <v>5</v>
      </c>
      <c r="B12" s="123" t="s">
        <v>156</v>
      </c>
      <c r="C12" s="123" t="s">
        <v>759</v>
      </c>
      <c r="D12" s="152">
        <v>15.25</v>
      </c>
      <c r="E12" s="150">
        <v>6</v>
      </c>
      <c r="F12" s="60">
        <f t="shared" si="1"/>
        <v>10.625</v>
      </c>
      <c r="G12" s="61">
        <f t="shared" si="2"/>
        <v>31.875</v>
      </c>
      <c r="H12" s="250"/>
      <c r="I12" s="62">
        <f t="shared" si="0"/>
        <v>31.875</v>
      </c>
      <c r="J12" s="92"/>
      <c r="K12" s="62">
        <f t="shared" si="3"/>
        <v>31.875</v>
      </c>
      <c r="L12" s="64"/>
      <c r="M12" s="20" t="str">
        <f t="shared" si="4"/>
        <v>Juin</v>
      </c>
      <c r="N12" t="str">
        <f t="shared" si="5"/>
        <v>oui</v>
      </c>
      <c r="O12" s="151" t="s">
        <v>156</v>
      </c>
      <c r="P12" s="151" t="s">
        <v>759</v>
      </c>
      <c r="Q12" s="149"/>
      <c r="R12" s="250"/>
    </row>
    <row r="13" spans="1:18" ht="19.5" customHeight="1">
      <c r="A13" s="17">
        <v>6</v>
      </c>
      <c r="B13" s="123" t="s">
        <v>157</v>
      </c>
      <c r="C13" s="123" t="s">
        <v>158</v>
      </c>
      <c r="D13" s="152">
        <v>14</v>
      </c>
      <c r="E13" s="150">
        <v>9</v>
      </c>
      <c r="F13" s="60">
        <f t="shared" si="1"/>
        <v>11.5</v>
      </c>
      <c r="G13" s="61">
        <f t="shared" si="2"/>
        <v>34.5</v>
      </c>
      <c r="H13" s="250"/>
      <c r="I13" s="62">
        <f t="shared" si="0"/>
        <v>34.5</v>
      </c>
      <c r="J13" s="92"/>
      <c r="K13" s="62">
        <f t="shared" si="3"/>
        <v>34.5</v>
      </c>
      <c r="L13" s="64"/>
      <c r="M13" s="20" t="str">
        <f t="shared" si="4"/>
        <v>Juin</v>
      </c>
      <c r="N13" t="str">
        <f t="shared" si="5"/>
        <v>oui</v>
      </c>
      <c r="O13" s="151" t="s">
        <v>157</v>
      </c>
      <c r="P13" s="151" t="s">
        <v>158</v>
      </c>
      <c r="Q13" s="149"/>
      <c r="R13" s="250"/>
    </row>
    <row r="14" spans="1:18" ht="19.5" customHeight="1">
      <c r="A14" s="17">
        <v>7</v>
      </c>
      <c r="B14" s="123" t="s">
        <v>159</v>
      </c>
      <c r="C14" s="123" t="s">
        <v>160</v>
      </c>
      <c r="D14" s="152">
        <v>8</v>
      </c>
      <c r="E14" s="150">
        <v>6</v>
      </c>
      <c r="F14" s="60">
        <f t="shared" si="1"/>
        <v>7</v>
      </c>
      <c r="G14" s="61">
        <f t="shared" si="2"/>
        <v>21</v>
      </c>
      <c r="H14" s="250">
        <v>10.75</v>
      </c>
      <c r="I14" s="62">
        <f t="shared" si="0"/>
        <v>32.25</v>
      </c>
      <c r="J14" s="92"/>
      <c r="K14" s="62">
        <f t="shared" si="3"/>
        <v>32.25</v>
      </c>
      <c r="L14" s="64"/>
      <c r="M14" s="20" t="str">
        <f t="shared" si="4"/>
        <v>Synthèse</v>
      </c>
      <c r="N14" t="str">
        <f t="shared" si="5"/>
        <v>oui</v>
      </c>
      <c r="O14" s="151" t="s">
        <v>159</v>
      </c>
      <c r="P14" s="151" t="s">
        <v>160</v>
      </c>
      <c r="Q14" s="149" t="s">
        <v>1079</v>
      </c>
      <c r="R14" s="250">
        <v>10.75</v>
      </c>
    </row>
    <row r="15" spans="1:18" ht="19.5" customHeight="1">
      <c r="A15" s="17">
        <v>8</v>
      </c>
      <c r="B15" s="123" t="s">
        <v>161</v>
      </c>
      <c r="C15" s="123" t="s">
        <v>162</v>
      </c>
      <c r="D15" s="51">
        <v>12.25</v>
      </c>
      <c r="E15" s="150">
        <v>11</v>
      </c>
      <c r="F15" s="60">
        <f t="shared" si="1"/>
        <v>11.625</v>
      </c>
      <c r="G15" s="61">
        <f t="shared" si="2"/>
        <v>34.875</v>
      </c>
      <c r="H15" s="250"/>
      <c r="I15" s="62">
        <f t="shared" si="0"/>
        <v>34.875</v>
      </c>
      <c r="J15" s="92"/>
      <c r="K15" s="62">
        <f t="shared" si="3"/>
        <v>34.875</v>
      </c>
      <c r="L15" s="64"/>
      <c r="M15" s="20" t="str">
        <f t="shared" si="4"/>
        <v>Juin</v>
      </c>
      <c r="N15" t="str">
        <f t="shared" si="5"/>
        <v>oui</v>
      </c>
      <c r="O15" s="151" t="s">
        <v>161</v>
      </c>
      <c r="P15" s="151" t="s">
        <v>162</v>
      </c>
      <c r="Q15" s="149"/>
      <c r="R15" s="250"/>
    </row>
    <row r="16" spans="1:18" ht="19.5" customHeight="1">
      <c r="A16" s="17">
        <v>9</v>
      </c>
      <c r="B16" s="123" t="s">
        <v>163</v>
      </c>
      <c r="C16" s="123" t="s">
        <v>44</v>
      </c>
      <c r="D16" s="152">
        <v>11.5</v>
      </c>
      <c r="E16" s="150">
        <v>5</v>
      </c>
      <c r="F16" s="60">
        <f t="shared" si="1"/>
        <v>8.25</v>
      </c>
      <c r="G16" s="61">
        <f t="shared" si="2"/>
        <v>24.75</v>
      </c>
      <c r="H16" s="250">
        <v>10.75</v>
      </c>
      <c r="I16" s="62">
        <f t="shared" si="0"/>
        <v>32.25</v>
      </c>
      <c r="J16" s="92"/>
      <c r="K16" s="62">
        <f t="shared" si="3"/>
        <v>32.25</v>
      </c>
      <c r="L16" s="64"/>
      <c r="M16" s="20" t="str">
        <f t="shared" si="4"/>
        <v>Synthèse</v>
      </c>
      <c r="N16" t="str">
        <f t="shared" si="5"/>
        <v>oui</v>
      </c>
      <c r="O16" s="151" t="s">
        <v>163</v>
      </c>
      <c r="P16" s="151" t="s">
        <v>44</v>
      </c>
      <c r="Q16" s="149" t="s">
        <v>1150</v>
      </c>
      <c r="R16" s="250">
        <v>10.75</v>
      </c>
    </row>
    <row r="17" spans="1:18" ht="19.5" customHeight="1">
      <c r="A17" s="17">
        <v>10</v>
      </c>
      <c r="B17" s="123" t="s">
        <v>164</v>
      </c>
      <c r="C17" s="123" t="s">
        <v>165</v>
      </c>
      <c r="D17" s="152">
        <v>10.75</v>
      </c>
      <c r="E17" s="150">
        <v>8</v>
      </c>
      <c r="F17" s="60">
        <f t="shared" si="1"/>
        <v>9.375</v>
      </c>
      <c r="G17" s="61">
        <f t="shared" si="2"/>
        <v>28.125</v>
      </c>
      <c r="H17" s="250">
        <v>13.75</v>
      </c>
      <c r="I17" s="62">
        <f t="shared" si="0"/>
        <v>41.25</v>
      </c>
      <c r="J17" s="92"/>
      <c r="K17" s="62">
        <f t="shared" si="3"/>
        <v>41.25</v>
      </c>
      <c r="L17" s="64"/>
      <c r="M17" s="20" t="str">
        <f t="shared" si="4"/>
        <v>Synthèse</v>
      </c>
      <c r="N17" t="str">
        <f t="shared" si="5"/>
        <v>oui</v>
      </c>
      <c r="O17" s="151" t="s">
        <v>164</v>
      </c>
      <c r="P17" s="151" t="s">
        <v>165</v>
      </c>
      <c r="Q17" s="149" t="s">
        <v>1202</v>
      </c>
      <c r="R17" s="250">
        <v>12.75</v>
      </c>
    </row>
    <row r="18" spans="1:18" ht="19.5" customHeight="1">
      <c r="A18" s="17">
        <v>11</v>
      </c>
      <c r="B18" s="123" t="s">
        <v>166</v>
      </c>
      <c r="C18" s="123" t="s">
        <v>167</v>
      </c>
      <c r="D18" s="152">
        <v>14.75</v>
      </c>
      <c r="E18" s="150">
        <v>11</v>
      </c>
      <c r="F18" s="60">
        <f t="shared" si="1"/>
        <v>12.875</v>
      </c>
      <c r="G18" s="61">
        <f t="shared" si="2"/>
        <v>38.625</v>
      </c>
      <c r="H18" s="250"/>
      <c r="I18" s="62">
        <f t="shared" si="0"/>
        <v>38.625</v>
      </c>
      <c r="J18" s="92"/>
      <c r="K18" s="62">
        <f t="shared" si="3"/>
        <v>38.625</v>
      </c>
      <c r="L18" s="64"/>
      <c r="M18" s="20" t="str">
        <f t="shared" si="4"/>
        <v>Juin</v>
      </c>
      <c r="N18" t="str">
        <f t="shared" si="5"/>
        <v>oui</v>
      </c>
      <c r="O18" s="151" t="s">
        <v>166</v>
      </c>
      <c r="P18" s="151" t="s">
        <v>167</v>
      </c>
      <c r="Q18" s="149"/>
      <c r="R18" s="250"/>
    </row>
    <row r="19" spans="1:18" ht="19.5" customHeight="1">
      <c r="A19" s="17">
        <v>12</v>
      </c>
      <c r="B19" s="123" t="s">
        <v>168</v>
      </c>
      <c r="C19" s="123" t="s">
        <v>169</v>
      </c>
      <c r="D19" s="152">
        <v>16.75</v>
      </c>
      <c r="E19" s="150">
        <v>10</v>
      </c>
      <c r="F19" s="60">
        <f t="shared" si="1"/>
        <v>13.375</v>
      </c>
      <c r="G19" s="61">
        <f t="shared" si="2"/>
        <v>40.125</v>
      </c>
      <c r="H19" s="250"/>
      <c r="I19" s="62">
        <f t="shared" si="0"/>
        <v>40.125</v>
      </c>
      <c r="J19" s="92"/>
      <c r="K19" s="62">
        <f t="shared" si="3"/>
        <v>40.125</v>
      </c>
      <c r="L19" s="64"/>
      <c r="M19" s="20" t="str">
        <f t="shared" si="4"/>
        <v>Juin</v>
      </c>
      <c r="N19" t="str">
        <f t="shared" si="5"/>
        <v>oui</v>
      </c>
      <c r="O19" s="151" t="s">
        <v>168</v>
      </c>
      <c r="P19" s="151" t="s">
        <v>169</v>
      </c>
      <c r="Q19" s="149"/>
      <c r="R19" s="250"/>
    </row>
    <row r="20" spans="1:18" ht="19.5" customHeight="1">
      <c r="A20" s="17">
        <v>13</v>
      </c>
      <c r="B20" s="123" t="s">
        <v>170</v>
      </c>
      <c r="C20" s="123" t="s">
        <v>68</v>
      </c>
      <c r="D20" s="152">
        <v>16.25</v>
      </c>
      <c r="E20" s="150">
        <v>18</v>
      </c>
      <c r="F20" s="60">
        <f t="shared" si="1"/>
        <v>17.125</v>
      </c>
      <c r="G20" s="61">
        <f t="shared" si="2"/>
        <v>51.375</v>
      </c>
      <c r="H20" s="250"/>
      <c r="I20" s="62">
        <f t="shared" si="0"/>
        <v>51.375</v>
      </c>
      <c r="J20" s="92"/>
      <c r="K20" s="62">
        <f t="shared" si="3"/>
        <v>51.375</v>
      </c>
      <c r="L20" s="64"/>
      <c r="M20" s="20" t="str">
        <f t="shared" si="4"/>
        <v>Juin</v>
      </c>
      <c r="N20" t="str">
        <f t="shared" si="5"/>
        <v>oui</v>
      </c>
      <c r="O20" s="151" t="s">
        <v>170</v>
      </c>
      <c r="P20" s="151" t="s">
        <v>68</v>
      </c>
      <c r="Q20" s="149"/>
      <c r="R20" s="250"/>
    </row>
    <row r="21" spans="1:18" ht="19.5" customHeight="1">
      <c r="A21" s="17">
        <v>14</v>
      </c>
      <c r="B21" s="123" t="s">
        <v>171</v>
      </c>
      <c r="C21" s="123" t="s">
        <v>172</v>
      </c>
      <c r="D21" s="152">
        <v>15</v>
      </c>
      <c r="E21" s="150">
        <v>7</v>
      </c>
      <c r="F21" s="60">
        <f t="shared" si="1"/>
        <v>11</v>
      </c>
      <c r="G21" s="61">
        <f t="shared" si="2"/>
        <v>33</v>
      </c>
      <c r="H21" s="250"/>
      <c r="I21" s="62">
        <f t="shared" si="0"/>
        <v>33</v>
      </c>
      <c r="J21" s="92"/>
      <c r="K21" s="62">
        <f t="shared" si="3"/>
        <v>33</v>
      </c>
      <c r="L21" s="64"/>
      <c r="M21" s="20" t="str">
        <f t="shared" si="4"/>
        <v>Juin</v>
      </c>
      <c r="N21" t="str">
        <f t="shared" si="5"/>
        <v>oui</v>
      </c>
      <c r="O21" s="151" t="s">
        <v>171</v>
      </c>
      <c r="P21" s="151" t="s">
        <v>172</v>
      </c>
      <c r="Q21" s="149"/>
      <c r="R21" s="250"/>
    </row>
    <row r="22" spans="1:18" ht="19.5" customHeight="1">
      <c r="A22" s="17">
        <v>15</v>
      </c>
      <c r="B22" s="123" t="s">
        <v>173</v>
      </c>
      <c r="C22" s="123" t="s">
        <v>174</v>
      </c>
      <c r="D22" s="152">
        <v>14</v>
      </c>
      <c r="E22" s="150">
        <v>4</v>
      </c>
      <c r="F22" s="60">
        <f t="shared" si="1"/>
        <v>9</v>
      </c>
      <c r="G22" s="61">
        <f t="shared" si="2"/>
        <v>27</v>
      </c>
      <c r="H22" s="250">
        <v>14.5</v>
      </c>
      <c r="I22" s="62">
        <f t="shared" si="0"/>
        <v>43.5</v>
      </c>
      <c r="J22" s="92"/>
      <c r="K22" s="62">
        <f t="shared" si="3"/>
        <v>43.5</v>
      </c>
      <c r="L22" s="64"/>
      <c r="M22" s="20" t="str">
        <f t="shared" si="4"/>
        <v>Synthèse</v>
      </c>
      <c r="N22" t="str">
        <f t="shared" si="5"/>
        <v>oui</v>
      </c>
      <c r="O22" s="151" t="s">
        <v>173</v>
      </c>
      <c r="P22" s="151" t="s">
        <v>174</v>
      </c>
      <c r="Q22" s="149" t="s">
        <v>1167</v>
      </c>
      <c r="R22" s="250">
        <v>14.5</v>
      </c>
    </row>
    <row r="23" spans="1:18" ht="19.5" customHeight="1">
      <c r="A23" s="17">
        <v>16</v>
      </c>
      <c r="B23" s="123" t="s">
        <v>175</v>
      </c>
      <c r="C23" s="123" t="s">
        <v>176</v>
      </c>
      <c r="D23" s="152">
        <v>8.75</v>
      </c>
      <c r="E23" s="150">
        <v>5</v>
      </c>
      <c r="F23" s="60">
        <f t="shared" si="1"/>
        <v>6.875</v>
      </c>
      <c r="G23" s="61">
        <f t="shared" si="2"/>
        <v>20.625</v>
      </c>
      <c r="H23" s="250">
        <v>11.75</v>
      </c>
      <c r="I23" s="62">
        <f t="shared" si="0"/>
        <v>35.25</v>
      </c>
      <c r="J23" s="92"/>
      <c r="K23" s="62">
        <f t="shared" si="3"/>
        <v>35.25</v>
      </c>
      <c r="L23" s="64"/>
      <c r="M23" s="20" t="str">
        <f t="shared" si="4"/>
        <v>Synthèse</v>
      </c>
      <c r="N23" t="str">
        <f t="shared" si="5"/>
        <v>oui</v>
      </c>
      <c r="O23" s="151" t="s">
        <v>175</v>
      </c>
      <c r="P23" s="151" t="s">
        <v>176</v>
      </c>
      <c r="Q23" s="149" t="s">
        <v>1080</v>
      </c>
      <c r="R23" s="250">
        <v>11.75</v>
      </c>
    </row>
    <row r="24" spans="1:18" ht="19.5" customHeight="1">
      <c r="A24" s="17">
        <v>17</v>
      </c>
      <c r="B24" s="123" t="s">
        <v>177</v>
      </c>
      <c r="C24" s="123" t="s">
        <v>178</v>
      </c>
      <c r="D24" s="152">
        <v>11</v>
      </c>
      <c r="E24" s="150">
        <v>4</v>
      </c>
      <c r="F24" s="60">
        <f t="shared" si="1"/>
        <v>7.5</v>
      </c>
      <c r="G24" s="61">
        <f t="shared" si="2"/>
        <v>22.5</v>
      </c>
      <c r="H24" s="250">
        <v>13</v>
      </c>
      <c r="I24" s="62">
        <f t="shared" si="0"/>
        <v>39</v>
      </c>
      <c r="J24" s="92"/>
      <c r="K24" s="62">
        <f t="shared" si="3"/>
        <v>39</v>
      </c>
      <c r="L24" s="64"/>
      <c r="M24" s="20" t="str">
        <f t="shared" si="4"/>
        <v>Synthèse</v>
      </c>
      <c r="N24" t="str">
        <f t="shared" si="5"/>
        <v>oui</v>
      </c>
      <c r="O24" s="151" t="s">
        <v>177</v>
      </c>
      <c r="P24" s="151" t="s">
        <v>178</v>
      </c>
      <c r="Q24" s="149" t="s">
        <v>1131</v>
      </c>
      <c r="R24" s="250">
        <v>13</v>
      </c>
    </row>
    <row r="25" spans="1:18" ht="19.5" customHeight="1">
      <c r="A25" s="17">
        <v>18</v>
      </c>
      <c r="B25" s="123" t="s">
        <v>45</v>
      </c>
      <c r="C25" s="123" t="s">
        <v>50</v>
      </c>
      <c r="D25" s="152">
        <v>13.5</v>
      </c>
      <c r="E25" s="150">
        <v>9</v>
      </c>
      <c r="F25" s="60">
        <f t="shared" si="1"/>
        <v>11.25</v>
      </c>
      <c r="G25" s="61">
        <f t="shared" si="2"/>
        <v>33.75</v>
      </c>
      <c r="H25" s="250"/>
      <c r="I25" s="62">
        <f t="shared" si="0"/>
        <v>33.75</v>
      </c>
      <c r="J25" s="92"/>
      <c r="K25" s="62">
        <f t="shared" si="3"/>
        <v>33.75</v>
      </c>
      <c r="L25" s="64"/>
      <c r="M25" s="20" t="str">
        <f t="shared" si="4"/>
        <v>Juin</v>
      </c>
      <c r="N25" t="str">
        <f t="shared" si="5"/>
        <v>oui</v>
      </c>
      <c r="O25" s="151" t="s">
        <v>45</v>
      </c>
      <c r="P25" s="151" t="s">
        <v>50</v>
      </c>
      <c r="Q25" s="149"/>
      <c r="R25" s="250"/>
    </row>
    <row r="26" spans="1:18" ht="19.5" customHeight="1">
      <c r="A26" s="17">
        <v>19</v>
      </c>
      <c r="B26" s="123" t="s">
        <v>179</v>
      </c>
      <c r="C26" s="123" t="s">
        <v>180</v>
      </c>
      <c r="D26" s="152">
        <v>14.25</v>
      </c>
      <c r="E26" s="150">
        <v>9</v>
      </c>
      <c r="F26" s="60">
        <f t="shared" si="1"/>
        <v>11.625</v>
      </c>
      <c r="G26" s="61">
        <f t="shared" si="2"/>
        <v>34.875</v>
      </c>
      <c r="H26" s="250"/>
      <c r="I26" s="62">
        <f t="shared" si="0"/>
        <v>34.875</v>
      </c>
      <c r="J26" s="92"/>
      <c r="K26" s="62">
        <f t="shared" si="3"/>
        <v>34.875</v>
      </c>
      <c r="L26" s="64"/>
      <c r="M26" s="20" t="str">
        <f t="shared" si="4"/>
        <v>Juin</v>
      </c>
      <c r="N26" t="str">
        <f t="shared" si="5"/>
        <v>oui</v>
      </c>
      <c r="O26" s="151" t="s">
        <v>179</v>
      </c>
      <c r="P26" s="151" t="s">
        <v>180</v>
      </c>
      <c r="Q26" s="149"/>
      <c r="R26" s="250"/>
    </row>
    <row r="27" spans="1:18" ht="19.5" customHeight="1">
      <c r="A27" s="17">
        <v>20</v>
      </c>
      <c r="B27" s="123" t="s">
        <v>181</v>
      </c>
      <c r="C27" s="123" t="s">
        <v>182</v>
      </c>
      <c r="D27" s="152">
        <v>12.25</v>
      </c>
      <c r="E27" s="150">
        <v>10</v>
      </c>
      <c r="F27" s="60">
        <f t="shared" si="1"/>
        <v>11.125</v>
      </c>
      <c r="G27" s="61">
        <f t="shared" si="2"/>
        <v>33.375</v>
      </c>
      <c r="H27" s="250"/>
      <c r="I27" s="62">
        <f t="shared" si="0"/>
        <v>33.375</v>
      </c>
      <c r="J27" s="92"/>
      <c r="K27" s="62">
        <f t="shared" si="3"/>
        <v>33.375</v>
      </c>
      <c r="L27" s="64"/>
      <c r="M27" s="20" t="str">
        <f t="shared" si="4"/>
        <v>Juin</v>
      </c>
      <c r="N27" t="str">
        <f t="shared" si="5"/>
        <v>oui</v>
      </c>
      <c r="O27" s="151" t="s">
        <v>181</v>
      </c>
      <c r="P27" s="151" t="s">
        <v>182</v>
      </c>
      <c r="Q27" s="149"/>
      <c r="R27" s="250"/>
    </row>
    <row r="28" spans="1:18" ht="19.5" customHeight="1" thickBot="1">
      <c r="A28" s="17">
        <v>21</v>
      </c>
      <c r="B28" s="123" t="s">
        <v>183</v>
      </c>
      <c r="C28" s="123" t="s">
        <v>184</v>
      </c>
      <c r="D28" s="51">
        <v>15.25</v>
      </c>
      <c r="E28" s="150">
        <v>10</v>
      </c>
      <c r="F28" s="60">
        <f t="shared" si="1"/>
        <v>12.625</v>
      </c>
      <c r="G28" s="61">
        <f t="shared" si="2"/>
        <v>37.875</v>
      </c>
      <c r="H28" s="251"/>
      <c r="I28" s="62">
        <f t="shared" si="0"/>
        <v>37.875</v>
      </c>
      <c r="J28" s="92"/>
      <c r="K28" s="62">
        <f t="shared" si="3"/>
        <v>37.875</v>
      </c>
      <c r="L28" s="64"/>
      <c r="M28" s="20" t="str">
        <f t="shared" si="4"/>
        <v>Juin</v>
      </c>
      <c r="N28" t="str">
        <f t="shared" si="5"/>
        <v>oui</v>
      </c>
      <c r="O28" s="151" t="s">
        <v>183</v>
      </c>
      <c r="P28" s="151" t="s">
        <v>184</v>
      </c>
      <c r="Q28" s="149"/>
      <c r="R28" s="251"/>
    </row>
    <row r="29" spans="1:18" ht="19.5" customHeight="1">
      <c r="A29" s="17">
        <v>22</v>
      </c>
      <c r="B29" s="123" t="s">
        <v>185</v>
      </c>
      <c r="C29" s="123" t="s">
        <v>78</v>
      </c>
      <c r="D29" s="152">
        <v>16.5</v>
      </c>
      <c r="E29" s="150">
        <v>17</v>
      </c>
      <c r="F29" s="60">
        <f t="shared" si="1"/>
        <v>16.75</v>
      </c>
      <c r="G29" s="61">
        <f t="shared" si="2"/>
        <v>50.25</v>
      </c>
      <c r="H29" s="250"/>
      <c r="I29" s="62">
        <f t="shared" si="0"/>
        <v>50.25</v>
      </c>
      <c r="J29" s="92"/>
      <c r="K29" s="62">
        <f t="shared" si="3"/>
        <v>50.25</v>
      </c>
      <c r="L29" s="64"/>
      <c r="M29" s="20" t="str">
        <f t="shared" si="4"/>
        <v>Juin</v>
      </c>
      <c r="N29" t="str">
        <f t="shared" si="5"/>
        <v>oui</v>
      </c>
      <c r="O29" s="151" t="s">
        <v>185</v>
      </c>
      <c r="P29" s="151" t="s">
        <v>78</v>
      </c>
      <c r="Q29" s="149"/>
      <c r="R29" s="250"/>
    </row>
    <row r="30" spans="1:18" ht="19.5" customHeight="1">
      <c r="A30" s="17">
        <v>23</v>
      </c>
      <c r="B30" s="123" t="s">
        <v>186</v>
      </c>
      <c r="C30" s="123" t="s">
        <v>187</v>
      </c>
      <c r="D30" s="152">
        <v>16.75</v>
      </c>
      <c r="E30" s="150">
        <v>5</v>
      </c>
      <c r="F30" s="60">
        <f t="shared" si="1"/>
        <v>10.875</v>
      </c>
      <c r="G30" s="61">
        <f t="shared" si="2"/>
        <v>32.625</v>
      </c>
      <c r="H30" s="250"/>
      <c r="I30" s="62">
        <f t="shared" si="0"/>
        <v>32.625</v>
      </c>
      <c r="J30" s="92"/>
      <c r="K30" s="62">
        <f t="shared" si="3"/>
        <v>32.625</v>
      </c>
      <c r="L30" s="64"/>
      <c r="M30" s="20" t="str">
        <f t="shared" si="4"/>
        <v>Juin</v>
      </c>
      <c r="N30" t="str">
        <f t="shared" si="5"/>
        <v>oui</v>
      </c>
      <c r="O30" s="151" t="s">
        <v>186</v>
      </c>
      <c r="P30" s="151" t="s">
        <v>187</v>
      </c>
      <c r="Q30" s="149"/>
      <c r="R30" s="250"/>
    </row>
    <row r="31" spans="1:18" ht="19.5" customHeight="1">
      <c r="A31" s="17">
        <v>24</v>
      </c>
      <c r="B31" s="123" t="s">
        <v>188</v>
      </c>
      <c r="C31" s="123" t="s">
        <v>189</v>
      </c>
      <c r="D31" s="152">
        <v>15.25</v>
      </c>
      <c r="E31" s="150">
        <v>4</v>
      </c>
      <c r="F31" s="60">
        <f t="shared" si="1"/>
        <v>9.625</v>
      </c>
      <c r="G31" s="61">
        <f t="shared" si="2"/>
        <v>28.875</v>
      </c>
      <c r="H31" s="250">
        <v>12.25</v>
      </c>
      <c r="I31" s="62">
        <f t="shared" si="0"/>
        <v>36.75</v>
      </c>
      <c r="J31" s="92"/>
      <c r="K31" s="62">
        <f t="shared" si="3"/>
        <v>36.75</v>
      </c>
      <c r="L31" s="64"/>
      <c r="M31" s="20" t="str">
        <f t="shared" si="4"/>
        <v>Synthèse</v>
      </c>
      <c r="N31" t="str">
        <f t="shared" si="5"/>
        <v>oui</v>
      </c>
      <c r="O31" s="151" t="s">
        <v>188</v>
      </c>
      <c r="P31" s="151" t="s">
        <v>189</v>
      </c>
      <c r="Q31" s="149" t="s">
        <v>1165</v>
      </c>
      <c r="R31" s="250">
        <v>12.25</v>
      </c>
    </row>
    <row r="32" spans="1:18" ht="19.5" customHeight="1">
      <c r="A32" s="17">
        <v>25</v>
      </c>
      <c r="B32" s="123" t="s">
        <v>190</v>
      </c>
      <c r="C32" s="123" t="s">
        <v>191</v>
      </c>
      <c r="D32" s="152">
        <v>8</v>
      </c>
      <c r="E32" s="150">
        <v>5</v>
      </c>
      <c r="F32" s="60">
        <f t="shared" si="1"/>
        <v>6.5</v>
      </c>
      <c r="G32" s="61">
        <f t="shared" si="2"/>
        <v>19.5</v>
      </c>
      <c r="H32" s="250">
        <v>13</v>
      </c>
      <c r="I32" s="62">
        <f t="shared" si="0"/>
        <v>39</v>
      </c>
      <c r="J32" s="92"/>
      <c r="K32" s="62">
        <f t="shared" si="3"/>
        <v>39</v>
      </c>
      <c r="L32" s="64"/>
      <c r="M32" s="20" t="str">
        <f t="shared" si="4"/>
        <v>Synthèse</v>
      </c>
      <c r="N32" t="str">
        <f t="shared" si="5"/>
        <v>oui</v>
      </c>
      <c r="O32" s="151" t="s">
        <v>190</v>
      </c>
      <c r="P32" s="151" t="s">
        <v>191</v>
      </c>
      <c r="Q32" s="149" t="s">
        <v>1124</v>
      </c>
      <c r="R32" s="250">
        <v>10.75</v>
      </c>
    </row>
    <row r="33" spans="1:18" ht="19.5" customHeight="1">
      <c r="A33" s="17">
        <v>26</v>
      </c>
      <c r="B33" s="123" t="s">
        <v>192</v>
      </c>
      <c r="C33" s="123" t="s">
        <v>193</v>
      </c>
      <c r="D33" s="152">
        <v>11.5</v>
      </c>
      <c r="E33" s="150">
        <v>3</v>
      </c>
      <c r="F33" s="60">
        <f t="shared" si="1"/>
        <v>7.25</v>
      </c>
      <c r="G33" s="61">
        <f t="shared" si="2"/>
        <v>21.75</v>
      </c>
      <c r="H33" s="250">
        <v>8.75</v>
      </c>
      <c r="I33" s="62">
        <f t="shared" si="0"/>
        <v>26.25</v>
      </c>
      <c r="J33" s="92"/>
      <c r="K33" s="62">
        <f t="shared" si="3"/>
        <v>26.25</v>
      </c>
      <c r="L33" s="64"/>
      <c r="M33" s="20" t="str">
        <f t="shared" si="4"/>
        <v>Synthèse</v>
      </c>
      <c r="N33" t="str">
        <f t="shared" si="5"/>
        <v>oui</v>
      </c>
      <c r="O33" s="151" t="s">
        <v>192</v>
      </c>
      <c r="P33" s="151" t="s">
        <v>193</v>
      </c>
      <c r="Q33" s="149" t="s">
        <v>1045</v>
      </c>
      <c r="R33" s="250">
        <v>8.75</v>
      </c>
    </row>
    <row r="34" spans="1:18" ht="19.5" customHeight="1">
      <c r="A34" s="17">
        <v>27</v>
      </c>
      <c r="B34" s="123" t="s">
        <v>102</v>
      </c>
      <c r="C34" s="123" t="s">
        <v>194</v>
      </c>
      <c r="D34" s="51">
        <v>10</v>
      </c>
      <c r="E34" s="150">
        <v>6</v>
      </c>
      <c r="F34" s="60">
        <f t="shared" si="1"/>
        <v>8</v>
      </c>
      <c r="G34" s="61">
        <f t="shared" si="2"/>
        <v>24</v>
      </c>
      <c r="H34" s="250">
        <v>8.25</v>
      </c>
      <c r="I34" s="62">
        <f t="shared" si="0"/>
        <v>24.75</v>
      </c>
      <c r="J34" s="92"/>
      <c r="K34" s="62">
        <f t="shared" si="3"/>
        <v>24.75</v>
      </c>
      <c r="L34" s="64"/>
      <c r="M34" s="20" t="str">
        <f t="shared" si="4"/>
        <v>Synthèse</v>
      </c>
      <c r="N34" t="str">
        <f t="shared" si="5"/>
        <v>oui</v>
      </c>
      <c r="O34" s="151" t="s">
        <v>102</v>
      </c>
      <c r="P34" s="151" t="s">
        <v>194</v>
      </c>
      <c r="Q34" s="149" t="s">
        <v>1145</v>
      </c>
      <c r="R34" s="250">
        <v>8.25</v>
      </c>
    </row>
    <row r="35" spans="1:18" ht="19.5" customHeight="1">
      <c r="A35" s="17">
        <v>28</v>
      </c>
      <c r="B35" s="123" t="s">
        <v>195</v>
      </c>
      <c r="C35" s="123" t="s">
        <v>196</v>
      </c>
      <c r="D35" s="152">
        <v>14</v>
      </c>
      <c r="E35" s="150">
        <v>6</v>
      </c>
      <c r="F35" s="60">
        <f t="shared" si="1"/>
        <v>10</v>
      </c>
      <c r="G35" s="61">
        <f t="shared" si="2"/>
        <v>30</v>
      </c>
      <c r="H35" s="250"/>
      <c r="I35" s="62">
        <f t="shared" si="0"/>
        <v>30</v>
      </c>
      <c r="J35" s="92"/>
      <c r="K35" s="62">
        <f t="shared" si="3"/>
        <v>30</v>
      </c>
      <c r="L35" s="64"/>
      <c r="M35" s="20" t="str">
        <f t="shared" si="4"/>
        <v>Juin</v>
      </c>
      <c r="N35" t="str">
        <f t="shared" si="5"/>
        <v>oui</v>
      </c>
      <c r="O35" s="151" t="s">
        <v>195</v>
      </c>
      <c r="P35" s="151" t="s">
        <v>196</v>
      </c>
      <c r="Q35" s="149"/>
      <c r="R35" s="250"/>
    </row>
    <row r="36" spans="1:18" ht="19.5" customHeight="1">
      <c r="A36" s="17">
        <v>29</v>
      </c>
      <c r="B36" s="123" t="s">
        <v>197</v>
      </c>
      <c r="C36" s="123" t="s">
        <v>760</v>
      </c>
      <c r="D36" s="152">
        <v>12.5</v>
      </c>
      <c r="E36" s="150">
        <v>6</v>
      </c>
      <c r="F36" s="60">
        <f t="shared" si="1"/>
        <v>9.25</v>
      </c>
      <c r="G36" s="61">
        <f t="shared" si="2"/>
        <v>27.75</v>
      </c>
      <c r="H36" s="250">
        <v>14</v>
      </c>
      <c r="I36" s="62">
        <f t="shared" si="0"/>
        <v>42</v>
      </c>
      <c r="J36" s="92"/>
      <c r="K36" s="62">
        <f t="shared" si="3"/>
        <v>42</v>
      </c>
      <c r="L36" s="64"/>
      <c r="M36" s="20" t="str">
        <f t="shared" si="4"/>
        <v>Synthèse</v>
      </c>
      <c r="N36" t="str">
        <f t="shared" si="5"/>
        <v>oui</v>
      </c>
      <c r="O36" s="151" t="s">
        <v>197</v>
      </c>
      <c r="P36" s="151" t="s">
        <v>760</v>
      </c>
      <c r="Q36" s="149" t="s">
        <v>1155</v>
      </c>
      <c r="R36" s="250">
        <v>10</v>
      </c>
    </row>
    <row r="37" spans="1:18" ht="19.5" customHeight="1">
      <c r="A37" s="17">
        <v>30</v>
      </c>
      <c r="B37" s="123" t="s">
        <v>199</v>
      </c>
      <c r="C37" s="123" t="s">
        <v>761</v>
      </c>
      <c r="D37" s="152">
        <v>12.25</v>
      </c>
      <c r="E37" s="150">
        <v>8</v>
      </c>
      <c r="F37" s="60">
        <f t="shared" si="1"/>
        <v>10.125</v>
      </c>
      <c r="G37" s="61">
        <f t="shared" si="2"/>
        <v>30.375</v>
      </c>
      <c r="H37" s="250"/>
      <c r="I37" s="62">
        <f t="shared" si="0"/>
        <v>30.375</v>
      </c>
      <c r="J37" s="92"/>
      <c r="K37" s="62">
        <f t="shared" si="3"/>
        <v>30.375</v>
      </c>
      <c r="L37" s="64"/>
      <c r="M37" s="20" t="str">
        <f t="shared" si="4"/>
        <v>Juin</v>
      </c>
      <c r="N37" t="str">
        <f t="shared" si="5"/>
        <v>oui</v>
      </c>
      <c r="O37" s="151" t="s">
        <v>199</v>
      </c>
      <c r="P37" s="151" t="s">
        <v>761</v>
      </c>
      <c r="Q37" s="149"/>
      <c r="R37" s="250"/>
    </row>
    <row r="38" spans="1:18" ht="19.5" customHeight="1">
      <c r="A38" s="17">
        <v>31</v>
      </c>
      <c r="B38" s="123" t="s">
        <v>201</v>
      </c>
      <c r="C38" s="123" t="s">
        <v>202</v>
      </c>
      <c r="D38" s="152">
        <v>14</v>
      </c>
      <c r="E38" s="150">
        <v>12</v>
      </c>
      <c r="F38" s="60">
        <f t="shared" si="1"/>
        <v>13</v>
      </c>
      <c r="G38" s="61">
        <f t="shared" si="2"/>
        <v>39</v>
      </c>
      <c r="H38" s="250"/>
      <c r="I38" s="62">
        <f t="shared" si="0"/>
        <v>39</v>
      </c>
      <c r="J38" s="92"/>
      <c r="K38" s="62">
        <f t="shared" si="3"/>
        <v>39</v>
      </c>
      <c r="L38" s="64"/>
      <c r="M38" s="20" t="str">
        <f t="shared" si="4"/>
        <v>Juin</v>
      </c>
      <c r="N38" t="str">
        <f t="shared" si="5"/>
        <v>oui</v>
      </c>
      <c r="O38" s="151" t="s">
        <v>201</v>
      </c>
      <c r="P38" s="151" t="s">
        <v>202</v>
      </c>
      <c r="Q38" s="149"/>
      <c r="R38" s="250"/>
    </row>
    <row r="39" spans="1:18" ht="19.5" customHeight="1">
      <c r="A39" s="17">
        <v>32</v>
      </c>
      <c r="B39" s="123" t="s">
        <v>203</v>
      </c>
      <c r="C39" s="123" t="s">
        <v>204</v>
      </c>
      <c r="D39" s="152">
        <v>10</v>
      </c>
      <c r="E39" s="150">
        <v>6</v>
      </c>
      <c r="F39" s="60">
        <f t="shared" si="1"/>
        <v>8</v>
      </c>
      <c r="G39" s="61">
        <f t="shared" si="2"/>
        <v>24</v>
      </c>
      <c r="H39" s="250">
        <v>14.5</v>
      </c>
      <c r="I39" s="62">
        <f t="shared" si="0"/>
        <v>43.5</v>
      </c>
      <c r="J39" s="92"/>
      <c r="K39" s="62">
        <f t="shared" si="3"/>
        <v>43.5</v>
      </c>
      <c r="L39" s="64"/>
      <c r="M39" s="20" t="str">
        <f t="shared" si="4"/>
        <v>Synthèse</v>
      </c>
      <c r="N39" t="str">
        <f t="shared" si="5"/>
        <v>oui</v>
      </c>
      <c r="O39" s="151" t="s">
        <v>203</v>
      </c>
      <c r="P39" s="151" t="s">
        <v>204</v>
      </c>
      <c r="Q39" s="149" t="s">
        <v>1091</v>
      </c>
      <c r="R39" s="250">
        <v>14.5</v>
      </c>
    </row>
    <row r="40" spans="1:18" ht="19.5" customHeight="1">
      <c r="A40" s="17">
        <v>33</v>
      </c>
      <c r="B40" s="123" t="s">
        <v>205</v>
      </c>
      <c r="C40" s="123" t="s">
        <v>206</v>
      </c>
      <c r="D40" s="152">
        <v>13</v>
      </c>
      <c r="E40" s="150">
        <v>5</v>
      </c>
      <c r="F40" s="60">
        <f t="shared" si="1"/>
        <v>9</v>
      </c>
      <c r="G40" s="61">
        <f t="shared" si="2"/>
        <v>27</v>
      </c>
      <c r="H40" s="250">
        <v>13.25</v>
      </c>
      <c r="I40" s="62">
        <f t="shared" si="0"/>
        <v>39.75</v>
      </c>
      <c r="J40" s="92"/>
      <c r="K40" s="62">
        <f t="shared" si="3"/>
        <v>39.75</v>
      </c>
      <c r="L40" s="64"/>
      <c r="M40" s="20" t="str">
        <f t="shared" si="4"/>
        <v>Synthèse</v>
      </c>
      <c r="N40" t="str">
        <f t="shared" si="5"/>
        <v>oui</v>
      </c>
      <c r="O40" s="151" t="s">
        <v>205</v>
      </c>
      <c r="P40" s="151" t="s">
        <v>206</v>
      </c>
      <c r="Q40" s="149" t="s">
        <v>1162</v>
      </c>
      <c r="R40" s="250">
        <v>13.25</v>
      </c>
    </row>
    <row r="41" spans="1:18" ht="19.5" customHeight="1">
      <c r="A41" s="17">
        <v>34</v>
      </c>
      <c r="B41" s="123" t="s">
        <v>207</v>
      </c>
      <c r="C41" s="123" t="s">
        <v>208</v>
      </c>
      <c r="D41" s="152">
        <v>9.75</v>
      </c>
      <c r="E41" s="150">
        <v>6</v>
      </c>
      <c r="F41" s="60">
        <f t="shared" si="1"/>
        <v>7.875</v>
      </c>
      <c r="G41" s="61">
        <f t="shared" si="2"/>
        <v>23.625</v>
      </c>
      <c r="H41" s="250">
        <v>13.75</v>
      </c>
      <c r="I41" s="62">
        <f t="shared" si="0"/>
        <v>41.25</v>
      </c>
      <c r="J41" s="92"/>
      <c r="K41" s="62">
        <f t="shared" si="3"/>
        <v>41.25</v>
      </c>
      <c r="L41" s="64"/>
      <c r="M41" s="20" t="str">
        <f t="shared" si="4"/>
        <v>Synthèse</v>
      </c>
      <c r="N41" t="str">
        <f t="shared" si="5"/>
        <v>oui</v>
      </c>
      <c r="O41" s="151" t="s">
        <v>207</v>
      </c>
      <c r="P41" s="151" t="s">
        <v>208</v>
      </c>
      <c r="Q41" s="149" t="s">
        <v>1086</v>
      </c>
      <c r="R41" s="250">
        <v>13.75</v>
      </c>
    </row>
    <row r="42" spans="1:18" ht="19.5" customHeight="1">
      <c r="A42" s="17">
        <v>35</v>
      </c>
      <c r="B42" s="123" t="s">
        <v>209</v>
      </c>
      <c r="C42" s="123" t="s">
        <v>210</v>
      </c>
      <c r="D42" s="152">
        <v>11.75</v>
      </c>
      <c r="E42" s="150">
        <v>9</v>
      </c>
      <c r="F42" s="60">
        <f t="shared" si="1"/>
        <v>10.375</v>
      </c>
      <c r="G42" s="61">
        <f t="shared" si="2"/>
        <v>31.125</v>
      </c>
      <c r="H42" s="250"/>
      <c r="I42" s="62">
        <f t="shared" si="0"/>
        <v>31.125</v>
      </c>
      <c r="J42" s="92"/>
      <c r="K42" s="62">
        <f t="shared" si="3"/>
        <v>31.125</v>
      </c>
      <c r="L42" s="64"/>
      <c r="M42" s="20" t="str">
        <f t="shared" si="4"/>
        <v>Juin</v>
      </c>
      <c r="N42" t="str">
        <f t="shared" si="5"/>
        <v>oui</v>
      </c>
      <c r="O42" s="151" t="s">
        <v>209</v>
      </c>
      <c r="P42" s="151" t="s">
        <v>210</v>
      </c>
      <c r="Q42" s="149"/>
      <c r="R42" s="250"/>
    </row>
    <row r="43" spans="1:18" ht="19.5" customHeight="1">
      <c r="A43" s="17">
        <v>36</v>
      </c>
      <c r="B43" s="123" t="s">
        <v>762</v>
      </c>
      <c r="C43" s="123" t="s">
        <v>763</v>
      </c>
      <c r="D43" s="152">
        <v>17.25</v>
      </c>
      <c r="E43" s="150">
        <v>6</v>
      </c>
      <c r="F43" s="60">
        <f t="shared" si="1"/>
        <v>11.625</v>
      </c>
      <c r="G43" s="61">
        <f t="shared" si="2"/>
        <v>34.875</v>
      </c>
      <c r="H43" s="250"/>
      <c r="I43" s="62">
        <f t="shared" si="0"/>
        <v>34.875</v>
      </c>
      <c r="J43" s="92"/>
      <c r="K43" s="62">
        <f t="shared" si="3"/>
        <v>34.875</v>
      </c>
      <c r="L43" s="64"/>
      <c r="M43" s="20" t="str">
        <f t="shared" si="4"/>
        <v>Juin</v>
      </c>
      <c r="N43" t="str">
        <f t="shared" si="5"/>
        <v>oui</v>
      </c>
      <c r="O43" s="151" t="s">
        <v>762</v>
      </c>
      <c r="P43" s="151" t="s">
        <v>763</v>
      </c>
      <c r="Q43" s="149"/>
      <c r="R43" s="250"/>
    </row>
    <row r="44" spans="1:18" ht="19.5" customHeight="1">
      <c r="A44" s="17">
        <v>37</v>
      </c>
      <c r="B44" s="123" t="s">
        <v>211</v>
      </c>
      <c r="C44" s="123" t="s">
        <v>212</v>
      </c>
      <c r="D44" s="152">
        <v>11.75</v>
      </c>
      <c r="E44" s="150">
        <v>6</v>
      </c>
      <c r="F44" s="60">
        <f t="shared" si="1"/>
        <v>8.875</v>
      </c>
      <c r="G44" s="61">
        <f t="shared" si="2"/>
        <v>26.625</v>
      </c>
      <c r="H44" s="250">
        <v>13.5</v>
      </c>
      <c r="I44" s="62">
        <f t="shared" si="0"/>
        <v>40.5</v>
      </c>
      <c r="J44" s="92"/>
      <c r="K44" s="62">
        <f t="shared" si="3"/>
        <v>40.5</v>
      </c>
      <c r="L44" s="64"/>
      <c r="M44" s="20" t="str">
        <f t="shared" si="4"/>
        <v>Synthèse</v>
      </c>
      <c r="N44" t="str">
        <f t="shared" si="5"/>
        <v>oui</v>
      </c>
      <c r="O44" s="151" t="s">
        <v>211</v>
      </c>
      <c r="P44" s="151" t="s">
        <v>212</v>
      </c>
      <c r="Q44" s="149" t="s">
        <v>1146</v>
      </c>
      <c r="R44" s="250">
        <v>13.5</v>
      </c>
    </row>
    <row r="45" spans="1:18" ht="19.5" customHeight="1">
      <c r="A45" s="17">
        <v>38</v>
      </c>
      <c r="B45" s="123" t="s">
        <v>213</v>
      </c>
      <c r="C45" s="123" t="s">
        <v>58</v>
      </c>
      <c r="D45" s="152">
        <v>13.75</v>
      </c>
      <c r="E45" s="150">
        <v>6</v>
      </c>
      <c r="F45" s="60">
        <f t="shared" si="1"/>
        <v>9.875</v>
      </c>
      <c r="G45" s="61">
        <f t="shared" si="2"/>
        <v>29.625</v>
      </c>
      <c r="H45" s="250">
        <v>15</v>
      </c>
      <c r="I45" s="62">
        <f t="shared" si="0"/>
        <v>45</v>
      </c>
      <c r="J45" s="92"/>
      <c r="K45" s="62">
        <f t="shared" si="3"/>
        <v>45</v>
      </c>
      <c r="L45" s="64"/>
      <c r="M45" s="20" t="str">
        <f t="shared" si="4"/>
        <v>Synthèse</v>
      </c>
      <c r="N45" t="str">
        <f t="shared" si="5"/>
        <v>oui</v>
      </c>
      <c r="O45" s="151" t="s">
        <v>213</v>
      </c>
      <c r="P45" s="151" t="s">
        <v>58</v>
      </c>
      <c r="Q45" s="149" t="s">
        <v>1117</v>
      </c>
      <c r="R45" s="250">
        <v>13.75</v>
      </c>
    </row>
    <row r="46" spans="1:18" ht="19.5" customHeight="1">
      <c r="A46" s="17">
        <v>39</v>
      </c>
      <c r="B46" s="123" t="s">
        <v>214</v>
      </c>
      <c r="C46" s="123" t="s">
        <v>215</v>
      </c>
      <c r="D46" s="152">
        <v>12.25</v>
      </c>
      <c r="E46" s="150">
        <v>5</v>
      </c>
      <c r="F46" s="60">
        <f t="shared" si="1"/>
        <v>8.625</v>
      </c>
      <c r="G46" s="61">
        <f t="shared" si="2"/>
        <v>25.875</v>
      </c>
      <c r="H46" s="250">
        <v>12.75</v>
      </c>
      <c r="I46" s="62">
        <f t="shared" si="0"/>
        <v>38.25</v>
      </c>
      <c r="J46" s="92"/>
      <c r="K46" s="62">
        <f t="shared" si="3"/>
        <v>38.25</v>
      </c>
      <c r="L46" s="64"/>
      <c r="M46" s="20" t="str">
        <f t="shared" si="4"/>
        <v>Synthèse</v>
      </c>
      <c r="N46" t="str">
        <f t="shared" si="5"/>
        <v>oui</v>
      </c>
      <c r="O46" s="151" t="s">
        <v>214</v>
      </c>
      <c r="P46" s="151" t="s">
        <v>215</v>
      </c>
      <c r="Q46" s="149" t="s">
        <v>1153</v>
      </c>
      <c r="R46" s="250">
        <v>12.75</v>
      </c>
    </row>
    <row r="47" spans="1:18" ht="19.5" customHeight="1">
      <c r="A47" s="17">
        <v>40</v>
      </c>
      <c r="B47" s="123" t="s">
        <v>216</v>
      </c>
      <c r="C47" s="123" t="s">
        <v>217</v>
      </c>
      <c r="D47" s="152">
        <v>12.25</v>
      </c>
      <c r="E47" s="150">
        <v>10</v>
      </c>
      <c r="F47" s="60">
        <f t="shared" si="1"/>
        <v>11.125</v>
      </c>
      <c r="G47" s="61">
        <f t="shared" si="2"/>
        <v>33.375</v>
      </c>
      <c r="H47" s="250"/>
      <c r="I47" s="62">
        <f t="shared" si="0"/>
        <v>33.375</v>
      </c>
      <c r="J47" s="92"/>
      <c r="K47" s="62">
        <f t="shared" si="3"/>
        <v>33.375</v>
      </c>
      <c r="L47" s="64"/>
      <c r="M47" s="20" t="str">
        <f t="shared" si="4"/>
        <v>Juin</v>
      </c>
      <c r="N47" t="str">
        <f t="shared" si="5"/>
        <v>oui</v>
      </c>
      <c r="O47" s="151" t="s">
        <v>216</v>
      </c>
      <c r="P47" s="151" t="s">
        <v>217</v>
      </c>
      <c r="Q47" s="149"/>
      <c r="R47" s="250"/>
    </row>
    <row r="48" spans="1:18" ht="21" customHeight="1">
      <c r="A48" s="17">
        <v>41</v>
      </c>
      <c r="B48" s="123" t="s">
        <v>218</v>
      </c>
      <c r="C48" s="123" t="s">
        <v>219</v>
      </c>
      <c r="D48" s="152">
        <v>14.5</v>
      </c>
      <c r="E48" s="150">
        <v>19</v>
      </c>
      <c r="F48" s="60">
        <f t="shared" si="1"/>
        <v>16.75</v>
      </c>
      <c r="G48" s="61">
        <f t="shared" si="2"/>
        <v>50.25</v>
      </c>
      <c r="H48" s="250"/>
      <c r="I48" s="62">
        <f t="shared" si="0"/>
        <v>50.25</v>
      </c>
      <c r="J48" s="92"/>
      <c r="K48" s="62">
        <f t="shared" si="3"/>
        <v>50.25</v>
      </c>
      <c r="L48" s="64"/>
      <c r="M48" s="20" t="str">
        <f t="shared" si="4"/>
        <v>Juin</v>
      </c>
      <c r="N48" t="str">
        <f t="shared" si="5"/>
        <v>oui</v>
      </c>
      <c r="O48" s="151" t="s">
        <v>218</v>
      </c>
      <c r="P48" s="151" t="s">
        <v>219</v>
      </c>
      <c r="Q48" s="149"/>
      <c r="R48" s="250"/>
    </row>
    <row r="49" spans="1:18" ht="19.5" customHeight="1" thickBot="1">
      <c r="A49" s="17">
        <v>42</v>
      </c>
      <c r="B49" s="123" t="s">
        <v>220</v>
      </c>
      <c r="C49" s="123" t="s">
        <v>44</v>
      </c>
      <c r="D49" s="152">
        <v>16</v>
      </c>
      <c r="E49" s="150">
        <v>8</v>
      </c>
      <c r="F49" s="60">
        <f t="shared" si="1"/>
        <v>12</v>
      </c>
      <c r="G49" s="61">
        <f t="shared" si="2"/>
        <v>36</v>
      </c>
      <c r="H49" s="251"/>
      <c r="I49" s="62">
        <f t="shared" si="0"/>
        <v>36</v>
      </c>
      <c r="J49" s="92"/>
      <c r="K49" s="62">
        <f t="shared" si="3"/>
        <v>36</v>
      </c>
      <c r="L49" s="64"/>
      <c r="M49" s="20" t="str">
        <f t="shared" si="4"/>
        <v>Juin</v>
      </c>
      <c r="N49" t="str">
        <f t="shared" si="5"/>
        <v>oui</v>
      </c>
      <c r="O49" s="151" t="s">
        <v>220</v>
      </c>
      <c r="P49" s="151" t="s">
        <v>44</v>
      </c>
      <c r="Q49" s="149"/>
      <c r="R49" s="251"/>
    </row>
    <row r="50" spans="1:18" ht="19.5" customHeight="1">
      <c r="A50" s="17">
        <v>43</v>
      </c>
      <c r="B50" s="123" t="s">
        <v>221</v>
      </c>
      <c r="C50" s="123" t="s">
        <v>222</v>
      </c>
      <c r="D50" s="152">
        <v>13.25</v>
      </c>
      <c r="E50" s="150">
        <v>8</v>
      </c>
      <c r="F50" s="60">
        <f t="shared" si="1"/>
        <v>10.625</v>
      </c>
      <c r="G50" s="61">
        <f t="shared" si="2"/>
        <v>31.875</v>
      </c>
      <c r="H50" s="250"/>
      <c r="I50" s="62">
        <f t="shared" si="0"/>
        <v>31.875</v>
      </c>
      <c r="J50" s="92"/>
      <c r="K50" s="62">
        <f t="shared" si="3"/>
        <v>31.875</v>
      </c>
      <c r="L50" s="64"/>
      <c r="M50" s="20" t="str">
        <f t="shared" si="4"/>
        <v>Juin</v>
      </c>
      <c r="N50" t="str">
        <f t="shared" si="5"/>
        <v>oui</v>
      </c>
      <c r="O50" s="151" t="s">
        <v>221</v>
      </c>
      <c r="P50" s="151" t="s">
        <v>222</v>
      </c>
      <c r="Q50" s="149"/>
      <c r="R50" s="250"/>
    </row>
    <row r="51" spans="1:18" ht="19.5" customHeight="1">
      <c r="A51" s="17">
        <v>44</v>
      </c>
      <c r="B51" s="123" t="s">
        <v>223</v>
      </c>
      <c r="C51" s="123" t="s">
        <v>764</v>
      </c>
      <c r="D51" s="152">
        <v>8.25</v>
      </c>
      <c r="E51" s="150"/>
      <c r="F51" s="60">
        <f t="shared" si="1"/>
        <v>4.125</v>
      </c>
      <c r="G51" s="61">
        <f t="shared" si="2"/>
        <v>12.375</v>
      </c>
      <c r="H51" s="152">
        <v>12.25</v>
      </c>
      <c r="I51" s="62">
        <f t="shared" si="0"/>
        <v>36.75</v>
      </c>
      <c r="J51" s="92"/>
      <c r="K51" s="62">
        <f t="shared" si="3"/>
        <v>36.75</v>
      </c>
      <c r="L51" s="64"/>
      <c r="M51" s="20" t="str">
        <f t="shared" si="4"/>
        <v>Synthèse</v>
      </c>
      <c r="N51" t="str">
        <f t="shared" si="5"/>
        <v>oui</v>
      </c>
      <c r="O51" s="151" t="s">
        <v>223</v>
      </c>
      <c r="P51" s="151" t="s">
        <v>764</v>
      </c>
      <c r="Q51" s="149" t="s">
        <v>1122</v>
      </c>
      <c r="R51" s="152">
        <v>12.25</v>
      </c>
    </row>
    <row r="52" spans="1:18" ht="19.5" customHeight="1">
      <c r="A52" s="17">
        <v>45</v>
      </c>
      <c r="B52" s="123" t="s">
        <v>225</v>
      </c>
      <c r="C52" s="123" t="s">
        <v>226</v>
      </c>
      <c r="D52" s="152">
        <v>11.5</v>
      </c>
      <c r="E52" s="150">
        <v>4</v>
      </c>
      <c r="F52" s="60">
        <f t="shared" si="1"/>
        <v>7.75</v>
      </c>
      <c r="G52" s="61">
        <f t="shared" si="2"/>
        <v>23.25</v>
      </c>
      <c r="H52" s="250">
        <v>15.25</v>
      </c>
      <c r="I52" s="62">
        <f t="shared" si="0"/>
        <v>45.75</v>
      </c>
      <c r="J52" s="92"/>
      <c r="K52" s="62">
        <f t="shared" si="3"/>
        <v>45.75</v>
      </c>
      <c r="L52" s="64"/>
      <c r="M52" s="20" t="str">
        <f t="shared" si="4"/>
        <v>Synthèse</v>
      </c>
      <c r="N52" t="str">
        <f t="shared" si="5"/>
        <v>oui</v>
      </c>
      <c r="O52" s="151" t="s">
        <v>225</v>
      </c>
      <c r="P52" s="151" t="s">
        <v>226</v>
      </c>
      <c r="Q52" s="149" t="s">
        <v>1203</v>
      </c>
      <c r="R52" s="250">
        <v>15.25</v>
      </c>
    </row>
    <row r="53" spans="1:18" ht="19.5" customHeight="1">
      <c r="A53" s="17">
        <v>46</v>
      </c>
      <c r="B53" s="123" t="s">
        <v>227</v>
      </c>
      <c r="C53" s="123" t="s">
        <v>228</v>
      </c>
      <c r="D53" s="152">
        <v>13.25</v>
      </c>
      <c r="E53" s="150">
        <v>6</v>
      </c>
      <c r="F53" s="60">
        <f t="shared" si="1"/>
        <v>9.625</v>
      </c>
      <c r="G53" s="61">
        <f t="shared" si="2"/>
        <v>28.875</v>
      </c>
      <c r="H53" s="250"/>
      <c r="I53" s="62">
        <f t="shared" si="0"/>
        <v>28.875</v>
      </c>
      <c r="J53" s="92"/>
      <c r="K53" s="62">
        <f t="shared" si="3"/>
        <v>28.875</v>
      </c>
      <c r="L53" s="64"/>
      <c r="M53" s="20" t="str">
        <f t="shared" si="4"/>
        <v>Juin</v>
      </c>
      <c r="N53" t="str">
        <f t="shared" si="5"/>
        <v>oui</v>
      </c>
      <c r="O53" s="151" t="s">
        <v>227</v>
      </c>
      <c r="P53" s="151" t="s">
        <v>228</v>
      </c>
      <c r="Q53" s="149"/>
      <c r="R53" s="250"/>
    </row>
    <row r="54" spans="1:18" ht="19.5" customHeight="1">
      <c r="A54" s="17">
        <v>47</v>
      </c>
      <c r="B54" s="123" t="s">
        <v>46</v>
      </c>
      <c r="C54" s="123" t="s">
        <v>229</v>
      </c>
      <c r="D54" s="152">
        <v>12</v>
      </c>
      <c r="E54" s="150">
        <v>6</v>
      </c>
      <c r="F54" s="60">
        <f t="shared" si="1"/>
        <v>9</v>
      </c>
      <c r="G54" s="61">
        <f t="shared" si="2"/>
        <v>27</v>
      </c>
      <c r="H54" s="250">
        <v>13.75</v>
      </c>
      <c r="I54" s="62">
        <f t="shared" si="0"/>
        <v>41.25</v>
      </c>
      <c r="J54" s="92"/>
      <c r="K54" s="62">
        <f t="shared" si="3"/>
        <v>41.25</v>
      </c>
      <c r="L54" s="64"/>
      <c r="M54" s="20" t="str">
        <f t="shared" si="4"/>
        <v>Synthèse</v>
      </c>
      <c r="N54" t="str">
        <f t="shared" si="5"/>
        <v>oui</v>
      </c>
      <c r="O54" s="151" t="s">
        <v>46</v>
      </c>
      <c r="P54" s="151" t="s">
        <v>229</v>
      </c>
      <c r="Q54" s="149" t="s">
        <v>1114</v>
      </c>
      <c r="R54" s="250">
        <v>13.75</v>
      </c>
    </row>
    <row r="55" spans="1:18" ht="19.5" customHeight="1">
      <c r="A55" s="17">
        <v>48</v>
      </c>
      <c r="B55" s="123" t="s">
        <v>230</v>
      </c>
      <c r="C55" s="123" t="s">
        <v>226</v>
      </c>
      <c r="D55" s="152">
        <v>12.5</v>
      </c>
      <c r="E55" s="150">
        <v>12</v>
      </c>
      <c r="F55" s="60">
        <f t="shared" si="1"/>
        <v>12.25</v>
      </c>
      <c r="G55" s="61">
        <f t="shared" si="2"/>
        <v>36.75</v>
      </c>
      <c r="H55" s="250"/>
      <c r="I55" s="62">
        <f t="shared" si="0"/>
        <v>36.75</v>
      </c>
      <c r="J55" s="92"/>
      <c r="K55" s="62">
        <f t="shared" si="3"/>
        <v>36.75</v>
      </c>
      <c r="L55" s="64"/>
      <c r="M55" s="20" t="str">
        <f t="shared" si="4"/>
        <v>Juin</v>
      </c>
      <c r="N55" t="str">
        <f t="shared" si="5"/>
        <v>oui</v>
      </c>
      <c r="O55" s="151" t="s">
        <v>230</v>
      </c>
      <c r="P55" s="151" t="s">
        <v>226</v>
      </c>
      <c r="Q55" s="149"/>
      <c r="R55" s="250"/>
    </row>
    <row r="56" spans="1:18" ht="19.5" customHeight="1">
      <c r="A56" s="17">
        <v>49</v>
      </c>
      <c r="B56" s="123" t="s">
        <v>231</v>
      </c>
      <c r="C56" s="123" t="s">
        <v>212</v>
      </c>
      <c r="D56" s="152">
        <v>10.75</v>
      </c>
      <c r="E56" s="150">
        <v>8</v>
      </c>
      <c r="F56" s="60">
        <f t="shared" si="1"/>
        <v>9.375</v>
      </c>
      <c r="G56" s="61">
        <f t="shared" si="2"/>
        <v>28.125</v>
      </c>
      <c r="H56" s="250">
        <v>14</v>
      </c>
      <c r="I56" s="62">
        <f t="shared" si="0"/>
        <v>42</v>
      </c>
      <c r="J56" s="92"/>
      <c r="K56" s="62">
        <f t="shared" si="3"/>
        <v>42</v>
      </c>
      <c r="L56" s="64"/>
      <c r="M56" s="20" t="str">
        <f t="shared" si="4"/>
        <v>Synthèse</v>
      </c>
      <c r="N56" t="str">
        <f t="shared" si="5"/>
        <v>oui</v>
      </c>
      <c r="O56" s="151" t="s">
        <v>231</v>
      </c>
      <c r="P56" s="151" t="s">
        <v>212</v>
      </c>
      <c r="Q56" s="149" t="s">
        <v>1104</v>
      </c>
      <c r="R56" s="250">
        <v>14</v>
      </c>
    </row>
    <row r="57" spans="1:18" ht="19.5" customHeight="1">
      <c r="A57" s="17">
        <v>50</v>
      </c>
      <c r="B57" s="123" t="s">
        <v>232</v>
      </c>
      <c r="C57" s="123" t="s">
        <v>233</v>
      </c>
      <c r="D57" s="152">
        <v>8.5</v>
      </c>
      <c r="E57" s="150">
        <v>3</v>
      </c>
      <c r="F57" s="60">
        <f t="shared" si="1"/>
        <v>5.75</v>
      </c>
      <c r="G57" s="61">
        <f t="shared" si="2"/>
        <v>17.25</v>
      </c>
      <c r="H57" s="250">
        <v>10.5</v>
      </c>
      <c r="I57" s="62">
        <f t="shared" si="0"/>
        <v>31.5</v>
      </c>
      <c r="J57" s="92"/>
      <c r="K57" s="62">
        <f t="shared" si="3"/>
        <v>31.5</v>
      </c>
      <c r="L57" s="64"/>
      <c r="M57" s="20" t="str">
        <f t="shared" si="4"/>
        <v>Synthèse</v>
      </c>
      <c r="N57" t="str">
        <f t="shared" si="5"/>
        <v>oui</v>
      </c>
      <c r="O57" s="151" t="s">
        <v>232</v>
      </c>
      <c r="P57" s="151" t="s">
        <v>233</v>
      </c>
      <c r="Q57" s="149" t="s">
        <v>1048</v>
      </c>
      <c r="R57" s="250">
        <v>10.5</v>
      </c>
    </row>
    <row r="58" spans="1:18" ht="19.5" customHeight="1">
      <c r="A58" s="17">
        <v>51</v>
      </c>
      <c r="B58" s="123" t="s">
        <v>66</v>
      </c>
      <c r="C58" s="123" t="s">
        <v>234</v>
      </c>
      <c r="D58" s="152">
        <v>12.5</v>
      </c>
      <c r="E58" s="150">
        <v>11</v>
      </c>
      <c r="F58" s="60">
        <f t="shared" si="1"/>
        <v>11.75</v>
      </c>
      <c r="G58" s="61">
        <f t="shared" si="2"/>
        <v>35.25</v>
      </c>
      <c r="H58" s="250"/>
      <c r="I58" s="62">
        <f t="shared" si="0"/>
        <v>35.25</v>
      </c>
      <c r="J58" s="92"/>
      <c r="K58" s="62">
        <f t="shared" si="3"/>
        <v>35.25</v>
      </c>
      <c r="L58" s="64"/>
      <c r="M58" s="20" t="str">
        <f t="shared" si="4"/>
        <v>Juin</v>
      </c>
      <c r="N58" t="str">
        <f t="shared" si="5"/>
        <v>oui</v>
      </c>
      <c r="O58" s="151" t="s">
        <v>66</v>
      </c>
      <c r="P58" s="151" t="s">
        <v>234</v>
      </c>
      <c r="Q58" s="149"/>
      <c r="R58" s="250"/>
    </row>
    <row r="59" spans="1:18" ht="19.5" customHeight="1">
      <c r="A59" s="17">
        <v>52</v>
      </c>
      <c r="B59" s="123" t="s">
        <v>235</v>
      </c>
      <c r="C59" s="123" t="s">
        <v>236</v>
      </c>
      <c r="D59" s="152">
        <v>15</v>
      </c>
      <c r="E59" s="150">
        <v>7</v>
      </c>
      <c r="F59" s="60">
        <f t="shared" si="1"/>
        <v>11</v>
      </c>
      <c r="G59" s="61">
        <f t="shared" si="2"/>
        <v>33</v>
      </c>
      <c r="H59" s="250"/>
      <c r="I59" s="62">
        <f t="shared" si="0"/>
        <v>33</v>
      </c>
      <c r="J59" s="92"/>
      <c r="K59" s="62">
        <f t="shared" si="3"/>
        <v>33</v>
      </c>
      <c r="L59" s="64"/>
      <c r="M59" s="20" t="str">
        <f t="shared" si="4"/>
        <v>Juin</v>
      </c>
      <c r="N59" t="str">
        <f t="shared" si="5"/>
        <v>oui</v>
      </c>
      <c r="O59" s="151" t="s">
        <v>235</v>
      </c>
      <c r="P59" s="151" t="s">
        <v>236</v>
      </c>
      <c r="Q59" s="149"/>
      <c r="R59" s="250"/>
    </row>
    <row r="60" spans="1:18" ht="19.5" customHeight="1">
      <c r="A60" s="17">
        <v>53</v>
      </c>
      <c r="B60" s="123" t="s">
        <v>237</v>
      </c>
      <c r="C60" s="123" t="s">
        <v>45</v>
      </c>
      <c r="D60" s="152">
        <v>14.5</v>
      </c>
      <c r="E60" s="150">
        <v>12</v>
      </c>
      <c r="F60" s="60">
        <f t="shared" si="1"/>
        <v>13.25</v>
      </c>
      <c r="G60" s="61">
        <f t="shared" si="2"/>
        <v>39.75</v>
      </c>
      <c r="H60" s="250"/>
      <c r="I60" s="62">
        <f t="shared" si="0"/>
        <v>39.75</v>
      </c>
      <c r="J60" s="92"/>
      <c r="K60" s="62">
        <f t="shared" si="3"/>
        <v>39.75</v>
      </c>
      <c r="L60" s="64"/>
      <c r="M60" s="20" t="str">
        <f t="shared" si="4"/>
        <v>Juin</v>
      </c>
      <c r="N60" t="str">
        <f t="shared" si="5"/>
        <v>oui</v>
      </c>
      <c r="O60" s="151" t="s">
        <v>237</v>
      </c>
      <c r="P60" s="151" t="s">
        <v>45</v>
      </c>
      <c r="Q60" s="149"/>
      <c r="R60" s="250"/>
    </row>
    <row r="61" spans="1:18" ht="19.5" customHeight="1">
      <c r="A61" s="17">
        <v>54</v>
      </c>
      <c r="B61" s="123" t="s">
        <v>765</v>
      </c>
      <c r="C61" s="123" t="s">
        <v>766</v>
      </c>
      <c r="D61" s="152">
        <v>13</v>
      </c>
      <c r="E61" s="150">
        <v>11</v>
      </c>
      <c r="F61" s="60">
        <f t="shared" si="1"/>
        <v>12</v>
      </c>
      <c r="G61" s="61">
        <f t="shared" si="2"/>
        <v>36</v>
      </c>
      <c r="H61" s="250"/>
      <c r="I61" s="62">
        <f t="shared" si="0"/>
        <v>36</v>
      </c>
      <c r="J61" s="92"/>
      <c r="K61" s="62">
        <f t="shared" si="3"/>
        <v>36</v>
      </c>
      <c r="L61" s="64"/>
      <c r="M61" s="20" t="str">
        <f t="shared" si="4"/>
        <v>Juin</v>
      </c>
      <c r="N61" t="str">
        <f t="shared" si="5"/>
        <v>oui</v>
      </c>
      <c r="O61" s="151" t="s">
        <v>765</v>
      </c>
      <c r="P61" s="151" t="s">
        <v>766</v>
      </c>
      <c r="Q61" s="149"/>
      <c r="R61" s="250"/>
    </row>
    <row r="62" spans="1:18" ht="19.5" customHeight="1">
      <c r="A62" s="17">
        <v>55</v>
      </c>
      <c r="B62" s="123" t="s">
        <v>238</v>
      </c>
      <c r="C62" s="123" t="s">
        <v>84</v>
      </c>
      <c r="D62" s="152">
        <v>14.25</v>
      </c>
      <c r="E62" s="150">
        <v>16</v>
      </c>
      <c r="F62" s="60">
        <f t="shared" si="1"/>
        <v>15.125</v>
      </c>
      <c r="G62" s="61">
        <f t="shared" si="2"/>
        <v>45.375</v>
      </c>
      <c r="H62" s="250"/>
      <c r="I62" s="62">
        <f t="shared" si="0"/>
        <v>45.375</v>
      </c>
      <c r="J62" s="92"/>
      <c r="K62" s="62">
        <f t="shared" si="3"/>
        <v>45.375</v>
      </c>
      <c r="L62" s="64"/>
      <c r="M62" s="20" t="str">
        <f t="shared" si="4"/>
        <v>Juin</v>
      </c>
      <c r="N62" t="str">
        <f t="shared" si="5"/>
        <v>oui</v>
      </c>
      <c r="O62" s="151" t="s">
        <v>238</v>
      </c>
      <c r="P62" s="151" t="s">
        <v>84</v>
      </c>
      <c r="Q62" s="149"/>
      <c r="R62" s="250"/>
    </row>
    <row r="63" spans="1:18" ht="19.5" customHeight="1">
      <c r="A63" s="17">
        <v>56</v>
      </c>
      <c r="B63" s="123" t="s">
        <v>239</v>
      </c>
      <c r="C63" s="123" t="s">
        <v>83</v>
      </c>
      <c r="D63" s="152">
        <v>13.25</v>
      </c>
      <c r="E63" s="150">
        <v>4</v>
      </c>
      <c r="F63" s="60">
        <f t="shared" si="1"/>
        <v>8.625</v>
      </c>
      <c r="G63" s="61">
        <f t="shared" si="2"/>
        <v>25.875</v>
      </c>
      <c r="H63" s="250"/>
      <c r="I63" s="62">
        <f t="shared" si="0"/>
        <v>25.875</v>
      </c>
      <c r="J63" s="92"/>
      <c r="K63" s="62">
        <f t="shared" si="3"/>
        <v>25.875</v>
      </c>
      <c r="L63" s="64"/>
      <c r="M63" s="20" t="str">
        <f t="shared" si="4"/>
        <v>Juin</v>
      </c>
      <c r="N63" t="str">
        <f t="shared" si="5"/>
        <v>oui</v>
      </c>
      <c r="O63" s="151" t="s">
        <v>239</v>
      </c>
      <c r="P63" s="151" t="s">
        <v>83</v>
      </c>
      <c r="Q63" s="149"/>
      <c r="R63" s="250"/>
    </row>
    <row r="64" spans="1:18" ht="19.5" customHeight="1">
      <c r="A64" s="17">
        <v>57</v>
      </c>
      <c r="B64" s="123" t="s">
        <v>240</v>
      </c>
      <c r="C64" s="123" t="s">
        <v>241</v>
      </c>
      <c r="D64" s="152">
        <v>12.75</v>
      </c>
      <c r="E64" s="150">
        <v>5</v>
      </c>
      <c r="F64" s="60">
        <f t="shared" si="1"/>
        <v>8.875</v>
      </c>
      <c r="G64" s="61">
        <f t="shared" si="2"/>
        <v>26.625</v>
      </c>
      <c r="H64" s="250">
        <v>13.25</v>
      </c>
      <c r="I64" s="62">
        <f t="shared" si="0"/>
        <v>39.75</v>
      </c>
      <c r="J64" s="92"/>
      <c r="K64" s="62">
        <f t="shared" si="3"/>
        <v>39.75</v>
      </c>
      <c r="L64" s="64"/>
      <c r="M64" s="20" t="str">
        <f t="shared" si="4"/>
        <v>Synthèse</v>
      </c>
      <c r="N64" t="str">
        <f t="shared" si="5"/>
        <v>oui</v>
      </c>
      <c r="O64" s="151" t="s">
        <v>240</v>
      </c>
      <c r="P64" s="151" t="s">
        <v>241</v>
      </c>
      <c r="Q64" s="149" t="s">
        <v>1072</v>
      </c>
      <c r="R64" s="250">
        <v>13.25</v>
      </c>
    </row>
    <row r="65" spans="1:18" ht="19.5" customHeight="1">
      <c r="A65" s="17">
        <v>58</v>
      </c>
      <c r="B65" s="123" t="s">
        <v>103</v>
      </c>
      <c r="C65" s="123" t="s">
        <v>242</v>
      </c>
      <c r="D65" s="152">
        <v>15</v>
      </c>
      <c r="E65" s="150">
        <v>7</v>
      </c>
      <c r="F65" s="60">
        <f t="shared" si="1"/>
        <v>11</v>
      </c>
      <c r="G65" s="61">
        <f t="shared" si="2"/>
        <v>33</v>
      </c>
      <c r="H65" s="250"/>
      <c r="I65" s="62">
        <f t="shared" si="0"/>
        <v>33</v>
      </c>
      <c r="J65" s="92"/>
      <c r="K65" s="62">
        <f t="shared" si="3"/>
        <v>33</v>
      </c>
      <c r="L65" s="64"/>
      <c r="M65" s="20" t="str">
        <f t="shared" si="4"/>
        <v>Juin</v>
      </c>
      <c r="N65" t="str">
        <f t="shared" si="5"/>
        <v>oui</v>
      </c>
      <c r="O65" s="151" t="s">
        <v>103</v>
      </c>
      <c r="P65" s="151" t="s">
        <v>242</v>
      </c>
      <c r="Q65" s="149"/>
      <c r="R65" s="250"/>
    </row>
    <row r="66" spans="1:18" ht="19.5" customHeight="1">
      <c r="A66" s="17">
        <v>59</v>
      </c>
      <c r="B66" s="123" t="s">
        <v>243</v>
      </c>
      <c r="C66" s="123" t="s">
        <v>244</v>
      </c>
      <c r="D66" s="51">
        <v>13.25</v>
      </c>
      <c r="E66" s="150">
        <v>9</v>
      </c>
      <c r="F66" s="60">
        <f t="shared" si="1"/>
        <v>11.125</v>
      </c>
      <c r="G66" s="61">
        <f t="shared" si="2"/>
        <v>33.375</v>
      </c>
      <c r="H66" s="250"/>
      <c r="I66" s="62">
        <f t="shared" si="0"/>
        <v>33.375</v>
      </c>
      <c r="J66" s="92"/>
      <c r="K66" s="62">
        <f t="shared" si="3"/>
        <v>33.375</v>
      </c>
      <c r="L66" s="64"/>
      <c r="M66" s="20" t="str">
        <f t="shared" si="4"/>
        <v>Juin</v>
      </c>
      <c r="N66" t="str">
        <f t="shared" si="5"/>
        <v>oui</v>
      </c>
      <c r="O66" s="151" t="s">
        <v>243</v>
      </c>
      <c r="P66" s="151" t="s">
        <v>244</v>
      </c>
      <c r="Q66" s="149"/>
      <c r="R66" s="250"/>
    </row>
    <row r="67" spans="1:18" ht="19.5" customHeight="1">
      <c r="A67" s="17">
        <v>60</v>
      </c>
      <c r="B67" s="123" t="s">
        <v>245</v>
      </c>
      <c r="C67" s="123" t="s">
        <v>246</v>
      </c>
      <c r="D67" s="152">
        <v>9</v>
      </c>
      <c r="E67" s="150">
        <v>4</v>
      </c>
      <c r="F67" s="60">
        <f t="shared" si="1"/>
        <v>6.5</v>
      </c>
      <c r="G67" s="61">
        <f t="shared" si="2"/>
        <v>19.5</v>
      </c>
      <c r="H67" s="250">
        <v>14.25</v>
      </c>
      <c r="I67" s="62">
        <f t="shared" si="0"/>
        <v>42.75</v>
      </c>
      <c r="J67" s="92"/>
      <c r="K67" s="62">
        <f t="shared" si="3"/>
        <v>42.75</v>
      </c>
      <c r="L67" s="64"/>
      <c r="M67" s="20" t="str">
        <f t="shared" si="4"/>
        <v>Synthèse</v>
      </c>
      <c r="N67" t="str">
        <f t="shared" si="5"/>
        <v>oui</v>
      </c>
      <c r="O67" s="151" t="s">
        <v>245</v>
      </c>
      <c r="P67" s="151" t="s">
        <v>246</v>
      </c>
      <c r="Q67" s="149" t="s">
        <v>1077</v>
      </c>
      <c r="R67" s="250">
        <v>14.25</v>
      </c>
    </row>
    <row r="68" spans="1:18" ht="19.5" customHeight="1">
      <c r="A68" s="17">
        <v>61</v>
      </c>
      <c r="B68" s="123" t="s">
        <v>247</v>
      </c>
      <c r="C68" s="123" t="s">
        <v>172</v>
      </c>
      <c r="D68" s="152">
        <v>14.25</v>
      </c>
      <c r="E68" s="150">
        <v>11</v>
      </c>
      <c r="F68" s="60">
        <f t="shared" si="1"/>
        <v>12.625</v>
      </c>
      <c r="G68" s="61">
        <f t="shared" si="2"/>
        <v>37.875</v>
      </c>
      <c r="H68" s="250"/>
      <c r="I68" s="62">
        <f t="shared" si="0"/>
        <v>37.875</v>
      </c>
      <c r="J68" s="92"/>
      <c r="K68" s="62">
        <f t="shared" si="3"/>
        <v>37.875</v>
      </c>
      <c r="L68" s="64"/>
      <c r="M68" s="20" t="str">
        <f t="shared" si="4"/>
        <v>Juin</v>
      </c>
      <c r="N68" t="str">
        <f t="shared" si="5"/>
        <v>oui</v>
      </c>
      <c r="O68" s="151" t="s">
        <v>247</v>
      </c>
      <c r="P68" s="151" t="s">
        <v>172</v>
      </c>
      <c r="Q68" s="149"/>
      <c r="R68" s="250"/>
    </row>
    <row r="69" spans="1:18" ht="19.5" customHeight="1">
      <c r="A69" s="17">
        <v>62</v>
      </c>
      <c r="B69" s="123" t="s">
        <v>248</v>
      </c>
      <c r="C69" s="123" t="s">
        <v>249</v>
      </c>
      <c r="D69" s="152">
        <v>8.75</v>
      </c>
      <c r="E69" s="150">
        <v>4</v>
      </c>
      <c r="F69" s="60">
        <f t="shared" si="1"/>
        <v>6.375</v>
      </c>
      <c r="G69" s="61">
        <f t="shared" si="2"/>
        <v>19.125</v>
      </c>
      <c r="H69" s="250"/>
      <c r="I69" s="62">
        <f t="shared" si="0"/>
        <v>19.125</v>
      </c>
      <c r="J69" s="92"/>
      <c r="K69" s="62">
        <f t="shared" si="3"/>
        <v>19.125</v>
      </c>
      <c r="L69" s="64"/>
      <c r="M69" s="20" t="str">
        <f t="shared" si="4"/>
        <v>Juin</v>
      </c>
      <c r="N69" t="str">
        <f t="shared" si="5"/>
        <v>oui</v>
      </c>
      <c r="O69" s="151" t="s">
        <v>248</v>
      </c>
      <c r="P69" s="151" t="s">
        <v>249</v>
      </c>
      <c r="Q69" s="149"/>
      <c r="R69" s="250"/>
    </row>
    <row r="70" spans="1:18" ht="19.5" customHeight="1" thickBot="1">
      <c r="A70" s="17">
        <v>63</v>
      </c>
      <c r="B70" s="123" t="s">
        <v>250</v>
      </c>
      <c r="C70" s="123" t="s">
        <v>251</v>
      </c>
      <c r="D70" s="153"/>
      <c r="E70" s="150">
        <v>10</v>
      </c>
      <c r="F70" s="60">
        <f t="shared" si="1"/>
        <v>5</v>
      </c>
      <c r="G70" s="61">
        <f t="shared" si="2"/>
        <v>15</v>
      </c>
      <c r="H70" s="251"/>
      <c r="I70" s="62">
        <f t="shared" si="0"/>
        <v>15</v>
      </c>
      <c r="J70" s="92"/>
      <c r="K70" s="62">
        <f t="shared" si="3"/>
        <v>15</v>
      </c>
      <c r="L70" s="64"/>
      <c r="M70" s="20" t="str">
        <f t="shared" si="4"/>
        <v>Juin</v>
      </c>
      <c r="N70" t="str">
        <f t="shared" si="5"/>
        <v>oui</v>
      </c>
      <c r="O70" s="151" t="s">
        <v>250</v>
      </c>
      <c r="P70" s="151" t="s">
        <v>251</v>
      </c>
      <c r="Q70" s="149"/>
      <c r="R70" s="251"/>
    </row>
    <row r="71" spans="1:18" ht="19.5" customHeight="1">
      <c r="A71" s="17">
        <v>64</v>
      </c>
      <c r="B71" s="123" t="s">
        <v>252</v>
      </c>
      <c r="C71" s="123" t="s">
        <v>63</v>
      </c>
      <c r="D71" s="152">
        <v>12.75</v>
      </c>
      <c r="E71" s="150">
        <v>13</v>
      </c>
      <c r="F71" s="60">
        <f t="shared" si="1"/>
        <v>12.875</v>
      </c>
      <c r="G71" s="61">
        <f t="shared" si="2"/>
        <v>38.625</v>
      </c>
      <c r="H71" s="250"/>
      <c r="I71" s="62">
        <f t="shared" si="0"/>
        <v>38.625</v>
      </c>
      <c r="J71" s="92"/>
      <c r="K71" s="62">
        <f t="shared" si="3"/>
        <v>38.625</v>
      </c>
      <c r="L71" s="64"/>
      <c r="M71" s="20" t="str">
        <f t="shared" si="4"/>
        <v>Juin</v>
      </c>
      <c r="N71" t="str">
        <f t="shared" si="5"/>
        <v>oui</v>
      </c>
      <c r="O71" s="151" t="s">
        <v>252</v>
      </c>
      <c r="P71" s="151" t="s">
        <v>63</v>
      </c>
      <c r="Q71" s="149"/>
      <c r="R71" s="250"/>
    </row>
    <row r="72" spans="1:18" ht="19.5" customHeight="1">
      <c r="A72" s="17">
        <v>65</v>
      </c>
      <c r="B72" s="123" t="s">
        <v>253</v>
      </c>
      <c r="C72" s="123" t="s">
        <v>254</v>
      </c>
      <c r="D72" s="152">
        <v>12.25</v>
      </c>
      <c r="E72" s="150">
        <v>9</v>
      </c>
      <c r="F72" s="60">
        <f t="shared" ref="F72:F135" si="6">IF(AND(D72=0,E72=0),L72/3,(D72+E72)/2)</f>
        <v>10.625</v>
      </c>
      <c r="G72" s="61">
        <f t="shared" ref="G72:G135" si="7">F72*3</f>
        <v>31.875</v>
      </c>
      <c r="H72" s="250"/>
      <c r="I72" s="62">
        <f t="shared" ref="I72:I135" si="8">MAX(G72,H72*3)</f>
        <v>31.875</v>
      </c>
      <c r="J72" s="92"/>
      <c r="K72" s="62">
        <f t="shared" ref="K72:K135" si="9">MAX(I72,J72*3)</f>
        <v>31.875</v>
      </c>
      <c r="L72" s="64"/>
      <c r="M72" s="20" t="str">
        <f t="shared" ref="M72:M135" si="10">IF(ISBLANK(J72),IF(ISBLANK(H72),"Juin","Synthèse"),"Rattrapage")</f>
        <v>Juin</v>
      </c>
      <c r="N72" t="str">
        <f t="shared" si="5"/>
        <v>oui</v>
      </c>
      <c r="O72" s="151" t="s">
        <v>253</v>
      </c>
      <c r="P72" s="151" t="s">
        <v>254</v>
      </c>
      <c r="Q72" s="149"/>
      <c r="R72" s="250"/>
    </row>
    <row r="73" spans="1:18" ht="19.5" customHeight="1">
      <c r="A73" s="17">
        <v>66</v>
      </c>
      <c r="B73" s="123" t="s">
        <v>253</v>
      </c>
      <c r="C73" s="123" t="s">
        <v>255</v>
      </c>
      <c r="D73" s="152">
        <v>15</v>
      </c>
      <c r="E73" s="150">
        <v>9</v>
      </c>
      <c r="F73" s="60">
        <f t="shared" si="6"/>
        <v>12</v>
      </c>
      <c r="G73" s="61">
        <f t="shared" si="7"/>
        <v>36</v>
      </c>
      <c r="H73" s="250"/>
      <c r="I73" s="62">
        <f t="shared" si="8"/>
        <v>36</v>
      </c>
      <c r="J73" s="92"/>
      <c r="K73" s="62">
        <f t="shared" si="9"/>
        <v>36</v>
      </c>
      <c r="L73" s="64"/>
      <c r="M73" s="20" t="str">
        <f t="shared" si="10"/>
        <v>Juin</v>
      </c>
      <c r="N73" t="str">
        <f t="shared" ref="N73:N136" si="11">IF(AND(B73=O73,C73=P73),"oui","non")</f>
        <v>oui</v>
      </c>
      <c r="O73" s="151" t="s">
        <v>253</v>
      </c>
      <c r="P73" s="151" t="s">
        <v>255</v>
      </c>
      <c r="Q73" s="149"/>
      <c r="R73" s="250"/>
    </row>
    <row r="74" spans="1:18" ht="19.5" customHeight="1">
      <c r="A74" s="17">
        <v>67</v>
      </c>
      <c r="B74" s="123" t="s">
        <v>253</v>
      </c>
      <c r="C74" s="123" t="s">
        <v>256</v>
      </c>
      <c r="D74" s="152">
        <v>15</v>
      </c>
      <c r="E74" s="150">
        <v>8</v>
      </c>
      <c r="F74" s="60">
        <f t="shared" si="6"/>
        <v>11.5</v>
      </c>
      <c r="G74" s="61">
        <f t="shared" si="7"/>
        <v>34.5</v>
      </c>
      <c r="H74" s="250"/>
      <c r="I74" s="62">
        <f t="shared" si="8"/>
        <v>34.5</v>
      </c>
      <c r="J74" s="92"/>
      <c r="K74" s="62">
        <f t="shared" si="9"/>
        <v>34.5</v>
      </c>
      <c r="L74" s="64"/>
      <c r="M74" s="20" t="str">
        <f t="shared" si="10"/>
        <v>Juin</v>
      </c>
      <c r="N74" t="str">
        <f t="shared" si="11"/>
        <v>oui</v>
      </c>
      <c r="O74" s="151" t="s">
        <v>253</v>
      </c>
      <c r="P74" s="151" t="s">
        <v>256</v>
      </c>
      <c r="Q74" s="149"/>
      <c r="R74" s="250"/>
    </row>
    <row r="75" spans="1:18" ht="19.5" customHeight="1">
      <c r="A75" s="17">
        <v>68</v>
      </c>
      <c r="B75" s="123" t="s">
        <v>767</v>
      </c>
      <c r="C75" s="123" t="s">
        <v>113</v>
      </c>
      <c r="D75" s="152">
        <v>12</v>
      </c>
      <c r="E75" s="150">
        <v>2</v>
      </c>
      <c r="F75" s="60">
        <f t="shared" si="6"/>
        <v>7</v>
      </c>
      <c r="G75" s="61">
        <f t="shared" si="7"/>
        <v>21</v>
      </c>
      <c r="H75" s="250">
        <v>11.75</v>
      </c>
      <c r="I75" s="62">
        <f t="shared" si="8"/>
        <v>35.25</v>
      </c>
      <c r="J75" s="92"/>
      <c r="K75" s="62">
        <f t="shared" si="9"/>
        <v>35.25</v>
      </c>
      <c r="L75" s="64"/>
      <c r="M75" s="20" t="str">
        <f t="shared" si="10"/>
        <v>Synthèse</v>
      </c>
      <c r="N75" t="str">
        <f t="shared" si="11"/>
        <v>oui</v>
      </c>
      <c r="O75" s="151" t="s">
        <v>767</v>
      </c>
      <c r="P75" s="151" t="s">
        <v>113</v>
      </c>
      <c r="Q75" s="149" t="s">
        <v>1158</v>
      </c>
      <c r="R75" s="250">
        <v>11.75</v>
      </c>
    </row>
    <row r="76" spans="1:18" ht="19.5" customHeight="1">
      <c r="A76" s="17">
        <v>69</v>
      </c>
      <c r="B76" s="123" t="s">
        <v>257</v>
      </c>
      <c r="C76" s="123" t="s">
        <v>79</v>
      </c>
      <c r="D76" s="152">
        <v>14.25</v>
      </c>
      <c r="E76" s="150">
        <v>17</v>
      </c>
      <c r="F76" s="60">
        <f t="shared" si="6"/>
        <v>15.625</v>
      </c>
      <c r="G76" s="61">
        <f t="shared" si="7"/>
        <v>46.875</v>
      </c>
      <c r="H76" s="250"/>
      <c r="I76" s="62">
        <f t="shared" si="8"/>
        <v>46.875</v>
      </c>
      <c r="J76" s="92"/>
      <c r="K76" s="62">
        <f t="shared" si="9"/>
        <v>46.875</v>
      </c>
      <c r="L76" s="64"/>
      <c r="M76" s="20" t="str">
        <f t="shared" si="10"/>
        <v>Juin</v>
      </c>
      <c r="N76" t="str">
        <f t="shared" si="11"/>
        <v>oui</v>
      </c>
      <c r="O76" s="151" t="s">
        <v>257</v>
      </c>
      <c r="P76" s="151" t="s">
        <v>79</v>
      </c>
      <c r="Q76" s="149"/>
      <c r="R76" s="250"/>
    </row>
    <row r="77" spans="1:18" ht="19.5" customHeight="1">
      <c r="A77" s="17">
        <v>70</v>
      </c>
      <c r="B77" s="123" t="s">
        <v>104</v>
      </c>
      <c r="C77" s="123" t="s">
        <v>768</v>
      </c>
      <c r="D77" s="152">
        <v>14.75</v>
      </c>
      <c r="E77" s="150">
        <v>18</v>
      </c>
      <c r="F77" s="60">
        <f t="shared" si="6"/>
        <v>16.375</v>
      </c>
      <c r="G77" s="61">
        <f t="shared" si="7"/>
        <v>49.125</v>
      </c>
      <c r="H77" s="250"/>
      <c r="I77" s="62">
        <f t="shared" si="8"/>
        <v>49.125</v>
      </c>
      <c r="J77" s="92"/>
      <c r="K77" s="62">
        <f t="shared" si="9"/>
        <v>49.125</v>
      </c>
      <c r="L77" s="64"/>
      <c r="M77" s="20" t="str">
        <f t="shared" si="10"/>
        <v>Juin</v>
      </c>
      <c r="N77" t="str">
        <f t="shared" si="11"/>
        <v>oui</v>
      </c>
      <c r="O77" s="151" t="s">
        <v>104</v>
      </c>
      <c r="P77" s="151" t="s">
        <v>768</v>
      </c>
      <c r="Q77" s="149"/>
      <c r="R77" s="250"/>
    </row>
    <row r="78" spans="1:18" ht="19.5" customHeight="1">
      <c r="A78" s="17">
        <v>71</v>
      </c>
      <c r="B78" s="123" t="s">
        <v>104</v>
      </c>
      <c r="C78" s="123" t="s">
        <v>258</v>
      </c>
      <c r="D78" s="51">
        <v>14.25</v>
      </c>
      <c r="E78" s="150">
        <v>11</v>
      </c>
      <c r="F78" s="60">
        <f t="shared" si="6"/>
        <v>12.625</v>
      </c>
      <c r="G78" s="61">
        <f t="shared" si="7"/>
        <v>37.875</v>
      </c>
      <c r="H78" s="250"/>
      <c r="I78" s="62">
        <f t="shared" si="8"/>
        <v>37.875</v>
      </c>
      <c r="J78" s="92"/>
      <c r="K78" s="62">
        <f t="shared" si="9"/>
        <v>37.875</v>
      </c>
      <c r="L78" s="64"/>
      <c r="M78" s="20" t="str">
        <f t="shared" si="10"/>
        <v>Juin</v>
      </c>
      <c r="N78" t="str">
        <f t="shared" si="11"/>
        <v>oui</v>
      </c>
      <c r="O78" s="151" t="s">
        <v>104</v>
      </c>
      <c r="P78" s="151" t="s">
        <v>258</v>
      </c>
      <c r="Q78" s="149"/>
      <c r="R78" s="250"/>
    </row>
    <row r="79" spans="1:18" ht="19.5" customHeight="1">
      <c r="A79" s="17">
        <v>72</v>
      </c>
      <c r="B79" s="123" t="s">
        <v>259</v>
      </c>
      <c r="C79" s="123" t="s">
        <v>260</v>
      </c>
      <c r="D79" s="152">
        <v>9.75</v>
      </c>
      <c r="E79" s="150">
        <v>5</v>
      </c>
      <c r="F79" s="60">
        <f t="shared" si="6"/>
        <v>7.375</v>
      </c>
      <c r="G79" s="61">
        <f t="shared" si="7"/>
        <v>22.125</v>
      </c>
      <c r="H79" s="250">
        <v>11.5</v>
      </c>
      <c r="I79" s="62">
        <f t="shared" si="8"/>
        <v>34.5</v>
      </c>
      <c r="J79" s="92"/>
      <c r="K79" s="62">
        <f t="shared" si="9"/>
        <v>34.5</v>
      </c>
      <c r="L79" s="64"/>
      <c r="M79" s="20" t="str">
        <f t="shared" si="10"/>
        <v>Synthèse</v>
      </c>
      <c r="N79" t="str">
        <f t="shared" si="11"/>
        <v>oui</v>
      </c>
      <c r="O79" s="151" t="s">
        <v>259</v>
      </c>
      <c r="P79" s="151" t="s">
        <v>260</v>
      </c>
      <c r="Q79" s="149" t="s">
        <v>1192</v>
      </c>
      <c r="R79" s="250">
        <v>11.5</v>
      </c>
    </row>
    <row r="80" spans="1:18" ht="19.5" customHeight="1">
      <c r="A80" s="17">
        <v>73</v>
      </c>
      <c r="B80" s="123" t="s">
        <v>261</v>
      </c>
      <c r="C80" s="123" t="s">
        <v>262</v>
      </c>
      <c r="D80" s="152">
        <v>15.75</v>
      </c>
      <c r="E80" s="150">
        <v>12</v>
      </c>
      <c r="F80" s="60">
        <f t="shared" si="6"/>
        <v>13.875</v>
      </c>
      <c r="G80" s="61">
        <f t="shared" si="7"/>
        <v>41.625</v>
      </c>
      <c r="H80" s="250"/>
      <c r="I80" s="62">
        <f t="shared" si="8"/>
        <v>41.625</v>
      </c>
      <c r="J80" s="92"/>
      <c r="K80" s="62">
        <f t="shared" si="9"/>
        <v>41.625</v>
      </c>
      <c r="L80" s="64"/>
      <c r="M80" s="20" t="str">
        <f t="shared" si="10"/>
        <v>Juin</v>
      </c>
      <c r="N80" t="str">
        <f t="shared" si="11"/>
        <v>oui</v>
      </c>
      <c r="O80" s="151" t="s">
        <v>261</v>
      </c>
      <c r="P80" s="151" t="s">
        <v>262</v>
      </c>
      <c r="Q80" s="149"/>
      <c r="R80" s="250"/>
    </row>
    <row r="81" spans="1:18" ht="19.5" customHeight="1">
      <c r="A81" s="17">
        <v>74</v>
      </c>
      <c r="B81" s="123" t="s">
        <v>261</v>
      </c>
      <c r="C81" s="123" t="s">
        <v>263</v>
      </c>
      <c r="D81" s="51">
        <v>13.25</v>
      </c>
      <c r="E81" s="150">
        <v>9</v>
      </c>
      <c r="F81" s="60">
        <f t="shared" si="6"/>
        <v>11.125</v>
      </c>
      <c r="G81" s="61">
        <f t="shared" si="7"/>
        <v>33.375</v>
      </c>
      <c r="H81" s="250"/>
      <c r="I81" s="62">
        <f t="shared" si="8"/>
        <v>33.375</v>
      </c>
      <c r="J81" s="92"/>
      <c r="K81" s="62">
        <f t="shared" si="9"/>
        <v>33.375</v>
      </c>
      <c r="L81" s="64"/>
      <c r="M81" s="20" t="str">
        <f t="shared" si="10"/>
        <v>Juin</v>
      </c>
      <c r="N81" t="str">
        <f t="shared" si="11"/>
        <v>oui</v>
      </c>
      <c r="O81" s="151" t="s">
        <v>261</v>
      </c>
      <c r="P81" s="151" t="s">
        <v>263</v>
      </c>
      <c r="Q81" s="149"/>
      <c r="R81" s="250"/>
    </row>
    <row r="82" spans="1:18" ht="19.5" customHeight="1">
      <c r="A82" s="17">
        <v>75</v>
      </c>
      <c r="B82" s="123" t="s">
        <v>264</v>
      </c>
      <c r="C82" s="123" t="s">
        <v>265</v>
      </c>
      <c r="D82" s="152">
        <v>12</v>
      </c>
      <c r="E82" s="150">
        <v>6</v>
      </c>
      <c r="F82" s="60">
        <f t="shared" si="6"/>
        <v>9</v>
      </c>
      <c r="G82" s="61">
        <f t="shared" si="7"/>
        <v>27</v>
      </c>
      <c r="H82" s="250">
        <v>13.5</v>
      </c>
      <c r="I82" s="62">
        <f t="shared" si="8"/>
        <v>40.5</v>
      </c>
      <c r="J82" s="92"/>
      <c r="K82" s="62">
        <f t="shared" si="9"/>
        <v>40.5</v>
      </c>
      <c r="L82" s="64"/>
      <c r="M82" s="20" t="str">
        <f t="shared" si="10"/>
        <v>Synthèse</v>
      </c>
      <c r="N82" t="str">
        <f t="shared" si="11"/>
        <v>oui</v>
      </c>
      <c r="O82" s="151" t="s">
        <v>264</v>
      </c>
      <c r="P82" s="151" t="s">
        <v>265</v>
      </c>
      <c r="Q82" s="149" t="s">
        <v>1129</v>
      </c>
      <c r="R82" s="250">
        <v>13.5</v>
      </c>
    </row>
    <row r="83" spans="1:18" ht="19.5" customHeight="1">
      <c r="A83" s="17">
        <v>76</v>
      </c>
      <c r="B83" s="123" t="s">
        <v>769</v>
      </c>
      <c r="C83" s="123" t="s">
        <v>770</v>
      </c>
      <c r="D83" s="152">
        <v>10.75</v>
      </c>
      <c r="E83" s="150">
        <v>9</v>
      </c>
      <c r="F83" s="60">
        <f t="shared" si="6"/>
        <v>9.875</v>
      </c>
      <c r="G83" s="61">
        <f t="shared" si="7"/>
        <v>29.625</v>
      </c>
      <c r="H83" s="250">
        <v>13.5</v>
      </c>
      <c r="I83" s="62">
        <f t="shared" si="8"/>
        <v>40.5</v>
      </c>
      <c r="J83" s="92"/>
      <c r="K83" s="62">
        <f t="shared" si="9"/>
        <v>40.5</v>
      </c>
      <c r="L83" s="64"/>
      <c r="M83" s="20" t="str">
        <f t="shared" si="10"/>
        <v>Synthèse</v>
      </c>
      <c r="N83" t="str">
        <f t="shared" si="11"/>
        <v>oui</v>
      </c>
      <c r="O83" s="151" t="s">
        <v>769</v>
      </c>
      <c r="P83" s="151" t="s">
        <v>770</v>
      </c>
      <c r="Q83" s="149" t="s">
        <v>1190</v>
      </c>
      <c r="R83" s="250">
        <v>13.5</v>
      </c>
    </row>
    <row r="84" spans="1:18" ht="19.5" customHeight="1">
      <c r="A84" s="17">
        <v>77</v>
      </c>
      <c r="B84" s="123" t="s">
        <v>266</v>
      </c>
      <c r="C84" s="123" t="s">
        <v>204</v>
      </c>
      <c r="D84" s="152">
        <v>8.25</v>
      </c>
      <c r="E84" s="150">
        <v>6</v>
      </c>
      <c r="F84" s="60">
        <f t="shared" si="6"/>
        <v>7.125</v>
      </c>
      <c r="G84" s="61">
        <f t="shared" si="7"/>
        <v>21.375</v>
      </c>
      <c r="H84" s="250">
        <v>13.75</v>
      </c>
      <c r="I84" s="62">
        <f t="shared" si="8"/>
        <v>41.25</v>
      </c>
      <c r="J84" s="92"/>
      <c r="K84" s="62">
        <f t="shared" si="9"/>
        <v>41.25</v>
      </c>
      <c r="L84" s="64"/>
      <c r="M84" s="20" t="str">
        <f t="shared" si="10"/>
        <v>Synthèse</v>
      </c>
      <c r="N84" t="str">
        <f t="shared" si="11"/>
        <v>oui</v>
      </c>
      <c r="O84" s="151" t="s">
        <v>266</v>
      </c>
      <c r="P84" s="151" t="s">
        <v>204</v>
      </c>
      <c r="Q84" s="149" t="s">
        <v>1170</v>
      </c>
      <c r="R84" s="250">
        <v>13.75</v>
      </c>
    </row>
    <row r="85" spans="1:18" ht="19.5" customHeight="1">
      <c r="A85" s="17">
        <v>78</v>
      </c>
      <c r="B85" s="123" t="s">
        <v>70</v>
      </c>
      <c r="C85" s="123" t="s">
        <v>267</v>
      </c>
      <c r="D85" s="152">
        <v>17</v>
      </c>
      <c r="E85" s="150">
        <v>14</v>
      </c>
      <c r="F85" s="60">
        <f t="shared" si="6"/>
        <v>15.5</v>
      </c>
      <c r="G85" s="61">
        <f t="shared" si="7"/>
        <v>46.5</v>
      </c>
      <c r="H85" s="250"/>
      <c r="I85" s="62">
        <f t="shared" si="8"/>
        <v>46.5</v>
      </c>
      <c r="J85" s="92"/>
      <c r="K85" s="62">
        <f t="shared" si="9"/>
        <v>46.5</v>
      </c>
      <c r="L85" s="64"/>
      <c r="M85" s="20" t="str">
        <f t="shared" si="10"/>
        <v>Juin</v>
      </c>
      <c r="N85" t="str">
        <f t="shared" si="11"/>
        <v>oui</v>
      </c>
      <c r="O85" s="151" t="s">
        <v>70</v>
      </c>
      <c r="P85" s="151" t="s">
        <v>267</v>
      </c>
      <c r="Q85" s="149"/>
      <c r="R85" s="250"/>
    </row>
    <row r="86" spans="1:18" ht="19.5" customHeight="1">
      <c r="A86" s="17">
        <v>79</v>
      </c>
      <c r="B86" s="123" t="s">
        <v>268</v>
      </c>
      <c r="C86" s="123" t="s">
        <v>269</v>
      </c>
      <c r="D86" s="152">
        <v>15.25</v>
      </c>
      <c r="E86" s="150">
        <v>15</v>
      </c>
      <c r="F86" s="60">
        <f t="shared" si="6"/>
        <v>15.125</v>
      </c>
      <c r="G86" s="61">
        <f t="shared" si="7"/>
        <v>45.375</v>
      </c>
      <c r="H86" s="250"/>
      <c r="I86" s="62">
        <f t="shared" si="8"/>
        <v>45.375</v>
      </c>
      <c r="J86" s="92"/>
      <c r="K86" s="62">
        <f t="shared" si="9"/>
        <v>45.375</v>
      </c>
      <c r="L86" s="64"/>
      <c r="M86" s="20" t="str">
        <f t="shared" si="10"/>
        <v>Juin</v>
      </c>
      <c r="N86" t="str">
        <f t="shared" si="11"/>
        <v>oui</v>
      </c>
      <c r="O86" s="151" t="s">
        <v>268</v>
      </c>
      <c r="P86" s="151" t="s">
        <v>269</v>
      </c>
      <c r="Q86" s="149"/>
      <c r="R86" s="250"/>
    </row>
    <row r="87" spans="1:18" ht="19.5" customHeight="1">
      <c r="A87" s="17">
        <v>80</v>
      </c>
      <c r="B87" s="123" t="s">
        <v>270</v>
      </c>
      <c r="C87" s="123" t="s">
        <v>75</v>
      </c>
      <c r="D87" s="152">
        <v>12</v>
      </c>
      <c r="E87" s="150">
        <v>7</v>
      </c>
      <c r="F87" s="60">
        <f t="shared" si="6"/>
        <v>9.5</v>
      </c>
      <c r="G87" s="61">
        <f t="shared" si="7"/>
        <v>28.5</v>
      </c>
      <c r="H87" s="250">
        <v>15.5</v>
      </c>
      <c r="I87" s="62">
        <f t="shared" si="8"/>
        <v>46.5</v>
      </c>
      <c r="J87" s="92"/>
      <c r="K87" s="62">
        <f t="shared" si="9"/>
        <v>46.5</v>
      </c>
      <c r="L87" s="64"/>
      <c r="M87" s="20" t="str">
        <f t="shared" si="10"/>
        <v>Synthèse</v>
      </c>
      <c r="N87" t="str">
        <f t="shared" si="11"/>
        <v>oui</v>
      </c>
      <c r="O87" s="151" t="s">
        <v>270</v>
      </c>
      <c r="P87" s="151" t="s">
        <v>75</v>
      </c>
      <c r="Q87" s="149" t="s">
        <v>1148</v>
      </c>
      <c r="R87" s="250">
        <v>15.5</v>
      </c>
    </row>
    <row r="88" spans="1:18" ht="19.5" customHeight="1">
      <c r="A88" s="17">
        <v>81</v>
      </c>
      <c r="B88" s="123" t="s">
        <v>271</v>
      </c>
      <c r="C88" s="123" t="s">
        <v>272</v>
      </c>
      <c r="D88" s="152">
        <v>15.75</v>
      </c>
      <c r="E88" s="150">
        <v>14</v>
      </c>
      <c r="F88" s="60">
        <f t="shared" si="6"/>
        <v>14.875</v>
      </c>
      <c r="G88" s="61">
        <f t="shared" si="7"/>
        <v>44.625</v>
      </c>
      <c r="H88" s="250"/>
      <c r="I88" s="62">
        <f t="shared" si="8"/>
        <v>44.625</v>
      </c>
      <c r="J88" s="92"/>
      <c r="K88" s="62">
        <f t="shared" si="9"/>
        <v>44.625</v>
      </c>
      <c r="L88" s="64"/>
      <c r="M88" s="20" t="str">
        <f t="shared" si="10"/>
        <v>Juin</v>
      </c>
      <c r="N88" t="str">
        <f t="shared" si="11"/>
        <v>oui</v>
      </c>
      <c r="O88" s="151" t="s">
        <v>271</v>
      </c>
      <c r="P88" s="151" t="s">
        <v>272</v>
      </c>
      <c r="Q88" s="149"/>
      <c r="R88" s="250"/>
    </row>
    <row r="89" spans="1:18" ht="19.5" customHeight="1">
      <c r="A89" s="17">
        <v>82</v>
      </c>
      <c r="B89" s="123" t="s">
        <v>273</v>
      </c>
      <c r="C89" s="123" t="s">
        <v>77</v>
      </c>
      <c r="D89" s="152">
        <v>15</v>
      </c>
      <c r="E89" s="150">
        <v>6</v>
      </c>
      <c r="F89" s="60">
        <f t="shared" si="6"/>
        <v>10.5</v>
      </c>
      <c r="G89" s="61">
        <f t="shared" si="7"/>
        <v>31.5</v>
      </c>
      <c r="H89" s="250"/>
      <c r="I89" s="62">
        <f t="shared" si="8"/>
        <v>31.5</v>
      </c>
      <c r="J89" s="92"/>
      <c r="K89" s="62">
        <f t="shared" si="9"/>
        <v>31.5</v>
      </c>
      <c r="L89" s="64"/>
      <c r="M89" s="20" t="str">
        <f t="shared" si="10"/>
        <v>Juin</v>
      </c>
      <c r="N89" t="str">
        <f t="shared" si="11"/>
        <v>oui</v>
      </c>
      <c r="O89" s="151" t="s">
        <v>273</v>
      </c>
      <c r="P89" s="151" t="s">
        <v>77</v>
      </c>
      <c r="Q89" s="149"/>
      <c r="R89" s="250"/>
    </row>
    <row r="90" spans="1:18" ht="19.5" customHeight="1">
      <c r="A90" s="17">
        <v>83</v>
      </c>
      <c r="B90" s="123" t="s">
        <v>274</v>
      </c>
      <c r="C90" s="123" t="s">
        <v>275</v>
      </c>
      <c r="D90" s="152">
        <v>10.75</v>
      </c>
      <c r="E90" s="150">
        <v>4</v>
      </c>
      <c r="F90" s="60">
        <f t="shared" si="6"/>
        <v>7.375</v>
      </c>
      <c r="G90" s="61">
        <f t="shared" si="7"/>
        <v>22.125</v>
      </c>
      <c r="H90" s="250">
        <v>11.75</v>
      </c>
      <c r="I90" s="62">
        <f t="shared" si="8"/>
        <v>35.25</v>
      </c>
      <c r="J90" s="92"/>
      <c r="K90" s="62">
        <f t="shared" si="9"/>
        <v>35.25</v>
      </c>
      <c r="L90" s="64"/>
      <c r="M90" s="20" t="str">
        <f t="shared" si="10"/>
        <v>Synthèse</v>
      </c>
      <c r="N90" t="str">
        <f t="shared" si="11"/>
        <v>oui</v>
      </c>
      <c r="O90" s="151" t="s">
        <v>274</v>
      </c>
      <c r="P90" s="151" t="s">
        <v>275</v>
      </c>
      <c r="Q90" s="149" t="s">
        <v>1069</v>
      </c>
      <c r="R90" s="250">
        <v>11.75</v>
      </c>
    </row>
    <row r="91" spans="1:18" ht="19.5" customHeight="1">
      <c r="A91" s="17">
        <v>84</v>
      </c>
      <c r="B91" s="123" t="s">
        <v>96</v>
      </c>
      <c r="C91" s="123" t="s">
        <v>276</v>
      </c>
      <c r="D91" s="152">
        <v>14</v>
      </c>
      <c r="E91" s="150">
        <v>9</v>
      </c>
      <c r="F91" s="60">
        <f t="shared" si="6"/>
        <v>11.5</v>
      </c>
      <c r="G91" s="61">
        <f t="shared" si="7"/>
        <v>34.5</v>
      </c>
      <c r="H91" s="250"/>
      <c r="I91" s="62">
        <f t="shared" si="8"/>
        <v>34.5</v>
      </c>
      <c r="J91" s="92"/>
      <c r="K91" s="62">
        <f t="shared" si="9"/>
        <v>34.5</v>
      </c>
      <c r="L91" s="64"/>
      <c r="M91" s="20" t="str">
        <f t="shared" si="10"/>
        <v>Juin</v>
      </c>
      <c r="N91" t="str">
        <f t="shared" si="11"/>
        <v>oui</v>
      </c>
      <c r="O91" s="151" t="s">
        <v>96</v>
      </c>
      <c r="P91" s="151" t="s">
        <v>276</v>
      </c>
      <c r="Q91" s="149"/>
      <c r="R91" s="250"/>
    </row>
    <row r="92" spans="1:18" ht="19.5" customHeight="1">
      <c r="A92" s="17">
        <v>85</v>
      </c>
      <c r="B92" s="123" t="s">
        <v>96</v>
      </c>
      <c r="C92" s="123" t="s">
        <v>771</v>
      </c>
      <c r="D92" s="153"/>
      <c r="E92" s="150"/>
      <c r="F92" s="60">
        <f t="shared" si="6"/>
        <v>0</v>
      </c>
      <c r="G92" s="61">
        <f t="shared" si="7"/>
        <v>0</v>
      </c>
      <c r="H92" s="153"/>
      <c r="I92" s="62">
        <f t="shared" si="8"/>
        <v>0</v>
      </c>
      <c r="J92" s="92"/>
      <c r="K92" s="62">
        <f t="shared" si="9"/>
        <v>0</v>
      </c>
      <c r="L92" s="64"/>
      <c r="M92" s="20" t="str">
        <f t="shared" si="10"/>
        <v>Juin</v>
      </c>
      <c r="N92" t="str">
        <f t="shared" si="11"/>
        <v>oui</v>
      </c>
      <c r="O92" s="151" t="s">
        <v>96</v>
      </c>
      <c r="P92" s="151" t="s">
        <v>771</v>
      </c>
      <c r="Q92" s="149"/>
      <c r="R92" s="153"/>
    </row>
    <row r="93" spans="1:18" ht="19.5" customHeight="1">
      <c r="A93" s="17">
        <v>86</v>
      </c>
      <c r="B93" s="123" t="s">
        <v>96</v>
      </c>
      <c r="C93" s="123" t="s">
        <v>204</v>
      </c>
      <c r="D93" s="152">
        <v>12.25</v>
      </c>
      <c r="E93" s="150">
        <v>8</v>
      </c>
      <c r="F93" s="60">
        <f t="shared" si="6"/>
        <v>10.125</v>
      </c>
      <c r="G93" s="61">
        <f t="shared" si="7"/>
        <v>30.375</v>
      </c>
      <c r="H93" s="250"/>
      <c r="I93" s="62">
        <f t="shared" si="8"/>
        <v>30.375</v>
      </c>
      <c r="J93" s="92"/>
      <c r="K93" s="62">
        <f t="shared" si="9"/>
        <v>30.375</v>
      </c>
      <c r="L93" s="64"/>
      <c r="M93" s="20" t="str">
        <f t="shared" si="10"/>
        <v>Juin</v>
      </c>
      <c r="N93" t="str">
        <f t="shared" si="11"/>
        <v>oui</v>
      </c>
      <c r="O93" s="151" t="s">
        <v>96</v>
      </c>
      <c r="P93" s="151" t="s">
        <v>204</v>
      </c>
      <c r="Q93" s="149"/>
      <c r="R93" s="250"/>
    </row>
    <row r="94" spans="1:18" ht="19.5" customHeight="1">
      <c r="A94" s="17">
        <v>87</v>
      </c>
      <c r="B94" s="123" t="s">
        <v>277</v>
      </c>
      <c r="C94" s="123" t="s">
        <v>278</v>
      </c>
      <c r="D94" s="152">
        <v>11.5</v>
      </c>
      <c r="E94" s="150">
        <v>5</v>
      </c>
      <c r="F94" s="60">
        <f t="shared" si="6"/>
        <v>8.25</v>
      </c>
      <c r="G94" s="61">
        <f t="shared" si="7"/>
        <v>24.75</v>
      </c>
      <c r="H94" s="250">
        <v>12</v>
      </c>
      <c r="I94" s="62">
        <f t="shared" si="8"/>
        <v>36</v>
      </c>
      <c r="J94" s="92"/>
      <c r="K94" s="62">
        <f t="shared" si="9"/>
        <v>36</v>
      </c>
      <c r="L94" s="64"/>
      <c r="M94" s="20" t="str">
        <f t="shared" si="10"/>
        <v>Synthèse</v>
      </c>
      <c r="N94" t="str">
        <f t="shared" si="11"/>
        <v>oui</v>
      </c>
      <c r="O94" s="151" t="s">
        <v>277</v>
      </c>
      <c r="P94" s="151" t="s">
        <v>278</v>
      </c>
      <c r="Q94" s="149" t="s">
        <v>1047</v>
      </c>
      <c r="R94" s="250">
        <v>12</v>
      </c>
    </row>
    <row r="95" spans="1:18" ht="19.5" customHeight="1">
      <c r="A95" s="17">
        <v>88</v>
      </c>
      <c r="B95" s="123" t="s">
        <v>279</v>
      </c>
      <c r="C95" s="123" t="s">
        <v>65</v>
      </c>
      <c r="D95" s="152">
        <v>15</v>
      </c>
      <c r="E95" s="150">
        <v>12</v>
      </c>
      <c r="F95" s="60">
        <f t="shared" si="6"/>
        <v>13.5</v>
      </c>
      <c r="G95" s="61">
        <f t="shared" si="7"/>
        <v>40.5</v>
      </c>
      <c r="H95" s="250"/>
      <c r="I95" s="62">
        <f t="shared" si="8"/>
        <v>40.5</v>
      </c>
      <c r="J95" s="92"/>
      <c r="K95" s="62">
        <f t="shared" si="9"/>
        <v>40.5</v>
      </c>
      <c r="L95" s="64"/>
      <c r="M95" s="20" t="str">
        <f t="shared" si="10"/>
        <v>Juin</v>
      </c>
      <c r="N95" t="str">
        <f t="shared" si="11"/>
        <v>oui</v>
      </c>
      <c r="O95" s="151" t="s">
        <v>279</v>
      </c>
      <c r="P95" s="151" t="s">
        <v>65</v>
      </c>
      <c r="Q95" s="149"/>
      <c r="R95" s="250"/>
    </row>
    <row r="96" spans="1:18" ht="19.5" customHeight="1">
      <c r="A96" s="17">
        <v>89</v>
      </c>
      <c r="B96" s="123" t="s">
        <v>280</v>
      </c>
      <c r="C96" s="123" t="s">
        <v>281</v>
      </c>
      <c r="D96" s="152">
        <v>14</v>
      </c>
      <c r="E96" s="150">
        <v>11</v>
      </c>
      <c r="F96" s="60">
        <f t="shared" si="6"/>
        <v>12.5</v>
      </c>
      <c r="G96" s="61">
        <f t="shared" si="7"/>
        <v>37.5</v>
      </c>
      <c r="H96" s="250"/>
      <c r="I96" s="62">
        <f t="shared" si="8"/>
        <v>37.5</v>
      </c>
      <c r="J96" s="92"/>
      <c r="K96" s="62">
        <f t="shared" si="9"/>
        <v>37.5</v>
      </c>
      <c r="L96" s="64"/>
      <c r="M96" s="20" t="str">
        <f t="shared" si="10"/>
        <v>Juin</v>
      </c>
      <c r="N96" t="str">
        <f t="shared" si="11"/>
        <v>oui</v>
      </c>
      <c r="O96" s="151" t="s">
        <v>280</v>
      </c>
      <c r="P96" s="151" t="s">
        <v>281</v>
      </c>
      <c r="Q96" s="149"/>
      <c r="R96" s="250"/>
    </row>
    <row r="97" spans="1:18" ht="19.5" customHeight="1">
      <c r="A97" s="17">
        <v>90</v>
      </c>
      <c r="B97" s="123" t="s">
        <v>282</v>
      </c>
      <c r="C97" s="123" t="s">
        <v>283</v>
      </c>
      <c r="D97" s="152">
        <v>15</v>
      </c>
      <c r="E97" s="150">
        <v>7</v>
      </c>
      <c r="F97" s="60">
        <f t="shared" si="6"/>
        <v>11</v>
      </c>
      <c r="G97" s="61">
        <f t="shared" si="7"/>
        <v>33</v>
      </c>
      <c r="H97" s="250"/>
      <c r="I97" s="62">
        <f t="shared" si="8"/>
        <v>33</v>
      </c>
      <c r="J97" s="92"/>
      <c r="K97" s="62">
        <f t="shared" si="9"/>
        <v>33</v>
      </c>
      <c r="L97" s="64"/>
      <c r="M97" s="20" t="str">
        <f t="shared" si="10"/>
        <v>Juin</v>
      </c>
      <c r="N97" t="str">
        <f t="shared" si="11"/>
        <v>oui</v>
      </c>
      <c r="O97" s="151" t="s">
        <v>282</v>
      </c>
      <c r="P97" s="151" t="s">
        <v>283</v>
      </c>
      <c r="Q97" s="149"/>
      <c r="R97" s="250"/>
    </row>
    <row r="98" spans="1:18" ht="19.5" customHeight="1">
      <c r="A98" s="17">
        <v>91</v>
      </c>
      <c r="B98" s="123" t="s">
        <v>284</v>
      </c>
      <c r="C98" s="123" t="s">
        <v>772</v>
      </c>
      <c r="D98" s="152">
        <v>11.5</v>
      </c>
      <c r="E98" s="150">
        <v>7</v>
      </c>
      <c r="F98" s="60">
        <f t="shared" si="6"/>
        <v>9.25</v>
      </c>
      <c r="G98" s="61">
        <f t="shared" si="7"/>
        <v>27.75</v>
      </c>
      <c r="H98" s="250">
        <v>14</v>
      </c>
      <c r="I98" s="62">
        <f t="shared" si="8"/>
        <v>42</v>
      </c>
      <c r="J98" s="92"/>
      <c r="K98" s="62">
        <f t="shared" si="9"/>
        <v>42</v>
      </c>
      <c r="L98" s="64"/>
      <c r="M98" s="20" t="str">
        <f t="shared" si="10"/>
        <v>Synthèse</v>
      </c>
      <c r="N98" t="str">
        <f t="shared" si="11"/>
        <v>oui</v>
      </c>
      <c r="O98" s="151" t="s">
        <v>284</v>
      </c>
      <c r="P98" s="151" t="s">
        <v>772</v>
      </c>
      <c r="Q98" s="149" t="s">
        <v>1140</v>
      </c>
      <c r="R98" s="250">
        <v>10.75</v>
      </c>
    </row>
    <row r="99" spans="1:18" ht="19.5" customHeight="1">
      <c r="A99" s="17">
        <v>92</v>
      </c>
      <c r="B99" s="123" t="s">
        <v>285</v>
      </c>
      <c r="C99" s="123" t="s">
        <v>50</v>
      </c>
      <c r="D99" s="152">
        <v>16.25</v>
      </c>
      <c r="E99" s="150">
        <v>12</v>
      </c>
      <c r="F99" s="60">
        <f t="shared" si="6"/>
        <v>14.125</v>
      </c>
      <c r="G99" s="61">
        <f t="shared" si="7"/>
        <v>42.375</v>
      </c>
      <c r="H99" s="250"/>
      <c r="I99" s="62">
        <f t="shared" si="8"/>
        <v>42.375</v>
      </c>
      <c r="J99" s="92"/>
      <c r="K99" s="62">
        <f t="shared" si="9"/>
        <v>42.375</v>
      </c>
      <c r="L99" s="64"/>
      <c r="M99" s="20" t="str">
        <f t="shared" si="10"/>
        <v>Juin</v>
      </c>
      <c r="N99" t="str">
        <f t="shared" si="11"/>
        <v>oui</v>
      </c>
      <c r="O99" s="151" t="s">
        <v>285</v>
      </c>
      <c r="P99" s="151" t="s">
        <v>50</v>
      </c>
      <c r="Q99" s="149"/>
      <c r="R99" s="250"/>
    </row>
    <row r="100" spans="1:18" ht="19.5" customHeight="1">
      <c r="A100" s="17">
        <v>93</v>
      </c>
      <c r="B100" s="123" t="s">
        <v>105</v>
      </c>
      <c r="C100" s="123" t="s">
        <v>52</v>
      </c>
      <c r="D100" s="152">
        <v>12.5</v>
      </c>
      <c r="E100" s="150">
        <v>5</v>
      </c>
      <c r="F100" s="60">
        <f t="shared" si="6"/>
        <v>8.75</v>
      </c>
      <c r="G100" s="61">
        <f t="shared" si="7"/>
        <v>26.25</v>
      </c>
      <c r="H100" s="250">
        <v>17</v>
      </c>
      <c r="I100" s="62">
        <f t="shared" si="8"/>
        <v>51</v>
      </c>
      <c r="J100" s="92"/>
      <c r="K100" s="62">
        <f t="shared" si="9"/>
        <v>51</v>
      </c>
      <c r="L100" s="64"/>
      <c r="M100" s="20" t="str">
        <f t="shared" si="10"/>
        <v>Synthèse</v>
      </c>
      <c r="N100" t="str">
        <f t="shared" si="11"/>
        <v>oui</v>
      </c>
      <c r="O100" s="151" t="s">
        <v>105</v>
      </c>
      <c r="P100" s="151" t="s">
        <v>52</v>
      </c>
      <c r="Q100" s="149" t="s">
        <v>1121</v>
      </c>
      <c r="R100" s="250">
        <v>17</v>
      </c>
    </row>
    <row r="101" spans="1:18" ht="19.5" customHeight="1">
      <c r="A101" s="17">
        <v>94</v>
      </c>
      <c r="B101" s="123" t="s">
        <v>286</v>
      </c>
      <c r="C101" s="123" t="s">
        <v>287</v>
      </c>
      <c r="D101" s="152">
        <v>13</v>
      </c>
      <c r="E101" s="150">
        <v>17</v>
      </c>
      <c r="F101" s="60">
        <f t="shared" si="6"/>
        <v>15</v>
      </c>
      <c r="G101" s="61">
        <f t="shared" si="7"/>
        <v>45</v>
      </c>
      <c r="H101" s="250"/>
      <c r="I101" s="62">
        <f t="shared" si="8"/>
        <v>45</v>
      </c>
      <c r="J101" s="92"/>
      <c r="K101" s="62">
        <f t="shared" si="9"/>
        <v>45</v>
      </c>
      <c r="L101" s="64"/>
      <c r="M101" s="20" t="str">
        <f t="shared" si="10"/>
        <v>Juin</v>
      </c>
      <c r="N101" t="str">
        <f t="shared" si="11"/>
        <v>oui</v>
      </c>
      <c r="O101" s="151" t="s">
        <v>286</v>
      </c>
      <c r="P101" s="151" t="s">
        <v>287</v>
      </c>
      <c r="Q101" s="149"/>
      <c r="R101" s="250"/>
    </row>
    <row r="102" spans="1:18" ht="19.5" customHeight="1">
      <c r="A102" s="17">
        <v>95</v>
      </c>
      <c r="B102" s="123" t="s">
        <v>288</v>
      </c>
      <c r="C102" s="123" t="s">
        <v>289</v>
      </c>
      <c r="D102" s="51">
        <v>14.5</v>
      </c>
      <c r="E102" s="150">
        <v>11</v>
      </c>
      <c r="F102" s="60">
        <f t="shared" si="6"/>
        <v>12.75</v>
      </c>
      <c r="G102" s="61">
        <f t="shared" si="7"/>
        <v>38.25</v>
      </c>
      <c r="H102" s="250"/>
      <c r="I102" s="62">
        <f t="shared" si="8"/>
        <v>38.25</v>
      </c>
      <c r="J102" s="92"/>
      <c r="K102" s="62">
        <f t="shared" si="9"/>
        <v>38.25</v>
      </c>
      <c r="L102" s="64"/>
      <c r="M102" s="20" t="str">
        <f t="shared" si="10"/>
        <v>Juin</v>
      </c>
      <c r="N102" t="str">
        <f t="shared" si="11"/>
        <v>oui</v>
      </c>
      <c r="O102" s="151" t="s">
        <v>288</v>
      </c>
      <c r="P102" s="151" t="s">
        <v>289</v>
      </c>
      <c r="Q102" s="149"/>
      <c r="R102" s="250"/>
    </row>
    <row r="103" spans="1:18" ht="19.5" customHeight="1">
      <c r="A103" s="17">
        <v>96</v>
      </c>
      <c r="B103" s="123" t="s">
        <v>290</v>
      </c>
      <c r="C103" s="123" t="s">
        <v>291</v>
      </c>
      <c r="D103" s="152">
        <v>12.5</v>
      </c>
      <c r="E103" s="150">
        <v>17</v>
      </c>
      <c r="F103" s="60">
        <f t="shared" si="6"/>
        <v>14.75</v>
      </c>
      <c r="G103" s="61">
        <f t="shared" si="7"/>
        <v>44.25</v>
      </c>
      <c r="H103" s="250"/>
      <c r="I103" s="62">
        <f t="shared" si="8"/>
        <v>44.25</v>
      </c>
      <c r="J103" s="92"/>
      <c r="K103" s="62">
        <f t="shared" si="9"/>
        <v>44.25</v>
      </c>
      <c r="L103" s="64"/>
      <c r="M103" s="20" t="str">
        <f t="shared" si="10"/>
        <v>Juin</v>
      </c>
      <c r="N103" t="str">
        <f t="shared" si="11"/>
        <v>oui</v>
      </c>
      <c r="O103" s="151" t="s">
        <v>290</v>
      </c>
      <c r="P103" s="151" t="s">
        <v>291</v>
      </c>
      <c r="Q103" s="149"/>
      <c r="R103" s="250"/>
    </row>
    <row r="104" spans="1:18" ht="19.5" customHeight="1">
      <c r="A104" s="17">
        <v>97</v>
      </c>
      <c r="B104" s="123" t="s">
        <v>292</v>
      </c>
      <c r="C104" s="123" t="s">
        <v>64</v>
      </c>
      <c r="D104" s="152">
        <v>13.75</v>
      </c>
      <c r="E104" s="150">
        <v>11</v>
      </c>
      <c r="F104" s="60">
        <f t="shared" si="6"/>
        <v>12.375</v>
      </c>
      <c r="G104" s="61">
        <f t="shared" si="7"/>
        <v>37.125</v>
      </c>
      <c r="H104" s="250"/>
      <c r="I104" s="62">
        <f t="shared" si="8"/>
        <v>37.125</v>
      </c>
      <c r="J104" s="92"/>
      <c r="K104" s="62">
        <f t="shared" si="9"/>
        <v>37.125</v>
      </c>
      <c r="L104" s="64"/>
      <c r="M104" s="20" t="str">
        <f t="shared" si="10"/>
        <v>Juin</v>
      </c>
      <c r="N104" t="str">
        <f t="shared" si="11"/>
        <v>oui</v>
      </c>
      <c r="O104" s="151" t="s">
        <v>292</v>
      </c>
      <c r="P104" s="151" t="s">
        <v>64</v>
      </c>
      <c r="Q104" s="149"/>
      <c r="R104" s="250"/>
    </row>
    <row r="105" spans="1:18" ht="19.5" customHeight="1">
      <c r="A105" s="17">
        <v>98</v>
      </c>
      <c r="B105" s="123" t="s">
        <v>293</v>
      </c>
      <c r="C105" s="123" t="s">
        <v>294</v>
      </c>
      <c r="D105" s="152">
        <v>13.5</v>
      </c>
      <c r="E105" s="150">
        <v>7</v>
      </c>
      <c r="F105" s="60">
        <f t="shared" si="6"/>
        <v>10.25</v>
      </c>
      <c r="G105" s="61">
        <f t="shared" si="7"/>
        <v>30.75</v>
      </c>
      <c r="H105" s="250"/>
      <c r="I105" s="62">
        <f t="shared" si="8"/>
        <v>30.75</v>
      </c>
      <c r="J105" s="92"/>
      <c r="K105" s="62">
        <f t="shared" si="9"/>
        <v>30.75</v>
      </c>
      <c r="L105" s="64"/>
      <c r="M105" s="20" t="str">
        <f t="shared" si="10"/>
        <v>Juin</v>
      </c>
      <c r="N105" t="str">
        <f t="shared" si="11"/>
        <v>oui</v>
      </c>
      <c r="O105" s="151" t="s">
        <v>293</v>
      </c>
      <c r="P105" s="151" t="s">
        <v>294</v>
      </c>
      <c r="Q105" s="149"/>
      <c r="R105" s="250"/>
    </row>
    <row r="106" spans="1:18" ht="19.5" customHeight="1">
      <c r="A106" s="17">
        <v>99</v>
      </c>
      <c r="B106" s="123" t="s">
        <v>295</v>
      </c>
      <c r="C106" s="123" t="s">
        <v>296</v>
      </c>
      <c r="D106" s="152">
        <v>14.5</v>
      </c>
      <c r="E106" s="150">
        <v>18</v>
      </c>
      <c r="F106" s="60">
        <f t="shared" si="6"/>
        <v>16.25</v>
      </c>
      <c r="G106" s="61">
        <f t="shared" si="7"/>
        <v>48.75</v>
      </c>
      <c r="H106" s="250"/>
      <c r="I106" s="62">
        <f t="shared" si="8"/>
        <v>48.75</v>
      </c>
      <c r="J106" s="92"/>
      <c r="K106" s="62">
        <f t="shared" si="9"/>
        <v>48.75</v>
      </c>
      <c r="L106" s="64"/>
      <c r="M106" s="20" t="str">
        <f t="shared" si="10"/>
        <v>Juin</v>
      </c>
      <c r="N106" t="str">
        <f t="shared" si="11"/>
        <v>oui</v>
      </c>
      <c r="O106" s="151" t="s">
        <v>295</v>
      </c>
      <c r="P106" s="151" t="s">
        <v>296</v>
      </c>
      <c r="Q106" s="149"/>
      <c r="R106" s="250"/>
    </row>
    <row r="107" spans="1:18" ht="19.5" customHeight="1">
      <c r="A107" s="17">
        <v>100</v>
      </c>
      <c r="B107" s="123" t="s">
        <v>297</v>
      </c>
      <c r="C107" s="123" t="s">
        <v>298</v>
      </c>
      <c r="D107" s="152">
        <v>13.25</v>
      </c>
      <c r="E107" s="150">
        <v>12</v>
      </c>
      <c r="F107" s="60">
        <f t="shared" si="6"/>
        <v>12.625</v>
      </c>
      <c r="G107" s="61">
        <f t="shared" si="7"/>
        <v>37.875</v>
      </c>
      <c r="H107" s="250"/>
      <c r="I107" s="62">
        <f t="shared" si="8"/>
        <v>37.875</v>
      </c>
      <c r="J107" s="92"/>
      <c r="K107" s="62">
        <f t="shared" si="9"/>
        <v>37.875</v>
      </c>
      <c r="L107" s="64"/>
      <c r="M107" s="20" t="str">
        <f t="shared" si="10"/>
        <v>Juin</v>
      </c>
      <c r="N107" t="str">
        <f t="shared" si="11"/>
        <v>oui</v>
      </c>
      <c r="O107" s="151" t="s">
        <v>297</v>
      </c>
      <c r="P107" s="151" t="s">
        <v>298</v>
      </c>
      <c r="Q107" s="149"/>
      <c r="R107" s="250"/>
    </row>
    <row r="108" spans="1:18" ht="19.5" customHeight="1" thickBot="1">
      <c r="A108" s="17">
        <v>101</v>
      </c>
      <c r="B108" s="124" t="s">
        <v>299</v>
      </c>
      <c r="C108" s="124" t="s">
        <v>300</v>
      </c>
      <c r="D108" s="153"/>
      <c r="E108" s="150"/>
      <c r="F108" s="60">
        <f t="shared" si="6"/>
        <v>0</v>
      </c>
      <c r="G108" s="61">
        <f t="shared" si="7"/>
        <v>0</v>
      </c>
      <c r="H108" s="252"/>
      <c r="I108" s="62">
        <f t="shared" si="8"/>
        <v>0</v>
      </c>
      <c r="J108" s="92"/>
      <c r="K108" s="62">
        <f t="shared" si="9"/>
        <v>0</v>
      </c>
      <c r="L108" s="64"/>
      <c r="M108" s="20" t="str">
        <f t="shared" si="10"/>
        <v>Juin</v>
      </c>
      <c r="N108" t="str">
        <f t="shared" si="11"/>
        <v>oui</v>
      </c>
      <c r="O108" s="151" t="s">
        <v>299</v>
      </c>
      <c r="P108" s="151" t="s">
        <v>300</v>
      </c>
      <c r="Q108" s="149"/>
      <c r="R108" s="252"/>
    </row>
    <row r="109" spans="1:18" ht="19.5" customHeight="1">
      <c r="A109" s="17">
        <v>102</v>
      </c>
      <c r="B109" s="123" t="s">
        <v>301</v>
      </c>
      <c r="C109" s="123" t="s">
        <v>302</v>
      </c>
      <c r="D109" s="152">
        <v>16.75</v>
      </c>
      <c r="E109" s="150">
        <v>12</v>
      </c>
      <c r="F109" s="60">
        <f t="shared" si="6"/>
        <v>14.375</v>
      </c>
      <c r="G109" s="61">
        <f t="shared" si="7"/>
        <v>43.125</v>
      </c>
      <c r="H109" s="250"/>
      <c r="I109" s="62">
        <f t="shared" si="8"/>
        <v>43.125</v>
      </c>
      <c r="J109" s="92"/>
      <c r="K109" s="62">
        <f t="shared" si="9"/>
        <v>43.125</v>
      </c>
      <c r="L109" s="64"/>
      <c r="M109" s="20" t="str">
        <f t="shared" si="10"/>
        <v>Juin</v>
      </c>
      <c r="N109" t="str">
        <f t="shared" si="11"/>
        <v>oui</v>
      </c>
      <c r="O109" s="151" t="s">
        <v>301</v>
      </c>
      <c r="P109" s="151" t="s">
        <v>302</v>
      </c>
      <c r="Q109" s="149"/>
      <c r="R109" s="250"/>
    </row>
    <row r="110" spans="1:18" ht="19.5" customHeight="1">
      <c r="A110" s="17">
        <v>103</v>
      </c>
      <c r="B110" s="123" t="s">
        <v>303</v>
      </c>
      <c r="C110" s="123" t="s">
        <v>304</v>
      </c>
      <c r="D110" s="152">
        <v>10.5</v>
      </c>
      <c r="E110" s="150">
        <v>6</v>
      </c>
      <c r="F110" s="60">
        <f t="shared" si="6"/>
        <v>8.25</v>
      </c>
      <c r="G110" s="61">
        <f t="shared" si="7"/>
        <v>24.75</v>
      </c>
      <c r="H110" s="250">
        <v>12.75</v>
      </c>
      <c r="I110" s="62">
        <f t="shared" si="8"/>
        <v>38.25</v>
      </c>
      <c r="J110" s="92"/>
      <c r="K110" s="62">
        <f t="shared" si="9"/>
        <v>38.25</v>
      </c>
      <c r="L110" s="64"/>
      <c r="M110" s="20" t="str">
        <f t="shared" si="10"/>
        <v>Synthèse</v>
      </c>
      <c r="N110" t="str">
        <f t="shared" si="11"/>
        <v>oui</v>
      </c>
      <c r="O110" s="151" t="s">
        <v>303</v>
      </c>
      <c r="P110" s="151" t="s">
        <v>304</v>
      </c>
      <c r="Q110" s="149" t="s">
        <v>1199</v>
      </c>
      <c r="R110" s="250">
        <v>12.75</v>
      </c>
    </row>
    <row r="111" spans="1:18" ht="19.5" customHeight="1">
      <c r="A111" s="17">
        <v>104</v>
      </c>
      <c r="B111" s="123" t="s">
        <v>305</v>
      </c>
      <c r="C111" s="123" t="s">
        <v>306</v>
      </c>
      <c r="D111" s="152">
        <v>13.25</v>
      </c>
      <c r="E111" s="150">
        <v>10</v>
      </c>
      <c r="F111" s="60">
        <f t="shared" si="6"/>
        <v>11.625</v>
      </c>
      <c r="G111" s="61">
        <f t="shared" si="7"/>
        <v>34.875</v>
      </c>
      <c r="H111" s="250"/>
      <c r="I111" s="62">
        <f t="shared" si="8"/>
        <v>34.875</v>
      </c>
      <c r="J111" s="92"/>
      <c r="K111" s="62">
        <f t="shared" si="9"/>
        <v>34.875</v>
      </c>
      <c r="L111" s="64"/>
      <c r="M111" s="20" t="str">
        <f t="shared" si="10"/>
        <v>Juin</v>
      </c>
      <c r="N111" t="str">
        <f t="shared" si="11"/>
        <v>oui</v>
      </c>
      <c r="O111" s="151" t="s">
        <v>305</v>
      </c>
      <c r="P111" s="151" t="s">
        <v>306</v>
      </c>
      <c r="Q111" s="149"/>
      <c r="R111" s="250"/>
    </row>
    <row r="112" spans="1:18" ht="19.5" customHeight="1">
      <c r="A112" s="17">
        <v>105</v>
      </c>
      <c r="B112" s="123" t="s">
        <v>307</v>
      </c>
      <c r="C112" s="123" t="s">
        <v>206</v>
      </c>
      <c r="D112" s="152">
        <v>11.25</v>
      </c>
      <c r="E112" s="150">
        <v>5</v>
      </c>
      <c r="F112" s="60">
        <f t="shared" si="6"/>
        <v>8.125</v>
      </c>
      <c r="G112" s="61">
        <f t="shared" si="7"/>
        <v>24.375</v>
      </c>
      <c r="H112" s="250">
        <v>12.75</v>
      </c>
      <c r="I112" s="62">
        <f t="shared" si="8"/>
        <v>38.25</v>
      </c>
      <c r="J112" s="92"/>
      <c r="K112" s="62">
        <f t="shared" si="9"/>
        <v>38.25</v>
      </c>
      <c r="L112" s="64"/>
      <c r="M112" s="20" t="str">
        <f t="shared" si="10"/>
        <v>Synthèse</v>
      </c>
      <c r="N112" t="str">
        <f t="shared" si="11"/>
        <v>oui</v>
      </c>
      <c r="O112" s="151" t="s">
        <v>307</v>
      </c>
      <c r="P112" s="151" t="s">
        <v>206</v>
      </c>
      <c r="Q112" s="149" t="s">
        <v>1081</v>
      </c>
      <c r="R112" s="250">
        <v>12.75</v>
      </c>
    </row>
    <row r="113" spans="1:18" ht="19.5" customHeight="1">
      <c r="A113" s="17">
        <v>106</v>
      </c>
      <c r="B113" s="123" t="s">
        <v>308</v>
      </c>
      <c r="C113" s="123" t="s">
        <v>309</v>
      </c>
      <c r="D113" s="152">
        <v>14.75</v>
      </c>
      <c r="E113" s="150">
        <v>13</v>
      </c>
      <c r="F113" s="60">
        <f t="shared" si="6"/>
        <v>13.875</v>
      </c>
      <c r="G113" s="61">
        <f t="shared" si="7"/>
        <v>41.625</v>
      </c>
      <c r="H113" s="250"/>
      <c r="I113" s="62">
        <f t="shared" si="8"/>
        <v>41.625</v>
      </c>
      <c r="J113" s="92"/>
      <c r="K113" s="62">
        <f t="shared" si="9"/>
        <v>41.625</v>
      </c>
      <c r="L113" s="64"/>
      <c r="M113" s="20" t="str">
        <f t="shared" si="10"/>
        <v>Juin</v>
      </c>
      <c r="N113" t="str">
        <f t="shared" si="11"/>
        <v>oui</v>
      </c>
      <c r="O113" s="151" t="s">
        <v>308</v>
      </c>
      <c r="P113" s="151" t="s">
        <v>309</v>
      </c>
      <c r="Q113" s="149"/>
      <c r="R113" s="250"/>
    </row>
    <row r="114" spans="1:18" ht="19.5" customHeight="1">
      <c r="A114" s="17">
        <v>107</v>
      </c>
      <c r="B114" s="123" t="s">
        <v>310</v>
      </c>
      <c r="C114" s="123" t="s">
        <v>311</v>
      </c>
      <c r="D114" s="152">
        <v>13</v>
      </c>
      <c r="E114" s="150">
        <v>11</v>
      </c>
      <c r="F114" s="60">
        <f t="shared" si="6"/>
        <v>12</v>
      </c>
      <c r="G114" s="61">
        <f t="shared" si="7"/>
        <v>36</v>
      </c>
      <c r="H114" s="250"/>
      <c r="I114" s="62">
        <f t="shared" si="8"/>
        <v>36</v>
      </c>
      <c r="J114" s="92"/>
      <c r="K114" s="62">
        <f t="shared" si="9"/>
        <v>36</v>
      </c>
      <c r="L114" s="64"/>
      <c r="M114" s="20" t="str">
        <f t="shared" si="10"/>
        <v>Juin</v>
      </c>
      <c r="N114" t="str">
        <f t="shared" si="11"/>
        <v>oui</v>
      </c>
      <c r="O114" s="151" t="s">
        <v>310</v>
      </c>
      <c r="P114" s="151" t="s">
        <v>311</v>
      </c>
      <c r="Q114" s="149"/>
      <c r="R114" s="250"/>
    </row>
    <row r="115" spans="1:18" ht="19.5" customHeight="1">
      <c r="A115" s="17">
        <v>108</v>
      </c>
      <c r="B115" s="123" t="s">
        <v>312</v>
      </c>
      <c r="C115" s="123" t="s">
        <v>313</v>
      </c>
      <c r="D115" s="152">
        <v>11.25</v>
      </c>
      <c r="E115" s="150">
        <v>7</v>
      </c>
      <c r="F115" s="60">
        <f t="shared" si="6"/>
        <v>9.125</v>
      </c>
      <c r="G115" s="61">
        <f t="shared" si="7"/>
        <v>27.375</v>
      </c>
      <c r="H115" s="250">
        <v>11</v>
      </c>
      <c r="I115" s="62">
        <f t="shared" si="8"/>
        <v>33</v>
      </c>
      <c r="J115" s="92"/>
      <c r="K115" s="62">
        <f t="shared" si="9"/>
        <v>33</v>
      </c>
      <c r="L115" s="64"/>
      <c r="M115" s="20" t="str">
        <f t="shared" si="10"/>
        <v>Synthèse</v>
      </c>
      <c r="N115" t="str">
        <f t="shared" si="11"/>
        <v>oui</v>
      </c>
      <c r="O115" s="151" t="s">
        <v>312</v>
      </c>
      <c r="P115" s="151" t="s">
        <v>313</v>
      </c>
      <c r="Q115" s="149" t="s">
        <v>1046</v>
      </c>
      <c r="R115" s="250">
        <v>11</v>
      </c>
    </row>
    <row r="116" spans="1:18" ht="19.5" customHeight="1">
      <c r="A116" s="17">
        <v>109</v>
      </c>
      <c r="B116" s="123" t="s">
        <v>314</v>
      </c>
      <c r="C116" s="123" t="s">
        <v>315</v>
      </c>
      <c r="D116" s="152">
        <v>15.25</v>
      </c>
      <c r="E116" s="150">
        <v>5</v>
      </c>
      <c r="F116" s="60">
        <f t="shared" si="6"/>
        <v>10.125</v>
      </c>
      <c r="G116" s="61">
        <f t="shared" si="7"/>
        <v>30.375</v>
      </c>
      <c r="H116" s="250"/>
      <c r="I116" s="62">
        <f t="shared" si="8"/>
        <v>30.375</v>
      </c>
      <c r="J116" s="92"/>
      <c r="K116" s="62">
        <f t="shared" si="9"/>
        <v>30.375</v>
      </c>
      <c r="L116" s="64"/>
      <c r="M116" s="20" t="str">
        <f t="shared" si="10"/>
        <v>Juin</v>
      </c>
      <c r="N116" t="str">
        <f t="shared" si="11"/>
        <v>oui</v>
      </c>
      <c r="O116" s="151" t="s">
        <v>314</v>
      </c>
      <c r="P116" s="151" t="s">
        <v>315</v>
      </c>
      <c r="Q116" s="149"/>
      <c r="R116" s="250"/>
    </row>
    <row r="117" spans="1:18" ht="19.5" customHeight="1">
      <c r="A117" s="17">
        <v>110</v>
      </c>
      <c r="B117" s="123" t="s">
        <v>316</v>
      </c>
      <c r="C117" s="123" t="s">
        <v>317</v>
      </c>
      <c r="D117" s="152">
        <v>17.5</v>
      </c>
      <c r="E117" s="150">
        <v>14</v>
      </c>
      <c r="F117" s="60">
        <f t="shared" si="6"/>
        <v>15.75</v>
      </c>
      <c r="G117" s="61">
        <f t="shared" si="7"/>
        <v>47.25</v>
      </c>
      <c r="H117" s="250"/>
      <c r="I117" s="62">
        <f t="shared" si="8"/>
        <v>47.25</v>
      </c>
      <c r="J117" s="92"/>
      <c r="K117" s="62">
        <f t="shared" si="9"/>
        <v>47.25</v>
      </c>
      <c r="L117" s="64"/>
      <c r="M117" s="20" t="str">
        <f t="shared" si="10"/>
        <v>Juin</v>
      </c>
      <c r="N117" t="str">
        <f t="shared" si="11"/>
        <v>oui</v>
      </c>
      <c r="O117" s="151" t="s">
        <v>316</v>
      </c>
      <c r="P117" s="151" t="s">
        <v>317</v>
      </c>
      <c r="Q117" s="149"/>
      <c r="R117" s="250"/>
    </row>
    <row r="118" spans="1:18" ht="19.5" customHeight="1">
      <c r="A118" s="17">
        <v>111</v>
      </c>
      <c r="B118" s="123" t="s">
        <v>318</v>
      </c>
      <c r="C118" s="123" t="s">
        <v>43</v>
      </c>
      <c r="D118" s="152">
        <v>14.5</v>
      </c>
      <c r="E118" s="150">
        <v>6</v>
      </c>
      <c r="F118" s="60">
        <f t="shared" si="6"/>
        <v>10.25</v>
      </c>
      <c r="G118" s="61">
        <f t="shared" si="7"/>
        <v>30.75</v>
      </c>
      <c r="H118" s="250"/>
      <c r="I118" s="62">
        <f t="shared" si="8"/>
        <v>30.75</v>
      </c>
      <c r="J118" s="92"/>
      <c r="K118" s="62">
        <f t="shared" si="9"/>
        <v>30.75</v>
      </c>
      <c r="L118" s="64"/>
      <c r="M118" s="20" t="str">
        <f t="shared" si="10"/>
        <v>Juin</v>
      </c>
      <c r="N118" t="str">
        <f t="shared" si="11"/>
        <v>oui</v>
      </c>
      <c r="O118" s="151" t="s">
        <v>318</v>
      </c>
      <c r="P118" s="151" t="s">
        <v>43</v>
      </c>
      <c r="Q118" s="149"/>
      <c r="R118" s="250"/>
    </row>
    <row r="119" spans="1:18" ht="19.5" customHeight="1">
      <c r="A119" s="17">
        <v>112</v>
      </c>
      <c r="B119" s="123" t="s">
        <v>319</v>
      </c>
      <c r="C119" s="123" t="s">
        <v>320</v>
      </c>
      <c r="D119" s="152">
        <v>12.75</v>
      </c>
      <c r="E119" s="150">
        <v>2</v>
      </c>
      <c r="F119" s="60">
        <f t="shared" si="6"/>
        <v>7.375</v>
      </c>
      <c r="G119" s="61">
        <f t="shared" si="7"/>
        <v>22.125</v>
      </c>
      <c r="H119" s="250">
        <v>15</v>
      </c>
      <c r="I119" s="62">
        <f t="shared" si="8"/>
        <v>45</v>
      </c>
      <c r="J119" s="92"/>
      <c r="K119" s="62">
        <f t="shared" si="9"/>
        <v>45</v>
      </c>
      <c r="L119" s="64"/>
      <c r="M119" s="20" t="str">
        <f t="shared" si="10"/>
        <v>Synthèse</v>
      </c>
      <c r="N119" t="str">
        <f t="shared" si="11"/>
        <v>oui</v>
      </c>
      <c r="O119" s="151" t="s">
        <v>319</v>
      </c>
      <c r="P119" s="151" t="s">
        <v>320</v>
      </c>
      <c r="Q119" s="149" t="s">
        <v>1182</v>
      </c>
      <c r="R119" s="250">
        <v>12.75</v>
      </c>
    </row>
    <row r="120" spans="1:18" ht="19.5" customHeight="1">
      <c r="A120" s="17">
        <v>113</v>
      </c>
      <c r="B120" s="123" t="s">
        <v>321</v>
      </c>
      <c r="C120" s="123" t="s">
        <v>322</v>
      </c>
      <c r="D120" s="153"/>
      <c r="E120" s="150"/>
      <c r="F120" s="60">
        <f t="shared" si="6"/>
        <v>0</v>
      </c>
      <c r="G120" s="61">
        <f t="shared" si="7"/>
        <v>0</v>
      </c>
      <c r="H120" s="153"/>
      <c r="I120" s="62">
        <f t="shared" si="8"/>
        <v>0</v>
      </c>
      <c r="J120" s="92"/>
      <c r="K120" s="62">
        <f t="shared" si="9"/>
        <v>0</v>
      </c>
      <c r="L120" s="64"/>
      <c r="M120" s="20" t="str">
        <f t="shared" si="10"/>
        <v>Juin</v>
      </c>
      <c r="N120" t="str">
        <f t="shared" si="11"/>
        <v>oui</v>
      </c>
      <c r="O120" s="151" t="s">
        <v>321</v>
      </c>
      <c r="P120" s="151" t="s">
        <v>322</v>
      </c>
      <c r="Q120" s="149"/>
      <c r="R120" s="153"/>
    </row>
    <row r="121" spans="1:18" ht="19.5" customHeight="1">
      <c r="A121" s="17">
        <v>114</v>
      </c>
      <c r="B121" s="123" t="s">
        <v>323</v>
      </c>
      <c r="C121" s="123" t="s">
        <v>324</v>
      </c>
      <c r="D121" s="152">
        <v>12</v>
      </c>
      <c r="E121" s="150">
        <v>8</v>
      </c>
      <c r="F121" s="60">
        <f t="shared" si="6"/>
        <v>10</v>
      </c>
      <c r="G121" s="61">
        <f t="shared" si="7"/>
        <v>30</v>
      </c>
      <c r="H121" s="250"/>
      <c r="I121" s="62">
        <f t="shared" si="8"/>
        <v>30</v>
      </c>
      <c r="J121" s="92"/>
      <c r="K121" s="62">
        <f t="shared" si="9"/>
        <v>30</v>
      </c>
      <c r="L121" s="64"/>
      <c r="M121" s="20" t="str">
        <f t="shared" si="10"/>
        <v>Juin</v>
      </c>
      <c r="N121" t="str">
        <f t="shared" si="11"/>
        <v>oui</v>
      </c>
      <c r="O121" s="151" t="s">
        <v>323</v>
      </c>
      <c r="P121" s="151" t="s">
        <v>324</v>
      </c>
      <c r="Q121" s="149"/>
      <c r="R121" s="250"/>
    </row>
    <row r="122" spans="1:18" ht="19.5" customHeight="1">
      <c r="A122" s="17">
        <v>115</v>
      </c>
      <c r="B122" s="123" t="s">
        <v>325</v>
      </c>
      <c r="C122" s="123" t="s">
        <v>326</v>
      </c>
      <c r="D122" s="152">
        <v>16</v>
      </c>
      <c r="E122" s="150">
        <v>10</v>
      </c>
      <c r="F122" s="60">
        <f t="shared" si="6"/>
        <v>13</v>
      </c>
      <c r="G122" s="61">
        <f t="shared" si="7"/>
        <v>39</v>
      </c>
      <c r="H122" s="250"/>
      <c r="I122" s="62">
        <f t="shared" si="8"/>
        <v>39</v>
      </c>
      <c r="J122" s="92"/>
      <c r="K122" s="62">
        <f t="shared" si="9"/>
        <v>39</v>
      </c>
      <c r="L122" s="64"/>
      <c r="M122" s="20" t="str">
        <f t="shared" si="10"/>
        <v>Juin</v>
      </c>
      <c r="N122" t="str">
        <f t="shared" si="11"/>
        <v>oui</v>
      </c>
      <c r="O122" s="151" t="s">
        <v>325</v>
      </c>
      <c r="P122" s="151" t="s">
        <v>326</v>
      </c>
      <c r="Q122" s="149"/>
      <c r="R122" s="250"/>
    </row>
    <row r="123" spans="1:18" ht="19.5" customHeight="1">
      <c r="A123" s="17">
        <v>116</v>
      </c>
      <c r="B123" s="123" t="s">
        <v>327</v>
      </c>
      <c r="C123" s="123" t="s">
        <v>328</v>
      </c>
      <c r="D123" s="152">
        <v>11.75</v>
      </c>
      <c r="E123" s="150">
        <v>5</v>
      </c>
      <c r="F123" s="60">
        <f t="shared" si="6"/>
        <v>8.375</v>
      </c>
      <c r="G123" s="61">
        <f t="shared" si="7"/>
        <v>25.125</v>
      </c>
      <c r="H123" s="250">
        <v>13</v>
      </c>
      <c r="I123" s="62">
        <f t="shared" si="8"/>
        <v>39</v>
      </c>
      <c r="J123" s="92"/>
      <c r="K123" s="62">
        <f t="shared" si="9"/>
        <v>39</v>
      </c>
      <c r="L123" s="64"/>
      <c r="M123" s="20" t="str">
        <f t="shared" si="10"/>
        <v>Synthèse</v>
      </c>
      <c r="N123" t="str">
        <f t="shared" si="11"/>
        <v>oui</v>
      </c>
      <c r="O123" s="151" t="s">
        <v>327</v>
      </c>
      <c r="P123" s="151" t="s">
        <v>328</v>
      </c>
      <c r="Q123" s="149" t="s">
        <v>1074</v>
      </c>
      <c r="R123" s="250">
        <v>11</v>
      </c>
    </row>
    <row r="124" spans="1:18" ht="19.5" customHeight="1">
      <c r="A124" s="17">
        <v>117</v>
      </c>
      <c r="B124" s="123" t="s">
        <v>329</v>
      </c>
      <c r="C124" s="123" t="s">
        <v>330</v>
      </c>
      <c r="D124" s="152">
        <v>10</v>
      </c>
      <c r="E124" s="150">
        <v>8</v>
      </c>
      <c r="F124" s="60">
        <f t="shared" si="6"/>
        <v>9</v>
      </c>
      <c r="G124" s="61">
        <f t="shared" si="7"/>
        <v>27</v>
      </c>
      <c r="H124" s="250">
        <v>12.5</v>
      </c>
      <c r="I124" s="62">
        <f t="shared" si="8"/>
        <v>37.5</v>
      </c>
      <c r="J124" s="92"/>
      <c r="K124" s="62">
        <f t="shared" si="9"/>
        <v>37.5</v>
      </c>
      <c r="L124" s="64"/>
      <c r="M124" s="20" t="str">
        <f t="shared" si="10"/>
        <v>Synthèse</v>
      </c>
      <c r="N124" t="str">
        <f t="shared" si="11"/>
        <v>oui</v>
      </c>
      <c r="O124" s="151" t="s">
        <v>329</v>
      </c>
      <c r="P124" s="151" t="s">
        <v>330</v>
      </c>
      <c r="Q124" s="149" t="s">
        <v>1112</v>
      </c>
      <c r="R124" s="250">
        <v>12.5</v>
      </c>
    </row>
    <row r="125" spans="1:18" ht="19.5" customHeight="1">
      <c r="A125" s="17">
        <v>118</v>
      </c>
      <c r="B125" s="123" t="s">
        <v>331</v>
      </c>
      <c r="C125" s="123" t="s">
        <v>332</v>
      </c>
      <c r="D125" s="152">
        <v>17.25</v>
      </c>
      <c r="E125" s="150">
        <v>12</v>
      </c>
      <c r="F125" s="60">
        <f t="shared" si="6"/>
        <v>14.625</v>
      </c>
      <c r="G125" s="61">
        <f t="shared" si="7"/>
        <v>43.875</v>
      </c>
      <c r="H125" s="250"/>
      <c r="I125" s="62">
        <f t="shared" si="8"/>
        <v>43.875</v>
      </c>
      <c r="J125" s="92"/>
      <c r="K125" s="62">
        <f t="shared" si="9"/>
        <v>43.875</v>
      </c>
      <c r="L125" s="64"/>
      <c r="M125" s="20" t="str">
        <f t="shared" si="10"/>
        <v>Juin</v>
      </c>
      <c r="N125" t="str">
        <f t="shared" si="11"/>
        <v>oui</v>
      </c>
      <c r="O125" s="151" t="s">
        <v>331</v>
      </c>
      <c r="P125" s="151" t="s">
        <v>332</v>
      </c>
      <c r="Q125" s="149"/>
      <c r="R125" s="250"/>
    </row>
    <row r="126" spans="1:18" ht="19.5" customHeight="1">
      <c r="A126" s="17">
        <v>119</v>
      </c>
      <c r="B126" s="123" t="s">
        <v>74</v>
      </c>
      <c r="C126" s="123" t="s">
        <v>333</v>
      </c>
      <c r="D126" s="152">
        <v>11</v>
      </c>
      <c r="E126" s="150">
        <v>2</v>
      </c>
      <c r="F126" s="60">
        <f t="shared" si="6"/>
        <v>6.5</v>
      </c>
      <c r="G126" s="61">
        <f t="shared" si="7"/>
        <v>19.5</v>
      </c>
      <c r="H126" s="250">
        <v>11.25</v>
      </c>
      <c r="I126" s="62">
        <f t="shared" si="8"/>
        <v>33.75</v>
      </c>
      <c r="J126" s="92"/>
      <c r="K126" s="62">
        <f t="shared" si="9"/>
        <v>33.75</v>
      </c>
      <c r="L126" s="64"/>
      <c r="M126" s="20" t="str">
        <f t="shared" si="10"/>
        <v>Synthèse</v>
      </c>
      <c r="N126" t="str">
        <f t="shared" si="11"/>
        <v>oui</v>
      </c>
      <c r="O126" s="151" t="s">
        <v>74</v>
      </c>
      <c r="P126" s="151" t="s">
        <v>333</v>
      </c>
      <c r="Q126" s="149" t="s">
        <v>1161</v>
      </c>
      <c r="R126" s="250">
        <v>11.25</v>
      </c>
    </row>
    <row r="127" spans="1:18" ht="19.5" customHeight="1">
      <c r="A127" s="17">
        <v>120</v>
      </c>
      <c r="B127" s="123" t="s">
        <v>334</v>
      </c>
      <c r="C127" s="123" t="s">
        <v>73</v>
      </c>
      <c r="D127" s="152">
        <v>14.25</v>
      </c>
      <c r="E127" s="150">
        <v>4</v>
      </c>
      <c r="F127" s="60">
        <f t="shared" si="6"/>
        <v>9.125</v>
      </c>
      <c r="G127" s="61">
        <f t="shared" si="7"/>
        <v>27.375</v>
      </c>
      <c r="H127" s="250">
        <v>3.75</v>
      </c>
      <c r="I127" s="62">
        <f t="shared" si="8"/>
        <v>27.375</v>
      </c>
      <c r="J127" s="92"/>
      <c r="K127" s="62">
        <f t="shared" si="9"/>
        <v>27.375</v>
      </c>
      <c r="L127" s="64"/>
      <c r="M127" s="20" t="str">
        <f t="shared" si="10"/>
        <v>Synthèse</v>
      </c>
      <c r="N127" t="str">
        <f t="shared" si="11"/>
        <v>oui</v>
      </c>
      <c r="O127" s="151" t="s">
        <v>334</v>
      </c>
      <c r="P127" s="151" t="s">
        <v>73</v>
      </c>
      <c r="Q127" s="149" t="s">
        <v>1166</v>
      </c>
      <c r="R127" s="250">
        <v>3.75</v>
      </c>
    </row>
    <row r="128" spans="1:18" ht="19.5" customHeight="1">
      <c r="A128" s="17">
        <v>121</v>
      </c>
      <c r="B128" s="123" t="s">
        <v>335</v>
      </c>
      <c r="C128" s="123" t="s">
        <v>45</v>
      </c>
      <c r="D128" s="152">
        <v>16.25</v>
      </c>
      <c r="E128" s="150">
        <v>16</v>
      </c>
      <c r="F128" s="60">
        <f t="shared" si="6"/>
        <v>16.125</v>
      </c>
      <c r="G128" s="61">
        <f t="shared" si="7"/>
        <v>48.375</v>
      </c>
      <c r="H128" s="250"/>
      <c r="I128" s="62">
        <f t="shared" si="8"/>
        <v>48.375</v>
      </c>
      <c r="J128" s="92"/>
      <c r="K128" s="62">
        <f t="shared" si="9"/>
        <v>48.375</v>
      </c>
      <c r="L128" s="64"/>
      <c r="M128" s="20" t="str">
        <f t="shared" si="10"/>
        <v>Juin</v>
      </c>
      <c r="N128" t="str">
        <f t="shared" si="11"/>
        <v>oui</v>
      </c>
      <c r="O128" s="151" t="s">
        <v>335</v>
      </c>
      <c r="P128" s="151" t="s">
        <v>45</v>
      </c>
      <c r="Q128" s="149"/>
      <c r="R128" s="250"/>
    </row>
    <row r="129" spans="1:18" ht="19.5" customHeight="1" thickBot="1">
      <c r="A129" s="17">
        <v>122</v>
      </c>
      <c r="B129" s="123" t="s">
        <v>336</v>
      </c>
      <c r="C129" s="123" t="s">
        <v>337</v>
      </c>
      <c r="D129" s="152">
        <v>12.75</v>
      </c>
      <c r="E129" s="150">
        <v>8</v>
      </c>
      <c r="F129" s="60">
        <f t="shared" si="6"/>
        <v>10.375</v>
      </c>
      <c r="G129" s="61">
        <f t="shared" si="7"/>
        <v>31.125</v>
      </c>
      <c r="H129" s="251"/>
      <c r="I129" s="62">
        <f t="shared" si="8"/>
        <v>31.125</v>
      </c>
      <c r="J129" s="92"/>
      <c r="K129" s="62">
        <f t="shared" si="9"/>
        <v>31.125</v>
      </c>
      <c r="L129" s="64"/>
      <c r="M129" s="20" t="str">
        <f t="shared" si="10"/>
        <v>Juin</v>
      </c>
      <c r="N129" t="str">
        <f t="shared" si="11"/>
        <v>oui</v>
      </c>
      <c r="O129" s="151" t="s">
        <v>336</v>
      </c>
      <c r="P129" s="151" t="s">
        <v>337</v>
      </c>
      <c r="Q129" s="149"/>
      <c r="R129" s="251"/>
    </row>
    <row r="130" spans="1:18" ht="19.5" customHeight="1">
      <c r="A130" s="17">
        <v>123</v>
      </c>
      <c r="B130" s="123" t="s">
        <v>338</v>
      </c>
      <c r="C130" s="123" t="s">
        <v>339</v>
      </c>
      <c r="D130" s="152">
        <v>8.75</v>
      </c>
      <c r="E130" s="150">
        <v>5</v>
      </c>
      <c r="F130" s="60">
        <f t="shared" si="6"/>
        <v>6.875</v>
      </c>
      <c r="G130" s="61">
        <f t="shared" si="7"/>
        <v>20.625</v>
      </c>
      <c r="H130" s="250">
        <v>0</v>
      </c>
      <c r="I130" s="62">
        <f t="shared" si="8"/>
        <v>20.625</v>
      </c>
      <c r="J130" s="92"/>
      <c r="K130" s="62">
        <f t="shared" si="9"/>
        <v>20.625</v>
      </c>
      <c r="L130" s="64"/>
      <c r="M130" s="20" t="str">
        <f t="shared" si="10"/>
        <v>Synthèse</v>
      </c>
      <c r="N130" t="str">
        <f t="shared" si="11"/>
        <v>oui</v>
      </c>
      <c r="O130" s="151" t="s">
        <v>338</v>
      </c>
      <c r="P130" s="151" t="s">
        <v>339</v>
      </c>
      <c r="Q130" s="149" t="s">
        <v>1196</v>
      </c>
      <c r="R130" s="250">
        <v>0</v>
      </c>
    </row>
    <row r="131" spans="1:18" ht="19.5" customHeight="1">
      <c r="A131" s="17">
        <v>124</v>
      </c>
      <c r="B131" s="123" t="s">
        <v>340</v>
      </c>
      <c r="C131" s="123" t="s">
        <v>341</v>
      </c>
      <c r="D131" s="152">
        <v>9</v>
      </c>
      <c r="E131" s="150">
        <v>4</v>
      </c>
      <c r="F131" s="60">
        <f t="shared" si="6"/>
        <v>6.5</v>
      </c>
      <c r="G131" s="61">
        <f t="shared" si="7"/>
        <v>19.5</v>
      </c>
      <c r="H131" s="250">
        <v>9.75</v>
      </c>
      <c r="I131" s="62">
        <f t="shared" si="8"/>
        <v>29.25</v>
      </c>
      <c r="J131" s="92"/>
      <c r="K131" s="62">
        <f t="shared" si="9"/>
        <v>29.25</v>
      </c>
      <c r="L131" s="64"/>
      <c r="M131" s="20" t="str">
        <f t="shared" si="10"/>
        <v>Synthèse</v>
      </c>
      <c r="N131" t="str">
        <f t="shared" si="11"/>
        <v>oui</v>
      </c>
      <c r="O131" s="151" t="s">
        <v>340</v>
      </c>
      <c r="P131" s="151" t="s">
        <v>341</v>
      </c>
      <c r="Q131" s="149" t="s">
        <v>1147</v>
      </c>
      <c r="R131" s="250">
        <v>9.75</v>
      </c>
    </row>
    <row r="132" spans="1:18" ht="19.5" customHeight="1">
      <c r="A132" s="17">
        <v>125</v>
      </c>
      <c r="B132" s="123" t="s">
        <v>342</v>
      </c>
      <c r="C132" s="123" t="s">
        <v>343</v>
      </c>
      <c r="D132" s="51">
        <v>13.25</v>
      </c>
      <c r="E132" s="150">
        <v>11</v>
      </c>
      <c r="F132" s="60">
        <f t="shared" si="6"/>
        <v>12.125</v>
      </c>
      <c r="G132" s="61">
        <f t="shared" si="7"/>
        <v>36.375</v>
      </c>
      <c r="H132" s="250"/>
      <c r="I132" s="62">
        <f t="shared" si="8"/>
        <v>36.375</v>
      </c>
      <c r="J132" s="92"/>
      <c r="K132" s="62">
        <f t="shared" si="9"/>
        <v>36.375</v>
      </c>
      <c r="L132" s="64"/>
      <c r="M132" s="20" t="str">
        <f t="shared" si="10"/>
        <v>Juin</v>
      </c>
      <c r="N132" t="str">
        <f t="shared" si="11"/>
        <v>oui</v>
      </c>
      <c r="O132" s="151" t="s">
        <v>342</v>
      </c>
      <c r="P132" s="151" t="s">
        <v>343</v>
      </c>
      <c r="Q132" s="149"/>
      <c r="R132" s="250"/>
    </row>
    <row r="133" spans="1:18" ht="19.5" customHeight="1">
      <c r="A133" s="17">
        <v>126</v>
      </c>
      <c r="B133" s="123" t="s">
        <v>344</v>
      </c>
      <c r="C133" s="123" t="s">
        <v>345</v>
      </c>
      <c r="D133" s="152">
        <v>14.5</v>
      </c>
      <c r="E133" s="150">
        <v>5</v>
      </c>
      <c r="F133" s="60">
        <f t="shared" si="6"/>
        <v>9.75</v>
      </c>
      <c r="G133" s="61">
        <f t="shared" si="7"/>
        <v>29.25</v>
      </c>
      <c r="H133" s="250">
        <v>12.5</v>
      </c>
      <c r="I133" s="62">
        <f t="shared" si="8"/>
        <v>37.5</v>
      </c>
      <c r="J133" s="92"/>
      <c r="K133" s="62">
        <f t="shared" si="9"/>
        <v>37.5</v>
      </c>
      <c r="L133" s="64"/>
      <c r="M133" s="20" t="str">
        <f t="shared" si="10"/>
        <v>Synthèse</v>
      </c>
      <c r="N133" t="str">
        <f t="shared" si="11"/>
        <v>oui</v>
      </c>
      <c r="O133" s="151" t="s">
        <v>344</v>
      </c>
      <c r="P133" s="151" t="s">
        <v>345</v>
      </c>
      <c r="Q133" s="149" t="s">
        <v>1200</v>
      </c>
      <c r="R133" s="250">
        <v>10.25</v>
      </c>
    </row>
    <row r="134" spans="1:18" ht="19.5" customHeight="1">
      <c r="A134" s="17">
        <v>127</v>
      </c>
      <c r="B134" s="123" t="s">
        <v>346</v>
      </c>
      <c r="C134" s="123" t="s">
        <v>88</v>
      </c>
      <c r="D134" s="152">
        <v>11</v>
      </c>
      <c r="E134" s="150">
        <v>14</v>
      </c>
      <c r="F134" s="60">
        <f t="shared" si="6"/>
        <v>12.5</v>
      </c>
      <c r="G134" s="61">
        <f t="shared" si="7"/>
        <v>37.5</v>
      </c>
      <c r="H134" s="250"/>
      <c r="I134" s="62">
        <f t="shared" si="8"/>
        <v>37.5</v>
      </c>
      <c r="J134" s="92"/>
      <c r="K134" s="62">
        <f t="shared" si="9"/>
        <v>37.5</v>
      </c>
      <c r="L134" s="64"/>
      <c r="M134" s="20" t="str">
        <f t="shared" si="10"/>
        <v>Juin</v>
      </c>
      <c r="N134" t="str">
        <f t="shared" si="11"/>
        <v>oui</v>
      </c>
      <c r="O134" s="151" t="s">
        <v>346</v>
      </c>
      <c r="P134" s="151" t="s">
        <v>88</v>
      </c>
      <c r="Q134" s="149"/>
      <c r="R134" s="250"/>
    </row>
    <row r="135" spans="1:18" ht="19.5" customHeight="1">
      <c r="A135" s="17">
        <v>128</v>
      </c>
      <c r="B135" s="123" t="s">
        <v>347</v>
      </c>
      <c r="C135" s="123" t="s">
        <v>52</v>
      </c>
      <c r="D135" s="152">
        <v>16.5</v>
      </c>
      <c r="E135" s="150">
        <v>10</v>
      </c>
      <c r="F135" s="60">
        <f t="shared" si="6"/>
        <v>13.25</v>
      </c>
      <c r="G135" s="61">
        <f t="shared" si="7"/>
        <v>39.75</v>
      </c>
      <c r="H135" s="250"/>
      <c r="I135" s="62">
        <f t="shared" si="8"/>
        <v>39.75</v>
      </c>
      <c r="J135" s="92"/>
      <c r="K135" s="62">
        <f t="shared" si="9"/>
        <v>39.75</v>
      </c>
      <c r="L135" s="64"/>
      <c r="M135" s="20" t="str">
        <f t="shared" si="10"/>
        <v>Juin</v>
      </c>
      <c r="N135" t="str">
        <f t="shared" si="11"/>
        <v>oui</v>
      </c>
      <c r="O135" s="151" t="s">
        <v>347</v>
      </c>
      <c r="P135" s="151" t="s">
        <v>52</v>
      </c>
      <c r="Q135" s="149"/>
      <c r="R135" s="250"/>
    </row>
    <row r="136" spans="1:18" ht="19.5" customHeight="1">
      <c r="A136" s="17">
        <v>129</v>
      </c>
      <c r="B136" s="123" t="s">
        <v>348</v>
      </c>
      <c r="C136" s="123" t="s">
        <v>349</v>
      </c>
      <c r="D136" s="152">
        <v>15.5</v>
      </c>
      <c r="E136" s="150">
        <v>18</v>
      </c>
      <c r="F136" s="60">
        <f t="shared" ref="F136:F199" si="12">IF(AND(D136=0,E136=0),L136/3,(D136+E136)/2)</f>
        <v>16.75</v>
      </c>
      <c r="G136" s="61">
        <f t="shared" ref="G136:G199" si="13">F136*3</f>
        <v>50.25</v>
      </c>
      <c r="H136" s="250"/>
      <c r="I136" s="62">
        <f t="shared" ref="I136:I199" si="14">MAX(G136,H136*3)</f>
        <v>50.25</v>
      </c>
      <c r="J136" s="92"/>
      <c r="K136" s="62">
        <f t="shared" ref="K136:K199" si="15">MAX(I136,J136*3)</f>
        <v>50.25</v>
      </c>
      <c r="L136" s="64"/>
      <c r="M136" s="20" t="str">
        <f t="shared" ref="M136:M199" si="16">IF(ISBLANK(J136),IF(ISBLANK(H136),"Juin","Synthèse"),"Rattrapage")</f>
        <v>Juin</v>
      </c>
      <c r="N136" t="str">
        <f t="shared" si="11"/>
        <v>oui</v>
      </c>
      <c r="O136" s="151" t="s">
        <v>348</v>
      </c>
      <c r="P136" s="151" t="s">
        <v>349</v>
      </c>
      <c r="Q136" s="149"/>
      <c r="R136" s="250"/>
    </row>
    <row r="137" spans="1:18" ht="19.5" customHeight="1">
      <c r="A137" s="17">
        <v>130</v>
      </c>
      <c r="B137" s="123" t="s">
        <v>97</v>
      </c>
      <c r="C137" s="123" t="s">
        <v>350</v>
      </c>
      <c r="D137" s="152">
        <v>11.25</v>
      </c>
      <c r="E137" s="150">
        <v>8</v>
      </c>
      <c r="F137" s="60">
        <f t="shared" si="12"/>
        <v>9.625</v>
      </c>
      <c r="G137" s="61">
        <f t="shared" si="13"/>
        <v>28.875</v>
      </c>
      <c r="H137" s="250">
        <v>11.75</v>
      </c>
      <c r="I137" s="62">
        <f t="shared" si="14"/>
        <v>35.25</v>
      </c>
      <c r="J137" s="92"/>
      <c r="K137" s="62">
        <f t="shared" si="15"/>
        <v>35.25</v>
      </c>
      <c r="L137" s="64"/>
      <c r="M137" s="20" t="str">
        <f t="shared" si="16"/>
        <v>Synthèse</v>
      </c>
      <c r="N137" t="str">
        <f t="shared" ref="N137:N200" si="17">IF(AND(B137=O137,C137=P137),"oui","non")</f>
        <v>oui</v>
      </c>
      <c r="O137" s="151" t="s">
        <v>97</v>
      </c>
      <c r="P137" s="151" t="s">
        <v>350</v>
      </c>
      <c r="Q137" s="149" t="s">
        <v>1193</v>
      </c>
      <c r="R137" s="250">
        <v>11.75</v>
      </c>
    </row>
    <row r="138" spans="1:18" ht="19.5" customHeight="1">
      <c r="A138" s="17">
        <v>131</v>
      </c>
      <c r="B138" s="123" t="s">
        <v>351</v>
      </c>
      <c r="C138" s="123" t="s">
        <v>352</v>
      </c>
      <c r="D138" s="152">
        <v>12.25</v>
      </c>
      <c r="E138" s="150">
        <v>3</v>
      </c>
      <c r="F138" s="60">
        <f t="shared" si="12"/>
        <v>7.625</v>
      </c>
      <c r="G138" s="61">
        <f t="shared" si="13"/>
        <v>22.875</v>
      </c>
      <c r="H138" s="250">
        <v>0</v>
      </c>
      <c r="I138" s="62">
        <f t="shared" si="14"/>
        <v>22.875</v>
      </c>
      <c r="J138" s="92"/>
      <c r="K138" s="62">
        <f t="shared" si="15"/>
        <v>22.875</v>
      </c>
      <c r="L138" s="64"/>
      <c r="M138" s="20" t="str">
        <f t="shared" si="16"/>
        <v>Synthèse</v>
      </c>
      <c r="N138" t="str">
        <f t="shared" si="17"/>
        <v>oui</v>
      </c>
      <c r="O138" s="151" t="s">
        <v>351</v>
      </c>
      <c r="P138" s="151" t="s">
        <v>352</v>
      </c>
      <c r="Q138" s="149" t="s">
        <v>1119</v>
      </c>
      <c r="R138" s="250">
        <v>0</v>
      </c>
    </row>
    <row r="139" spans="1:18" ht="19.5" customHeight="1">
      <c r="A139" s="17">
        <v>132</v>
      </c>
      <c r="B139" s="123" t="s">
        <v>353</v>
      </c>
      <c r="C139" s="123" t="s">
        <v>354</v>
      </c>
      <c r="D139" s="152">
        <v>14.25</v>
      </c>
      <c r="E139" s="150">
        <v>5</v>
      </c>
      <c r="F139" s="60">
        <f t="shared" si="12"/>
        <v>9.625</v>
      </c>
      <c r="G139" s="61">
        <f t="shared" si="13"/>
        <v>28.875</v>
      </c>
      <c r="H139" s="250">
        <v>13.25</v>
      </c>
      <c r="I139" s="62">
        <f t="shared" si="14"/>
        <v>39.75</v>
      </c>
      <c r="J139" s="92"/>
      <c r="K139" s="62">
        <f t="shared" si="15"/>
        <v>39.75</v>
      </c>
      <c r="L139" s="64"/>
      <c r="M139" s="20" t="str">
        <f t="shared" si="16"/>
        <v>Synthèse</v>
      </c>
      <c r="N139" t="str">
        <f t="shared" si="17"/>
        <v>oui</v>
      </c>
      <c r="O139" s="151" t="s">
        <v>353</v>
      </c>
      <c r="P139" s="151" t="s">
        <v>354</v>
      </c>
      <c r="Q139" s="149" t="s">
        <v>1083</v>
      </c>
      <c r="R139" s="250">
        <v>13.25</v>
      </c>
    </row>
    <row r="140" spans="1:18" ht="19.5" customHeight="1">
      <c r="A140" s="17">
        <v>133</v>
      </c>
      <c r="B140" s="123" t="s">
        <v>355</v>
      </c>
      <c r="C140" s="123" t="s">
        <v>356</v>
      </c>
      <c r="D140" s="152">
        <v>8.75</v>
      </c>
      <c r="E140" s="150">
        <v>5</v>
      </c>
      <c r="F140" s="60">
        <f t="shared" si="12"/>
        <v>6.875</v>
      </c>
      <c r="G140" s="61">
        <f t="shared" si="13"/>
        <v>20.625</v>
      </c>
      <c r="H140" s="250">
        <v>7.75</v>
      </c>
      <c r="I140" s="62">
        <f t="shared" si="14"/>
        <v>23.25</v>
      </c>
      <c r="J140" s="92"/>
      <c r="K140" s="62">
        <f t="shared" si="15"/>
        <v>23.25</v>
      </c>
      <c r="L140" s="64"/>
      <c r="M140" s="20" t="str">
        <f t="shared" si="16"/>
        <v>Synthèse</v>
      </c>
      <c r="N140" t="str">
        <f t="shared" si="17"/>
        <v>oui</v>
      </c>
      <c r="O140" s="151" t="s">
        <v>355</v>
      </c>
      <c r="P140" s="151" t="s">
        <v>356</v>
      </c>
      <c r="Q140" s="149" t="s">
        <v>1084</v>
      </c>
      <c r="R140" s="250">
        <v>7.75</v>
      </c>
    </row>
    <row r="141" spans="1:18" ht="19.5" customHeight="1">
      <c r="A141" s="17">
        <v>134</v>
      </c>
      <c r="B141" s="123" t="s">
        <v>355</v>
      </c>
      <c r="C141" s="123" t="s">
        <v>92</v>
      </c>
      <c r="D141" s="152">
        <v>9.25</v>
      </c>
      <c r="E141" s="150">
        <v>7</v>
      </c>
      <c r="F141" s="60">
        <f t="shared" si="12"/>
        <v>8.125</v>
      </c>
      <c r="G141" s="61">
        <f t="shared" si="13"/>
        <v>24.375</v>
      </c>
      <c r="H141" s="250">
        <v>11</v>
      </c>
      <c r="I141" s="62">
        <f t="shared" si="14"/>
        <v>33</v>
      </c>
      <c r="J141" s="92"/>
      <c r="K141" s="62">
        <f t="shared" si="15"/>
        <v>33</v>
      </c>
      <c r="L141" s="64"/>
      <c r="M141" s="20" t="str">
        <f t="shared" si="16"/>
        <v>Synthèse</v>
      </c>
      <c r="N141" t="str">
        <f t="shared" si="17"/>
        <v>oui</v>
      </c>
      <c r="O141" s="151" t="s">
        <v>355</v>
      </c>
      <c r="P141" s="151" t="s">
        <v>92</v>
      </c>
      <c r="Q141" s="149" t="s">
        <v>1105</v>
      </c>
      <c r="R141" s="250">
        <v>11</v>
      </c>
    </row>
    <row r="142" spans="1:18" ht="19.5" customHeight="1">
      <c r="A142" s="17">
        <v>135</v>
      </c>
      <c r="B142" s="123" t="s">
        <v>357</v>
      </c>
      <c r="C142" s="123" t="s">
        <v>52</v>
      </c>
      <c r="D142" s="152">
        <v>13.25</v>
      </c>
      <c r="E142" s="150">
        <v>10</v>
      </c>
      <c r="F142" s="60">
        <f t="shared" si="12"/>
        <v>11.625</v>
      </c>
      <c r="G142" s="61">
        <f t="shared" si="13"/>
        <v>34.875</v>
      </c>
      <c r="H142" s="250"/>
      <c r="I142" s="62">
        <f t="shared" si="14"/>
        <v>34.875</v>
      </c>
      <c r="J142" s="92"/>
      <c r="K142" s="62">
        <f t="shared" si="15"/>
        <v>34.875</v>
      </c>
      <c r="L142" s="64"/>
      <c r="M142" s="20" t="str">
        <f t="shared" si="16"/>
        <v>Juin</v>
      </c>
      <c r="N142" t="str">
        <f t="shared" si="17"/>
        <v>oui</v>
      </c>
      <c r="O142" s="151" t="s">
        <v>357</v>
      </c>
      <c r="P142" s="151" t="s">
        <v>52</v>
      </c>
      <c r="Q142" s="149"/>
      <c r="R142" s="250"/>
    </row>
    <row r="143" spans="1:18" ht="19.5" customHeight="1">
      <c r="A143" s="17">
        <v>136</v>
      </c>
      <c r="B143" s="123" t="s">
        <v>358</v>
      </c>
      <c r="C143" s="123" t="s">
        <v>359</v>
      </c>
      <c r="D143" s="152">
        <v>11.25</v>
      </c>
      <c r="E143" s="150">
        <v>7</v>
      </c>
      <c r="F143" s="60">
        <f t="shared" si="12"/>
        <v>9.125</v>
      </c>
      <c r="G143" s="61">
        <f t="shared" si="13"/>
        <v>27.375</v>
      </c>
      <c r="H143" s="250"/>
      <c r="I143" s="62">
        <f t="shared" si="14"/>
        <v>27.375</v>
      </c>
      <c r="J143" s="92"/>
      <c r="K143" s="62">
        <f t="shared" si="15"/>
        <v>27.375</v>
      </c>
      <c r="L143" s="64"/>
      <c r="M143" s="20" t="str">
        <f t="shared" si="16"/>
        <v>Juin</v>
      </c>
      <c r="N143" t="str">
        <f t="shared" si="17"/>
        <v>oui</v>
      </c>
      <c r="O143" s="151" t="s">
        <v>358</v>
      </c>
      <c r="P143" s="151" t="s">
        <v>359</v>
      </c>
      <c r="Q143" s="149"/>
      <c r="R143" s="250"/>
    </row>
    <row r="144" spans="1:18" ht="19.5" customHeight="1">
      <c r="A144" s="17">
        <v>137</v>
      </c>
      <c r="B144" s="123" t="s">
        <v>360</v>
      </c>
      <c r="C144" s="123" t="s">
        <v>51</v>
      </c>
      <c r="D144" s="152">
        <v>16</v>
      </c>
      <c r="E144" s="150">
        <v>6</v>
      </c>
      <c r="F144" s="60">
        <f t="shared" si="12"/>
        <v>11</v>
      </c>
      <c r="G144" s="61">
        <f t="shared" si="13"/>
        <v>33</v>
      </c>
      <c r="H144" s="250"/>
      <c r="I144" s="62">
        <f t="shared" si="14"/>
        <v>33</v>
      </c>
      <c r="J144" s="92"/>
      <c r="K144" s="62">
        <f t="shared" si="15"/>
        <v>33</v>
      </c>
      <c r="L144" s="64"/>
      <c r="M144" s="20" t="str">
        <f t="shared" si="16"/>
        <v>Juin</v>
      </c>
      <c r="N144" t="str">
        <f t="shared" si="17"/>
        <v>oui</v>
      </c>
      <c r="O144" s="151" t="s">
        <v>360</v>
      </c>
      <c r="P144" s="151" t="s">
        <v>51</v>
      </c>
      <c r="Q144" s="149"/>
      <c r="R144" s="250"/>
    </row>
    <row r="145" spans="1:18" ht="19.5" customHeight="1">
      <c r="A145" s="17">
        <v>138</v>
      </c>
      <c r="B145" s="123" t="s">
        <v>361</v>
      </c>
      <c r="C145" s="123" t="s">
        <v>362</v>
      </c>
      <c r="D145" s="152">
        <v>11</v>
      </c>
      <c r="E145" s="150">
        <v>2</v>
      </c>
      <c r="F145" s="60">
        <f t="shared" si="12"/>
        <v>6.5</v>
      </c>
      <c r="G145" s="61">
        <f t="shared" si="13"/>
        <v>19.5</v>
      </c>
      <c r="H145" s="250">
        <v>15</v>
      </c>
      <c r="I145" s="62">
        <f t="shared" si="14"/>
        <v>45</v>
      </c>
      <c r="J145" s="92"/>
      <c r="K145" s="62">
        <f t="shared" si="15"/>
        <v>45</v>
      </c>
      <c r="L145" s="64"/>
      <c r="M145" s="20" t="str">
        <f t="shared" si="16"/>
        <v>Synthèse</v>
      </c>
      <c r="N145" t="str">
        <f t="shared" si="17"/>
        <v>oui</v>
      </c>
      <c r="O145" s="151" t="s">
        <v>361</v>
      </c>
      <c r="P145" s="151" t="s">
        <v>362</v>
      </c>
      <c r="Q145" s="149" t="s">
        <v>1168</v>
      </c>
      <c r="R145" s="250">
        <v>14.5</v>
      </c>
    </row>
    <row r="146" spans="1:18" ht="19.5" customHeight="1">
      <c r="A146" s="17">
        <v>139</v>
      </c>
      <c r="B146" s="123" t="s">
        <v>363</v>
      </c>
      <c r="C146" s="123" t="s">
        <v>364</v>
      </c>
      <c r="D146" s="152">
        <v>14.75</v>
      </c>
      <c r="E146" s="150">
        <v>10</v>
      </c>
      <c r="F146" s="60">
        <f t="shared" si="12"/>
        <v>12.375</v>
      </c>
      <c r="G146" s="61">
        <f t="shared" si="13"/>
        <v>37.125</v>
      </c>
      <c r="H146" s="250"/>
      <c r="I146" s="62">
        <f t="shared" si="14"/>
        <v>37.125</v>
      </c>
      <c r="J146" s="92"/>
      <c r="K146" s="62">
        <f t="shared" si="15"/>
        <v>37.125</v>
      </c>
      <c r="L146" s="64"/>
      <c r="M146" s="20" t="str">
        <f t="shared" si="16"/>
        <v>Juin</v>
      </c>
      <c r="N146" t="str">
        <f t="shared" si="17"/>
        <v>oui</v>
      </c>
      <c r="O146" s="151" t="s">
        <v>363</v>
      </c>
      <c r="P146" s="151" t="s">
        <v>364</v>
      </c>
      <c r="Q146" s="149"/>
      <c r="R146" s="250"/>
    </row>
    <row r="147" spans="1:18" ht="19.5" customHeight="1">
      <c r="A147" s="17">
        <v>140</v>
      </c>
      <c r="B147" s="123" t="s">
        <v>365</v>
      </c>
      <c r="C147" s="123" t="s">
        <v>72</v>
      </c>
      <c r="D147" s="153">
        <v>12.5</v>
      </c>
      <c r="E147" s="150">
        <v>2</v>
      </c>
      <c r="F147" s="60">
        <f t="shared" si="12"/>
        <v>7.25</v>
      </c>
      <c r="G147" s="61">
        <f t="shared" si="13"/>
        <v>21.75</v>
      </c>
      <c r="H147" s="250"/>
      <c r="I147" s="62">
        <f t="shared" si="14"/>
        <v>21.75</v>
      </c>
      <c r="J147" s="92"/>
      <c r="K147" s="62">
        <f t="shared" si="15"/>
        <v>21.75</v>
      </c>
      <c r="L147" s="64"/>
      <c r="M147" s="20" t="str">
        <f t="shared" si="16"/>
        <v>Juin</v>
      </c>
      <c r="N147" t="str">
        <f t="shared" si="17"/>
        <v>oui</v>
      </c>
      <c r="O147" s="151" t="s">
        <v>365</v>
      </c>
      <c r="P147" s="151" t="s">
        <v>72</v>
      </c>
      <c r="Q147" s="149" t="s">
        <v>1111</v>
      </c>
      <c r="R147" s="250">
        <v>12.5</v>
      </c>
    </row>
    <row r="148" spans="1:18" ht="19.5" customHeight="1">
      <c r="A148" s="17">
        <v>141</v>
      </c>
      <c r="B148" s="123" t="s">
        <v>366</v>
      </c>
      <c r="C148" s="123" t="s">
        <v>367</v>
      </c>
      <c r="D148" s="152">
        <v>10.25</v>
      </c>
      <c r="E148" s="150">
        <v>6</v>
      </c>
      <c r="F148" s="60">
        <f t="shared" si="12"/>
        <v>8.125</v>
      </c>
      <c r="G148" s="61">
        <f t="shared" si="13"/>
        <v>24.375</v>
      </c>
      <c r="H148" s="250">
        <v>14</v>
      </c>
      <c r="I148" s="62">
        <f t="shared" si="14"/>
        <v>42</v>
      </c>
      <c r="J148" s="92"/>
      <c r="K148" s="62">
        <f t="shared" si="15"/>
        <v>42</v>
      </c>
      <c r="L148" s="64"/>
      <c r="M148" s="20" t="str">
        <f t="shared" si="16"/>
        <v>Synthèse</v>
      </c>
      <c r="N148" t="str">
        <f t="shared" si="17"/>
        <v>oui</v>
      </c>
      <c r="O148" s="151" t="s">
        <v>366</v>
      </c>
      <c r="P148" s="151" t="s">
        <v>367</v>
      </c>
      <c r="Q148" s="149" t="s">
        <v>1160</v>
      </c>
      <c r="R148" s="250">
        <v>14</v>
      </c>
    </row>
    <row r="149" spans="1:18" ht="19.5" customHeight="1">
      <c r="A149" s="17">
        <v>142</v>
      </c>
      <c r="B149" s="123" t="s">
        <v>368</v>
      </c>
      <c r="C149" s="123" t="s">
        <v>369</v>
      </c>
      <c r="D149" s="152">
        <v>11.5</v>
      </c>
      <c r="E149" s="150">
        <v>9</v>
      </c>
      <c r="F149" s="60">
        <f t="shared" si="12"/>
        <v>10.25</v>
      </c>
      <c r="G149" s="61">
        <f t="shared" si="13"/>
        <v>30.75</v>
      </c>
      <c r="H149" s="250"/>
      <c r="I149" s="62">
        <f t="shared" si="14"/>
        <v>30.75</v>
      </c>
      <c r="J149" s="92"/>
      <c r="K149" s="62">
        <f t="shared" si="15"/>
        <v>30.75</v>
      </c>
      <c r="L149" s="64"/>
      <c r="M149" s="20" t="str">
        <f t="shared" si="16"/>
        <v>Juin</v>
      </c>
      <c r="N149" t="str">
        <f t="shared" si="17"/>
        <v>oui</v>
      </c>
      <c r="O149" s="151" t="s">
        <v>368</v>
      </c>
      <c r="P149" s="151" t="s">
        <v>369</v>
      </c>
      <c r="Q149" s="149"/>
      <c r="R149" s="250"/>
    </row>
    <row r="150" spans="1:18" ht="19.5" customHeight="1" thickBot="1">
      <c r="A150" s="17">
        <v>143</v>
      </c>
      <c r="B150" s="123" t="s">
        <v>370</v>
      </c>
      <c r="C150" s="123" t="s">
        <v>41</v>
      </c>
      <c r="D150" s="152">
        <v>8</v>
      </c>
      <c r="E150" s="150">
        <v>5</v>
      </c>
      <c r="F150" s="60">
        <f t="shared" si="12"/>
        <v>6.5</v>
      </c>
      <c r="G150" s="61">
        <f t="shared" si="13"/>
        <v>19.5</v>
      </c>
      <c r="H150" s="251">
        <v>9.75</v>
      </c>
      <c r="I150" s="62">
        <f t="shared" si="14"/>
        <v>29.25</v>
      </c>
      <c r="J150" s="92"/>
      <c r="K150" s="62">
        <f t="shared" si="15"/>
        <v>29.25</v>
      </c>
      <c r="L150" s="64"/>
      <c r="M150" s="20" t="str">
        <f t="shared" si="16"/>
        <v>Synthèse</v>
      </c>
      <c r="N150" t="str">
        <f t="shared" si="17"/>
        <v>oui</v>
      </c>
      <c r="O150" s="151" t="s">
        <v>370</v>
      </c>
      <c r="P150" s="151" t="s">
        <v>41</v>
      </c>
      <c r="Q150" s="149" t="s">
        <v>1194</v>
      </c>
      <c r="R150" s="251">
        <v>9.75</v>
      </c>
    </row>
    <row r="151" spans="1:18" ht="19.5" customHeight="1">
      <c r="A151" s="17">
        <v>144</v>
      </c>
      <c r="B151" s="123" t="s">
        <v>371</v>
      </c>
      <c r="C151" s="123" t="s">
        <v>372</v>
      </c>
      <c r="D151" s="152">
        <v>11.75</v>
      </c>
      <c r="E151" s="150">
        <v>3</v>
      </c>
      <c r="F151" s="60">
        <f t="shared" si="12"/>
        <v>7.375</v>
      </c>
      <c r="G151" s="61">
        <f t="shared" si="13"/>
        <v>22.125</v>
      </c>
      <c r="H151" s="250">
        <v>13.25</v>
      </c>
      <c r="I151" s="62">
        <f t="shared" si="14"/>
        <v>39.75</v>
      </c>
      <c r="J151" s="92"/>
      <c r="K151" s="62">
        <f t="shared" si="15"/>
        <v>39.75</v>
      </c>
      <c r="L151" s="64"/>
      <c r="M151" s="20" t="str">
        <f t="shared" si="16"/>
        <v>Synthèse</v>
      </c>
      <c r="N151" t="str">
        <f t="shared" si="17"/>
        <v>oui</v>
      </c>
      <c r="O151" s="151" t="s">
        <v>371</v>
      </c>
      <c r="P151" s="151" t="s">
        <v>372</v>
      </c>
      <c r="Q151" s="149" t="s">
        <v>1154</v>
      </c>
      <c r="R151" s="250">
        <v>10.25</v>
      </c>
    </row>
    <row r="152" spans="1:18" ht="19.5" customHeight="1">
      <c r="A152" s="17">
        <v>145</v>
      </c>
      <c r="B152" s="123" t="s">
        <v>373</v>
      </c>
      <c r="C152" s="123" t="s">
        <v>374</v>
      </c>
      <c r="D152" s="152">
        <v>13.5</v>
      </c>
      <c r="E152" s="150">
        <v>8</v>
      </c>
      <c r="F152" s="60">
        <f t="shared" si="12"/>
        <v>10.75</v>
      </c>
      <c r="G152" s="61">
        <f t="shared" si="13"/>
        <v>32.25</v>
      </c>
      <c r="H152" s="250"/>
      <c r="I152" s="62">
        <f t="shared" si="14"/>
        <v>32.25</v>
      </c>
      <c r="J152" s="92"/>
      <c r="K152" s="62">
        <f t="shared" si="15"/>
        <v>32.25</v>
      </c>
      <c r="L152" s="64"/>
      <c r="M152" s="20" t="str">
        <f t="shared" si="16"/>
        <v>Juin</v>
      </c>
      <c r="N152" t="str">
        <f t="shared" si="17"/>
        <v>oui</v>
      </c>
      <c r="O152" s="151" t="s">
        <v>373</v>
      </c>
      <c r="P152" s="151" t="s">
        <v>374</v>
      </c>
      <c r="Q152" s="149"/>
      <c r="R152" s="250"/>
    </row>
    <row r="153" spans="1:18" ht="19.5" customHeight="1">
      <c r="A153" s="17">
        <v>146</v>
      </c>
      <c r="B153" s="123" t="s">
        <v>375</v>
      </c>
      <c r="C153" s="123" t="s">
        <v>376</v>
      </c>
      <c r="D153" s="152">
        <v>9</v>
      </c>
      <c r="E153" s="150">
        <v>6</v>
      </c>
      <c r="F153" s="60">
        <f t="shared" si="12"/>
        <v>7.5</v>
      </c>
      <c r="G153" s="61">
        <f t="shared" si="13"/>
        <v>22.5</v>
      </c>
      <c r="H153" s="250">
        <v>14</v>
      </c>
      <c r="I153" s="62">
        <f t="shared" si="14"/>
        <v>42</v>
      </c>
      <c r="J153" s="92"/>
      <c r="K153" s="62">
        <f t="shared" si="15"/>
        <v>42</v>
      </c>
      <c r="L153" s="64"/>
      <c r="M153" s="20" t="str">
        <f t="shared" si="16"/>
        <v>Synthèse</v>
      </c>
      <c r="N153" t="str">
        <f t="shared" si="17"/>
        <v>oui</v>
      </c>
      <c r="O153" s="151" t="s">
        <v>375</v>
      </c>
      <c r="P153" s="151" t="s">
        <v>376</v>
      </c>
      <c r="Q153" s="149" t="s">
        <v>1082</v>
      </c>
      <c r="R153" s="250">
        <v>14</v>
      </c>
    </row>
    <row r="154" spans="1:18" ht="19.5" customHeight="1">
      <c r="A154" s="17">
        <v>147</v>
      </c>
      <c r="B154" s="123" t="s">
        <v>377</v>
      </c>
      <c r="C154" s="123" t="s">
        <v>75</v>
      </c>
      <c r="D154" s="152">
        <v>14.75</v>
      </c>
      <c r="E154" s="150">
        <v>14</v>
      </c>
      <c r="F154" s="60">
        <f t="shared" si="12"/>
        <v>14.375</v>
      </c>
      <c r="G154" s="61">
        <f t="shared" si="13"/>
        <v>43.125</v>
      </c>
      <c r="H154" s="250"/>
      <c r="I154" s="62">
        <f t="shared" si="14"/>
        <v>43.125</v>
      </c>
      <c r="J154" s="92"/>
      <c r="K154" s="62">
        <f t="shared" si="15"/>
        <v>43.125</v>
      </c>
      <c r="L154" s="64"/>
      <c r="M154" s="20" t="str">
        <f t="shared" si="16"/>
        <v>Juin</v>
      </c>
      <c r="N154" t="str">
        <f t="shared" si="17"/>
        <v>oui</v>
      </c>
      <c r="O154" s="151" t="s">
        <v>377</v>
      </c>
      <c r="P154" s="151" t="s">
        <v>75</v>
      </c>
      <c r="Q154" s="149"/>
      <c r="R154" s="250"/>
    </row>
    <row r="155" spans="1:18" ht="19.5" customHeight="1">
      <c r="A155" s="17">
        <v>148</v>
      </c>
      <c r="B155" s="123" t="s">
        <v>378</v>
      </c>
      <c r="C155" s="123" t="s">
        <v>379</v>
      </c>
      <c r="D155" s="152">
        <v>14</v>
      </c>
      <c r="E155" s="150">
        <v>10</v>
      </c>
      <c r="F155" s="60">
        <f t="shared" si="12"/>
        <v>12</v>
      </c>
      <c r="G155" s="61">
        <f t="shared" si="13"/>
        <v>36</v>
      </c>
      <c r="H155" s="250"/>
      <c r="I155" s="62">
        <f t="shared" si="14"/>
        <v>36</v>
      </c>
      <c r="J155" s="92"/>
      <c r="K155" s="62">
        <f t="shared" si="15"/>
        <v>36</v>
      </c>
      <c r="L155" s="64"/>
      <c r="M155" s="20" t="str">
        <f t="shared" si="16"/>
        <v>Juin</v>
      </c>
      <c r="N155" t="str">
        <f t="shared" si="17"/>
        <v>oui</v>
      </c>
      <c r="O155" s="151" t="s">
        <v>378</v>
      </c>
      <c r="P155" s="151" t="s">
        <v>379</v>
      </c>
      <c r="Q155" s="149"/>
      <c r="R155" s="250"/>
    </row>
    <row r="156" spans="1:18" ht="19.5" customHeight="1">
      <c r="A156" s="17">
        <v>149</v>
      </c>
      <c r="B156" s="123" t="s">
        <v>380</v>
      </c>
      <c r="C156" s="123" t="s">
        <v>381</v>
      </c>
      <c r="D156" s="152">
        <v>10.75</v>
      </c>
      <c r="E156" s="150">
        <v>6</v>
      </c>
      <c r="F156" s="60">
        <f t="shared" si="12"/>
        <v>8.375</v>
      </c>
      <c r="G156" s="61">
        <f t="shared" si="13"/>
        <v>25.125</v>
      </c>
      <c r="H156" s="250">
        <v>9.75</v>
      </c>
      <c r="I156" s="62">
        <f t="shared" si="14"/>
        <v>29.25</v>
      </c>
      <c r="J156" s="92"/>
      <c r="K156" s="62">
        <f t="shared" si="15"/>
        <v>29.25</v>
      </c>
      <c r="L156" s="64"/>
      <c r="M156" s="20" t="str">
        <f t="shared" si="16"/>
        <v>Synthèse</v>
      </c>
      <c r="N156" t="str">
        <f t="shared" si="17"/>
        <v>oui</v>
      </c>
      <c r="O156" s="151" t="s">
        <v>380</v>
      </c>
      <c r="P156" s="151" t="s">
        <v>381</v>
      </c>
      <c r="Q156" s="149" t="s">
        <v>1201</v>
      </c>
      <c r="R156" s="250">
        <v>9.75</v>
      </c>
    </row>
    <row r="157" spans="1:18" ht="19.5" customHeight="1">
      <c r="A157" s="17">
        <v>150</v>
      </c>
      <c r="B157" s="123" t="s">
        <v>382</v>
      </c>
      <c r="C157" s="123" t="s">
        <v>45</v>
      </c>
      <c r="D157" s="152">
        <v>11.75</v>
      </c>
      <c r="E157" s="150">
        <v>9</v>
      </c>
      <c r="F157" s="60">
        <f t="shared" si="12"/>
        <v>10.375</v>
      </c>
      <c r="G157" s="61">
        <f t="shared" si="13"/>
        <v>31.125</v>
      </c>
      <c r="H157" s="250"/>
      <c r="I157" s="62">
        <f t="shared" si="14"/>
        <v>31.125</v>
      </c>
      <c r="J157" s="92"/>
      <c r="K157" s="62">
        <f t="shared" si="15"/>
        <v>31.125</v>
      </c>
      <c r="L157" s="64"/>
      <c r="M157" s="20" t="str">
        <f t="shared" si="16"/>
        <v>Juin</v>
      </c>
      <c r="N157" t="str">
        <f t="shared" si="17"/>
        <v>oui</v>
      </c>
      <c r="O157" s="151" t="s">
        <v>382</v>
      </c>
      <c r="P157" s="151" t="s">
        <v>45</v>
      </c>
      <c r="Q157" s="149"/>
      <c r="R157" s="250"/>
    </row>
    <row r="158" spans="1:18" ht="19.5" customHeight="1">
      <c r="A158" s="17">
        <v>151</v>
      </c>
      <c r="B158" s="123" t="s">
        <v>383</v>
      </c>
      <c r="C158" s="123" t="s">
        <v>384</v>
      </c>
      <c r="D158" s="152">
        <v>13</v>
      </c>
      <c r="E158" s="150">
        <v>7</v>
      </c>
      <c r="F158" s="60">
        <f t="shared" si="12"/>
        <v>10</v>
      </c>
      <c r="G158" s="61">
        <f t="shared" si="13"/>
        <v>30</v>
      </c>
      <c r="H158" s="250"/>
      <c r="I158" s="62">
        <f t="shared" si="14"/>
        <v>30</v>
      </c>
      <c r="J158" s="92"/>
      <c r="K158" s="62">
        <f t="shared" si="15"/>
        <v>30</v>
      </c>
      <c r="L158" s="64"/>
      <c r="M158" s="20" t="str">
        <f t="shared" si="16"/>
        <v>Juin</v>
      </c>
      <c r="N158" t="str">
        <f t="shared" si="17"/>
        <v>oui</v>
      </c>
      <c r="O158" s="151" t="s">
        <v>383</v>
      </c>
      <c r="P158" s="151" t="s">
        <v>384</v>
      </c>
      <c r="Q158" s="149"/>
      <c r="R158" s="250"/>
    </row>
    <row r="159" spans="1:18" ht="19.5" customHeight="1">
      <c r="A159" s="17">
        <v>152</v>
      </c>
      <c r="B159" s="123" t="s">
        <v>385</v>
      </c>
      <c r="C159" s="123" t="s">
        <v>386</v>
      </c>
      <c r="D159" s="152">
        <v>13</v>
      </c>
      <c r="E159" s="150">
        <v>10</v>
      </c>
      <c r="F159" s="60">
        <f t="shared" si="12"/>
        <v>11.5</v>
      </c>
      <c r="G159" s="61">
        <f t="shared" si="13"/>
        <v>34.5</v>
      </c>
      <c r="H159" s="250"/>
      <c r="I159" s="62">
        <f t="shared" si="14"/>
        <v>34.5</v>
      </c>
      <c r="J159" s="92"/>
      <c r="K159" s="62">
        <f t="shared" si="15"/>
        <v>34.5</v>
      </c>
      <c r="L159" s="64"/>
      <c r="M159" s="20" t="str">
        <f t="shared" si="16"/>
        <v>Juin</v>
      </c>
      <c r="N159" t="str">
        <f t="shared" si="17"/>
        <v>oui</v>
      </c>
      <c r="O159" s="151" t="s">
        <v>385</v>
      </c>
      <c r="P159" s="151" t="s">
        <v>386</v>
      </c>
      <c r="Q159" s="149"/>
      <c r="R159" s="250"/>
    </row>
    <row r="160" spans="1:18" ht="19.5" customHeight="1">
      <c r="A160" s="17">
        <v>153</v>
      </c>
      <c r="B160" s="123" t="s">
        <v>387</v>
      </c>
      <c r="C160" s="123" t="s">
        <v>281</v>
      </c>
      <c r="D160" s="152">
        <v>14.25</v>
      </c>
      <c r="E160" s="150">
        <v>16</v>
      </c>
      <c r="F160" s="60">
        <f t="shared" si="12"/>
        <v>15.125</v>
      </c>
      <c r="G160" s="61">
        <f t="shared" si="13"/>
        <v>45.375</v>
      </c>
      <c r="H160" s="250"/>
      <c r="I160" s="62">
        <f t="shared" si="14"/>
        <v>45.375</v>
      </c>
      <c r="J160" s="92"/>
      <c r="K160" s="62">
        <f t="shared" si="15"/>
        <v>45.375</v>
      </c>
      <c r="L160" s="64"/>
      <c r="M160" s="20" t="str">
        <f t="shared" si="16"/>
        <v>Juin</v>
      </c>
      <c r="N160" t="str">
        <f t="shared" si="17"/>
        <v>oui</v>
      </c>
      <c r="O160" s="151" t="s">
        <v>387</v>
      </c>
      <c r="P160" s="151" t="s">
        <v>281</v>
      </c>
      <c r="Q160" s="149"/>
      <c r="R160" s="250"/>
    </row>
    <row r="161" spans="1:18" ht="19.5" customHeight="1">
      <c r="A161" s="17">
        <v>154</v>
      </c>
      <c r="B161" s="123" t="s">
        <v>388</v>
      </c>
      <c r="C161" s="123" t="s">
        <v>40</v>
      </c>
      <c r="D161" s="152">
        <v>15.25</v>
      </c>
      <c r="E161" s="150">
        <v>16</v>
      </c>
      <c r="F161" s="60">
        <f t="shared" si="12"/>
        <v>15.625</v>
      </c>
      <c r="G161" s="61">
        <f t="shared" si="13"/>
        <v>46.875</v>
      </c>
      <c r="H161" s="250"/>
      <c r="I161" s="62">
        <f t="shared" si="14"/>
        <v>46.875</v>
      </c>
      <c r="J161" s="92"/>
      <c r="K161" s="62">
        <f t="shared" si="15"/>
        <v>46.875</v>
      </c>
      <c r="L161" s="64"/>
      <c r="M161" s="20" t="str">
        <f t="shared" si="16"/>
        <v>Juin</v>
      </c>
      <c r="N161" t="str">
        <f t="shared" si="17"/>
        <v>oui</v>
      </c>
      <c r="O161" s="151" t="s">
        <v>388</v>
      </c>
      <c r="P161" s="151" t="s">
        <v>40</v>
      </c>
      <c r="Q161" s="149"/>
      <c r="R161" s="250"/>
    </row>
    <row r="162" spans="1:18" ht="19.5" customHeight="1">
      <c r="A162" s="17">
        <v>155</v>
      </c>
      <c r="B162" s="123" t="s">
        <v>389</v>
      </c>
      <c r="C162" s="123" t="s">
        <v>390</v>
      </c>
      <c r="D162" s="152">
        <v>13.5</v>
      </c>
      <c r="E162" s="150">
        <v>9</v>
      </c>
      <c r="F162" s="60">
        <f t="shared" si="12"/>
        <v>11.25</v>
      </c>
      <c r="G162" s="61">
        <f t="shared" si="13"/>
        <v>33.75</v>
      </c>
      <c r="H162" s="250"/>
      <c r="I162" s="62">
        <f t="shared" si="14"/>
        <v>33.75</v>
      </c>
      <c r="J162" s="92"/>
      <c r="K162" s="62">
        <f t="shared" si="15"/>
        <v>33.75</v>
      </c>
      <c r="L162" s="64"/>
      <c r="M162" s="20" t="str">
        <f t="shared" si="16"/>
        <v>Juin</v>
      </c>
      <c r="N162" t="str">
        <f t="shared" si="17"/>
        <v>oui</v>
      </c>
      <c r="O162" s="151" t="s">
        <v>389</v>
      </c>
      <c r="P162" s="151" t="s">
        <v>390</v>
      </c>
      <c r="Q162" s="149"/>
      <c r="R162" s="250"/>
    </row>
    <row r="163" spans="1:18" ht="19.5" customHeight="1">
      <c r="A163" s="17">
        <v>156</v>
      </c>
      <c r="B163" s="123" t="s">
        <v>389</v>
      </c>
      <c r="C163" s="123" t="s">
        <v>48</v>
      </c>
      <c r="D163" s="152">
        <v>13</v>
      </c>
      <c r="E163" s="150">
        <v>4</v>
      </c>
      <c r="F163" s="60">
        <f t="shared" si="12"/>
        <v>8.5</v>
      </c>
      <c r="G163" s="61">
        <f t="shared" si="13"/>
        <v>25.5</v>
      </c>
      <c r="H163" s="250">
        <v>9.75</v>
      </c>
      <c r="I163" s="62">
        <f t="shared" si="14"/>
        <v>29.25</v>
      </c>
      <c r="J163" s="92"/>
      <c r="K163" s="62">
        <f t="shared" si="15"/>
        <v>29.25</v>
      </c>
      <c r="L163" s="64"/>
      <c r="M163" s="20" t="str">
        <f t="shared" si="16"/>
        <v>Synthèse</v>
      </c>
      <c r="N163" t="str">
        <f t="shared" si="17"/>
        <v>oui</v>
      </c>
      <c r="O163" s="151" t="s">
        <v>389</v>
      </c>
      <c r="P163" s="151" t="s">
        <v>48</v>
      </c>
      <c r="Q163" s="149" t="s">
        <v>1108</v>
      </c>
      <c r="R163" s="250">
        <v>9.75</v>
      </c>
    </row>
    <row r="164" spans="1:18" ht="19.5" customHeight="1">
      <c r="A164" s="17">
        <v>157</v>
      </c>
      <c r="B164" s="123" t="s">
        <v>391</v>
      </c>
      <c r="C164" s="123" t="s">
        <v>41</v>
      </c>
      <c r="D164" s="152">
        <v>12</v>
      </c>
      <c r="E164" s="150">
        <v>8</v>
      </c>
      <c r="F164" s="60">
        <f t="shared" si="12"/>
        <v>10</v>
      </c>
      <c r="G164" s="61">
        <f t="shared" si="13"/>
        <v>30</v>
      </c>
      <c r="H164" s="250"/>
      <c r="I164" s="62">
        <f t="shared" si="14"/>
        <v>30</v>
      </c>
      <c r="J164" s="92"/>
      <c r="K164" s="62">
        <f t="shared" si="15"/>
        <v>30</v>
      </c>
      <c r="L164" s="64"/>
      <c r="M164" s="20" t="str">
        <f t="shared" si="16"/>
        <v>Juin</v>
      </c>
      <c r="N164" t="str">
        <f t="shared" si="17"/>
        <v>oui</v>
      </c>
      <c r="O164" s="151" t="s">
        <v>391</v>
      </c>
      <c r="P164" s="151" t="s">
        <v>41</v>
      </c>
      <c r="Q164" s="149"/>
      <c r="R164" s="250"/>
    </row>
    <row r="165" spans="1:18" ht="19.5" customHeight="1">
      <c r="A165" s="17">
        <v>158</v>
      </c>
      <c r="B165" s="123" t="s">
        <v>392</v>
      </c>
      <c r="C165" s="123" t="s">
        <v>393</v>
      </c>
      <c r="D165" s="152">
        <v>14.75</v>
      </c>
      <c r="E165" s="150">
        <v>13</v>
      </c>
      <c r="F165" s="60">
        <f t="shared" si="12"/>
        <v>13.875</v>
      </c>
      <c r="G165" s="61">
        <f t="shared" si="13"/>
        <v>41.625</v>
      </c>
      <c r="H165" s="250"/>
      <c r="I165" s="62">
        <f t="shared" si="14"/>
        <v>41.625</v>
      </c>
      <c r="J165" s="92"/>
      <c r="K165" s="62">
        <f t="shared" si="15"/>
        <v>41.625</v>
      </c>
      <c r="L165" s="64"/>
      <c r="M165" s="20" t="str">
        <f t="shared" si="16"/>
        <v>Juin</v>
      </c>
      <c r="N165" t="str">
        <f t="shared" si="17"/>
        <v>oui</v>
      </c>
      <c r="O165" s="151" t="s">
        <v>392</v>
      </c>
      <c r="P165" s="151" t="s">
        <v>393</v>
      </c>
      <c r="Q165" s="149"/>
      <c r="R165" s="250"/>
    </row>
    <row r="166" spans="1:18" ht="19.5" customHeight="1">
      <c r="A166" s="17">
        <v>159</v>
      </c>
      <c r="B166" s="123" t="s">
        <v>394</v>
      </c>
      <c r="C166" s="123" t="s">
        <v>395</v>
      </c>
      <c r="D166" s="152">
        <v>10</v>
      </c>
      <c r="E166" s="150">
        <v>4</v>
      </c>
      <c r="F166" s="60">
        <f t="shared" si="12"/>
        <v>7</v>
      </c>
      <c r="G166" s="61">
        <f t="shared" si="13"/>
        <v>21</v>
      </c>
      <c r="H166" s="250"/>
      <c r="I166" s="62">
        <f t="shared" si="14"/>
        <v>21</v>
      </c>
      <c r="J166" s="92"/>
      <c r="K166" s="62">
        <f t="shared" si="15"/>
        <v>21</v>
      </c>
      <c r="L166" s="64"/>
      <c r="M166" s="20" t="str">
        <f t="shared" si="16"/>
        <v>Juin</v>
      </c>
      <c r="N166" t="str">
        <f t="shared" si="17"/>
        <v>oui</v>
      </c>
      <c r="O166" s="151" t="s">
        <v>394</v>
      </c>
      <c r="P166" s="151" t="s">
        <v>395</v>
      </c>
      <c r="Q166" s="149"/>
      <c r="R166" s="250"/>
    </row>
    <row r="167" spans="1:18" ht="19.5" customHeight="1">
      <c r="A167" s="17">
        <v>160</v>
      </c>
      <c r="B167" s="123" t="s">
        <v>396</v>
      </c>
      <c r="C167" s="123" t="s">
        <v>397</v>
      </c>
      <c r="D167" s="152">
        <v>15</v>
      </c>
      <c r="E167" s="150">
        <v>12</v>
      </c>
      <c r="F167" s="60">
        <f t="shared" si="12"/>
        <v>13.5</v>
      </c>
      <c r="G167" s="61">
        <f t="shared" si="13"/>
        <v>40.5</v>
      </c>
      <c r="H167" s="250"/>
      <c r="I167" s="62">
        <f t="shared" si="14"/>
        <v>40.5</v>
      </c>
      <c r="J167" s="92"/>
      <c r="K167" s="62">
        <f t="shared" si="15"/>
        <v>40.5</v>
      </c>
      <c r="L167" s="64"/>
      <c r="M167" s="20" t="str">
        <f t="shared" si="16"/>
        <v>Juin</v>
      </c>
      <c r="N167" t="str">
        <f t="shared" si="17"/>
        <v>oui</v>
      </c>
      <c r="O167" s="151" t="s">
        <v>396</v>
      </c>
      <c r="P167" s="151" t="s">
        <v>397</v>
      </c>
      <c r="Q167" s="149"/>
      <c r="R167" s="250"/>
    </row>
    <row r="168" spans="1:18" ht="19.5" customHeight="1">
      <c r="A168" s="17">
        <v>161</v>
      </c>
      <c r="B168" s="123" t="s">
        <v>398</v>
      </c>
      <c r="C168" s="123" t="s">
        <v>399</v>
      </c>
      <c r="D168" s="152">
        <v>11</v>
      </c>
      <c r="E168" s="150"/>
      <c r="F168" s="60">
        <f t="shared" si="12"/>
        <v>5.5</v>
      </c>
      <c r="G168" s="61">
        <f t="shared" si="13"/>
        <v>16.5</v>
      </c>
      <c r="H168" s="152">
        <v>14</v>
      </c>
      <c r="I168" s="62">
        <f t="shared" si="14"/>
        <v>42</v>
      </c>
      <c r="J168" s="92"/>
      <c r="K168" s="62">
        <f t="shared" si="15"/>
        <v>42</v>
      </c>
      <c r="L168" s="64"/>
      <c r="M168" s="20" t="str">
        <f t="shared" si="16"/>
        <v>Synthèse</v>
      </c>
      <c r="N168" t="str">
        <f t="shared" si="17"/>
        <v>oui</v>
      </c>
      <c r="O168" s="151" t="s">
        <v>398</v>
      </c>
      <c r="P168" s="151" t="s">
        <v>399</v>
      </c>
      <c r="Q168" s="149" t="s">
        <v>1163</v>
      </c>
      <c r="R168" s="152">
        <v>13</v>
      </c>
    </row>
    <row r="169" spans="1:18" ht="19.5" customHeight="1">
      <c r="A169" s="17">
        <v>162</v>
      </c>
      <c r="B169" s="123" t="s">
        <v>400</v>
      </c>
      <c r="C169" s="123" t="s">
        <v>401</v>
      </c>
      <c r="D169" s="152">
        <v>8.75</v>
      </c>
      <c r="E169" s="150">
        <v>4</v>
      </c>
      <c r="F169" s="60">
        <f t="shared" si="12"/>
        <v>6.375</v>
      </c>
      <c r="G169" s="61">
        <f t="shared" si="13"/>
        <v>19.125</v>
      </c>
      <c r="H169" s="250">
        <v>7</v>
      </c>
      <c r="I169" s="62">
        <f t="shared" si="14"/>
        <v>21</v>
      </c>
      <c r="J169" s="92"/>
      <c r="K169" s="62">
        <f t="shared" si="15"/>
        <v>21</v>
      </c>
      <c r="L169" s="64"/>
      <c r="M169" s="20" t="str">
        <f t="shared" si="16"/>
        <v>Synthèse</v>
      </c>
      <c r="N169" t="str">
        <f t="shared" si="17"/>
        <v>oui</v>
      </c>
      <c r="O169" s="151" t="s">
        <v>400</v>
      </c>
      <c r="P169" s="151" t="s">
        <v>401</v>
      </c>
      <c r="Q169" s="149" t="s">
        <v>1156</v>
      </c>
      <c r="R169" s="250">
        <v>7</v>
      </c>
    </row>
    <row r="170" spans="1:18" ht="19.5" customHeight="1">
      <c r="A170" s="17">
        <v>163</v>
      </c>
      <c r="B170" s="123" t="s">
        <v>107</v>
      </c>
      <c r="C170" s="123" t="s">
        <v>402</v>
      </c>
      <c r="D170" s="152">
        <v>11.25</v>
      </c>
      <c r="E170" s="150">
        <v>6</v>
      </c>
      <c r="F170" s="60">
        <f t="shared" si="12"/>
        <v>8.625</v>
      </c>
      <c r="G170" s="61">
        <f t="shared" si="13"/>
        <v>25.875</v>
      </c>
      <c r="H170" s="250">
        <v>13.5</v>
      </c>
      <c r="I170" s="62">
        <f t="shared" si="14"/>
        <v>40.5</v>
      </c>
      <c r="J170" s="92"/>
      <c r="K170" s="62">
        <f t="shared" si="15"/>
        <v>40.5</v>
      </c>
      <c r="L170" s="64"/>
      <c r="M170" s="20" t="str">
        <f t="shared" si="16"/>
        <v>Synthèse</v>
      </c>
      <c r="N170" t="str">
        <f t="shared" si="17"/>
        <v>oui</v>
      </c>
      <c r="O170" s="151" t="s">
        <v>107</v>
      </c>
      <c r="P170" s="151" t="s">
        <v>402</v>
      </c>
      <c r="Q170" s="149" t="s">
        <v>1067</v>
      </c>
      <c r="R170" s="250">
        <v>13.5</v>
      </c>
    </row>
    <row r="171" spans="1:18" ht="19.5" customHeight="1">
      <c r="A171" s="17">
        <v>164</v>
      </c>
      <c r="B171" s="123" t="s">
        <v>403</v>
      </c>
      <c r="C171" s="123" t="s">
        <v>77</v>
      </c>
      <c r="D171" s="152">
        <v>10</v>
      </c>
      <c r="E171" s="150">
        <v>5</v>
      </c>
      <c r="F171" s="60">
        <f t="shared" si="12"/>
        <v>7.5</v>
      </c>
      <c r="G171" s="61">
        <f t="shared" si="13"/>
        <v>22.5</v>
      </c>
      <c r="H171" s="250">
        <v>14</v>
      </c>
      <c r="I171" s="62">
        <f t="shared" si="14"/>
        <v>42</v>
      </c>
      <c r="J171" s="92"/>
      <c r="K171" s="62">
        <f t="shared" si="15"/>
        <v>42</v>
      </c>
      <c r="L171" s="64"/>
      <c r="M171" s="20" t="str">
        <f t="shared" si="16"/>
        <v>Synthèse</v>
      </c>
      <c r="N171" t="str">
        <f t="shared" si="17"/>
        <v>oui</v>
      </c>
      <c r="O171" s="151" t="s">
        <v>403</v>
      </c>
      <c r="P171" s="151" t="s">
        <v>77</v>
      </c>
      <c r="Q171" s="149" t="s">
        <v>1076</v>
      </c>
      <c r="R171" s="250">
        <v>12.5</v>
      </c>
    </row>
    <row r="172" spans="1:18" ht="19.5" customHeight="1">
      <c r="A172" s="17">
        <v>165</v>
      </c>
      <c r="B172" s="123" t="s">
        <v>404</v>
      </c>
      <c r="C172" s="123" t="s">
        <v>405</v>
      </c>
      <c r="D172" s="152">
        <v>8.75</v>
      </c>
      <c r="E172" s="150">
        <v>7</v>
      </c>
      <c r="F172" s="60">
        <f t="shared" si="12"/>
        <v>7.875</v>
      </c>
      <c r="G172" s="61">
        <f t="shared" si="13"/>
        <v>23.625</v>
      </c>
      <c r="H172" s="250">
        <v>16.75</v>
      </c>
      <c r="I172" s="62">
        <f t="shared" si="14"/>
        <v>50.25</v>
      </c>
      <c r="J172" s="92"/>
      <c r="K172" s="62">
        <f t="shared" si="15"/>
        <v>50.25</v>
      </c>
      <c r="L172" s="64"/>
      <c r="M172" s="20" t="str">
        <f t="shared" si="16"/>
        <v>Synthèse</v>
      </c>
      <c r="N172" t="str">
        <f t="shared" si="17"/>
        <v>oui</v>
      </c>
      <c r="O172" s="151" t="s">
        <v>404</v>
      </c>
      <c r="P172" s="151" t="s">
        <v>405</v>
      </c>
      <c r="Q172" s="149" t="s">
        <v>1078</v>
      </c>
      <c r="R172" s="250">
        <v>16.75</v>
      </c>
    </row>
    <row r="173" spans="1:18" ht="19.5" customHeight="1">
      <c r="A173" s="17">
        <v>166</v>
      </c>
      <c r="B173" s="123" t="s">
        <v>108</v>
      </c>
      <c r="C173" s="123" t="s">
        <v>406</v>
      </c>
      <c r="D173" s="152">
        <v>0</v>
      </c>
      <c r="E173" s="150">
        <v>5</v>
      </c>
      <c r="F173" s="60">
        <f t="shared" si="12"/>
        <v>2.5</v>
      </c>
      <c r="G173" s="61">
        <f t="shared" si="13"/>
        <v>7.5</v>
      </c>
      <c r="H173" s="250">
        <v>15.5</v>
      </c>
      <c r="I173" s="62">
        <f t="shared" si="14"/>
        <v>46.5</v>
      </c>
      <c r="J173" s="92"/>
      <c r="K173" s="62">
        <f t="shared" si="15"/>
        <v>46.5</v>
      </c>
      <c r="L173" s="64"/>
      <c r="M173" s="20" t="str">
        <f t="shared" si="16"/>
        <v>Synthèse</v>
      </c>
      <c r="N173" t="str">
        <f t="shared" si="17"/>
        <v>oui</v>
      </c>
      <c r="O173" s="151" t="s">
        <v>108</v>
      </c>
      <c r="P173" s="151" t="s">
        <v>406</v>
      </c>
      <c r="Q173" s="149" t="s">
        <v>1115</v>
      </c>
      <c r="R173" s="250">
        <v>15.5</v>
      </c>
    </row>
    <row r="174" spans="1:18" ht="19.5" customHeight="1">
      <c r="A174" s="17">
        <v>167</v>
      </c>
      <c r="B174" s="123" t="s">
        <v>109</v>
      </c>
      <c r="C174" s="123" t="s">
        <v>773</v>
      </c>
      <c r="D174" s="152">
        <v>11.25</v>
      </c>
      <c r="E174" s="150">
        <v>9</v>
      </c>
      <c r="F174" s="60">
        <f t="shared" si="12"/>
        <v>10.125</v>
      </c>
      <c r="G174" s="61">
        <f t="shared" si="13"/>
        <v>30.375</v>
      </c>
      <c r="H174" s="250"/>
      <c r="I174" s="62">
        <f t="shared" si="14"/>
        <v>30.375</v>
      </c>
      <c r="J174" s="92"/>
      <c r="K174" s="62">
        <f t="shared" si="15"/>
        <v>30.375</v>
      </c>
      <c r="L174" s="64"/>
      <c r="M174" s="20" t="str">
        <f t="shared" si="16"/>
        <v>Juin</v>
      </c>
      <c r="N174" t="str">
        <f t="shared" si="17"/>
        <v>oui</v>
      </c>
      <c r="O174" s="151" t="s">
        <v>109</v>
      </c>
      <c r="P174" s="151" t="s">
        <v>773</v>
      </c>
      <c r="Q174" s="149"/>
      <c r="R174" s="250"/>
    </row>
    <row r="175" spans="1:18" ht="19.5" customHeight="1">
      <c r="A175" s="17">
        <v>168</v>
      </c>
      <c r="B175" s="123" t="s">
        <v>407</v>
      </c>
      <c r="C175" s="123" t="s">
        <v>408</v>
      </c>
      <c r="D175" s="152">
        <v>12.75</v>
      </c>
      <c r="E175" s="150">
        <v>5</v>
      </c>
      <c r="F175" s="60">
        <f t="shared" si="12"/>
        <v>8.875</v>
      </c>
      <c r="G175" s="61">
        <f t="shared" si="13"/>
        <v>26.625</v>
      </c>
      <c r="H175" s="250">
        <v>12.5</v>
      </c>
      <c r="I175" s="62">
        <f t="shared" si="14"/>
        <v>37.5</v>
      </c>
      <c r="J175" s="92"/>
      <c r="K175" s="62">
        <f t="shared" si="15"/>
        <v>37.5</v>
      </c>
      <c r="L175" s="64"/>
      <c r="M175" s="20" t="str">
        <f t="shared" si="16"/>
        <v>Synthèse</v>
      </c>
      <c r="N175" t="str">
        <f t="shared" si="17"/>
        <v>oui</v>
      </c>
      <c r="O175" s="151" t="s">
        <v>407</v>
      </c>
      <c r="P175" s="151" t="s">
        <v>408</v>
      </c>
      <c r="Q175" s="149" t="s">
        <v>1075</v>
      </c>
      <c r="R175" s="250">
        <v>12.5</v>
      </c>
    </row>
    <row r="176" spans="1:18" ht="19.5" customHeight="1">
      <c r="A176" s="17">
        <v>169</v>
      </c>
      <c r="B176" s="123" t="s">
        <v>409</v>
      </c>
      <c r="C176" s="123" t="s">
        <v>410</v>
      </c>
      <c r="D176" s="152">
        <v>6.75</v>
      </c>
      <c r="E176" s="150">
        <v>7</v>
      </c>
      <c r="F176" s="60">
        <f t="shared" si="12"/>
        <v>6.875</v>
      </c>
      <c r="G176" s="61">
        <f t="shared" si="13"/>
        <v>20.625</v>
      </c>
      <c r="H176" s="250">
        <v>11</v>
      </c>
      <c r="I176" s="62">
        <f t="shared" si="14"/>
        <v>33</v>
      </c>
      <c r="J176" s="92"/>
      <c r="K176" s="62">
        <f t="shared" si="15"/>
        <v>33</v>
      </c>
      <c r="L176" s="64"/>
      <c r="M176" s="20" t="str">
        <f t="shared" si="16"/>
        <v>Synthèse</v>
      </c>
      <c r="N176" t="str">
        <f t="shared" si="17"/>
        <v>oui</v>
      </c>
      <c r="O176" s="151" t="s">
        <v>409</v>
      </c>
      <c r="P176" s="151" t="s">
        <v>410</v>
      </c>
      <c r="Q176" s="149" t="s">
        <v>1066</v>
      </c>
      <c r="R176" s="250">
        <v>11</v>
      </c>
    </row>
    <row r="177" spans="1:18" ht="19.5" customHeight="1">
      <c r="A177" s="17">
        <v>170</v>
      </c>
      <c r="B177" s="123" t="s">
        <v>411</v>
      </c>
      <c r="C177" s="123" t="s">
        <v>267</v>
      </c>
      <c r="D177" s="152">
        <v>13.75</v>
      </c>
      <c r="E177" s="150">
        <v>8</v>
      </c>
      <c r="F177" s="60">
        <f t="shared" si="12"/>
        <v>10.875</v>
      </c>
      <c r="G177" s="61">
        <f t="shared" si="13"/>
        <v>32.625</v>
      </c>
      <c r="H177" s="250"/>
      <c r="I177" s="62">
        <f t="shared" si="14"/>
        <v>32.625</v>
      </c>
      <c r="J177" s="92"/>
      <c r="K177" s="62">
        <f t="shared" si="15"/>
        <v>32.625</v>
      </c>
      <c r="L177" s="64"/>
      <c r="M177" s="20" t="str">
        <f t="shared" si="16"/>
        <v>Juin</v>
      </c>
      <c r="N177" t="str">
        <f t="shared" si="17"/>
        <v>oui</v>
      </c>
      <c r="O177" s="151" t="s">
        <v>411</v>
      </c>
      <c r="P177" s="151" t="s">
        <v>267</v>
      </c>
      <c r="Q177" s="149"/>
      <c r="R177" s="250"/>
    </row>
    <row r="178" spans="1:18" ht="19.5" customHeight="1">
      <c r="A178" s="17">
        <v>171</v>
      </c>
      <c r="B178" s="123" t="s">
        <v>774</v>
      </c>
      <c r="C178" s="123" t="s">
        <v>81</v>
      </c>
      <c r="D178" s="152">
        <v>11.75</v>
      </c>
      <c r="E178" s="150">
        <v>10</v>
      </c>
      <c r="F178" s="60">
        <f t="shared" si="12"/>
        <v>10.875</v>
      </c>
      <c r="G178" s="61">
        <f t="shared" si="13"/>
        <v>32.625</v>
      </c>
      <c r="H178" s="250"/>
      <c r="I178" s="62">
        <f t="shared" si="14"/>
        <v>32.625</v>
      </c>
      <c r="J178" s="92"/>
      <c r="K178" s="62">
        <f t="shared" si="15"/>
        <v>32.625</v>
      </c>
      <c r="L178" s="64"/>
      <c r="M178" s="20" t="str">
        <f t="shared" si="16"/>
        <v>Juin</v>
      </c>
      <c r="N178" t="str">
        <f t="shared" si="17"/>
        <v>oui</v>
      </c>
      <c r="O178" s="151" t="s">
        <v>774</v>
      </c>
      <c r="P178" s="151" t="s">
        <v>81</v>
      </c>
      <c r="Q178" s="149"/>
      <c r="R178" s="250"/>
    </row>
    <row r="179" spans="1:18" ht="19.5" customHeight="1">
      <c r="A179" s="17">
        <v>172</v>
      </c>
      <c r="B179" s="123" t="s">
        <v>412</v>
      </c>
      <c r="C179" s="123" t="s">
        <v>228</v>
      </c>
      <c r="D179" s="152">
        <v>15.75</v>
      </c>
      <c r="E179" s="150">
        <v>9</v>
      </c>
      <c r="F179" s="60">
        <f t="shared" si="12"/>
        <v>12.375</v>
      </c>
      <c r="G179" s="61">
        <f t="shared" si="13"/>
        <v>37.125</v>
      </c>
      <c r="H179" s="250"/>
      <c r="I179" s="62">
        <f t="shared" si="14"/>
        <v>37.125</v>
      </c>
      <c r="J179" s="92"/>
      <c r="K179" s="62">
        <f t="shared" si="15"/>
        <v>37.125</v>
      </c>
      <c r="L179" s="64"/>
      <c r="M179" s="20" t="str">
        <f t="shared" si="16"/>
        <v>Juin</v>
      </c>
      <c r="N179" t="str">
        <f t="shared" si="17"/>
        <v>oui</v>
      </c>
      <c r="O179" s="151" t="s">
        <v>412</v>
      </c>
      <c r="P179" s="151" t="s">
        <v>228</v>
      </c>
      <c r="Q179" s="149"/>
      <c r="R179" s="250"/>
    </row>
    <row r="180" spans="1:18" ht="19.5" customHeight="1">
      <c r="A180" s="17">
        <v>173</v>
      </c>
      <c r="B180" s="123" t="s">
        <v>775</v>
      </c>
      <c r="C180" s="123" t="s">
        <v>776</v>
      </c>
      <c r="D180" s="152">
        <v>15.25</v>
      </c>
      <c r="E180" s="150">
        <v>12</v>
      </c>
      <c r="F180" s="60">
        <f t="shared" si="12"/>
        <v>13.625</v>
      </c>
      <c r="G180" s="61">
        <f t="shared" si="13"/>
        <v>40.875</v>
      </c>
      <c r="H180" s="250"/>
      <c r="I180" s="62">
        <f t="shared" si="14"/>
        <v>40.875</v>
      </c>
      <c r="J180" s="92"/>
      <c r="K180" s="62">
        <f t="shared" si="15"/>
        <v>40.875</v>
      </c>
      <c r="L180" s="64"/>
      <c r="M180" s="20" t="str">
        <f t="shared" si="16"/>
        <v>Juin</v>
      </c>
      <c r="N180" t="str">
        <f t="shared" si="17"/>
        <v>oui</v>
      </c>
      <c r="O180" s="151" t="s">
        <v>775</v>
      </c>
      <c r="P180" s="151" t="s">
        <v>776</v>
      </c>
      <c r="Q180" s="149"/>
      <c r="R180" s="250"/>
    </row>
    <row r="181" spans="1:18" ht="19.5" customHeight="1">
      <c r="A181" s="17">
        <v>174</v>
      </c>
      <c r="B181" s="123" t="s">
        <v>110</v>
      </c>
      <c r="C181" s="123" t="s">
        <v>413</v>
      </c>
      <c r="D181" s="152">
        <v>8.75</v>
      </c>
      <c r="E181" s="150">
        <v>6</v>
      </c>
      <c r="F181" s="60">
        <f t="shared" si="12"/>
        <v>7.375</v>
      </c>
      <c r="G181" s="61">
        <f t="shared" si="13"/>
        <v>22.125</v>
      </c>
      <c r="H181" s="250">
        <v>10.25</v>
      </c>
      <c r="I181" s="62">
        <f t="shared" si="14"/>
        <v>30.75</v>
      </c>
      <c r="J181" s="92"/>
      <c r="K181" s="62">
        <f t="shared" si="15"/>
        <v>30.75</v>
      </c>
      <c r="L181" s="64"/>
      <c r="M181" s="20" t="str">
        <f t="shared" si="16"/>
        <v>Synthèse</v>
      </c>
      <c r="N181" t="str">
        <f t="shared" si="17"/>
        <v>oui</v>
      </c>
      <c r="O181" s="151" t="s">
        <v>110</v>
      </c>
      <c r="P181" s="151" t="s">
        <v>413</v>
      </c>
      <c r="Q181" s="149" t="s">
        <v>1106</v>
      </c>
      <c r="R181" s="250">
        <v>10.25</v>
      </c>
    </row>
    <row r="182" spans="1:18" ht="19.5" customHeight="1">
      <c r="A182" s="17">
        <v>175</v>
      </c>
      <c r="B182" s="123" t="s">
        <v>414</v>
      </c>
      <c r="C182" s="123" t="s">
        <v>86</v>
      </c>
      <c r="D182" s="152">
        <v>15</v>
      </c>
      <c r="E182" s="150">
        <v>11</v>
      </c>
      <c r="F182" s="60">
        <f t="shared" si="12"/>
        <v>13</v>
      </c>
      <c r="G182" s="61">
        <f t="shared" si="13"/>
        <v>39</v>
      </c>
      <c r="H182" s="250"/>
      <c r="I182" s="62">
        <f t="shared" si="14"/>
        <v>39</v>
      </c>
      <c r="J182" s="92"/>
      <c r="K182" s="62">
        <f t="shared" si="15"/>
        <v>39</v>
      </c>
      <c r="L182" s="64"/>
      <c r="M182" s="20" t="str">
        <f t="shared" si="16"/>
        <v>Juin</v>
      </c>
      <c r="N182" t="str">
        <f t="shared" si="17"/>
        <v>oui</v>
      </c>
      <c r="O182" s="151" t="s">
        <v>414</v>
      </c>
      <c r="P182" s="151" t="s">
        <v>86</v>
      </c>
      <c r="Q182" s="149"/>
      <c r="R182" s="250"/>
    </row>
    <row r="183" spans="1:18" ht="19.5" customHeight="1">
      <c r="A183" s="17">
        <v>176</v>
      </c>
      <c r="B183" s="123" t="s">
        <v>415</v>
      </c>
      <c r="C183" s="123" t="s">
        <v>42</v>
      </c>
      <c r="D183" s="152">
        <v>15.25</v>
      </c>
      <c r="E183" s="150">
        <v>11</v>
      </c>
      <c r="F183" s="60">
        <f t="shared" si="12"/>
        <v>13.125</v>
      </c>
      <c r="G183" s="61">
        <f t="shared" si="13"/>
        <v>39.375</v>
      </c>
      <c r="H183" s="250"/>
      <c r="I183" s="62">
        <f t="shared" si="14"/>
        <v>39.375</v>
      </c>
      <c r="J183" s="92"/>
      <c r="K183" s="62">
        <f t="shared" si="15"/>
        <v>39.375</v>
      </c>
      <c r="L183" s="64"/>
      <c r="M183" s="20" t="str">
        <f t="shared" si="16"/>
        <v>Juin</v>
      </c>
      <c r="N183" t="str">
        <f t="shared" si="17"/>
        <v>oui</v>
      </c>
      <c r="O183" s="151" t="s">
        <v>415</v>
      </c>
      <c r="P183" s="151" t="s">
        <v>42</v>
      </c>
      <c r="Q183" s="149"/>
      <c r="R183" s="250"/>
    </row>
    <row r="184" spans="1:18" ht="19.5" customHeight="1">
      <c r="A184" s="17">
        <v>177</v>
      </c>
      <c r="B184" s="123" t="s">
        <v>416</v>
      </c>
      <c r="C184" s="123" t="s">
        <v>417</v>
      </c>
      <c r="D184" s="152">
        <v>13.25</v>
      </c>
      <c r="E184" s="150">
        <v>7</v>
      </c>
      <c r="F184" s="60">
        <f t="shared" si="12"/>
        <v>10.125</v>
      </c>
      <c r="G184" s="61">
        <f t="shared" si="13"/>
        <v>30.375</v>
      </c>
      <c r="H184" s="250"/>
      <c r="I184" s="62">
        <f t="shared" si="14"/>
        <v>30.375</v>
      </c>
      <c r="J184" s="92"/>
      <c r="K184" s="62">
        <f t="shared" si="15"/>
        <v>30.375</v>
      </c>
      <c r="L184" s="64"/>
      <c r="M184" s="20" t="str">
        <f t="shared" si="16"/>
        <v>Juin</v>
      </c>
      <c r="N184" t="str">
        <f t="shared" si="17"/>
        <v>oui</v>
      </c>
      <c r="O184" s="151" t="s">
        <v>416</v>
      </c>
      <c r="P184" s="151" t="s">
        <v>417</v>
      </c>
      <c r="Q184" s="149"/>
      <c r="R184" s="250"/>
    </row>
    <row r="185" spans="1:18" ht="19.5" customHeight="1">
      <c r="A185" s="17">
        <v>178</v>
      </c>
      <c r="B185" s="123" t="s">
        <v>418</v>
      </c>
      <c r="C185" s="123" t="s">
        <v>419</v>
      </c>
      <c r="D185" s="152">
        <v>12.25</v>
      </c>
      <c r="E185" s="150">
        <v>8</v>
      </c>
      <c r="F185" s="60">
        <f t="shared" si="12"/>
        <v>10.125</v>
      </c>
      <c r="G185" s="61">
        <f t="shared" si="13"/>
        <v>30.375</v>
      </c>
      <c r="H185" s="250"/>
      <c r="I185" s="62">
        <f t="shared" si="14"/>
        <v>30.375</v>
      </c>
      <c r="J185" s="92"/>
      <c r="K185" s="62">
        <f t="shared" si="15"/>
        <v>30.375</v>
      </c>
      <c r="L185" s="64"/>
      <c r="M185" s="20" t="str">
        <f t="shared" si="16"/>
        <v>Juin</v>
      </c>
      <c r="N185" t="str">
        <f t="shared" si="17"/>
        <v>oui</v>
      </c>
      <c r="O185" s="151" t="s">
        <v>418</v>
      </c>
      <c r="P185" s="151" t="s">
        <v>419</v>
      </c>
      <c r="Q185" s="149"/>
      <c r="R185" s="250"/>
    </row>
    <row r="186" spans="1:18" ht="19.5" customHeight="1">
      <c r="A186" s="17">
        <v>179</v>
      </c>
      <c r="B186" s="123" t="s">
        <v>420</v>
      </c>
      <c r="C186" s="123" t="s">
        <v>421</v>
      </c>
      <c r="D186" s="152">
        <v>13.75</v>
      </c>
      <c r="E186" s="150">
        <v>8</v>
      </c>
      <c r="F186" s="60">
        <f t="shared" si="12"/>
        <v>10.875</v>
      </c>
      <c r="G186" s="61">
        <f t="shared" si="13"/>
        <v>32.625</v>
      </c>
      <c r="H186" s="250"/>
      <c r="I186" s="62">
        <f t="shared" si="14"/>
        <v>32.625</v>
      </c>
      <c r="J186" s="92"/>
      <c r="K186" s="62">
        <f t="shared" si="15"/>
        <v>32.625</v>
      </c>
      <c r="L186" s="64"/>
      <c r="M186" s="20" t="str">
        <f t="shared" si="16"/>
        <v>Juin</v>
      </c>
      <c r="N186" t="str">
        <f t="shared" si="17"/>
        <v>oui</v>
      </c>
      <c r="O186" s="151" t="s">
        <v>420</v>
      </c>
      <c r="P186" s="151" t="s">
        <v>421</v>
      </c>
      <c r="Q186" s="149"/>
      <c r="R186" s="250"/>
    </row>
    <row r="187" spans="1:18" ht="19.5" customHeight="1">
      <c r="A187" s="17">
        <v>180</v>
      </c>
      <c r="B187" s="123" t="s">
        <v>422</v>
      </c>
      <c r="C187" s="123" t="s">
        <v>57</v>
      </c>
      <c r="D187" s="152">
        <v>16.5</v>
      </c>
      <c r="E187" s="150">
        <v>9</v>
      </c>
      <c r="F187" s="60">
        <f t="shared" si="12"/>
        <v>12.75</v>
      </c>
      <c r="G187" s="61">
        <f t="shared" si="13"/>
        <v>38.25</v>
      </c>
      <c r="H187" s="250"/>
      <c r="I187" s="62">
        <f t="shared" si="14"/>
        <v>38.25</v>
      </c>
      <c r="J187" s="92"/>
      <c r="K187" s="62">
        <f t="shared" si="15"/>
        <v>38.25</v>
      </c>
      <c r="L187" s="64"/>
      <c r="M187" s="20" t="str">
        <f t="shared" si="16"/>
        <v>Juin</v>
      </c>
      <c r="N187" t="str">
        <f t="shared" si="17"/>
        <v>oui</v>
      </c>
      <c r="O187" s="151" t="s">
        <v>422</v>
      </c>
      <c r="P187" s="151" t="s">
        <v>57</v>
      </c>
      <c r="Q187" s="149"/>
      <c r="R187" s="250"/>
    </row>
    <row r="188" spans="1:18" ht="19.5" customHeight="1" thickBot="1">
      <c r="A188" s="17">
        <v>181</v>
      </c>
      <c r="B188" s="123" t="s">
        <v>422</v>
      </c>
      <c r="C188" s="123" t="s">
        <v>423</v>
      </c>
      <c r="D188" s="152">
        <v>15.75</v>
      </c>
      <c r="E188" s="150">
        <v>6</v>
      </c>
      <c r="F188" s="60">
        <f t="shared" si="12"/>
        <v>10.875</v>
      </c>
      <c r="G188" s="61">
        <f t="shared" si="13"/>
        <v>32.625</v>
      </c>
      <c r="H188" s="251"/>
      <c r="I188" s="62">
        <f t="shared" si="14"/>
        <v>32.625</v>
      </c>
      <c r="J188" s="92"/>
      <c r="K188" s="62">
        <f t="shared" si="15"/>
        <v>32.625</v>
      </c>
      <c r="L188" s="64"/>
      <c r="M188" s="20" t="str">
        <f t="shared" si="16"/>
        <v>Juin</v>
      </c>
      <c r="N188" t="str">
        <f t="shared" si="17"/>
        <v>oui</v>
      </c>
      <c r="O188" s="151" t="s">
        <v>422</v>
      </c>
      <c r="P188" s="151" t="s">
        <v>423</v>
      </c>
      <c r="Q188" s="149"/>
      <c r="R188" s="251"/>
    </row>
    <row r="189" spans="1:18" ht="19.5" customHeight="1">
      <c r="A189" s="17">
        <v>182</v>
      </c>
      <c r="B189" s="123" t="s">
        <v>424</v>
      </c>
      <c r="C189" s="123" t="s">
        <v>425</v>
      </c>
      <c r="D189" s="152">
        <v>11.25</v>
      </c>
      <c r="E189" s="150">
        <v>8</v>
      </c>
      <c r="F189" s="60">
        <f t="shared" si="12"/>
        <v>9.625</v>
      </c>
      <c r="G189" s="61">
        <f t="shared" si="13"/>
        <v>28.875</v>
      </c>
      <c r="H189" s="250">
        <v>10.25</v>
      </c>
      <c r="I189" s="62">
        <f t="shared" si="14"/>
        <v>30.75</v>
      </c>
      <c r="J189" s="92"/>
      <c r="K189" s="62">
        <f t="shared" si="15"/>
        <v>30.75</v>
      </c>
      <c r="L189" s="64"/>
      <c r="M189" s="20" t="str">
        <f t="shared" si="16"/>
        <v>Synthèse</v>
      </c>
      <c r="N189" t="str">
        <f t="shared" si="17"/>
        <v>oui</v>
      </c>
      <c r="O189" s="151" t="s">
        <v>424</v>
      </c>
      <c r="P189" s="151" t="s">
        <v>425</v>
      </c>
      <c r="Q189" s="149" t="s">
        <v>1195</v>
      </c>
      <c r="R189" s="250">
        <v>10.25</v>
      </c>
    </row>
    <row r="190" spans="1:18" ht="19.5" customHeight="1">
      <c r="A190" s="17">
        <v>183</v>
      </c>
      <c r="B190" s="123" t="s">
        <v>426</v>
      </c>
      <c r="C190" s="123" t="s">
        <v>427</v>
      </c>
      <c r="D190" s="152">
        <v>12.5</v>
      </c>
      <c r="E190" s="150">
        <v>6</v>
      </c>
      <c r="F190" s="60">
        <f t="shared" si="12"/>
        <v>9.25</v>
      </c>
      <c r="G190" s="61">
        <f t="shared" si="13"/>
        <v>27.75</v>
      </c>
      <c r="H190" s="250">
        <v>11.75</v>
      </c>
      <c r="I190" s="62">
        <f t="shared" si="14"/>
        <v>35.25</v>
      </c>
      <c r="J190" s="92"/>
      <c r="K190" s="62">
        <f t="shared" si="15"/>
        <v>35.25</v>
      </c>
      <c r="L190" s="64"/>
      <c r="M190" s="20" t="str">
        <f t="shared" si="16"/>
        <v>Synthèse</v>
      </c>
      <c r="N190" t="str">
        <f t="shared" si="17"/>
        <v>oui</v>
      </c>
      <c r="O190" s="151" t="s">
        <v>426</v>
      </c>
      <c r="P190" s="151" t="s">
        <v>427</v>
      </c>
      <c r="Q190" s="149" t="s">
        <v>1103</v>
      </c>
      <c r="R190" s="250">
        <v>11.75</v>
      </c>
    </row>
    <row r="191" spans="1:18" ht="19.5" customHeight="1">
      <c r="A191" s="17">
        <v>184</v>
      </c>
      <c r="B191" s="123" t="s">
        <v>428</v>
      </c>
      <c r="C191" s="123" t="s">
        <v>429</v>
      </c>
      <c r="D191" s="152">
        <v>15.25</v>
      </c>
      <c r="E191" s="150">
        <v>12</v>
      </c>
      <c r="F191" s="60">
        <f t="shared" si="12"/>
        <v>13.625</v>
      </c>
      <c r="G191" s="61">
        <f t="shared" si="13"/>
        <v>40.875</v>
      </c>
      <c r="H191" s="250"/>
      <c r="I191" s="62">
        <f t="shared" si="14"/>
        <v>40.875</v>
      </c>
      <c r="J191" s="92"/>
      <c r="K191" s="62">
        <f t="shared" si="15"/>
        <v>40.875</v>
      </c>
      <c r="L191" s="64"/>
      <c r="M191" s="20" t="str">
        <f t="shared" si="16"/>
        <v>Juin</v>
      </c>
      <c r="N191" t="str">
        <f t="shared" si="17"/>
        <v>oui</v>
      </c>
      <c r="O191" s="151" t="s">
        <v>428</v>
      </c>
      <c r="P191" s="151" t="s">
        <v>429</v>
      </c>
      <c r="Q191" s="149"/>
      <c r="R191" s="250"/>
    </row>
    <row r="192" spans="1:18" ht="19.5" customHeight="1">
      <c r="A192" s="17">
        <v>185</v>
      </c>
      <c r="B192" s="123" t="s">
        <v>430</v>
      </c>
      <c r="C192" s="123" t="s">
        <v>431</v>
      </c>
      <c r="D192" s="152">
        <v>17.75</v>
      </c>
      <c r="E192" s="150">
        <v>19</v>
      </c>
      <c r="F192" s="60">
        <f t="shared" si="12"/>
        <v>18.375</v>
      </c>
      <c r="G192" s="61">
        <f t="shared" si="13"/>
        <v>55.125</v>
      </c>
      <c r="H192" s="250"/>
      <c r="I192" s="62">
        <f t="shared" si="14"/>
        <v>55.125</v>
      </c>
      <c r="J192" s="92"/>
      <c r="K192" s="62">
        <f t="shared" si="15"/>
        <v>55.125</v>
      </c>
      <c r="L192" s="64"/>
      <c r="M192" s="20" t="str">
        <f t="shared" si="16"/>
        <v>Juin</v>
      </c>
      <c r="N192" t="str">
        <f t="shared" si="17"/>
        <v>oui</v>
      </c>
      <c r="O192" s="151" t="s">
        <v>430</v>
      </c>
      <c r="P192" s="151" t="s">
        <v>431</v>
      </c>
      <c r="Q192" s="149"/>
      <c r="R192" s="250"/>
    </row>
    <row r="193" spans="1:18" ht="19.5" customHeight="1">
      <c r="A193" s="17">
        <v>186</v>
      </c>
      <c r="B193" s="123" t="s">
        <v>432</v>
      </c>
      <c r="C193" s="123" t="s">
        <v>433</v>
      </c>
      <c r="D193" s="152">
        <v>13.5</v>
      </c>
      <c r="E193" s="150">
        <v>10</v>
      </c>
      <c r="F193" s="60">
        <f t="shared" si="12"/>
        <v>11.75</v>
      </c>
      <c r="G193" s="61">
        <f t="shared" si="13"/>
        <v>35.25</v>
      </c>
      <c r="H193" s="250"/>
      <c r="I193" s="62">
        <f t="shared" si="14"/>
        <v>35.25</v>
      </c>
      <c r="J193" s="92"/>
      <c r="K193" s="62">
        <f t="shared" si="15"/>
        <v>35.25</v>
      </c>
      <c r="L193" s="64"/>
      <c r="M193" s="20" t="str">
        <f t="shared" si="16"/>
        <v>Juin</v>
      </c>
      <c r="N193" t="str">
        <f t="shared" si="17"/>
        <v>oui</v>
      </c>
      <c r="O193" s="151" t="s">
        <v>432</v>
      </c>
      <c r="P193" s="151" t="s">
        <v>433</v>
      </c>
      <c r="Q193" s="149"/>
      <c r="R193" s="250"/>
    </row>
    <row r="194" spans="1:18" ht="19.5" customHeight="1">
      <c r="A194" s="17">
        <v>187</v>
      </c>
      <c r="B194" s="123" t="s">
        <v>434</v>
      </c>
      <c r="C194" s="123" t="s">
        <v>435</v>
      </c>
      <c r="D194" s="152">
        <v>16</v>
      </c>
      <c r="E194" s="150">
        <v>7</v>
      </c>
      <c r="F194" s="60">
        <f t="shared" si="12"/>
        <v>11.5</v>
      </c>
      <c r="G194" s="61">
        <f t="shared" si="13"/>
        <v>34.5</v>
      </c>
      <c r="H194" s="250"/>
      <c r="I194" s="62">
        <f t="shared" si="14"/>
        <v>34.5</v>
      </c>
      <c r="J194" s="92"/>
      <c r="K194" s="62">
        <f t="shared" si="15"/>
        <v>34.5</v>
      </c>
      <c r="L194" s="64"/>
      <c r="M194" s="20" t="str">
        <f t="shared" si="16"/>
        <v>Juin</v>
      </c>
      <c r="N194" t="str">
        <f t="shared" si="17"/>
        <v>oui</v>
      </c>
      <c r="O194" s="151" t="s">
        <v>434</v>
      </c>
      <c r="P194" s="151" t="s">
        <v>435</v>
      </c>
      <c r="Q194" s="149"/>
      <c r="R194" s="250"/>
    </row>
    <row r="195" spans="1:18" ht="19.5" customHeight="1">
      <c r="A195" s="17">
        <v>188</v>
      </c>
      <c r="B195" s="123" t="s">
        <v>777</v>
      </c>
      <c r="C195" s="123" t="s">
        <v>65</v>
      </c>
      <c r="D195" s="152">
        <v>11.75</v>
      </c>
      <c r="E195" s="150">
        <v>4</v>
      </c>
      <c r="F195" s="60">
        <f t="shared" si="12"/>
        <v>7.875</v>
      </c>
      <c r="G195" s="61">
        <f t="shared" si="13"/>
        <v>23.625</v>
      </c>
      <c r="H195" s="250">
        <v>10.5</v>
      </c>
      <c r="I195" s="62">
        <f t="shared" si="14"/>
        <v>31.5</v>
      </c>
      <c r="J195" s="92"/>
      <c r="K195" s="62">
        <f t="shared" si="15"/>
        <v>31.5</v>
      </c>
      <c r="L195" s="64"/>
      <c r="M195" s="20" t="str">
        <f t="shared" si="16"/>
        <v>Synthèse</v>
      </c>
      <c r="N195" t="str">
        <f t="shared" si="17"/>
        <v>oui</v>
      </c>
      <c r="O195" s="151" t="s">
        <v>777</v>
      </c>
      <c r="P195" s="151" t="s">
        <v>65</v>
      </c>
      <c r="Q195" s="149" t="s">
        <v>1100</v>
      </c>
      <c r="R195" s="250">
        <v>10.5</v>
      </c>
    </row>
    <row r="196" spans="1:18" ht="19.5" customHeight="1">
      <c r="A196" s="17">
        <v>189</v>
      </c>
      <c r="B196" s="123" t="s">
        <v>436</v>
      </c>
      <c r="C196" s="123" t="s">
        <v>206</v>
      </c>
      <c r="D196" s="152">
        <v>14.25</v>
      </c>
      <c r="E196" s="150">
        <v>5</v>
      </c>
      <c r="F196" s="60">
        <f t="shared" si="12"/>
        <v>9.625</v>
      </c>
      <c r="G196" s="61">
        <f t="shared" si="13"/>
        <v>28.875</v>
      </c>
      <c r="H196" s="250">
        <v>0</v>
      </c>
      <c r="I196" s="62">
        <f t="shared" si="14"/>
        <v>28.875</v>
      </c>
      <c r="J196" s="92"/>
      <c r="K196" s="62">
        <f t="shared" si="15"/>
        <v>28.875</v>
      </c>
      <c r="L196" s="64"/>
      <c r="M196" s="20" t="str">
        <f t="shared" si="16"/>
        <v>Synthèse</v>
      </c>
      <c r="N196" t="str">
        <f t="shared" si="17"/>
        <v>oui</v>
      </c>
      <c r="O196" s="151" t="s">
        <v>436</v>
      </c>
      <c r="P196" s="151" t="s">
        <v>206</v>
      </c>
      <c r="Q196" s="149" t="s">
        <v>1204</v>
      </c>
      <c r="R196" s="250">
        <v>0</v>
      </c>
    </row>
    <row r="197" spans="1:18" ht="19.5" customHeight="1">
      <c r="A197" s="17">
        <v>190</v>
      </c>
      <c r="B197" s="123" t="s">
        <v>437</v>
      </c>
      <c r="C197" s="123" t="s">
        <v>438</v>
      </c>
      <c r="D197" s="152">
        <v>14.5</v>
      </c>
      <c r="E197" s="150">
        <v>8</v>
      </c>
      <c r="F197" s="60">
        <f t="shared" si="12"/>
        <v>11.25</v>
      </c>
      <c r="G197" s="61">
        <f t="shared" si="13"/>
        <v>33.75</v>
      </c>
      <c r="H197" s="250"/>
      <c r="I197" s="62">
        <f t="shared" si="14"/>
        <v>33.75</v>
      </c>
      <c r="J197" s="92"/>
      <c r="K197" s="62">
        <f t="shared" si="15"/>
        <v>33.75</v>
      </c>
      <c r="L197" s="64"/>
      <c r="M197" s="20" t="str">
        <f t="shared" si="16"/>
        <v>Juin</v>
      </c>
      <c r="N197" t="str">
        <f t="shared" si="17"/>
        <v>oui</v>
      </c>
      <c r="O197" s="151" t="s">
        <v>437</v>
      </c>
      <c r="P197" s="151" t="s">
        <v>438</v>
      </c>
      <c r="Q197" s="149"/>
      <c r="R197" s="250"/>
    </row>
    <row r="198" spans="1:18" ht="19.5" customHeight="1">
      <c r="A198" s="17">
        <v>191</v>
      </c>
      <c r="B198" s="123" t="s">
        <v>439</v>
      </c>
      <c r="C198" s="123" t="s">
        <v>440</v>
      </c>
      <c r="D198" s="152">
        <v>12.25</v>
      </c>
      <c r="E198" s="150">
        <v>10</v>
      </c>
      <c r="F198" s="60">
        <f t="shared" si="12"/>
        <v>11.125</v>
      </c>
      <c r="G198" s="61">
        <f t="shared" si="13"/>
        <v>33.375</v>
      </c>
      <c r="H198" s="250"/>
      <c r="I198" s="62">
        <f t="shared" si="14"/>
        <v>33.375</v>
      </c>
      <c r="J198" s="92"/>
      <c r="K198" s="62">
        <f t="shared" si="15"/>
        <v>33.375</v>
      </c>
      <c r="L198" s="64"/>
      <c r="M198" s="20" t="str">
        <f t="shared" si="16"/>
        <v>Juin</v>
      </c>
      <c r="N198" t="str">
        <f t="shared" si="17"/>
        <v>oui</v>
      </c>
      <c r="O198" s="151" t="s">
        <v>439</v>
      </c>
      <c r="P198" s="151" t="s">
        <v>440</v>
      </c>
      <c r="Q198" s="149"/>
      <c r="R198" s="250"/>
    </row>
    <row r="199" spans="1:18" ht="19.5" customHeight="1">
      <c r="A199" s="17">
        <v>192</v>
      </c>
      <c r="B199" s="123" t="s">
        <v>441</v>
      </c>
      <c r="C199" s="123" t="s">
        <v>50</v>
      </c>
      <c r="D199" s="152">
        <v>13.5</v>
      </c>
      <c r="E199" s="150">
        <v>11</v>
      </c>
      <c r="F199" s="60">
        <f t="shared" si="12"/>
        <v>12.25</v>
      </c>
      <c r="G199" s="61">
        <f t="shared" si="13"/>
        <v>36.75</v>
      </c>
      <c r="H199" s="250"/>
      <c r="I199" s="62">
        <f t="shared" si="14"/>
        <v>36.75</v>
      </c>
      <c r="J199" s="92"/>
      <c r="K199" s="62">
        <f t="shared" si="15"/>
        <v>36.75</v>
      </c>
      <c r="L199" s="64"/>
      <c r="M199" s="20" t="str">
        <f t="shared" si="16"/>
        <v>Juin</v>
      </c>
      <c r="N199" t="str">
        <f t="shared" si="17"/>
        <v>oui</v>
      </c>
      <c r="O199" s="151" t="s">
        <v>441</v>
      </c>
      <c r="P199" s="151" t="s">
        <v>50</v>
      </c>
      <c r="Q199" s="149"/>
      <c r="R199" s="250"/>
    </row>
    <row r="200" spans="1:18" ht="19.5" customHeight="1">
      <c r="A200" s="17">
        <v>193</v>
      </c>
      <c r="B200" s="123" t="s">
        <v>442</v>
      </c>
      <c r="C200" s="123" t="s">
        <v>443</v>
      </c>
      <c r="D200" s="152">
        <v>13</v>
      </c>
      <c r="E200" s="150">
        <v>7</v>
      </c>
      <c r="F200" s="60">
        <f t="shared" ref="F200:F263" si="18">IF(AND(D200=0,E200=0),L200/3,(D200+E200)/2)</f>
        <v>10</v>
      </c>
      <c r="G200" s="61">
        <f t="shared" ref="G200:G263" si="19">F200*3</f>
        <v>30</v>
      </c>
      <c r="H200" s="250"/>
      <c r="I200" s="62">
        <f t="shared" ref="I200:I263" si="20">MAX(G200,H200*3)</f>
        <v>30</v>
      </c>
      <c r="J200" s="92"/>
      <c r="K200" s="62">
        <f t="shared" ref="K200:K263" si="21">MAX(I200,J200*3)</f>
        <v>30</v>
      </c>
      <c r="L200" s="64"/>
      <c r="M200" s="20" t="str">
        <f t="shared" ref="M200:M263" si="22">IF(ISBLANK(J200),IF(ISBLANK(H200),"Juin","Synthèse"),"Rattrapage")</f>
        <v>Juin</v>
      </c>
      <c r="N200" t="str">
        <f t="shared" si="17"/>
        <v>oui</v>
      </c>
      <c r="O200" s="151" t="s">
        <v>442</v>
      </c>
      <c r="P200" s="151" t="s">
        <v>443</v>
      </c>
      <c r="Q200" s="149"/>
      <c r="R200" s="250"/>
    </row>
    <row r="201" spans="1:18" ht="19.5" customHeight="1">
      <c r="A201" s="17">
        <v>194</v>
      </c>
      <c r="B201" s="123" t="s">
        <v>444</v>
      </c>
      <c r="C201" s="123" t="s">
        <v>445</v>
      </c>
      <c r="D201" s="152">
        <v>12.75</v>
      </c>
      <c r="E201" s="150">
        <v>14</v>
      </c>
      <c r="F201" s="60">
        <f t="shared" si="18"/>
        <v>13.375</v>
      </c>
      <c r="G201" s="61">
        <f t="shared" si="19"/>
        <v>40.125</v>
      </c>
      <c r="H201" s="250"/>
      <c r="I201" s="62">
        <f t="shared" si="20"/>
        <v>40.125</v>
      </c>
      <c r="J201" s="92"/>
      <c r="K201" s="62">
        <f t="shared" si="21"/>
        <v>40.125</v>
      </c>
      <c r="L201" s="64"/>
      <c r="M201" s="20" t="str">
        <f t="shared" si="22"/>
        <v>Juin</v>
      </c>
      <c r="N201" t="str">
        <f t="shared" ref="N201:N264" si="23">IF(AND(B201=O201,C201=P201),"oui","non")</f>
        <v>oui</v>
      </c>
      <c r="O201" s="151" t="s">
        <v>444</v>
      </c>
      <c r="P201" s="151" t="s">
        <v>445</v>
      </c>
      <c r="Q201" s="149"/>
      <c r="R201" s="250"/>
    </row>
    <row r="202" spans="1:18" ht="19.5" customHeight="1">
      <c r="A202" s="17">
        <v>195</v>
      </c>
      <c r="B202" s="123" t="s">
        <v>446</v>
      </c>
      <c r="C202" s="123" t="s">
        <v>228</v>
      </c>
      <c r="D202" s="152">
        <v>13.25</v>
      </c>
      <c r="E202" s="150">
        <v>13</v>
      </c>
      <c r="F202" s="60">
        <f t="shared" si="18"/>
        <v>13.125</v>
      </c>
      <c r="G202" s="61">
        <f t="shared" si="19"/>
        <v>39.375</v>
      </c>
      <c r="H202" s="250"/>
      <c r="I202" s="62">
        <f t="shared" si="20"/>
        <v>39.375</v>
      </c>
      <c r="J202" s="92"/>
      <c r="K202" s="62">
        <f t="shared" si="21"/>
        <v>39.375</v>
      </c>
      <c r="L202" s="64"/>
      <c r="M202" s="20" t="str">
        <f t="shared" si="22"/>
        <v>Juin</v>
      </c>
      <c r="N202" t="str">
        <f t="shared" si="23"/>
        <v>oui</v>
      </c>
      <c r="O202" s="151" t="s">
        <v>446</v>
      </c>
      <c r="P202" s="151" t="s">
        <v>228</v>
      </c>
      <c r="Q202" s="149"/>
      <c r="R202" s="250"/>
    </row>
    <row r="203" spans="1:18" ht="19.5" customHeight="1">
      <c r="A203" s="17">
        <v>196</v>
      </c>
      <c r="B203" s="123" t="s">
        <v>447</v>
      </c>
      <c r="C203" s="123" t="s">
        <v>448</v>
      </c>
      <c r="D203" s="152">
        <v>12.5</v>
      </c>
      <c r="E203" s="150">
        <v>5</v>
      </c>
      <c r="F203" s="60">
        <f t="shared" si="18"/>
        <v>8.75</v>
      </c>
      <c r="G203" s="61">
        <f t="shared" si="19"/>
        <v>26.25</v>
      </c>
      <c r="H203" s="250">
        <v>11</v>
      </c>
      <c r="I203" s="62">
        <f t="shared" si="20"/>
        <v>33</v>
      </c>
      <c r="J203" s="92"/>
      <c r="K203" s="62">
        <f t="shared" si="21"/>
        <v>33</v>
      </c>
      <c r="L203" s="64"/>
      <c r="M203" s="20" t="str">
        <f t="shared" si="22"/>
        <v>Synthèse</v>
      </c>
      <c r="N203" t="str">
        <f t="shared" si="23"/>
        <v>oui</v>
      </c>
      <c r="O203" s="151" t="s">
        <v>447</v>
      </c>
      <c r="P203" s="151" t="s">
        <v>448</v>
      </c>
      <c r="Q203" s="149" t="s">
        <v>1157</v>
      </c>
      <c r="R203" s="250">
        <v>10</v>
      </c>
    </row>
    <row r="204" spans="1:18" ht="19.5" customHeight="1">
      <c r="A204" s="17">
        <v>197</v>
      </c>
      <c r="B204" s="123" t="s">
        <v>447</v>
      </c>
      <c r="C204" s="123" t="s">
        <v>449</v>
      </c>
      <c r="D204" s="152">
        <v>9.5</v>
      </c>
      <c r="E204" s="150">
        <v>4</v>
      </c>
      <c r="F204" s="60">
        <f t="shared" si="18"/>
        <v>6.75</v>
      </c>
      <c r="G204" s="61">
        <f t="shared" si="19"/>
        <v>20.25</v>
      </c>
      <c r="H204" s="250">
        <v>12.5</v>
      </c>
      <c r="I204" s="62">
        <f t="shared" si="20"/>
        <v>37.5</v>
      </c>
      <c r="J204" s="92"/>
      <c r="K204" s="62">
        <f t="shared" si="21"/>
        <v>37.5</v>
      </c>
      <c r="L204" s="64"/>
      <c r="M204" s="20" t="str">
        <f t="shared" si="22"/>
        <v>Synthèse</v>
      </c>
      <c r="N204" t="str">
        <f t="shared" si="23"/>
        <v>oui</v>
      </c>
      <c r="O204" s="151" t="s">
        <v>447</v>
      </c>
      <c r="P204" s="151" t="s">
        <v>449</v>
      </c>
      <c r="Q204" s="149" t="s">
        <v>1990</v>
      </c>
      <c r="R204" s="250">
        <v>12.5</v>
      </c>
    </row>
    <row r="205" spans="1:18" ht="19.5" customHeight="1">
      <c r="A205" s="17">
        <v>198</v>
      </c>
      <c r="B205" s="123" t="s">
        <v>111</v>
      </c>
      <c r="C205" s="123" t="s">
        <v>337</v>
      </c>
      <c r="D205" s="152">
        <v>10.5</v>
      </c>
      <c r="E205" s="150">
        <v>6</v>
      </c>
      <c r="F205" s="60">
        <f t="shared" si="18"/>
        <v>8.25</v>
      </c>
      <c r="G205" s="61">
        <f t="shared" si="19"/>
        <v>24.75</v>
      </c>
      <c r="H205" s="250">
        <v>9</v>
      </c>
      <c r="I205" s="62">
        <f t="shared" si="20"/>
        <v>27</v>
      </c>
      <c r="J205" s="92"/>
      <c r="K205" s="62">
        <f t="shared" si="21"/>
        <v>27</v>
      </c>
      <c r="L205" s="64"/>
      <c r="M205" s="20" t="str">
        <f t="shared" si="22"/>
        <v>Synthèse</v>
      </c>
      <c r="N205" t="str">
        <f t="shared" si="23"/>
        <v>oui</v>
      </c>
      <c r="O205" s="151" t="s">
        <v>111</v>
      </c>
      <c r="P205" s="151" t="s">
        <v>337</v>
      </c>
      <c r="Q205" s="149" t="s">
        <v>1991</v>
      </c>
      <c r="R205" s="250">
        <v>9</v>
      </c>
    </row>
    <row r="206" spans="1:18" ht="19.5" customHeight="1">
      <c r="A206" s="17">
        <v>199</v>
      </c>
      <c r="B206" s="123" t="s">
        <v>450</v>
      </c>
      <c r="C206" s="123" t="s">
        <v>451</v>
      </c>
      <c r="D206" s="152">
        <v>14.75</v>
      </c>
      <c r="E206" s="150">
        <v>10</v>
      </c>
      <c r="F206" s="60">
        <f t="shared" si="18"/>
        <v>12.375</v>
      </c>
      <c r="G206" s="61">
        <f t="shared" si="19"/>
        <v>37.125</v>
      </c>
      <c r="H206" s="250"/>
      <c r="I206" s="62">
        <f t="shared" si="20"/>
        <v>37.125</v>
      </c>
      <c r="J206" s="92"/>
      <c r="K206" s="62">
        <f t="shared" si="21"/>
        <v>37.125</v>
      </c>
      <c r="L206" s="64"/>
      <c r="M206" s="20" t="str">
        <f t="shared" si="22"/>
        <v>Juin</v>
      </c>
      <c r="N206" t="str">
        <f t="shared" si="23"/>
        <v>oui</v>
      </c>
      <c r="O206" s="151" t="s">
        <v>450</v>
      </c>
      <c r="P206" s="151" t="s">
        <v>451</v>
      </c>
      <c r="Q206" s="149"/>
      <c r="R206" s="250"/>
    </row>
    <row r="207" spans="1:18" ht="19.5" customHeight="1">
      <c r="A207" s="17">
        <v>200</v>
      </c>
      <c r="B207" s="123" t="s">
        <v>452</v>
      </c>
      <c r="C207" s="123" t="s">
        <v>453</v>
      </c>
      <c r="D207" s="152">
        <v>13.25</v>
      </c>
      <c r="E207" s="150">
        <v>7</v>
      </c>
      <c r="F207" s="60">
        <f t="shared" si="18"/>
        <v>10.125</v>
      </c>
      <c r="G207" s="61">
        <f t="shared" si="19"/>
        <v>30.375</v>
      </c>
      <c r="H207" s="250"/>
      <c r="I207" s="62">
        <f t="shared" si="20"/>
        <v>30.375</v>
      </c>
      <c r="J207" s="92"/>
      <c r="K207" s="62">
        <f t="shared" si="21"/>
        <v>30.375</v>
      </c>
      <c r="L207" s="64"/>
      <c r="M207" s="20" t="str">
        <f t="shared" si="22"/>
        <v>Juin</v>
      </c>
      <c r="N207" t="str">
        <f t="shared" si="23"/>
        <v>oui</v>
      </c>
      <c r="O207" s="151" t="s">
        <v>452</v>
      </c>
      <c r="P207" s="151" t="s">
        <v>453</v>
      </c>
      <c r="Q207" s="149"/>
      <c r="R207" s="250"/>
    </row>
    <row r="208" spans="1:18" ht="19.5" customHeight="1">
      <c r="A208" s="17">
        <v>201</v>
      </c>
      <c r="B208" s="123" t="s">
        <v>454</v>
      </c>
      <c r="C208" s="123" t="s">
        <v>455</v>
      </c>
      <c r="D208" s="152">
        <v>12.25</v>
      </c>
      <c r="E208" s="150">
        <v>9</v>
      </c>
      <c r="F208" s="60">
        <f t="shared" si="18"/>
        <v>10.625</v>
      </c>
      <c r="G208" s="61">
        <f t="shared" si="19"/>
        <v>31.875</v>
      </c>
      <c r="H208" s="250"/>
      <c r="I208" s="62">
        <f t="shared" si="20"/>
        <v>31.875</v>
      </c>
      <c r="J208" s="92"/>
      <c r="K208" s="62">
        <f t="shared" si="21"/>
        <v>31.875</v>
      </c>
      <c r="L208" s="64"/>
      <c r="M208" s="20" t="str">
        <f t="shared" si="22"/>
        <v>Juin</v>
      </c>
      <c r="N208" t="str">
        <f t="shared" si="23"/>
        <v>oui</v>
      </c>
      <c r="O208" s="151" t="s">
        <v>454</v>
      </c>
      <c r="P208" s="151" t="s">
        <v>455</v>
      </c>
      <c r="Q208" s="149"/>
      <c r="R208" s="250"/>
    </row>
    <row r="209" spans="1:18" ht="19.5" customHeight="1" thickBot="1">
      <c r="A209" s="17">
        <v>202</v>
      </c>
      <c r="B209" s="123" t="s">
        <v>456</v>
      </c>
      <c r="C209" s="123" t="s">
        <v>457</v>
      </c>
      <c r="D209" s="152">
        <v>14</v>
      </c>
      <c r="E209" s="150">
        <v>9</v>
      </c>
      <c r="F209" s="60">
        <f t="shared" si="18"/>
        <v>11.5</v>
      </c>
      <c r="G209" s="61">
        <f t="shared" si="19"/>
        <v>34.5</v>
      </c>
      <c r="H209" s="251"/>
      <c r="I209" s="62">
        <f t="shared" si="20"/>
        <v>34.5</v>
      </c>
      <c r="J209" s="92"/>
      <c r="K209" s="62">
        <f t="shared" si="21"/>
        <v>34.5</v>
      </c>
      <c r="L209" s="64"/>
      <c r="M209" s="20" t="str">
        <f t="shared" si="22"/>
        <v>Juin</v>
      </c>
      <c r="N209" t="str">
        <f t="shared" si="23"/>
        <v>oui</v>
      </c>
      <c r="O209" s="151" t="s">
        <v>456</v>
      </c>
      <c r="P209" s="151" t="s">
        <v>457</v>
      </c>
      <c r="Q209" s="149"/>
      <c r="R209" s="251"/>
    </row>
    <row r="210" spans="1:18" ht="19.5" customHeight="1">
      <c r="A210" s="17">
        <v>203</v>
      </c>
      <c r="B210" s="123" t="s">
        <v>80</v>
      </c>
      <c r="C210" s="123" t="s">
        <v>458</v>
      </c>
      <c r="D210" s="152">
        <v>12.5</v>
      </c>
      <c r="E210" s="150">
        <v>5</v>
      </c>
      <c r="F210" s="60">
        <f t="shared" si="18"/>
        <v>8.75</v>
      </c>
      <c r="G210" s="61">
        <f t="shared" si="19"/>
        <v>26.25</v>
      </c>
      <c r="H210" s="250">
        <v>11</v>
      </c>
      <c r="I210" s="62">
        <f t="shared" si="20"/>
        <v>33</v>
      </c>
      <c r="J210" s="92"/>
      <c r="K210" s="62">
        <f t="shared" si="21"/>
        <v>33</v>
      </c>
      <c r="L210" s="64"/>
      <c r="M210" s="20" t="str">
        <f t="shared" si="22"/>
        <v>Synthèse</v>
      </c>
      <c r="N210" t="str">
        <f t="shared" si="23"/>
        <v>oui</v>
      </c>
      <c r="O210" s="151" t="s">
        <v>80</v>
      </c>
      <c r="P210" s="151" t="s">
        <v>458</v>
      </c>
      <c r="Q210" s="149" t="s">
        <v>1992</v>
      </c>
      <c r="R210" s="250">
        <v>11</v>
      </c>
    </row>
    <row r="211" spans="1:18" ht="19.5" customHeight="1">
      <c r="A211" s="17">
        <v>204</v>
      </c>
      <c r="B211" s="123" t="s">
        <v>459</v>
      </c>
      <c r="C211" s="123" t="s">
        <v>460</v>
      </c>
      <c r="D211" s="152">
        <v>10.5</v>
      </c>
      <c r="E211" s="150">
        <v>3</v>
      </c>
      <c r="F211" s="60">
        <f t="shared" si="18"/>
        <v>6.75</v>
      </c>
      <c r="G211" s="61">
        <f t="shared" si="19"/>
        <v>20.25</v>
      </c>
      <c r="H211" s="250">
        <v>14</v>
      </c>
      <c r="I211" s="62">
        <f t="shared" si="20"/>
        <v>42</v>
      </c>
      <c r="J211" s="92"/>
      <c r="K211" s="62">
        <f t="shared" si="21"/>
        <v>42</v>
      </c>
      <c r="L211" s="64"/>
      <c r="M211" s="20" t="str">
        <f t="shared" si="22"/>
        <v>Synthèse</v>
      </c>
      <c r="N211" t="str">
        <f t="shared" si="23"/>
        <v>oui</v>
      </c>
      <c r="O211" s="151" t="s">
        <v>459</v>
      </c>
      <c r="P211" s="151" t="s">
        <v>460</v>
      </c>
      <c r="Q211" s="149" t="s">
        <v>1993</v>
      </c>
      <c r="R211" s="250">
        <v>13</v>
      </c>
    </row>
    <row r="212" spans="1:18" ht="19.5" customHeight="1">
      <c r="A212" s="17">
        <v>205</v>
      </c>
      <c r="B212" s="123" t="s">
        <v>461</v>
      </c>
      <c r="C212" s="123" t="s">
        <v>52</v>
      </c>
      <c r="D212" s="152">
        <v>10</v>
      </c>
      <c r="E212" s="150">
        <v>4</v>
      </c>
      <c r="F212" s="60">
        <f t="shared" si="18"/>
        <v>7</v>
      </c>
      <c r="G212" s="61">
        <f t="shared" si="19"/>
        <v>21</v>
      </c>
      <c r="H212" s="250">
        <v>11</v>
      </c>
      <c r="I212" s="62">
        <f t="shared" si="20"/>
        <v>33</v>
      </c>
      <c r="J212" s="92"/>
      <c r="K212" s="62">
        <f t="shared" si="21"/>
        <v>33</v>
      </c>
      <c r="L212" s="64"/>
      <c r="M212" s="20" t="str">
        <f t="shared" si="22"/>
        <v>Synthèse</v>
      </c>
      <c r="N212" t="str">
        <f t="shared" si="23"/>
        <v>oui</v>
      </c>
      <c r="O212" s="151" t="s">
        <v>461</v>
      </c>
      <c r="P212" s="151" t="s">
        <v>52</v>
      </c>
      <c r="Q212" s="149" t="s">
        <v>1109</v>
      </c>
      <c r="R212" s="250">
        <v>11</v>
      </c>
    </row>
    <row r="213" spans="1:18" ht="19.5" customHeight="1">
      <c r="A213" s="17">
        <v>206</v>
      </c>
      <c r="B213" s="123" t="s">
        <v>462</v>
      </c>
      <c r="C213" s="123" t="s">
        <v>778</v>
      </c>
      <c r="D213" s="152">
        <v>13.5</v>
      </c>
      <c r="E213" s="150">
        <v>5</v>
      </c>
      <c r="F213" s="60">
        <f t="shared" si="18"/>
        <v>9.25</v>
      </c>
      <c r="G213" s="61">
        <f t="shared" si="19"/>
        <v>27.75</v>
      </c>
      <c r="H213" s="250">
        <v>14.25</v>
      </c>
      <c r="I213" s="62">
        <f t="shared" si="20"/>
        <v>42.75</v>
      </c>
      <c r="J213" s="92"/>
      <c r="K213" s="62">
        <f t="shared" si="21"/>
        <v>42.75</v>
      </c>
      <c r="L213" s="64"/>
      <c r="M213" s="20" t="str">
        <f t="shared" si="22"/>
        <v>Synthèse</v>
      </c>
      <c r="N213" t="str">
        <f t="shared" si="23"/>
        <v>oui</v>
      </c>
      <c r="O213" s="151" t="s">
        <v>462</v>
      </c>
      <c r="P213" s="151" t="s">
        <v>778</v>
      </c>
      <c r="Q213" s="149" t="s">
        <v>1994</v>
      </c>
      <c r="R213" s="250">
        <v>14.25</v>
      </c>
    </row>
    <row r="214" spans="1:18" ht="19.5" customHeight="1">
      <c r="A214" s="17">
        <v>207</v>
      </c>
      <c r="B214" s="123" t="s">
        <v>463</v>
      </c>
      <c r="C214" s="123" t="s">
        <v>68</v>
      </c>
      <c r="D214" s="152">
        <v>16</v>
      </c>
      <c r="E214" s="150">
        <v>16</v>
      </c>
      <c r="F214" s="60">
        <f t="shared" si="18"/>
        <v>16</v>
      </c>
      <c r="G214" s="61">
        <f t="shared" si="19"/>
        <v>48</v>
      </c>
      <c r="H214" s="250"/>
      <c r="I214" s="62">
        <f t="shared" si="20"/>
        <v>48</v>
      </c>
      <c r="J214" s="92"/>
      <c r="K214" s="62">
        <f t="shared" si="21"/>
        <v>48</v>
      </c>
      <c r="L214" s="64"/>
      <c r="M214" s="20" t="str">
        <f t="shared" si="22"/>
        <v>Juin</v>
      </c>
      <c r="N214" t="str">
        <f t="shared" si="23"/>
        <v>oui</v>
      </c>
      <c r="O214" s="151" t="s">
        <v>463</v>
      </c>
      <c r="P214" s="151" t="s">
        <v>68</v>
      </c>
      <c r="Q214" s="149"/>
      <c r="R214" s="250"/>
    </row>
    <row r="215" spans="1:18" ht="19.5" customHeight="1">
      <c r="A215" s="17">
        <v>208</v>
      </c>
      <c r="B215" s="123" t="s">
        <v>112</v>
      </c>
      <c r="C215" s="123" t="s">
        <v>287</v>
      </c>
      <c r="D215" s="152">
        <v>10.25</v>
      </c>
      <c r="E215" s="150">
        <v>4</v>
      </c>
      <c r="F215" s="60">
        <f t="shared" si="18"/>
        <v>7.125</v>
      </c>
      <c r="G215" s="61">
        <f t="shared" si="19"/>
        <v>21.375</v>
      </c>
      <c r="H215" s="250">
        <v>13.25</v>
      </c>
      <c r="I215" s="62">
        <f t="shared" si="20"/>
        <v>39.75</v>
      </c>
      <c r="J215" s="92"/>
      <c r="K215" s="62">
        <f t="shared" si="21"/>
        <v>39.75</v>
      </c>
      <c r="L215" s="64"/>
      <c r="M215" s="20" t="str">
        <f t="shared" si="22"/>
        <v>Synthèse</v>
      </c>
      <c r="N215" t="str">
        <f t="shared" si="23"/>
        <v>oui</v>
      </c>
      <c r="O215" s="151" t="s">
        <v>112</v>
      </c>
      <c r="P215" s="151" t="s">
        <v>287</v>
      </c>
      <c r="Q215" s="149" t="s">
        <v>1197</v>
      </c>
      <c r="R215" s="250">
        <v>13.25</v>
      </c>
    </row>
    <row r="216" spans="1:18" ht="19.5" customHeight="1">
      <c r="A216" s="17">
        <v>209</v>
      </c>
      <c r="B216" s="123" t="s">
        <v>464</v>
      </c>
      <c r="C216" s="123" t="s">
        <v>71</v>
      </c>
      <c r="D216" s="152">
        <v>15.5</v>
      </c>
      <c r="E216" s="150">
        <v>14</v>
      </c>
      <c r="F216" s="60">
        <f t="shared" si="18"/>
        <v>14.75</v>
      </c>
      <c r="G216" s="61">
        <f t="shared" si="19"/>
        <v>44.25</v>
      </c>
      <c r="H216" s="250"/>
      <c r="I216" s="62">
        <f t="shared" si="20"/>
        <v>44.25</v>
      </c>
      <c r="J216" s="92"/>
      <c r="K216" s="62">
        <f t="shared" si="21"/>
        <v>44.25</v>
      </c>
      <c r="L216" s="64"/>
      <c r="M216" s="20" t="str">
        <f t="shared" si="22"/>
        <v>Juin</v>
      </c>
      <c r="N216" t="str">
        <f t="shared" si="23"/>
        <v>oui</v>
      </c>
      <c r="O216" s="151" t="s">
        <v>464</v>
      </c>
      <c r="P216" s="151" t="s">
        <v>71</v>
      </c>
      <c r="Q216" s="149"/>
      <c r="R216" s="250"/>
    </row>
    <row r="217" spans="1:18" ht="19.5" customHeight="1">
      <c r="A217" s="17">
        <v>210</v>
      </c>
      <c r="B217" s="123" t="s">
        <v>465</v>
      </c>
      <c r="C217" s="123" t="s">
        <v>47</v>
      </c>
      <c r="D217" s="152">
        <v>10.5</v>
      </c>
      <c r="E217" s="150">
        <v>8</v>
      </c>
      <c r="F217" s="60">
        <f t="shared" si="18"/>
        <v>9.25</v>
      </c>
      <c r="G217" s="61">
        <f t="shared" si="19"/>
        <v>27.75</v>
      </c>
      <c r="H217" s="250">
        <v>11</v>
      </c>
      <c r="I217" s="62">
        <f t="shared" si="20"/>
        <v>33</v>
      </c>
      <c r="J217" s="92"/>
      <c r="K217" s="62">
        <f t="shared" si="21"/>
        <v>33</v>
      </c>
      <c r="L217" s="64"/>
      <c r="M217" s="20" t="str">
        <f t="shared" si="22"/>
        <v>Synthèse</v>
      </c>
      <c r="N217" t="str">
        <f t="shared" si="23"/>
        <v>oui</v>
      </c>
      <c r="O217" s="151" t="s">
        <v>465</v>
      </c>
      <c r="P217" s="151" t="s">
        <v>47</v>
      </c>
      <c r="Q217" s="149" t="s">
        <v>1059</v>
      </c>
      <c r="R217" s="250">
        <v>11</v>
      </c>
    </row>
    <row r="218" spans="1:18" ht="19.5" customHeight="1">
      <c r="A218" s="17">
        <v>211</v>
      </c>
      <c r="B218" s="123" t="s">
        <v>466</v>
      </c>
      <c r="C218" s="123" t="s">
        <v>152</v>
      </c>
      <c r="D218" s="152">
        <v>13.5</v>
      </c>
      <c r="E218" s="150">
        <v>12</v>
      </c>
      <c r="F218" s="60">
        <f t="shared" si="18"/>
        <v>12.75</v>
      </c>
      <c r="G218" s="61">
        <f t="shared" si="19"/>
        <v>38.25</v>
      </c>
      <c r="H218" s="250"/>
      <c r="I218" s="62">
        <f t="shared" si="20"/>
        <v>38.25</v>
      </c>
      <c r="J218" s="92"/>
      <c r="K218" s="62">
        <f t="shared" si="21"/>
        <v>38.25</v>
      </c>
      <c r="L218" s="64"/>
      <c r="M218" s="20" t="str">
        <f t="shared" si="22"/>
        <v>Juin</v>
      </c>
      <c r="N218" t="str">
        <f t="shared" si="23"/>
        <v>oui</v>
      </c>
      <c r="O218" s="151" t="s">
        <v>466</v>
      </c>
      <c r="P218" s="151" t="s">
        <v>152</v>
      </c>
      <c r="Q218" s="149"/>
      <c r="R218" s="250"/>
    </row>
    <row r="219" spans="1:18" ht="19.5" customHeight="1">
      <c r="A219" s="17">
        <v>212</v>
      </c>
      <c r="B219" s="123" t="s">
        <v>467</v>
      </c>
      <c r="C219" s="123" t="s">
        <v>468</v>
      </c>
      <c r="D219" s="152">
        <v>12.75</v>
      </c>
      <c r="E219" s="150">
        <v>3</v>
      </c>
      <c r="F219" s="60">
        <f t="shared" si="18"/>
        <v>7.875</v>
      </c>
      <c r="G219" s="61">
        <f t="shared" si="19"/>
        <v>23.625</v>
      </c>
      <c r="H219" s="250">
        <v>12</v>
      </c>
      <c r="I219" s="62">
        <f t="shared" si="20"/>
        <v>36</v>
      </c>
      <c r="J219" s="92"/>
      <c r="K219" s="62">
        <f t="shared" si="21"/>
        <v>36</v>
      </c>
      <c r="L219" s="64"/>
      <c r="M219" s="20" t="str">
        <f t="shared" si="22"/>
        <v>Synthèse</v>
      </c>
      <c r="N219" t="str">
        <f t="shared" si="23"/>
        <v>oui</v>
      </c>
      <c r="O219" s="151" t="s">
        <v>467</v>
      </c>
      <c r="P219" s="151" t="s">
        <v>468</v>
      </c>
      <c r="Q219" s="149" t="s">
        <v>1071</v>
      </c>
      <c r="R219" s="250">
        <v>10.75</v>
      </c>
    </row>
    <row r="220" spans="1:18" ht="19.5" customHeight="1">
      <c r="A220" s="17">
        <v>213</v>
      </c>
      <c r="B220" s="123" t="s">
        <v>469</v>
      </c>
      <c r="C220" s="123" t="s">
        <v>470</v>
      </c>
      <c r="D220" s="152">
        <v>12.75</v>
      </c>
      <c r="E220" s="150">
        <v>5</v>
      </c>
      <c r="F220" s="60">
        <f t="shared" si="18"/>
        <v>8.875</v>
      </c>
      <c r="G220" s="61">
        <f t="shared" si="19"/>
        <v>26.625</v>
      </c>
      <c r="H220" s="250">
        <v>11</v>
      </c>
      <c r="I220" s="62">
        <f t="shared" si="20"/>
        <v>33</v>
      </c>
      <c r="J220" s="92"/>
      <c r="K220" s="62">
        <f t="shared" si="21"/>
        <v>33</v>
      </c>
      <c r="L220" s="64"/>
      <c r="M220" s="20" t="str">
        <f t="shared" si="22"/>
        <v>Synthèse</v>
      </c>
      <c r="N220" t="str">
        <f t="shared" si="23"/>
        <v>oui</v>
      </c>
      <c r="O220" s="151" t="s">
        <v>469</v>
      </c>
      <c r="P220" s="151" t="s">
        <v>470</v>
      </c>
      <c r="Q220" s="149" t="s">
        <v>1107</v>
      </c>
      <c r="R220" s="250">
        <v>11</v>
      </c>
    </row>
    <row r="221" spans="1:18" ht="19.5" customHeight="1">
      <c r="A221" s="17">
        <v>214</v>
      </c>
      <c r="B221" s="123" t="s">
        <v>471</v>
      </c>
      <c r="C221" s="123" t="s">
        <v>472</v>
      </c>
      <c r="D221" s="152">
        <v>8</v>
      </c>
      <c r="E221" s="150">
        <v>3</v>
      </c>
      <c r="F221" s="60">
        <f t="shared" si="18"/>
        <v>5.5</v>
      </c>
      <c r="G221" s="61">
        <f t="shared" si="19"/>
        <v>16.5</v>
      </c>
      <c r="H221" s="250">
        <v>11.25</v>
      </c>
      <c r="I221" s="62">
        <f t="shared" si="20"/>
        <v>33.75</v>
      </c>
      <c r="J221" s="92"/>
      <c r="K221" s="62">
        <f t="shared" si="21"/>
        <v>33.75</v>
      </c>
      <c r="L221" s="64"/>
      <c r="M221" s="20" t="str">
        <f t="shared" si="22"/>
        <v>Synthèse</v>
      </c>
      <c r="N221" t="str">
        <f t="shared" si="23"/>
        <v>oui</v>
      </c>
      <c r="O221" s="151" t="s">
        <v>471</v>
      </c>
      <c r="P221" s="151" t="s">
        <v>472</v>
      </c>
      <c r="Q221" s="149" t="s">
        <v>1068</v>
      </c>
      <c r="R221" s="250">
        <v>11.25</v>
      </c>
    </row>
    <row r="222" spans="1:18" ht="19.5" customHeight="1">
      <c r="A222" s="17">
        <v>215</v>
      </c>
      <c r="B222" s="123" t="s">
        <v>473</v>
      </c>
      <c r="C222" s="123" t="s">
        <v>474</v>
      </c>
      <c r="D222" s="152">
        <v>15</v>
      </c>
      <c r="E222" s="150">
        <v>12</v>
      </c>
      <c r="F222" s="60">
        <f t="shared" si="18"/>
        <v>13.5</v>
      </c>
      <c r="G222" s="61">
        <f t="shared" si="19"/>
        <v>40.5</v>
      </c>
      <c r="H222" s="250"/>
      <c r="I222" s="62">
        <f t="shared" si="20"/>
        <v>40.5</v>
      </c>
      <c r="J222" s="92"/>
      <c r="K222" s="62">
        <f t="shared" si="21"/>
        <v>40.5</v>
      </c>
      <c r="L222" s="64"/>
      <c r="M222" s="20" t="str">
        <f t="shared" si="22"/>
        <v>Juin</v>
      </c>
      <c r="N222" t="str">
        <f t="shared" si="23"/>
        <v>oui</v>
      </c>
      <c r="O222" s="151" t="s">
        <v>473</v>
      </c>
      <c r="P222" s="151" t="s">
        <v>474</v>
      </c>
      <c r="Q222" s="149"/>
      <c r="R222" s="250"/>
    </row>
    <row r="223" spans="1:18" ht="19.5" customHeight="1">
      <c r="A223" s="17">
        <v>216</v>
      </c>
      <c r="B223" s="123" t="s">
        <v>475</v>
      </c>
      <c r="C223" s="123" t="s">
        <v>476</v>
      </c>
      <c r="D223" s="152">
        <v>13.75</v>
      </c>
      <c r="E223" s="150">
        <v>8</v>
      </c>
      <c r="F223" s="60">
        <f t="shared" si="18"/>
        <v>10.875</v>
      </c>
      <c r="G223" s="61">
        <f t="shared" si="19"/>
        <v>32.625</v>
      </c>
      <c r="H223" s="250"/>
      <c r="I223" s="62">
        <f t="shared" si="20"/>
        <v>32.625</v>
      </c>
      <c r="J223" s="92"/>
      <c r="K223" s="62">
        <f t="shared" si="21"/>
        <v>32.625</v>
      </c>
      <c r="L223" s="64"/>
      <c r="M223" s="20" t="str">
        <f t="shared" si="22"/>
        <v>Juin</v>
      </c>
      <c r="N223" t="str">
        <f t="shared" si="23"/>
        <v>oui</v>
      </c>
      <c r="O223" s="151" t="s">
        <v>475</v>
      </c>
      <c r="P223" s="151" t="s">
        <v>476</v>
      </c>
      <c r="Q223" s="149"/>
      <c r="R223" s="250"/>
    </row>
    <row r="224" spans="1:18" ht="19.5" customHeight="1">
      <c r="A224" s="17">
        <v>217</v>
      </c>
      <c r="B224" s="123" t="s">
        <v>475</v>
      </c>
      <c r="C224" s="123" t="s">
        <v>477</v>
      </c>
      <c r="D224" s="152">
        <v>14.5</v>
      </c>
      <c r="E224" s="150">
        <v>9</v>
      </c>
      <c r="F224" s="60">
        <f t="shared" si="18"/>
        <v>11.75</v>
      </c>
      <c r="G224" s="61">
        <f t="shared" si="19"/>
        <v>35.25</v>
      </c>
      <c r="H224" s="250"/>
      <c r="I224" s="62">
        <f t="shared" si="20"/>
        <v>35.25</v>
      </c>
      <c r="J224" s="92"/>
      <c r="K224" s="62">
        <f t="shared" si="21"/>
        <v>35.25</v>
      </c>
      <c r="L224" s="64"/>
      <c r="M224" s="20" t="str">
        <f t="shared" si="22"/>
        <v>Juin</v>
      </c>
      <c r="N224" t="str">
        <f t="shared" si="23"/>
        <v>oui</v>
      </c>
      <c r="O224" s="151" t="s">
        <v>475</v>
      </c>
      <c r="P224" s="151" t="s">
        <v>477</v>
      </c>
      <c r="Q224" s="149"/>
      <c r="R224" s="250"/>
    </row>
    <row r="225" spans="1:18" ht="19.5" customHeight="1">
      <c r="A225" s="17">
        <v>218</v>
      </c>
      <c r="B225" s="123" t="s">
        <v>478</v>
      </c>
      <c r="C225" s="123" t="s">
        <v>479</v>
      </c>
      <c r="D225" s="152">
        <v>16.75</v>
      </c>
      <c r="E225" s="150">
        <v>13</v>
      </c>
      <c r="F225" s="60">
        <f t="shared" si="18"/>
        <v>14.875</v>
      </c>
      <c r="G225" s="61">
        <f t="shared" si="19"/>
        <v>44.625</v>
      </c>
      <c r="H225" s="250"/>
      <c r="I225" s="62">
        <f t="shared" si="20"/>
        <v>44.625</v>
      </c>
      <c r="J225" s="92"/>
      <c r="K225" s="62">
        <f t="shared" si="21"/>
        <v>44.625</v>
      </c>
      <c r="L225" s="64"/>
      <c r="M225" s="20" t="str">
        <f t="shared" si="22"/>
        <v>Juin</v>
      </c>
      <c r="N225" t="str">
        <f t="shared" si="23"/>
        <v>oui</v>
      </c>
      <c r="O225" s="151" t="s">
        <v>478</v>
      </c>
      <c r="P225" s="151" t="s">
        <v>479</v>
      </c>
      <c r="Q225" s="149"/>
      <c r="R225" s="250"/>
    </row>
    <row r="226" spans="1:18" ht="19.5" customHeight="1">
      <c r="A226" s="17">
        <v>219</v>
      </c>
      <c r="B226" s="123" t="s">
        <v>480</v>
      </c>
      <c r="C226" s="123" t="s">
        <v>481</v>
      </c>
      <c r="D226" s="152">
        <v>9.75</v>
      </c>
      <c r="E226" s="150">
        <v>6</v>
      </c>
      <c r="F226" s="60">
        <f t="shared" si="18"/>
        <v>7.875</v>
      </c>
      <c r="G226" s="61">
        <f t="shared" si="19"/>
        <v>23.625</v>
      </c>
      <c r="H226" s="250">
        <v>11.25</v>
      </c>
      <c r="I226" s="62">
        <f t="shared" si="20"/>
        <v>33.75</v>
      </c>
      <c r="J226" s="92"/>
      <c r="K226" s="62">
        <f t="shared" si="21"/>
        <v>33.75</v>
      </c>
      <c r="L226" s="64"/>
      <c r="M226" s="20" t="str">
        <f t="shared" si="22"/>
        <v>Synthèse</v>
      </c>
      <c r="N226" t="str">
        <f t="shared" si="23"/>
        <v>oui</v>
      </c>
      <c r="O226" s="151" t="s">
        <v>480</v>
      </c>
      <c r="P226" s="151" t="s">
        <v>481</v>
      </c>
      <c r="Q226" s="149" t="s">
        <v>1995</v>
      </c>
      <c r="R226" s="250">
        <v>11.25</v>
      </c>
    </row>
    <row r="227" spans="1:18" ht="19.5" customHeight="1">
      <c r="A227" s="17">
        <v>220</v>
      </c>
      <c r="B227" s="123" t="s">
        <v>482</v>
      </c>
      <c r="C227" s="123" t="s">
        <v>206</v>
      </c>
      <c r="D227" s="152">
        <v>15.75</v>
      </c>
      <c r="E227" s="150">
        <v>9</v>
      </c>
      <c r="F227" s="60">
        <f t="shared" si="18"/>
        <v>12.375</v>
      </c>
      <c r="G227" s="61">
        <f t="shared" si="19"/>
        <v>37.125</v>
      </c>
      <c r="H227" s="250"/>
      <c r="I227" s="62">
        <f t="shared" si="20"/>
        <v>37.125</v>
      </c>
      <c r="J227" s="92"/>
      <c r="K227" s="62">
        <f t="shared" si="21"/>
        <v>37.125</v>
      </c>
      <c r="L227" s="64"/>
      <c r="M227" s="20" t="str">
        <f t="shared" si="22"/>
        <v>Juin</v>
      </c>
      <c r="N227" t="str">
        <f t="shared" si="23"/>
        <v>oui</v>
      </c>
      <c r="O227" s="151" t="s">
        <v>482</v>
      </c>
      <c r="P227" s="151" t="s">
        <v>206</v>
      </c>
      <c r="Q227" s="149"/>
      <c r="R227" s="250"/>
    </row>
    <row r="228" spans="1:18" ht="19.5" customHeight="1">
      <c r="A228" s="17">
        <v>221</v>
      </c>
      <c r="B228" s="123" t="s">
        <v>483</v>
      </c>
      <c r="C228" s="123" t="s">
        <v>484</v>
      </c>
      <c r="D228" s="152">
        <v>12</v>
      </c>
      <c r="E228" s="150">
        <v>5</v>
      </c>
      <c r="F228" s="60">
        <f t="shared" si="18"/>
        <v>8.5</v>
      </c>
      <c r="G228" s="61">
        <f t="shared" si="19"/>
        <v>25.5</v>
      </c>
      <c r="H228" s="250">
        <v>12.5</v>
      </c>
      <c r="I228" s="62">
        <f t="shared" si="20"/>
        <v>37.5</v>
      </c>
      <c r="J228" s="92"/>
      <c r="K228" s="62">
        <f t="shared" si="21"/>
        <v>37.5</v>
      </c>
      <c r="L228" s="64"/>
      <c r="M228" s="20" t="str">
        <f t="shared" si="22"/>
        <v>Synthèse</v>
      </c>
      <c r="N228" t="str">
        <f t="shared" si="23"/>
        <v>oui</v>
      </c>
      <c r="O228" s="151" t="s">
        <v>483</v>
      </c>
      <c r="P228" s="151" t="s">
        <v>484</v>
      </c>
      <c r="Q228" s="149" t="s">
        <v>1062</v>
      </c>
      <c r="R228" s="250">
        <v>10.5</v>
      </c>
    </row>
    <row r="229" spans="1:18" ht="19.5" customHeight="1">
      <c r="A229" s="17">
        <v>222</v>
      </c>
      <c r="B229" s="123" t="s">
        <v>485</v>
      </c>
      <c r="C229" s="123" t="s">
        <v>291</v>
      </c>
      <c r="D229" s="154">
        <v>10.75</v>
      </c>
      <c r="E229" s="150">
        <v>6</v>
      </c>
      <c r="F229" s="60">
        <f t="shared" si="18"/>
        <v>8.375</v>
      </c>
      <c r="G229" s="61">
        <f t="shared" si="19"/>
        <v>25.125</v>
      </c>
      <c r="H229" s="250">
        <v>12</v>
      </c>
      <c r="I229" s="62">
        <f t="shared" si="20"/>
        <v>36</v>
      </c>
      <c r="J229" s="92"/>
      <c r="K229" s="62">
        <f t="shared" si="21"/>
        <v>36</v>
      </c>
      <c r="L229" s="64"/>
      <c r="M229" s="20" t="str">
        <f t="shared" si="22"/>
        <v>Synthèse</v>
      </c>
      <c r="N229" t="str">
        <f t="shared" si="23"/>
        <v>oui</v>
      </c>
      <c r="O229" s="151" t="s">
        <v>485</v>
      </c>
      <c r="P229" s="151" t="s">
        <v>291</v>
      </c>
      <c r="Q229" s="149" t="s">
        <v>1064</v>
      </c>
      <c r="R229" s="250">
        <v>9</v>
      </c>
    </row>
    <row r="230" spans="1:18" ht="19.5" customHeight="1" thickBot="1">
      <c r="A230" s="17">
        <v>223</v>
      </c>
      <c r="B230" s="123" t="s">
        <v>486</v>
      </c>
      <c r="C230" s="123" t="s">
        <v>487</v>
      </c>
      <c r="D230" s="152">
        <v>15</v>
      </c>
      <c r="E230" s="150">
        <v>10</v>
      </c>
      <c r="F230" s="60">
        <f t="shared" si="18"/>
        <v>12.5</v>
      </c>
      <c r="G230" s="61">
        <f t="shared" si="19"/>
        <v>37.5</v>
      </c>
      <c r="H230" s="251"/>
      <c r="I230" s="62">
        <f t="shared" si="20"/>
        <v>37.5</v>
      </c>
      <c r="J230" s="92"/>
      <c r="K230" s="62">
        <f t="shared" si="21"/>
        <v>37.5</v>
      </c>
      <c r="L230" s="64"/>
      <c r="M230" s="20" t="str">
        <f t="shared" si="22"/>
        <v>Juin</v>
      </c>
      <c r="N230" t="str">
        <f t="shared" si="23"/>
        <v>oui</v>
      </c>
      <c r="O230" s="151" t="s">
        <v>486</v>
      </c>
      <c r="P230" s="151" t="s">
        <v>487</v>
      </c>
      <c r="Q230" s="149"/>
      <c r="R230" s="251"/>
    </row>
    <row r="231" spans="1:18" ht="19.5" customHeight="1">
      <c r="A231" s="17">
        <v>224</v>
      </c>
      <c r="B231" s="123" t="s">
        <v>488</v>
      </c>
      <c r="C231" s="123" t="s">
        <v>489</v>
      </c>
      <c r="D231" s="152">
        <v>14.5</v>
      </c>
      <c r="E231" s="150">
        <v>12</v>
      </c>
      <c r="F231" s="60">
        <f t="shared" si="18"/>
        <v>13.25</v>
      </c>
      <c r="G231" s="61">
        <f t="shared" si="19"/>
        <v>39.75</v>
      </c>
      <c r="H231" s="250"/>
      <c r="I231" s="62">
        <f t="shared" si="20"/>
        <v>39.75</v>
      </c>
      <c r="J231" s="92"/>
      <c r="K231" s="62">
        <f t="shared" si="21"/>
        <v>39.75</v>
      </c>
      <c r="L231" s="64"/>
      <c r="M231" s="20" t="str">
        <f t="shared" si="22"/>
        <v>Juin</v>
      </c>
      <c r="N231" t="str">
        <f t="shared" si="23"/>
        <v>oui</v>
      </c>
      <c r="O231" s="151" t="s">
        <v>488</v>
      </c>
      <c r="P231" s="151" t="s">
        <v>489</v>
      </c>
      <c r="Q231" s="149"/>
      <c r="R231" s="250"/>
    </row>
    <row r="232" spans="1:18" ht="19.5" customHeight="1">
      <c r="A232" s="17">
        <v>225</v>
      </c>
      <c r="B232" s="123" t="s">
        <v>488</v>
      </c>
      <c r="C232" s="123" t="s">
        <v>779</v>
      </c>
      <c r="D232" s="152">
        <v>13.5</v>
      </c>
      <c r="E232" s="150">
        <v>6</v>
      </c>
      <c r="F232" s="60">
        <f t="shared" si="18"/>
        <v>9.75</v>
      </c>
      <c r="G232" s="61">
        <f t="shared" si="19"/>
        <v>29.25</v>
      </c>
      <c r="H232" s="250">
        <v>15.25</v>
      </c>
      <c r="I232" s="62">
        <f t="shared" si="20"/>
        <v>45.75</v>
      </c>
      <c r="J232" s="92"/>
      <c r="K232" s="62">
        <f t="shared" si="21"/>
        <v>45.75</v>
      </c>
      <c r="L232" s="64"/>
      <c r="M232" s="20" t="str">
        <f t="shared" si="22"/>
        <v>Synthèse</v>
      </c>
      <c r="N232" t="str">
        <f t="shared" si="23"/>
        <v>oui</v>
      </c>
      <c r="O232" s="151" t="s">
        <v>488</v>
      </c>
      <c r="P232" s="151" t="s">
        <v>779</v>
      </c>
      <c r="Q232" s="149" t="s">
        <v>1053</v>
      </c>
      <c r="R232" s="250">
        <v>15.25</v>
      </c>
    </row>
    <row r="233" spans="1:18" ht="19.5" customHeight="1">
      <c r="A233" s="17">
        <v>226</v>
      </c>
      <c r="B233" s="123" t="s">
        <v>491</v>
      </c>
      <c r="C233" s="123" t="s">
        <v>492</v>
      </c>
      <c r="D233" s="152">
        <v>15.75</v>
      </c>
      <c r="E233" s="150">
        <v>13</v>
      </c>
      <c r="F233" s="60">
        <f t="shared" si="18"/>
        <v>14.375</v>
      </c>
      <c r="G233" s="61">
        <f t="shared" si="19"/>
        <v>43.125</v>
      </c>
      <c r="H233" s="250"/>
      <c r="I233" s="62">
        <f t="shared" si="20"/>
        <v>43.125</v>
      </c>
      <c r="J233" s="92"/>
      <c r="K233" s="62">
        <f t="shared" si="21"/>
        <v>43.125</v>
      </c>
      <c r="L233" s="64"/>
      <c r="M233" s="20" t="str">
        <f t="shared" si="22"/>
        <v>Juin</v>
      </c>
      <c r="N233" t="str">
        <f t="shared" si="23"/>
        <v>oui</v>
      </c>
      <c r="O233" s="151" t="s">
        <v>491</v>
      </c>
      <c r="P233" s="151" t="s">
        <v>492</v>
      </c>
      <c r="Q233" s="149"/>
      <c r="R233" s="250"/>
    </row>
    <row r="234" spans="1:18" ht="19.5" customHeight="1">
      <c r="A234" s="17">
        <v>227</v>
      </c>
      <c r="B234" s="123" t="s">
        <v>493</v>
      </c>
      <c r="C234" s="123" t="s">
        <v>67</v>
      </c>
      <c r="D234" s="152">
        <v>17</v>
      </c>
      <c r="E234" s="150">
        <v>15</v>
      </c>
      <c r="F234" s="60">
        <f t="shared" si="18"/>
        <v>16</v>
      </c>
      <c r="G234" s="61">
        <f t="shared" si="19"/>
        <v>48</v>
      </c>
      <c r="H234" s="250"/>
      <c r="I234" s="62">
        <f t="shared" si="20"/>
        <v>48</v>
      </c>
      <c r="J234" s="92"/>
      <c r="K234" s="62">
        <f t="shared" si="21"/>
        <v>48</v>
      </c>
      <c r="L234" s="64"/>
      <c r="M234" s="20" t="str">
        <f t="shared" si="22"/>
        <v>Juin</v>
      </c>
      <c r="N234" t="str">
        <f t="shared" si="23"/>
        <v>oui</v>
      </c>
      <c r="O234" s="151" t="s">
        <v>493</v>
      </c>
      <c r="P234" s="151" t="s">
        <v>67</v>
      </c>
      <c r="Q234" s="149"/>
      <c r="R234" s="250"/>
    </row>
    <row r="235" spans="1:18" ht="19.5" customHeight="1">
      <c r="A235" s="17">
        <v>228</v>
      </c>
      <c r="B235" s="123" t="s">
        <v>494</v>
      </c>
      <c r="C235" s="123" t="s">
        <v>495</v>
      </c>
      <c r="D235" s="152">
        <v>12</v>
      </c>
      <c r="E235" s="150">
        <v>4</v>
      </c>
      <c r="F235" s="60">
        <f t="shared" si="18"/>
        <v>8</v>
      </c>
      <c r="G235" s="61">
        <f t="shared" si="19"/>
        <v>24</v>
      </c>
      <c r="H235" s="250">
        <v>12.25</v>
      </c>
      <c r="I235" s="62">
        <f t="shared" si="20"/>
        <v>36.75</v>
      </c>
      <c r="J235" s="92"/>
      <c r="K235" s="62">
        <f t="shared" si="21"/>
        <v>36.75</v>
      </c>
      <c r="L235" s="64"/>
      <c r="M235" s="20" t="str">
        <f t="shared" si="22"/>
        <v>Synthèse</v>
      </c>
      <c r="N235" t="str">
        <f t="shared" si="23"/>
        <v>oui</v>
      </c>
      <c r="O235" s="151" t="s">
        <v>494</v>
      </c>
      <c r="P235" s="151" t="s">
        <v>495</v>
      </c>
      <c r="Q235" s="149" t="s">
        <v>1996</v>
      </c>
      <c r="R235" s="250">
        <v>12.25</v>
      </c>
    </row>
    <row r="236" spans="1:18" ht="19.5" customHeight="1">
      <c r="A236" s="17">
        <v>229</v>
      </c>
      <c r="B236" s="123" t="s">
        <v>496</v>
      </c>
      <c r="C236" s="123" t="s">
        <v>497</v>
      </c>
      <c r="D236" s="152">
        <v>11.25</v>
      </c>
      <c r="E236" s="150">
        <v>9</v>
      </c>
      <c r="F236" s="60">
        <f t="shared" si="18"/>
        <v>10.125</v>
      </c>
      <c r="G236" s="61">
        <f t="shared" si="19"/>
        <v>30.375</v>
      </c>
      <c r="H236" s="250"/>
      <c r="I236" s="62">
        <f t="shared" si="20"/>
        <v>30.375</v>
      </c>
      <c r="J236" s="92"/>
      <c r="K236" s="62">
        <f t="shared" si="21"/>
        <v>30.375</v>
      </c>
      <c r="L236" s="64"/>
      <c r="M236" s="20" t="str">
        <f t="shared" si="22"/>
        <v>Juin</v>
      </c>
      <c r="N236" t="str">
        <f t="shared" si="23"/>
        <v>oui</v>
      </c>
      <c r="O236" s="151" t="s">
        <v>496</v>
      </c>
      <c r="P236" s="151" t="s">
        <v>497</v>
      </c>
      <c r="Q236" s="149"/>
      <c r="R236" s="250"/>
    </row>
    <row r="237" spans="1:18" ht="19.5" customHeight="1">
      <c r="A237" s="17">
        <v>230</v>
      </c>
      <c r="B237" s="123" t="s">
        <v>498</v>
      </c>
      <c r="C237" s="123" t="s">
        <v>397</v>
      </c>
      <c r="D237" s="152">
        <v>13.5</v>
      </c>
      <c r="E237" s="150">
        <v>13</v>
      </c>
      <c r="F237" s="60">
        <f t="shared" si="18"/>
        <v>13.25</v>
      </c>
      <c r="G237" s="61">
        <f t="shared" si="19"/>
        <v>39.75</v>
      </c>
      <c r="H237" s="250"/>
      <c r="I237" s="62">
        <f t="shared" si="20"/>
        <v>39.75</v>
      </c>
      <c r="J237" s="92"/>
      <c r="K237" s="62">
        <f t="shared" si="21"/>
        <v>39.75</v>
      </c>
      <c r="L237" s="64"/>
      <c r="M237" s="20" t="str">
        <f t="shared" si="22"/>
        <v>Juin</v>
      </c>
      <c r="N237" t="str">
        <f t="shared" si="23"/>
        <v>oui</v>
      </c>
      <c r="O237" s="151" t="s">
        <v>498</v>
      </c>
      <c r="P237" s="151" t="s">
        <v>397</v>
      </c>
      <c r="Q237" s="149"/>
      <c r="R237" s="250"/>
    </row>
    <row r="238" spans="1:18" ht="19.5" customHeight="1">
      <c r="A238" s="17">
        <v>231</v>
      </c>
      <c r="B238" s="123" t="s">
        <v>114</v>
      </c>
      <c r="C238" s="123" t="s">
        <v>477</v>
      </c>
      <c r="D238" s="152">
        <v>11.5</v>
      </c>
      <c r="E238" s="150">
        <v>8</v>
      </c>
      <c r="F238" s="60">
        <f t="shared" si="18"/>
        <v>9.75</v>
      </c>
      <c r="G238" s="61">
        <f t="shared" si="19"/>
        <v>29.25</v>
      </c>
      <c r="H238" s="250">
        <v>4.75</v>
      </c>
      <c r="I238" s="62">
        <f t="shared" si="20"/>
        <v>29.25</v>
      </c>
      <c r="J238" s="92"/>
      <c r="K238" s="62">
        <f t="shared" si="21"/>
        <v>29.25</v>
      </c>
      <c r="L238" s="64"/>
      <c r="M238" s="20" t="str">
        <f t="shared" si="22"/>
        <v>Synthèse</v>
      </c>
      <c r="N238" t="str">
        <f t="shared" si="23"/>
        <v>oui</v>
      </c>
      <c r="O238" s="151" t="s">
        <v>114</v>
      </c>
      <c r="P238" s="151" t="s">
        <v>477</v>
      </c>
      <c r="Q238" s="149" t="s">
        <v>1052</v>
      </c>
      <c r="R238" s="250">
        <v>4.75</v>
      </c>
    </row>
    <row r="239" spans="1:18" ht="19.5" customHeight="1">
      <c r="A239" s="17">
        <v>232</v>
      </c>
      <c r="B239" s="123" t="s">
        <v>499</v>
      </c>
      <c r="C239" s="123" t="s">
        <v>500</v>
      </c>
      <c r="D239" s="152">
        <v>9</v>
      </c>
      <c r="E239" s="150">
        <v>3</v>
      </c>
      <c r="F239" s="60">
        <f t="shared" si="18"/>
        <v>6</v>
      </c>
      <c r="G239" s="61">
        <f t="shared" si="19"/>
        <v>18</v>
      </c>
      <c r="H239" s="250">
        <v>11</v>
      </c>
      <c r="I239" s="62">
        <f t="shared" si="20"/>
        <v>33</v>
      </c>
      <c r="J239" s="92"/>
      <c r="K239" s="62">
        <f t="shared" si="21"/>
        <v>33</v>
      </c>
      <c r="L239" s="64"/>
      <c r="M239" s="20" t="str">
        <f t="shared" si="22"/>
        <v>Synthèse</v>
      </c>
      <c r="N239" t="str">
        <f t="shared" si="23"/>
        <v>oui</v>
      </c>
      <c r="O239" s="151" t="s">
        <v>499</v>
      </c>
      <c r="P239" s="151" t="s">
        <v>500</v>
      </c>
      <c r="Q239" s="149" t="s">
        <v>1997</v>
      </c>
      <c r="R239" s="250">
        <v>11</v>
      </c>
    </row>
    <row r="240" spans="1:18" ht="19.5" customHeight="1">
      <c r="A240" s="17">
        <v>233</v>
      </c>
      <c r="B240" s="123" t="s">
        <v>501</v>
      </c>
      <c r="C240" s="123" t="s">
        <v>67</v>
      </c>
      <c r="D240" s="152">
        <v>15.25</v>
      </c>
      <c r="E240" s="150">
        <v>9</v>
      </c>
      <c r="F240" s="60">
        <f t="shared" si="18"/>
        <v>12.125</v>
      </c>
      <c r="G240" s="61">
        <f t="shared" si="19"/>
        <v>36.375</v>
      </c>
      <c r="H240" s="250"/>
      <c r="I240" s="62">
        <f t="shared" si="20"/>
        <v>36.375</v>
      </c>
      <c r="J240" s="92"/>
      <c r="K240" s="62">
        <f t="shared" si="21"/>
        <v>36.375</v>
      </c>
      <c r="L240" s="64"/>
      <c r="M240" s="20" t="str">
        <f t="shared" si="22"/>
        <v>Juin</v>
      </c>
      <c r="N240" t="str">
        <f t="shared" si="23"/>
        <v>oui</v>
      </c>
      <c r="O240" s="151" t="s">
        <v>501</v>
      </c>
      <c r="P240" s="151" t="s">
        <v>67</v>
      </c>
      <c r="Q240" s="149"/>
      <c r="R240" s="250"/>
    </row>
    <row r="241" spans="1:18" ht="19.5" customHeight="1">
      <c r="A241" s="17">
        <v>234</v>
      </c>
      <c r="B241" s="123" t="s">
        <v>502</v>
      </c>
      <c r="C241" s="123" t="s">
        <v>503</v>
      </c>
      <c r="D241" s="152">
        <v>11</v>
      </c>
      <c r="E241" s="150">
        <v>7</v>
      </c>
      <c r="F241" s="60">
        <f t="shared" si="18"/>
        <v>9</v>
      </c>
      <c r="G241" s="61">
        <f t="shared" si="19"/>
        <v>27</v>
      </c>
      <c r="H241" s="250">
        <v>9.75</v>
      </c>
      <c r="I241" s="62">
        <f t="shared" si="20"/>
        <v>29.25</v>
      </c>
      <c r="J241" s="92"/>
      <c r="K241" s="62">
        <f t="shared" si="21"/>
        <v>29.25</v>
      </c>
      <c r="L241" s="64"/>
      <c r="M241" s="20" t="str">
        <f t="shared" si="22"/>
        <v>Synthèse</v>
      </c>
      <c r="N241" t="str">
        <f t="shared" si="23"/>
        <v>oui</v>
      </c>
      <c r="O241" s="151" t="s">
        <v>502</v>
      </c>
      <c r="P241" s="151" t="s">
        <v>503</v>
      </c>
      <c r="Q241" s="149" t="s">
        <v>1159</v>
      </c>
      <c r="R241" s="250">
        <v>9.75</v>
      </c>
    </row>
    <row r="242" spans="1:18" ht="19.5" customHeight="1">
      <c r="A242" s="17">
        <v>235</v>
      </c>
      <c r="B242" s="123" t="s">
        <v>504</v>
      </c>
      <c r="C242" s="123" t="s">
        <v>505</v>
      </c>
      <c r="D242" s="152">
        <v>10</v>
      </c>
      <c r="E242" s="150">
        <v>9</v>
      </c>
      <c r="F242" s="60">
        <f t="shared" si="18"/>
        <v>9.5</v>
      </c>
      <c r="G242" s="61">
        <f t="shared" si="19"/>
        <v>28.5</v>
      </c>
      <c r="H242" s="250">
        <v>15</v>
      </c>
      <c r="I242" s="62">
        <f t="shared" si="20"/>
        <v>45</v>
      </c>
      <c r="J242" s="92"/>
      <c r="K242" s="62">
        <f t="shared" si="21"/>
        <v>45</v>
      </c>
      <c r="L242" s="64"/>
      <c r="M242" s="20" t="str">
        <f t="shared" si="22"/>
        <v>Synthèse</v>
      </c>
      <c r="N242" t="str">
        <f t="shared" si="23"/>
        <v>oui</v>
      </c>
      <c r="O242" s="151" t="s">
        <v>504</v>
      </c>
      <c r="P242" s="151" t="s">
        <v>505</v>
      </c>
      <c r="Q242" s="149" t="s">
        <v>1073</v>
      </c>
      <c r="R242" s="250">
        <v>15</v>
      </c>
    </row>
    <row r="243" spans="1:18" ht="19.5" customHeight="1">
      <c r="A243" s="17">
        <v>236</v>
      </c>
      <c r="B243" s="123" t="s">
        <v>506</v>
      </c>
      <c r="C243" s="123" t="s">
        <v>500</v>
      </c>
      <c r="D243" s="152">
        <v>11.75</v>
      </c>
      <c r="E243" s="150">
        <v>5</v>
      </c>
      <c r="F243" s="60">
        <f t="shared" si="18"/>
        <v>8.375</v>
      </c>
      <c r="G243" s="61">
        <f t="shared" si="19"/>
        <v>25.125</v>
      </c>
      <c r="H243" s="250">
        <v>9</v>
      </c>
      <c r="I243" s="62">
        <f t="shared" si="20"/>
        <v>27</v>
      </c>
      <c r="J243" s="92"/>
      <c r="K243" s="62">
        <f t="shared" si="21"/>
        <v>27</v>
      </c>
      <c r="L243" s="64"/>
      <c r="M243" s="20" t="str">
        <f t="shared" si="22"/>
        <v>Synthèse</v>
      </c>
      <c r="N243" t="str">
        <f t="shared" si="23"/>
        <v>oui</v>
      </c>
      <c r="O243" s="151" t="s">
        <v>506</v>
      </c>
      <c r="P243" s="151" t="s">
        <v>500</v>
      </c>
      <c r="Q243" s="149" t="s">
        <v>1049</v>
      </c>
      <c r="R243" s="250">
        <v>9</v>
      </c>
    </row>
    <row r="244" spans="1:18" ht="19.5" customHeight="1">
      <c r="A244" s="17">
        <v>237</v>
      </c>
      <c r="B244" s="123" t="s">
        <v>507</v>
      </c>
      <c r="C244" s="123" t="s">
        <v>508</v>
      </c>
      <c r="D244" s="152">
        <v>13.25</v>
      </c>
      <c r="E244" s="150">
        <v>11</v>
      </c>
      <c r="F244" s="60">
        <f t="shared" si="18"/>
        <v>12.125</v>
      </c>
      <c r="G244" s="61">
        <f t="shared" si="19"/>
        <v>36.375</v>
      </c>
      <c r="H244" s="250"/>
      <c r="I244" s="62">
        <f t="shared" si="20"/>
        <v>36.375</v>
      </c>
      <c r="J244" s="92"/>
      <c r="K244" s="62">
        <f t="shared" si="21"/>
        <v>36.375</v>
      </c>
      <c r="L244" s="64"/>
      <c r="M244" s="20" t="str">
        <f t="shared" si="22"/>
        <v>Juin</v>
      </c>
      <c r="N244" t="str">
        <f t="shared" si="23"/>
        <v>oui</v>
      </c>
      <c r="O244" s="151" t="s">
        <v>507</v>
      </c>
      <c r="P244" s="151" t="s">
        <v>508</v>
      </c>
      <c r="Q244" s="149"/>
      <c r="R244" s="250"/>
    </row>
    <row r="245" spans="1:18" ht="19.5" customHeight="1">
      <c r="A245" s="17">
        <v>238</v>
      </c>
      <c r="B245" s="123" t="s">
        <v>509</v>
      </c>
      <c r="C245" s="123" t="s">
        <v>510</v>
      </c>
      <c r="D245" s="152">
        <v>16.5</v>
      </c>
      <c r="E245" s="150">
        <v>13</v>
      </c>
      <c r="F245" s="60">
        <f t="shared" si="18"/>
        <v>14.75</v>
      </c>
      <c r="G245" s="61">
        <f t="shared" si="19"/>
        <v>44.25</v>
      </c>
      <c r="H245" s="250"/>
      <c r="I245" s="62">
        <f t="shared" si="20"/>
        <v>44.25</v>
      </c>
      <c r="J245" s="92"/>
      <c r="K245" s="62">
        <f t="shared" si="21"/>
        <v>44.25</v>
      </c>
      <c r="L245" s="64"/>
      <c r="M245" s="20" t="str">
        <f t="shared" si="22"/>
        <v>Juin</v>
      </c>
      <c r="N245" t="str">
        <f t="shared" si="23"/>
        <v>oui</v>
      </c>
      <c r="O245" s="151" t="s">
        <v>509</v>
      </c>
      <c r="P245" s="151" t="s">
        <v>510</v>
      </c>
      <c r="Q245" s="149"/>
      <c r="R245" s="250"/>
    </row>
    <row r="246" spans="1:18" ht="19.5" customHeight="1">
      <c r="A246" s="17">
        <v>239</v>
      </c>
      <c r="B246" s="123" t="s">
        <v>511</v>
      </c>
      <c r="C246" s="123" t="s">
        <v>512</v>
      </c>
      <c r="D246" s="152">
        <v>13</v>
      </c>
      <c r="E246" s="150">
        <v>9</v>
      </c>
      <c r="F246" s="60">
        <f t="shared" si="18"/>
        <v>11</v>
      </c>
      <c r="G246" s="61">
        <f t="shared" si="19"/>
        <v>33</v>
      </c>
      <c r="H246" s="250"/>
      <c r="I246" s="62">
        <f t="shared" si="20"/>
        <v>33</v>
      </c>
      <c r="J246" s="92"/>
      <c r="K246" s="62">
        <f t="shared" si="21"/>
        <v>33</v>
      </c>
      <c r="L246" s="64"/>
      <c r="M246" s="20" t="str">
        <f t="shared" si="22"/>
        <v>Juin</v>
      </c>
      <c r="N246" t="str">
        <f t="shared" si="23"/>
        <v>oui</v>
      </c>
      <c r="O246" s="151" t="s">
        <v>511</v>
      </c>
      <c r="P246" s="151" t="s">
        <v>512</v>
      </c>
      <c r="Q246" s="149"/>
      <c r="R246" s="250"/>
    </row>
    <row r="247" spans="1:18" ht="19.5" customHeight="1">
      <c r="A247" s="17">
        <v>240</v>
      </c>
      <c r="B247" s="123" t="s">
        <v>513</v>
      </c>
      <c r="C247" s="123" t="s">
        <v>514</v>
      </c>
      <c r="D247" s="152">
        <v>12.75</v>
      </c>
      <c r="E247" s="150">
        <v>11</v>
      </c>
      <c r="F247" s="60">
        <f t="shared" si="18"/>
        <v>11.875</v>
      </c>
      <c r="G247" s="61">
        <f t="shared" si="19"/>
        <v>35.625</v>
      </c>
      <c r="H247" s="250"/>
      <c r="I247" s="62">
        <f t="shared" si="20"/>
        <v>35.625</v>
      </c>
      <c r="J247" s="92"/>
      <c r="K247" s="62">
        <f t="shared" si="21"/>
        <v>35.625</v>
      </c>
      <c r="L247" s="64"/>
      <c r="M247" s="20" t="str">
        <f t="shared" si="22"/>
        <v>Juin</v>
      </c>
      <c r="N247" t="str">
        <f t="shared" si="23"/>
        <v>oui</v>
      </c>
      <c r="O247" s="151" t="s">
        <v>513</v>
      </c>
      <c r="P247" s="151" t="s">
        <v>514</v>
      </c>
      <c r="Q247" s="149"/>
      <c r="R247" s="250"/>
    </row>
    <row r="248" spans="1:18" ht="19.5" customHeight="1">
      <c r="A248" s="17">
        <v>241</v>
      </c>
      <c r="B248" s="123" t="s">
        <v>115</v>
      </c>
      <c r="C248" s="123" t="s">
        <v>515</v>
      </c>
      <c r="D248" s="152">
        <v>10</v>
      </c>
      <c r="E248" s="150">
        <v>4</v>
      </c>
      <c r="F248" s="60">
        <f t="shared" si="18"/>
        <v>7</v>
      </c>
      <c r="G248" s="61">
        <f t="shared" si="19"/>
        <v>21</v>
      </c>
      <c r="H248" s="250">
        <v>12.75</v>
      </c>
      <c r="I248" s="62">
        <f t="shared" si="20"/>
        <v>38.25</v>
      </c>
      <c r="J248" s="92"/>
      <c r="K248" s="62">
        <f t="shared" si="21"/>
        <v>38.25</v>
      </c>
      <c r="L248" s="64"/>
      <c r="M248" s="20" t="str">
        <f t="shared" si="22"/>
        <v>Synthèse</v>
      </c>
      <c r="N248" t="str">
        <f t="shared" si="23"/>
        <v>oui</v>
      </c>
      <c r="O248" s="151" t="s">
        <v>115</v>
      </c>
      <c r="P248" s="151" t="s">
        <v>515</v>
      </c>
      <c r="Q248" s="149" t="s">
        <v>1998</v>
      </c>
      <c r="R248" s="250">
        <v>12.75</v>
      </c>
    </row>
    <row r="249" spans="1:18" ht="19.5" customHeight="1">
      <c r="A249" s="17">
        <v>242</v>
      </c>
      <c r="B249" s="123" t="s">
        <v>780</v>
      </c>
      <c r="C249" s="123" t="s">
        <v>516</v>
      </c>
      <c r="D249" s="152">
        <v>16.75</v>
      </c>
      <c r="E249" s="150">
        <v>11</v>
      </c>
      <c r="F249" s="60">
        <f t="shared" si="18"/>
        <v>13.875</v>
      </c>
      <c r="G249" s="61">
        <f t="shared" si="19"/>
        <v>41.625</v>
      </c>
      <c r="H249" s="250"/>
      <c r="I249" s="62">
        <f t="shared" si="20"/>
        <v>41.625</v>
      </c>
      <c r="J249" s="92"/>
      <c r="K249" s="62">
        <f t="shared" si="21"/>
        <v>41.625</v>
      </c>
      <c r="L249" s="64"/>
      <c r="M249" s="20" t="str">
        <f t="shared" si="22"/>
        <v>Juin</v>
      </c>
      <c r="N249" t="str">
        <f t="shared" si="23"/>
        <v>oui</v>
      </c>
      <c r="O249" s="151" t="s">
        <v>780</v>
      </c>
      <c r="P249" s="151" t="s">
        <v>516</v>
      </c>
      <c r="Q249" s="149"/>
      <c r="R249" s="250"/>
    </row>
    <row r="250" spans="1:18" ht="19.5" customHeight="1">
      <c r="A250" s="17">
        <v>243</v>
      </c>
      <c r="B250" s="123" t="s">
        <v>517</v>
      </c>
      <c r="C250" s="123" t="s">
        <v>518</v>
      </c>
      <c r="D250" s="152">
        <v>9.5</v>
      </c>
      <c r="E250" s="150">
        <v>10</v>
      </c>
      <c r="F250" s="60">
        <f t="shared" si="18"/>
        <v>9.75</v>
      </c>
      <c r="G250" s="61">
        <f t="shared" si="19"/>
        <v>29.25</v>
      </c>
      <c r="H250" s="250">
        <v>13.5</v>
      </c>
      <c r="I250" s="62">
        <f t="shared" si="20"/>
        <v>40.5</v>
      </c>
      <c r="J250" s="92"/>
      <c r="K250" s="62">
        <f t="shared" si="21"/>
        <v>40.5</v>
      </c>
      <c r="L250" s="64"/>
      <c r="M250" s="20" t="str">
        <f t="shared" si="22"/>
        <v>Synthèse</v>
      </c>
      <c r="N250" t="str">
        <f t="shared" si="23"/>
        <v>oui</v>
      </c>
      <c r="O250" s="151" t="s">
        <v>517</v>
      </c>
      <c r="P250" s="151" t="s">
        <v>518</v>
      </c>
      <c r="Q250" s="149" t="s">
        <v>1060</v>
      </c>
      <c r="R250" s="250">
        <v>13.5</v>
      </c>
    </row>
    <row r="251" spans="1:18" ht="19.5" customHeight="1">
      <c r="A251" s="17">
        <v>244</v>
      </c>
      <c r="B251" s="123" t="s">
        <v>116</v>
      </c>
      <c r="C251" s="123" t="s">
        <v>519</v>
      </c>
      <c r="D251" s="152">
        <v>13.75</v>
      </c>
      <c r="E251" s="150">
        <v>5</v>
      </c>
      <c r="F251" s="60">
        <f t="shared" si="18"/>
        <v>9.375</v>
      </c>
      <c r="G251" s="61">
        <f t="shared" si="19"/>
        <v>28.125</v>
      </c>
      <c r="H251" s="250">
        <v>12.5</v>
      </c>
      <c r="I251" s="62">
        <f t="shared" si="20"/>
        <v>37.5</v>
      </c>
      <c r="J251" s="92"/>
      <c r="K251" s="62">
        <f t="shared" si="21"/>
        <v>37.5</v>
      </c>
      <c r="L251" s="64"/>
      <c r="M251" s="20" t="str">
        <f t="shared" si="22"/>
        <v>Synthèse</v>
      </c>
      <c r="N251" t="str">
        <f t="shared" si="23"/>
        <v>oui</v>
      </c>
      <c r="O251" s="151" t="s">
        <v>116</v>
      </c>
      <c r="P251" s="151" t="s">
        <v>519</v>
      </c>
      <c r="Q251" s="149" t="s">
        <v>1123</v>
      </c>
      <c r="R251" s="250">
        <v>12.5</v>
      </c>
    </row>
    <row r="252" spans="1:18" ht="19.5" customHeight="1">
      <c r="A252" s="17">
        <v>245</v>
      </c>
      <c r="B252" s="123" t="s">
        <v>520</v>
      </c>
      <c r="C252" s="123" t="s">
        <v>215</v>
      </c>
      <c r="D252" s="152">
        <v>15.5</v>
      </c>
      <c r="E252" s="150">
        <v>10</v>
      </c>
      <c r="F252" s="60">
        <f t="shared" si="18"/>
        <v>12.75</v>
      </c>
      <c r="G252" s="61">
        <f t="shared" si="19"/>
        <v>38.25</v>
      </c>
      <c r="H252" s="250"/>
      <c r="I252" s="62">
        <f t="shared" si="20"/>
        <v>38.25</v>
      </c>
      <c r="J252" s="92"/>
      <c r="K252" s="62">
        <f t="shared" si="21"/>
        <v>38.25</v>
      </c>
      <c r="L252" s="64"/>
      <c r="M252" s="20" t="str">
        <f t="shared" si="22"/>
        <v>Juin</v>
      </c>
      <c r="N252" t="str">
        <f t="shared" si="23"/>
        <v>oui</v>
      </c>
      <c r="O252" s="151" t="s">
        <v>520</v>
      </c>
      <c r="P252" s="151" t="s">
        <v>215</v>
      </c>
      <c r="Q252" s="149"/>
      <c r="R252" s="250"/>
    </row>
    <row r="253" spans="1:18" ht="19.5" customHeight="1">
      <c r="A253" s="17">
        <v>246</v>
      </c>
      <c r="B253" s="123" t="s">
        <v>521</v>
      </c>
      <c r="C253" s="123" t="s">
        <v>522</v>
      </c>
      <c r="D253" s="152">
        <v>14.5</v>
      </c>
      <c r="E253" s="150">
        <v>4</v>
      </c>
      <c r="F253" s="60">
        <f t="shared" si="18"/>
        <v>9.25</v>
      </c>
      <c r="G253" s="61">
        <f t="shared" si="19"/>
        <v>27.75</v>
      </c>
      <c r="H253" s="250">
        <v>13.25</v>
      </c>
      <c r="I253" s="62">
        <f t="shared" si="20"/>
        <v>39.75</v>
      </c>
      <c r="J253" s="92"/>
      <c r="K253" s="62">
        <f t="shared" si="21"/>
        <v>39.75</v>
      </c>
      <c r="L253" s="64"/>
      <c r="M253" s="20" t="str">
        <f t="shared" si="22"/>
        <v>Synthèse</v>
      </c>
      <c r="N253" t="str">
        <f t="shared" si="23"/>
        <v>oui</v>
      </c>
      <c r="O253" s="151" t="s">
        <v>521</v>
      </c>
      <c r="P253" s="151" t="s">
        <v>522</v>
      </c>
      <c r="Q253" s="149" t="s">
        <v>1057</v>
      </c>
      <c r="R253" s="250">
        <v>13.25</v>
      </c>
    </row>
    <row r="254" spans="1:18" ht="19.5" customHeight="1">
      <c r="A254" s="17">
        <v>247</v>
      </c>
      <c r="B254" s="123" t="s">
        <v>523</v>
      </c>
      <c r="C254" s="123" t="s">
        <v>61</v>
      </c>
      <c r="D254" s="51">
        <v>16.5</v>
      </c>
      <c r="E254" s="150">
        <v>2</v>
      </c>
      <c r="F254" s="60">
        <f t="shared" si="18"/>
        <v>9.25</v>
      </c>
      <c r="G254" s="61">
        <f t="shared" si="19"/>
        <v>27.75</v>
      </c>
      <c r="H254" s="250"/>
      <c r="I254" s="62">
        <f t="shared" si="20"/>
        <v>27.75</v>
      </c>
      <c r="J254" s="92"/>
      <c r="K254" s="62">
        <f t="shared" si="21"/>
        <v>27.75</v>
      </c>
      <c r="L254" s="64"/>
      <c r="M254" s="20" t="str">
        <f t="shared" si="22"/>
        <v>Juin</v>
      </c>
      <c r="N254" t="str">
        <f t="shared" si="23"/>
        <v>oui</v>
      </c>
      <c r="O254" s="151" t="s">
        <v>523</v>
      </c>
      <c r="P254" s="151" t="s">
        <v>61</v>
      </c>
      <c r="Q254" s="149"/>
      <c r="R254" s="250"/>
    </row>
    <row r="255" spans="1:18" ht="19.5" customHeight="1">
      <c r="A255" s="17">
        <v>248</v>
      </c>
      <c r="B255" s="123" t="s">
        <v>524</v>
      </c>
      <c r="C255" s="123" t="s">
        <v>425</v>
      </c>
      <c r="D255" s="152">
        <v>12.75</v>
      </c>
      <c r="E255" s="150">
        <v>4</v>
      </c>
      <c r="F255" s="60">
        <f t="shared" si="18"/>
        <v>8.375</v>
      </c>
      <c r="G255" s="61">
        <f t="shared" si="19"/>
        <v>25.125</v>
      </c>
      <c r="H255" s="250">
        <v>9.75</v>
      </c>
      <c r="I255" s="62">
        <f t="shared" si="20"/>
        <v>29.25</v>
      </c>
      <c r="J255" s="92"/>
      <c r="K255" s="62">
        <f t="shared" si="21"/>
        <v>29.25</v>
      </c>
      <c r="L255" s="64"/>
      <c r="M255" s="20" t="str">
        <f t="shared" si="22"/>
        <v>Synthèse</v>
      </c>
      <c r="N255" t="str">
        <f t="shared" si="23"/>
        <v>oui</v>
      </c>
      <c r="O255" s="151" t="s">
        <v>524</v>
      </c>
      <c r="P255" s="151" t="s">
        <v>425</v>
      </c>
      <c r="Q255" s="149" t="s">
        <v>1152</v>
      </c>
      <c r="R255" s="250">
        <v>9.75</v>
      </c>
    </row>
    <row r="256" spans="1:18" ht="19.5" customHeight="1">
      <c r="A256" s="17">
        <v>249</v>
      </c>
      <c r="B256" s="123" t="s">
        <v>525</v>
      </c>
      <c r="C256" s="123" t="s">
        <v>359</v>
      </c>
      <c r="D256" s="152">
        <v>11</v>
      </c>
      <c r="E256" s="150">
        <v>9</v>
      </c>
      <c r="F256" s="60">
        <f t="shared" si="18"/>
        <v>10</v>
      </c>
      <c r="G256" s="61">
        <f t="shared" si="19"/>
        <v>30</v>
      </c>
      <c r="H256" s="250"/>
      <c r="I256" s="62">
        <f t="shared" si="20"/>
        <v>30</v>
      </c>
      <c r="J256" s="92"/>
      <c r="K256" s="62">
        <f t="shared" si="21"/>
        <v>30</v>
      </c>
      <c r="L256" s="64"/>
      <c r="M256" s="20" t="str">
        <f t="shared" si="22"/>
        <v>Juin</v>
      </c>
      <c r="N256" t="str">
        <f t="shared" si="23"/>
        <v>oui</v>
      </c>
      <c r="O256" s="151" t="s">
        <v>525</v>
      </c>
      <c r="P256" s="151" t="s">
        <v>359</v>
      </c>
      <c r="Q256" s="149"/>
      <c r="R256" s="250"/>
    </row>
    <row r="257" spans="1:18" ht="19.5" customHeight="1">
      <c r="A257" s="17">
        <v>250</v>
      </c>
      <c r="B257" s="123" t="s">
        <v>526</v>
      </c>
      <c r="C257" s="123" t="s">
        <v>527</v>
      </c>
      <c r="D257" s="152">
        <v>10</v>
      </c>
      <c r="E257" s="150">
        <v>10</v>
      </c>
      <c r="F257" s="60">
        <f t="shared" si="18"/>
        <v>10</v>
      </c>
      <c r="G257" s="61">
        <f t="shared" si="19"/>
        <v>30</v>
      </c>
      <c r="H257" s="250"/>
      <c r="I257" s="62">
        <f t="shared" si="20"/>
        <v>30</v>
      </c>
      <c r="J257" s="92"/>
      <c r="K257" s="62">
        <f t="shared" si="21"/>
        <v>30</v>
      </c>
      <c r="L257" s="64"/>
      <c r="M257" s="20" t="str">
        <f t="shared" si="22"/>
        <v>Juin</v>
      </c>
      <c r="N257" t="str">
        <f t="shared" si="23"/>
        <v>oui</v>
      </c>
      <c r="O257" s="151" t="s">
        <v>526</v>
      </c>
      <c r="P257" s="151" t="s">
        <v>527</v>
      </c>
      <c r="Q257" s="149"/>
      <c r="R257" s="250"/>
    </row>
    <row r="258" spans="1:18" ht="19.5" customHeight="1">
      <c r="A258" s="17">
        <v>251</v>
      </c>
      <c r="B258" s="123" t="s">
        <v>528</v>
      </c>
      <c r="C258" s="123" t="s">
        <v>529</v>
      </c>
      <c r="D258" s="152">
        <v>9</v>
      </c>
      <c r="E258" s="150">
        <v>7</v>
      </c>
      <c r="F258" s="60">
        <f t="shared" si="18"/>
        <v>8</v>
      </c>
      <c r="G258" s="61">
        <f t="shared" si="19"/>
        <v>24</v>
      </c>
      <c r="H258" s="250">
        <v>10.25</v>
      </c>
      <c r="I258" s="62">
        <f t="shared" si="20"/>
        <v>30.75</v>
      </c>
      <c r="J258" s="92"/>
      <c r="K258" s="62">
        <f t="shared" si="21"/>
        <v>30.75</v>
      </c>
      <c r="L258" s="64"/>
      <c r="M258" s="20" t="str">
        <f t="shared" si="22"/>
        <v>Synthèse</v>
      </c>
      <c r="N258" t="str">
        <f t="shared" si="23"/>
        <v>oui</v>
      </c>
      <c r="O258" s="151" t="s">
        <v>528</v>
      </c>
      <c r="P258" s="151" t="s">
        <v>529</v>
      </c>
      <c r="Q258" s="149" t="s">
        <v>1999</v>
      </c>
      <c r="R258" s="250">
        <v>10.25</v>
      </c>
    </row>
    <row r="259" spans="1:18" ht="19.5" customHeight="1">
      <c r="A259" s="17">
        <v>252</v>
      </c>
      <c r="B259" s="123" t="s">
        <v>530</v>
      </c>
      <c r="C259" s="123" t="s">
        <v>531</v>
      </c>
      <c r="D259" s="152">
        <v>10.25</v>
      </c>
      <c r="E259" s="150">
        <v>6</v>
      </c>
      <c r="F259" s="60">
        <f t="shared" si="18"/>
        <v>8.125</v>
      </c>
      <c r="G259" s="61">
        <f t="shared" si="19"/>
        <v>24.375</v>
      </c>
      <c r="H259" s="250">
        <v>15.75</v>
      </c>
      <c r="I259" s="62">
        <f t="shared" si="20"/>
        <v>47.25</v>
      </c>
      <c r="J259" s="92"/>
      <c r="K259" s="62">
        <f t="shared" si="21"/>
        <v>47.25</v>
      </c>
      <c r="L259" s="64"/>
      <c r="M259" s="20" t="str">
        <f t="shared" si="22"/>
        <v>Synthèse</v>
      </c>
      <c r="N259" t="str">
        <f t="shared" si="23"/>
        <v>oui</v>
      </c>
      <c r="O259" s="151" t="s">
        <v>530</v>
      </c>
      <c r="P259" s="151" t="s">
        <v>531</v>
      </c>
      <c r="Q259" s="149" t="s">
        <v>1113</v>
      </c>
      <c r="R259" s="250">
        <v>15.75</v>
      </c>
    </row>
    <row r="260" spans="1:18" ht="19.5" customHeight="1">
      <c r="A260" s="17">
        <v>253</v>
      </c>
      <c r="B260" s="123" t="s">
        <v>117</v>
      </c>
      <c r="C260" s="123" t="s">
        <v>492</v>
      </c>
      <c r="D260" s="152">
        <v>9</v>
      </c>
      <c r="E260" s="150">
        <v>7</v>
      </c>
      <c r="F260" s="60">
        <f t="shared" si="18"/>
        <v>8</v>
      </c>
      <c r="G260" s="61">
        <f t="shared" si="19"/>
        <v>24</v>
      </c>
      <c r="H260" s="250">
        <v>10</v>
      </c>
      <c r="I260" s="62">
        <f t="shared" si="20"/>
        <v>30</v>
      </c>
      <c r="J260" s="92"/>
      <c r="K260" s="62">
        <f t="shared" si="21"/>
        <v>30</v>
      </c>
      <c r="L260" s="64"/>
      <c r="M260" s="20" t="str">
        <f t="shared" si="22"/>
        <v>Synthèse</v>
      </c>
      <c r="N260" t="str">
        <f t="shared" si="23"/>
        <v>oui</v>
      </c>
      <c r="O260" s="151" t="s">
        <v>117</v>
      </c>
      <c r="P260" s="151" t="s">
        <v>492</v>
      </c>
      <c r="Q260" s="149" t="s">
        <v>1120</v>
      </c>
      <c r="R260" s="250">
        <v>10</v>
      </c>
    </row>
    <row r="261" spans="1:18" ht="19.5" customHeight="1">
      <c r="A261" s="17">
        <v>254</v>
      </c>
      <c r="B261" s="123" t="s">
        <v>532</v>
      </c>
      <c r="C261" s="123" t="s">
        <v>533</v>
      </c>
      <c r="D261" s="152">
        <v>13.25</v>
      </c>
      <c r="E261" s="150">
        <v>12</v>
      </c>
      <c r="F261" s="60">
        <f t="shared" si="18"/>
        <v>12.625</v>
      </c>
      <c r="G261" s="61">
        <f t="shared" si="19"/>
        <v>37.875</v>
      </c>
      <c r="H261" s="250"/>
      <c r="I261" s="62">
        <f t="shared" si="20"/>
        <v>37.875</v>
      </c>
      <c r="J261" s="92"/>
      <c r="K261" s="62">
        <f t="shared" si="21"/>
        <v>37.875</v>
      </c>
      <c r="L261" s="64"/>
      <c r="M261" s="20" t="str">
        <f t="shared" si="22"/>
        <v>Juin</v>
      </c>
      <c r="N261" t="str">
        <f t="shared" si="23"/>
        <v>oui</v>
      </c>
      <c r="O261" s="151" t="s">
        <v>532</v>
      </c>
      <c r="P261" s="151" t="s">
        <v>533</v>
      </c>
      <c r="Q261" s="149"/>
      <c r="R261" s="250"/>
    </row>
    <row r="262" spans="1:18" ht="19.5" customHeight="1">
      <c r="A262" s="17">
        <v>255</v>
      </c>
      <c r="B262" s="123" t="s">
        <v>85</v>
      </c>
      <c r="C262" s="123" t="s">
        <v>534</v>
      </c>
      <c r="D262" s="152">
        <v>14</v>
      </c>
      <c r="E262" s="150">
        <v>8</v>
      </c>
      <c r="F262" s="60">
        <f t="shared" si="18"/>
        <v>11</v>
      </c>
      <c r="G262" s="61">
        <f t="shared" si="19"/>
        <v>33</v>
      </c>
      <c r="H262" s="250"/>
      <c r="I262" s="62">
        <f t="shared" si="20"/>
        <v>33</v>
      </c>
      <c r="J262" s="92"/>
      <c r="K262" s="62">
        <f t="shared" si="21"/>
        <v>33</v>
      </c>
      <c r="L262" s="64"/>
      <c r="M262" s="20" t="str">
        <f t="shared" si="22"/>
        <v>Juin</v>
      </c>
      <c r="N262" t="str">
        <f t="shared" si="23"/>
        <v>oui</v>
      </c>
      <c r="O262" s="151" t="s">
        <v>85</v>
      </c>
      <c r="P262" s="151" t="s">
        <v>534</v>
      </c>
      <c r="Q262" s="149"/>
      <c r="R262" s="250"/>
    </row>
    <row r="263" spans="1:18" ht="19.5" customHeight="1">
      <c r="A263" s="17">
        <v>256</v>
      </c>
      <c r="B263" s="123" t="s">
        <v>535</v>
      </c>
      <c r="C263" s="123" t="s">
        <v>536</v>
      </c>
      <c r="D263" s="152">
        <v>16</v>
      </c>
      <c r="E263" s="150">
        <v>5</v>
      </c>
      <c r="F263" s="60">
        <f t="shared" si="18"/>
        <v>10.5</v>
      </c>
      <c r="G263" s="61">
        <f t="shared" si="19"/>
        <v>31.5</v>
      </c>
      <c r="H263" s="250"/>
      <c r="I263" s="62">
        <f t="shared" si="20"/>
        <v>31.5</v>
      </c>
      <c r="J263" s="92"/>
      <c r="K263" s="62">
        <f t="shared" si="21"/>
        <v>31.5</v>
      </c>
      <c r="L263" s="64"/>
      <c r="M263" s="20" t="str">
        <f t="shared" si="22"/>
        <v>Juin</v>
      </c>
      <c r="N263" t="str">
        <f t="shared" si="23"/>
        <v>oui</v>
      </c>
      <c r="O263" s="151" t="s">
        <v>535</v>
      </c>
      <c r="P263" s="151" t="s">
        <v>536</v>
      </c>
      <c r="Q263" s="149"/>
      <c r="R263" s="250"/>
    </row>
    <row r="264" spans="1:18" ht="19.5" customHeight="1">
      <c r="A264" s="17">
        <v>257</v>
      </c>
      <c r="B264" s="123" t="s">
        <v>537</v>
      </c>
      <c r="C264" s="123" t="s">
        <v>64</v>
      </c>
      <c r="D264" s="152">
        <v>9.75</v>
      </c>
      <c r="E264" s="150">
        <v>9</v>
      </c>
      <c r="F264" s="60">
        <f t="shared" ref="F264:F327" si="24">IF(AND(D264=0,E264=0),L264/3,(D264+E264)/2)</f>
        <v>9.375</v>
      </c>
      <c r="G264" s="61">
        <f t="shared" ref="G264:G327" si="25">F264*3</f>
        <v>28.125</v>
      </c>
      <c r="H264" s="250">
        <v>13</v>
      </c>
      <c r="I264" s="62">
        <f t="shared" ref="I264:I327" si="26">MAX(G264,H264*3)</f>
        <v>39</v>
      </c>
      <c r="J264" s="92"/>
      <c r="K264" s="62">
        <f t="shared" ref="K264:K327" si="27">MAX(I264,J264*3)</f>
        <v>39</v>
      </c>
      <c r="L264" s="64"/>
      <c r="M264" s="20" t="str">
        <f t="shared" ref="M264:M327" si="28">IF(ISBLANK(J264),IF(ISBLANK(H264),"Juin","Synthèse"),"Rattrapage")</f>
        <v>Synthèse</v>
      </c>
      <c r="N264" t="str">
        <f t="shared" si="23"/>
        <v>oui</v>
      </c>
      <c r="O264" s="151" t="s">
        <v>537</v>
      </c>
      <c r="P264" s="151" t="s">
        <v>64</v>
      </c>
      <c r="Q264" s="149" t="s">
        <v>1149</v>
      </c>
      <c r="R264" s="250">
        <v>7.5</v>
      </c>
    </row>
    <row r="265" spans="1:18" ht="19.5" customHeight="1">
      <c r="A265" s="17">
        <v>258</v>
      </c>
      <c r="B265" s="123" t="s">
        <v>538</v>
      </c>
      <c r="C265" s="123" t="s">
        <v>75</v>
      </c>
      <c r="D265" s="152">
        <v>13.5</v>
      </c>
      <c r="E265" s="150">
        <v>8</v>
      </c>
      <c r="F265" s="60">
        <f t="shared" si="24"/>
        <v>10.75</v>
      </c>
      <c r="G265" s="61">
        <f t="shared" si="25"/>
        <v>32.25</v>
      </c>
      <c r="H265" s="250"/>
      <c r="I265" s="62">
        <f t="shared" si="26"/>
        <v>32.25</v>
      </c>
      <c r="J265" s="92"/>
      <c r="K265" s="62">
        <f t="shared" si="27"/>
        <v>32.25</v>
      </c>
      <c r="L265" s="64"/>
      <c r="M265" s="20" t="str">
        <f t="shared" si="28"/>
        <v>Juin</v>
      </c>
      <c r="N265" t="str">
        <f t="shared" ref="N265:N328" si="29">IF(AND(B265=O265,C265=P265),"oui","non")</f>
        <v>oui</v>
      </c>
      <c r="O265" s="151" t="s">
        <v>538</v>
      </c>
      <c r="P265" s="151" t="s">
        <v>75</v>
      </c>
      <c r="Q265" s="149"/>
      <c r="R265" s="250"/>
    </row>
    <row r="266" spans="1:18" ht="19.5" customHeight="1">
      <c r="A266" s="17">
        <v>259</v>
      </c>
      <c r="B266" s="123" t="s">
        <v>539</v>
      </c>
      <c r="C266" s="123" t="s">
        <v>120</v>
      </c>
      <c r="D266" s="152">
        <v>9.5</v>
      </c>
      <c r="E266" s="150">
        <v>8</v>
      </c>
      <c r="F266" s="60">
        <f t="shared" si="24"/>
        <v>8.75</v>
      </c>
      <c r="G266" s="61">
        <f t="shared" si="25"/>
        <v>26.25</v>
      </c>
      <c r="H266" s="250">
        <v>14</v>
      </c>
      <c r="I266" s="62">
        <f t="shared" si="26"/>
        <v>42</v>
      </c>
      <c r="J266" s="92"/>
      <c r="K266" s="62">
        <f t="shared" si="27"/>
        <v>42</v>
      </c>
      <c r="L266" s="64"/>
      <c r="M266" s="20" t="str">
        <f t="shared" si="28"/>
        <v>Synthèse</v>
      </c>
      <c r="N266" t="str">
        <f t="shared" si="29"/>
        <v>oui</v>
      </c>
      <c r="O266" s="151" t="s">
        <v>539</v>
      </c>
      <c r="P266" s="151" t="s">
        <v>120</v>
      </c>
      <c r="Q266" s="149" t="s">
        <v>1116</v>
      </c>
      <c r="R266" s="250">
        <v>10.5</v>
      </c>
    </row>
    <row r="267" spans="1:18" ht="19.5" customHeight="1">
      <c r="A267" s="17">
        <v>260</v>
      </c>
      <c r="B267" s="123" t="s">
        <v>540</v>
      </c>
      <c r="C267" s="123" t="s">
        <v>57</v>
      </c>
      <c r="D267" s="152">
        <v>11.25</v>
      </c>
      <c r="E267" s="150">
        <v>8</v>
      </c>
      <c r="F267" s="60">
        <f t="shared" si="24"/>
        <v>9.625</v>
      </c>
      <c r="G267" s="61">
        <f t="shared" si="25"/>
        <v>28.875</v>
      </c>
      <c r="H267" s="250">
        <v>0</v>
      </c>
      <c r="I267" s="62">
        <f t="shared" si="26"/>
        <v>28.875</v>
      </c>
      <c r="J267" s="92"/>
      <c r="K267" s="62">
        <f t="shared" si="27"/>
        <v>28.875</v>
      </c>
      <c r="L267" s="64"/>
      <c r="M267" s="20" t="str">
        <f t="shared" si="28"/>
        <v>Synthèse</v>
      </c>
      <c r="N267" t="str">
        <f t="shared" si="29"/>
        <v>oui</v>
      </c>
      <c r="O267" s="151" t="s">
        <v>540</v>
      </c>
      <c r="P267" s="151" t="s">
        <v>57</v>
      </c>
      <c r="Q267" s="149" t="s">
        <v>1055</v>
      </c>
      <c r="R267" s="250">
        <v>0</v>
      </c>
    </row>
    <row r="268" spans="1:18" ht="19.5" customHeight="1">
      <c r="A268" s="17">
        <v>261</v>
      </c>
      <c r="B268" s="123" t="s">
        <v>541</v>
      </c>
      <c r="C268" s="123" t="s">
        <v>781</v>
      </c>
      <c r="D268" s="152">
        <v>10.75</v>
      </c>
      <c r="E268" s="150">
        <v>4</v>
      </c>
      <c r="F268" s="60">
        <f t="shared" si="24"/>
        <v>7.375</v>
      </c>
      <c r="G268" s="61">
        <f t="shared" si="25"/>
        <v>22.125</v>
      </c>
      <c r="H268" s="250">
        <v>11</v>
      </c>
      <c r="I268" s="62">
        <f t="shared" si="26"/>
        <v>33</v>
      </c>
      <c r="J268" s="92"/>
      <c r="K268" s="62">
        <f t="shared" si="27"/>
        <v>33</v>
      </c>
      <c r="L268" s="64"/>
      <c r="M268" s="20" t="str">
        <f t="shared" si="28"/>
        <v>Synthèse</v>
      </c>
      <c r="N268" t="str">
        <f t="shared" si="29"/>
        <v>oui</v>
      </c>
      <c r="O268" s="151" t="s">
        <v>541</v>
      </c>
      <c r="P268" s="151" t="s">
        <v>781</v>
      </c>
      <c r="Q268" s="149" t="s">
        <v>1164</v>
      </c>
      <c r="R268" s="250">
        <v>11</v>
      </c>
    </row>
    <row r="269" spans="1:18" ht="19.5" customHeight="1">
      <c r="A269" s="17">
        <v>262</v>
      </c>
      <c r="B269" s="123" t="s">
        <v>542</v>
      </c>
      <c r="C269" s="123" t="s">
        <v>71</v>
      </c>
      <c r="D269" s="152">
        <v>12.25</v>
      </c>
      <c r="E269" s="150">
        <v>14</v>
      </c>
      <c r="F269" s="60">
        <f t="shared" si="24"/>
        <v>13.125</v>
      </c>
      <c r="G269" s="61">
        <f t="shared" si="25"/>
        <v>39.375</v>
      </c>
      <c r="H269" s="250"/>
      <c r="I269" s="62">
        <f t="shared" si="26"/>
        <v>39.375</v>
      </c>
      <c r="J269" s="92"/>
      <c r="K269" s="62">
        <f t="shared" si="27"/>
        <v>39.375</v>
      </c>
      <c r="L269" s="64"/>
      <c r="M269" s="20" t="str">
        <f t="shared" si="28"/>
        <v>Juin</v>
      </c>
      <c r="N269" t="str">
        <f t="shared" si="29"/>
        <v>oui</v>
      </c>
      <c r="O269" s="151" t="s">
        <v>542</v>
      </c>
      <c r="P269" s="151" t="s">
        <v>71</v>
      </c>
      <c r="Q269" s="149"/>
      <c r="R269" s="250"/>
    </row>
    <row r="270" spans="1:18" ht="19.5" customHeight="1">
      <c r="A270" s="17">
        <v>263</v>
      </c>
      <c r="B270" s="123" t="s">
        <v>543</v>
      </c>
      <c r="C270" s="123" t="s">
        <v>544</v>
      </c>
      <c r="D270" s="152">
        <v>16.25</v>
      </c>
      <c r="E270" s="150">
        <v>10</v>
      </c>
      <c r="F270" s="60">
        <f t="shared" si="24"/>
        <v>13.125</v>
      </c>
      <c r="G270" s="61">
        <f t="shared" si="25"/>
        <v>39.375</v>
      </c>
      <c r="H270" s="250"/>
      <c r="I270" s="62">
        <f t="shared" si="26"/>
        <v>39.375</v>
      </c>
      <c r="J270" s="92"/>
      <c r="K270" s="62">
        <f t="shared" si="27"/>
        <v>39.375</v>
      </c>
      <c r="L270" s="64"/>
      <c r="M270" s="20" t="str">
        <f t="shared" si="28"/>
        <v>Juin</v>
      </c>
      <c r="N270" t="str">
        <f t="shared" si="29"/>
        <v>oui</v>
      </c>
      <c r="O270" s="151" t="s">
        <v>543</v>
      </c>
      <c r="P270" s="151" t="s">
        <v>544</v>
      </c>
      <c r="Q270" s="149"/>
      <c r="R270" s="250"/>
    </row>
    <row r="271" spans="1:18" ht="19.5" customHeight="1">
      <c r="A271" s="17">
        <v>264</v>
      </c>
      <c r="B271" s="123" t="s">
        <v>545</v>
      </c>
      <c r="C271" s="123" t="s">
        <v>208</v>
      </c>
      <c r="D271" s="152">
        <v>10</v>
      </c>
      <c r="E271" s="150">
        <v>7</v>
      </c>
      <c r="F271" s="60">
        <f t="shared" si="24"/>
        <v>8.5</v>
      </c>
      <c r="G271" s="61">
        <f t="shared" si="25"/>
        <v>25.5</v>
      </c>
      <c r="H271" s="250">
        <v>12.5</v>
      </c>
      <c r="I271" s="62">
        <f t="shared" si="26"/>
        <v>37.5</v>
      </c>
      <c r="J271" s="92"/>
      <c r="K271" s="62">
        <f t="shared" si="27"/>
        <v>37.5</v>
      </c>
      <c r="L271" s="64"/>
      <c r="M271" s="20" t="str">
        <f t="shared" si="28"/>
        <v>Synthèse</v>
      </c>
      <c r="N271" t="str">
        <f t="shared" si="29"/>
        <v>oui</v>
      </c>
      <c r="O271" s="151" t="s">
        <v>545</v>
      </c>
      <c r="P271" s="151" t="s">
        <v>208</v>
      </c>
      <c r="Q271" s="149" t="s">
        <v>2000</v>
      </c>
      <c r="R271" s="250">
        <v>12.5</v>
      </c>
    </row>
    <row r="272" spans="1:18" ht="19.5" customHeight="1">
      <c r="A272" s="17">
        <v>265</v>
      </c>
      <c r="B272" s="123" t="s">
        <v>546</v>
      </c>
      <c r="C272" s="123" t="s">
        <v>470</v>
      </c>
      <c r="D272" s="152">
        <v>14</v>
      </c>
      <c r="E272" s="150">
        <v>12</v>
      </c>
      <c r="F272" s="60">
        <f t="shared" si="24"/>
        <v>13</v>
      </c>
      <c r="G272" s="61">
        <f t="shared" si="25"/>
        <v>39</v>
      </c>
      <c r="H272" s="250"/>
      <c r="I272" s="62">
        <f t="shared" si="26"/>
        <v>39</v>
      </c>
      <c r="J272" s="92"/>
      <c r="K272" s="62">
        <f t="shared" si="27"/>
        <v>39</v>
      </c>
      <c r="L272" s="64"/>
      <c r="M272" s="20" t="str">
        <f t="shared" si="28"/>
        <v>Juin</v>
      </c>
      <c r="N272" t="str">
        <f t="shared" si="29"/>
        <v>oui</v>
      </c>
      <c r="O272" s="151" t="s">
        <v>546</v>
      </c>
      <c r="P272" s="151" t="s">
        <v>470</v>
      </c>
      <c r="Q272" s="149"/>
      <c r="R272" s="250"/>
    </row>
    <row r="273" spans="1:18" ht="19.5" customHeight="1">
      <c r="A273" s="17">
        <v>266</v>
      </c>
      <c r="B273" s="123" t="s">
        <v>547</v>
      </c>
      <c r="C273" s="123" t="s">
        <v>65</v>
      </c>
      <c r="D273" s="152">
        <v>16.5</v>
      </c>
      <c r="E273" s="150">
        <v>7</v>
      </c>
      <c r="F273" s="60">
        <f t="shared" si="24"/>
        <v>11.75</v>
      </c>
      <c r="G273" s="61">
        <f t="shared" si="25"/>
        <v>35.25</v>
      </c>
      <c r="H273" s="250"/>
      <c r="I273" s="62">
        <f t="shared" si="26"/>
        <v>35.25</v>
      </c>
      <c r="J273" s="92"/>
      <c r="K273" s="62">
        <f t="shared" si="27"/>
        <v>35.25</v>
      </c>
      <c r="L273" s="64"/>
      <c r="M273" s="20" t="str">
        <f t="shared" si="28"/>
        <v>Juin</v>
      </c>
      <c r="N273" t="str">
        <f t="shared" si="29"/>
        <v>oui</v>
      </c>
      <c r="O273" s="151" t="s">
        <v>547</v>
      </c>
      <c r="P273" s="151" t="s">
        <v>65</v>
      </c>
      <c r="Q273" s="149"/>
      <c r="R273" s="250"/>
    </row>
    <row r="274" spans="1:18" ht="19.5" customHeight="1">
      <c r="A274" s="17">
        <v>267</v>
      </c>
      <c r="B274" s="123" t="s">
        <v>548</v>
      </c>
      <c r="C274" s="123" t="s">
        <v>549</v>
      </c>
      <c r="D274" s="152">
        <v>12.75</v>
      </c>
      <c r="E274" s="150">
        <v>4</v>
      </c>
      <c r="F274" s="60">
        <f t="shared" si="24"/>
        <v>8.375</v>
      </c>
      <c r="G274" s="61">
        <f t="shared" si="25"/>
        <v>25.125</v>
      </c>
      <c r="H274" s="250">
        <v>8.25</v>
      </c>
      <c r="I274" s="62">
        <f t="shared" si="26"/>
        <v>25.125</v>
      </c>
      <c r="J274" s="92"/>
      <c r="K274" s="62">
        <f t="shared" si="27"/>
        <v>25.125</v>
      </c>
      <c r="L274" s="64"/>
      <c r="M274" s="20" t="str">
        <f t="shared" si="28"/>
        <v>Synthèse</v>
      </c>
      <c r="N274" t="str">
        <f t="shared" si="29"/>
        <v>oui</v>
      </c>
      <c r="O274" s="151" t="s">
        <v>548</v>
      </c>
      <c r="P274" s="151" t="s">
        <v>549</v>
      </c>
      <c r="Q274" s="149" t="s">
        <v>2001</v>
      </c>
      <c r="R274" s="250">
        <v>8.25</v>
      </c>
    </row>
    <row r="275" spans="1:18" ht="19.5" customHeight="1">
      <c r="A275" s="17">
        <v>268</v>
      </c>
      <c r="B275" s="123" t="s">
        <v>550</v>
      </c>
      <c r="C275" s="123" t="s">
        <v>78</v>
      </c>
      <c r="D275" s="152">
        <v>12.75</v>
      </c>
      <c r="E275" s="150">
        <v>10</v>
      </c>
      <c r="F275" s="60">
        <f t="shared" si="24"/>
        <v>11.375</v>
      </c>
      <c r="G275" s="61">
        <f t="shared" si="25"/>
        <v>34.125</v>
      </c>
      <c r="H275" s="250"/>
      <c r="I275" s="62">
        <f t="shared" si="26"/>
        <v>34.125</v>
      </c>
      <c r="J275" s="92"/>
      <c r="K275" s="62">
        <f t="shared" si="27"/>
        <v>34.125</v>
      </c>
      <c r="L275" s="64"/>
      <c r="M275" s="20" t="str">
        <f t="shared" si="28"/>
        <v>Juin</v>
      </c>
      <c r="N275" t="str">
        <f t="shared" si="29"/>
        <v>oui</v>
      </c>
      <c r="O275" s="151" t="s">
        <v>550</v>
      </c>
      <c r="P275" s="151" t="s">
        <v>78</v>
      </c>
      <c r="Q275" s="149"/>
      <c r="R275" s="250"/>
    </row>
    <row r="276" spans="1:18" ht="19.5" customHeight="1">
      <c r="A276" s="17">
        <v>269</v>
      </c>
      <c r="B276" s="123" t="s">
        <v>551</v>
      </c>
      <c r="C276" s="123" t="s">
        <v>438</v>
      </c>
      <c r="D276" s="152">
        <v>13</v>
      </c>
      <c r="E276" s="150">
        <v>12</v>
      </c>
      <c r="F276" s="60">
        <f t="shared" si="24"/>
        <v>12.5</v>
      </c>
      <c r="G276" s="61">
        <f t="shared" si="25"/>
        <v>37.5</v>
      </c>
      <c r="H276" s="250"/>
      <c r="I276" s="62">
        <f t="shared" si="26"/>
        <v>37.5</v>
      </c>
      <c r="J276" s="92"/>
      <c r="K276" s="62">
        <f t="shared" si="27"/>
        <v>37.5</v>
      </c>
      <c r="L276" s="64"/>
      <c r="M276" s="20" t="str">
        <f t="shared" si="28"/>
        <v>Juin</v>
      </c>
      <c r="N276" t="str">
        <f t="shared" si="29"/>
        <v>oui</v>
      </c>
      <c r="O276" s="151" t="s">
        <v>551</v>
      </c>
      <c r="P276" s="151" t="s">
        <v>438</v>
      </c>
      <c r="Q276" s="149"/>
      <c r="R276" s="250"/>
    </row>
    <row r="277" spans="1:18" ht="19.5" customHeight="1">
      <c r="A277" s="17">
        <v>270</v>
      </c>
      <c r="B277" s="123" t="s">
        <v>552</v>
      </c>
      <c r="C277" s="123" t="s">
        <v>68</v>
      </c>
      <c r="D277" s="152">
        <v>13.5</v>
      </c>
      <c r="E277" s="150">
        <v>11</v>
      </c>
      <c r="F277" s="60">
        <f t="shared" si="24"/>
        <v>12.25</v>
      </c>
      <c r="G277" s="61">
        <f t="shared" si="25"/>
        <v>36.75</v>
      </c>
      <c r="H277" s="250"/>
      <c r="I277" s="62">
        <f t="shared" si="26"/>
        <v>36.75</v>
      </c>
      <c r="J277" s="92"/>
      <c r="K277" s="62">
        <f t="shared" si="27"/>
        <v>36.75</v>
      </c>
      <c r="L277" s="64"/>
      <c r="M277" s="20" t="str">
        <f t="shared" si="28"/>
        <v>Juin</v>
      </c>
      <c r="N277" t="str">
        <f t="shared" si="29"/>
        <v>oui</v>
      </c>
      <c r="O277" s="151" t="s">
        <v>552</v>
      </c>
      <c r="P277" s="151" t="s">
        <v>68</v>
      </c>
      <c r="Q277" s="149"/>
      <c r="R277" s="250"/>
    </row>
    <row r="278" spans="1:18" ht="19.5" customHeight="1">
      <c r="A278" s="17">
        <v>271</v>
      </c>
      <c r="B278" s="123" t="s">
        <v>553</v>
      </c>
      <c r="C278" s="123" t="s">
        <v>554</v>
      </c>
      <c r="D278" s="152">
        <v>13.25</v>
      </c>
      <c r="E278" s="150">
        <v>8</v>
      </c>
      <c r="F278" s="60">
        <f t="shared" si="24"/>
        <v>10.625</v>
      </c>
      <c r="G278" s="61">
        <f t="shared" si="25"/>
        <v>31.875</v>
      </c>
      <c r="H278" s="250"/>
      <c r="I278" s="62">
        <f t="shared" si="26"/>
        <v>31.875</v>
      </c>
      <c r="J278" s="92"/>
      <c r="K278" s="62">
        <f t="shared" si="27"/>
        <v>31.875</v>
      </c>
      <c r="L278" s="64"/>
      <c r="M278" s="20" t="str">
        <f t="shared" si="28"/>
        <v>Juin</v>
      </c>
      <c r="N278" t="str">
        <f t="shared" si="29"/>
        <v>oui</v>
      </c>
      <c r="O278" s="151" t="s">
        <v>553</v>
      </c>
      <c r="P278" s="151" t="s">
        <v>554</v>
      </c>
      <c r="Q278" s="149"/>
      <c r="R278" s="250"/>
    </row>
    <row r="279" spans="1:18" ht="19.5" customHeight="1">
      <c r="A279" s="17">
        <v>272</v>
      </c>
      <c r="B279" s="123" t="s">
        <v>555</v>
      </c>
      <c r="C279" s="123" t="s">
        <v>556</v>
      </c>
      <c r="D279" s="152">
        <v>13.25</v>
      </c>
      <c r="E279" s="150">
        <v>7</v>
      </c>
      <c r="F279" s="60">
        <f t="shared" si="24"/>
        <v>10.125</v>
      </c>
      <c r="G279" s="61">
        <f t="shared" si="25"/>
        <v>30.375</v>
      </c>
      <c r="H279" s="250"/>
      <c r="I279" s="62">
        <f t="shared" si="26"/>
        <v>30.375</v>
      </c>
      <c r="J279" s="92"/>
      <c r="K279" s="62">
        <f t="shared" si="27"/>
        <v>30.375</v>
      </c>
      <c r="L279" s="64"/>
      <c r="M279" s="20" t="str">
        <f t="shared" si="28"/>
        <v>Juin</v>
      </c>
      <c r="N279" t="str">
        <f t="shared" si="29"/>
        <v>oui</v>
      </c>
      <c r="O279" s="151" t="s">
        <v>555</v>
      </c>
      <c r="P279" s="151" t="s">
        <v>556</v>
      </c>
      <c r="Q279" s="149"/>
      <c r="R279" s="250"/>
    </row>
    <row r="280" spans="1:18" ht="19.5" customHeight="1">
      <c r="A280" s="17">
        <v>273</v>
      </c>
      <c r="B280" s="123" t="s">
        <v>557</v>
      </c>
      <c r="C280" s="123" t="s">
        <v>558</v>
      </c>
      <c r="D280" s="152">
        <v>15</v>
      </c>
      <c r="E280" s="150">
        <v>11</v>
      </c>
      <c r="F280" s="60">
        <f t="shared" si="24"/>
        <v>13</v>
      </c>
      <c r="G280" s="61">
        <f t="shared" si="25"/>
        <v>39</v>
      </c>
      <c r="H280" s="250"/>
      <c r="I280" s="62">
        <f t="shared" si="26"/>
        <v>39</v>
      </c>
      <c r="J280" s="92"/>
      <c r="K280" s="62">
        <f t="shared" si="27"/>
        <v>39</v>
      </c>
      <c r="L280" s="64"/>
      <c r="M280" s="20" t="str">
        <f t="shared" si="28"/>
        <v>Juin</v>
      </c>
      <c r="N280" t="str">
        <f t="shared" si="29"/>
        <v>oui</v>
      </c>
      <c r="O280" s="151" t="s">
        <v>557</v>
      </c>
      <c r="P280" s="151" t="s">
        <v>558</v>
      </c>
      <c r="Q280" s="149"/>
      <c r="R280" s="250"/>
    </row>
    <row r="281" spans="1:18" ht="19.5" customHeight="1">
      <c r="A281" s="17">
        <v>274</v>
      </c>
      <c r="B281" s="123" t="s">
        <v>559</v>
      </c>
      <c r="C281" s="123" t="s">
        <v>560</v>
      </c>
      <c r="D281" s="152">
        <v>16.25</v>
      </c>
      <c r="E281" s="150">
        <v>12</v>
      </c>
      <c r="F281" s="60">
        <f t="shared" si="24"/>
        <v>14.125</v>
      </c>
      <c r="G281" s="61">
        <f t="shared" si="25"/>
        <v>42.375</v>
      </c>
      <c r="H281" s="250"/>
      <c r="I281" s="62">
        <f t="shared" si="26"/>
        <v>42.375</v>
      </c>
      <c r="J281" s="92"/>
      <c r="K281" s="62">
        <f t="shared" si="27"/>
        <v>42.375</v>
      </c>
      <c r="L281" s="64"/>
      <c r="M281" s="20" t="str">
        <f t="shared" si="28"/>
        <v>Juin</v>
      </c>
      <c r="N281" t="str">
        <f t="shared" si="29"/>
        <v>oui</v>
      </c>
      <c r="O281" s="151" t="s">
        <v>559</v>
      </c>
      <c r="P281" s="151" t="s">
        <v>560</v>
      </c>
      <c r="Q281" s="149"/>
      <c r="R281" s="250"/>
    </row>
    <row r="282" spans="1:18" ht="19.5" customHeight="1">
      <c r="A282" s="17">
        <v>275</v>
      </c>
      <c r="B282" s="123" t="s">
        <v>561</v>
      </c>
      <c r="C282" s="123" t="s">
        <v>281</v>
      </c>
      <c r="D282" s="152">
        <v>15.5</v>
      </c>
      <c r="E282" s="150">
        <v>11</v>
      </c>
      <c r="F282" s="60">
        <f t="shared" si="24"/>
        <v>13.25</v>
      </c>
      <c r="G282" s="61">
        <f t="shared" si="25"/>
        <v>39.75</v>
      </c>
      <c r="H282" s="250"/>
      <c r="I282" s="62">
        <f t="shared" si="26"/>
        <v>39.75</v>
      </c>
      <c r="J282" s="92"/>
      <c r="K282" s="62">
        <f t="shared" si="27"/>
        <v>39.75</v>
      </c>
      <c r="L282" s="64"/>
      <c r="M282" s="20" t="str">
        <f t="shared" si="28"/>
        <v>Juin</v>
      </c>
      <c r="N282" t="str">
        <f t="shared" si="29"/>
        <v>oui</v>
      </c>
      <c r="O282" s="151" t="s">
        <v>561</v>
      </c>
      <c r="P282" s="151" t="s">
        <v>281</v>
      </c>
      <c r="Q282" s="149"/>
      <c r="R282" s="250"/>
    </row>
    <row r="283" spans="1:18" ht="19.5" customHeight="1">
      <c r="A283" s="17">
        <v>276</v>
      </c>
      <c r="B283" s="123" t="s">
        <v>562</v>
      </c>
      <c r="C283" s="123" t="s">
        <v>204</v>
      </c>
      <c r="D283" s="152">
        <v>13.25</v>
      </c>
      <c r="E283" s="150">
        <v>8</v>
      </c>
      <c r="F283" s="60">
        <f t="shared" si="24"/>
        <v>10.625</v>
      </c>
      <c r="G283" s="61">
        <f t="shared" si="25"/>
        <v>31.875</v>
      </c>
      <c r="H283" s="250"/>
      <c r="I283" s="62">
        <f t="shared" si="26"/>
        <v>31.875</v>
      </c>
      <c r="J283" s="92"/>
      <c r="K283" s="62">
        <f t="shared" si="27"/>
        <v>31.875</v>
      </c>
      <c r="L283" s="64"/>
      <c r="M283" s="20" t="str">
        <f t="shared" si="28"/>
        <v>Juin</v>
      </c>
      <c r="N283" t="str">
        <f t="shared" si="29"/>
        <v>oui</v>
      </c>
      <c r="O283" s="151" t="s">
        <v>562</v>
      </c>
      <c r="P283" s="151" t="s">
        <v>204</v>
      </c>
      <c r="Q283" s="149"/>
      <c r="R283" s="250"/>
    </row>
    <row r="284" spans="1:18" ht="19.5" customHeight="1">
      <c r="A284" s="17">
        <v>277</v>
      </c>
      <c r="B284" s="123" t="s">
        <v>563</v>
      </c>
      <c r="C284" s="123" t="s">
        <v>564</v>
      </c>
      <c r="D284" s="152">
        <v>16.5</v>
      </c>
      <c r="E284" s="150">
        <v>16</v>
      </c>
      <c r="F284" s="60">
        <f t="shared" si="24"/>
        <v>16.25</v>
      </c>
      <c r="G284" s="61">
        <f t="shared" si="25"/>
        <v>48.75</v>
      </c>
      <c r="H284" s="250"/>
      <c r="I284" s="62">
        <f t="shared" si="26"/>
        <v>48.75</v>
      </c>
      <c r="J284" s="92"/>
      <c r="K284" s="62">
        <f t="shared" si="27"/>
        <v>48.75</v>
      </c>
      <c r="L284" s="64"/>
      <c r="M284" s="20" t="str">
        <f t="shared" si="28"/>
        <v>Juin</v>
      </c>
      <c r="N284" t="str">
        <f t="shared" si="29"/>
        <v>oui</v>
      </c>
      <c r="O284" s="151" t="s">
        <v>563</v>
      </c>
      <c r="P284" s="151" t="s">
        <v>564</v>
      </c>
      <c r="Q284" s="149"/>
      <c r="R284" s="250"/>
    </row>
    <row r="285" spans="1:18" ht="19.5" customHeight="1">
      <c r="A285" s="17">
        <v>278</v>
      </c>
      <c r="B285" s="123" t="s">
        <v>565</v>
      </c>
      <c r="C285" s="123" t="s">
        <v>262</v>
      </c>
      <c r="D285" s="152">
        <v>15.5</v>
      </c>
      <c r="E285" s="150">
        <v>19</v>
      </c>
      <c r="F285" s="60">
        <f t="shared" si="24"/>
        <v>17.25</v>
      </c>
      <c r="G285" s="61">
        <f t="shared" si="25"/>
        <v>51.75</v>
      </c>
      <c r="H285" s="250"/>
      <c r="I285" s="62">
        <f t="shared" si="26"/>
        <v>51.75</v>
      </c>
      <c r="J285" s="92"/>
      <c r="K285" s="62">
        <f t="shared" si="27"/>
        <v>51.75</v>
      </c>
      <c r="L285" s="64"/>
      <c r="M285" s="20" t="str">
        <f t="shared" si="28"/>
        <v>Juin</v>
      </c>
      <c r="N285" t="str">
        <f t="shared" si="29"/>
        <v>oui</v>
      </c>
      <c r="O285" s="151" t="s">
        <v>565</v>
      </c>
      <c r="P285" s="151" t="s">
        <v>262</v>
      </c>
      <c r="Q285" s="149"/>
      <c r="R285" s="250"/>
    </row>
    <row r="286" spans="1:18" ht="19.5" customHeight="1">
      <c r="A286" s="17">
        <v>279</v>
      </c>
      <c r="B286" s="123" t="s">
        <v>118</v>
      </c>
      <c r="C286" s="123" t="s">
        <v>566</v>
      </c>
      <c r="D286" s="152">
        <v>14.75</v>
      </c>
      <c r="E286" s="150">
        <v>14</v>
      </c>
      <c r="F286" s="60">
        <f t="shared" si="24"/>
        <v>14.375</v>
      </c>
      <c r="G286" s="61">
        <f t="shared" si="25"/>
        <v>43.125</v>
      </c>
      <c r="H286" s="250"/>
      <c r="I286" s="62">
        <f t="shared" si="26"/>
        <v>43.125</v>
      </c>
      <c r="J286" s="92"/>
      <c r="K286" s="62">
        <f t="shared" si="27"/>
        <v>43.125</v>
      </c>
      <c r="L286" s="64"/>
      <c r="M286" s="20" t="str">
        <f t="shared" si="28"/>
        <v>Juin</v>
      </c>
      <c r="N286" t="str">
        <f t="shared" si="29"/>
        <v>oui</v>
      </c>
      <c r="O286" s="151" t="s">
        <v>118</v>
      </c>
      <c r="P286" s="151" t="s">
        <v>566</v>
      </c>
      <c r="Q286" s="149"/>
      <c r="R286" s="250"/>
    </row>
    <row r="287" spans="1:18" ht="19.5" customHeight="1">
      <c r="A287" s="17">
        <v>280</v>
      </c>
      <c r="B287" s="123" t="s">
        <v>119</v>
      </c>
      <c r="C287" s="123" t="s">
        <v>427</v>
      </c>
      <c r="D287" s="152">
        <v>10.25</v>
      </c>
      <c r="E287" s="150">
        <v>4</v>
      </c>
      <c r="F287" s="60">
        <f t="shared" si="24"/>
        <v>7.125</v>
      </c>
      <c r="G287" s="61">
        <f t="shared" si="25"/>
        <v>21.375</v>
      </c>
      <c r="H287" s="250">
        <v>14</v>
      </c>
      <c r="I287" s="62">
        <f t="shared" si="26"/>
        <v>42</v>
      </c>
      <c r="J287" s="92"/>
      <c r="K287" s="62">
        <f t="shared" si="27"/>
        <v>42</v>
      </c>
      <c r="L287" s="64"/>
      <c r="M287" s="20" t="str">
        <f t="shared" si="28"/>
        <v>Synthèse</v>
      </c>
      <c r="N287" t="str">
        <f t="shared" si="29"/>
        <v>oui</v>
      </c>
      <c r="O287" s="151" t="s">
        <v>119</v>
      </c>
      <c r="P287" s="151" t="s">
        <v>427</v>
      </c>
      <c r="Q287" s="149" t="s">
        <v>1058</v>
      </c>
      <c r="R287" s="250">
        <v>14</v>
      </c>
    </row>
    <row r="288" spans="1:18" ht="19.5" customHeight="1">
      <c r="A288" s="17">
        <v>281</v>
      </c>
      <c r="B288" s="123" t="s">
        <v>567</v>
      </c>
      <c r="C288" s="123" t="s">
        <v>568</v>
      </c>
      <c r="D288" s="152">
        <v>12.25</v>
      </c>
      <c r="E288" s="150">
        <v>9</v>
      </c>
      <c r="F288" s="60">
        <f t="shared" si="24"/>
        <v>10.625</v>
      </c>
      <c r="G288" s="61">
        <f t="shared" si="25"/>
        <v>31.875</v>
      </c>
      <c r="H288" s="250"/>
      <c r="I288" s="62">
        <f t="shared" si="26"/>
        <v>31.875</v>
      </c>
      <c r="J288" s="92"/>
      <c r="K288" s="62">
        <f t="shared" si="27"/>
        <v>31.875</v>
      </c>
      <c r="L288" s="64"/>
      <c r="M288" s="20" t="str">
        <f t="shared" si="28"/>
        <v>Juin</v>
      </c>
      <c r="N288" t="str">
        <f t="shared" si="29"/>
        <v>oui</v>
      </c>
      <c r="O288" s="151" t="s">
        <v>567</v>
      </c>
      <c r="P288" s="151" t="s">
        <v>568</v>
      </c>
      <c r="Q288" s="149"/>
      <c r="R288" s="250"/>
    </row>
    <row r="289" spans="1:18" ht="19.5" customHeight="1">
      <c r="A289" s="17">
        <v>282</v>
      </c>
      <c r="B289" s="123" t="s">
        <v>569</v>
      </c>
      <c r="C289" s="123" t="s">
        <v>570</v>
      </c>
      <c r="D289" s="152">
        <v>15.5</v>
      </c>
      <c r="E289" s="150">
        <v>10</v>
      </c>
      <c r="F289" s="60">
        <f t="shared" si="24"/>
        <v>12.75</v>
      </c>
      <c r="G289" s="61">
        <f t="shared" si="25"/>
        <v>38.25</v>
      </c>
      <c r="H289" s="250"/>
      <c r="I289" s="62">
        <f t="shared" si="26"/>
        <v>38.25</v>
      </c>
      <c r="J289" s="92"/>
      <c r="K289" s="62">
        <f t="shared" si="27"/>
        <v>38.25</v>
      </c>
      <c r="L289" s="64"/>
      <c r="M289" s="20" t="str">
        <f t="shared" si="28"/>
        <v>Juin</v>
      </c>
      <c r="N289" t="str">
        <f t="shared" si="29"/>
        <v>oui</v>
      </c>
      <c r="O289" s="151" t="s">
        <v>569</v>
      </c>
      <c r="P289" s="151" t="s">
        <v>570</v>
      </c>
      <c r="Q289" s="149"/>
      <c r="R289" s="250"/>
    </row>
    <row r="290" spans="1:18" ht="19.5" customHeight="1">
      <c r="A290" s="17">
        <v>283</v>
      </c>
      <c r="B290" s="123" t="s">
        <v>571</v>
      </c>
      <c r="C290" s="123" t="s">
        <v>572</v>
      </c>
      <c r="D290" s="152">
        <v>14</v>
      </c>
      <c r="E290" s="150">
        <v>13</v>
      </c>
      <c r="F290" s="60">
        <f t="shared" si="24"/>
        <v>13.5</v>
      </c>
      <c r="G290" s="61">
        <f t="shared" si="25"/>
        <v>40.5</v>
      </c>
      <c r="H290" s="250"/>
      <c r="I290" s="62">
        <f t="shared" si="26"/>
        <v>40.5</v>
      </c>
      <c r="J290" s="92"/>
      <c r="K290" s="62">
        <f t="shared" si="27"/>
        <v>40.5</v>
      </c>
      <c r="L290" s="64"/>
      <c r="M290" s="20" t="str">
        <f t="shared" si="28"/>
        <v>Juin</v>
      </c>
      <c r="N290" t="str">
        <f t="shared" si="29"/>
        <v>oui</v>
      </c>
      <c r="O290" s="151" t="s">
        <v>571</v>
      </c>
      <c r="P290" s="151" t="s">
        <v>572</v>
      </c>
      <c r="Q290" s="149"/>
      <c r="R290" s="250"/>
    </row>
    <row r="291" spans="1:18" ht="19.5" customHeight="1">
      <c r="A291" s="17">
        <v>284</v>
      </c>
      <c r="B291" s="123" t="s">
        <v>573</v>
      </c>
      <c r="C291" s="123" t="s">
        <v>574</v>
      </c>
      <c r="D291" s="152">
        <v>12.75</v>
      </c>
      <c r="E291" s="150">
        <v>5</v>
      </c>
      <c r="F291" s="60">
        <f t="shared" si="24"/>
        <v>8.875</v>
      </c>
      <c r="G291" s="61">
        <f t="shared" si="25"/>
        <v>26.625</v>
      </c>
      <c r="H291" s="250">
        <v>13.5</v>
      </c>
      <c r="I291" s="62">
        <f t="shared" si="26"/>
        <v>40.5</v>
      </c>
      <c r="J291" s="92"/>
      <c r="K291" s="62">
        <f t="shared" si="27"/>
        <v>40.5</v>
      </c>
      <c r="L291" s="64"/>
      <c r="M291" s="20" t="str">
        <f t="shared" si="28"/>
        <v>Synthèse</v>
      </c>
      <c r="N291" t="str">
        <f t="shared" si="29"/>
        <v>oui</v>
      </c>
      <c r="O291" s="151" t="s">
        <v>573</v>
      </c>
      <c r="P291" s="151" t="s">
        <v>574</v>
      </c>
      <c r="Q291" s="149" t="s">
        <v>1056</v>
      </c>
      <c r="R291" s="250">
        <v>12.5</v>
      </c>
    </row>
    <row r="292" spans="1:18" ht="19.5" customHeight="1">
      <c r="A292" s="17">
        <v>285</v>
      </c>
      <c r="B292" s="123" t="s">
        <v>575</v>
      </c>
      <c r="C292" s="123" t="s">
        <v>576</v>
      </c>
      <c r="D292" s="152">
        <v>16.5</v>
      </c>
      <c r="E292" s="150">
        <v>7</v>
      </c>
      <c r="F292" s="60">
        <f t="shared" si="24"/>
        <v>11.75</v>
      </c>
      <c r="G292" s="61">
        <f t="shared" si="25"/>
        <v>35.25</v>
      </c>
      <c r="H292" s="250"/>
      <c r="I292" s="62">
        <f t="shared" si="26"/>
        <v>35.25</v>
      </c>
      <c r="J292" s="92"/>
      <c r="K292" s="62">
        <f t="shared" si="27"/>
        <v>35.25</v>
      </c>
      <c r="L292" s="64"/>
      <c r="M292" s="20" t="str">
        <f t="shared" si="28"/>
        <v>Juin</v>
      </c>
      <c r="N292" t="str">
        <f t="shared" si="29"/>
        <v>oui</v>
      </c>
      <c r="O292" s="151" t="s">
        <v>575</v>
      </c>
      <c r="P292" s="151" t="s">
        <v>576</v>
      </c>
      <c r="Q292" s="149"/>
      <c r="R292" s="250"/>
    </row>
    <row r="293" spans="1:18" ht="19.5" customHeight="1">
      <c r="A293" s="17">
        <v>286</v>
      </c>
      <c r="B293" s="123" t="s">
        <v>577</v>
      </c>
      <c r="C293" s="123" t="s">
        <v>578</v>
      </c>
      <c r="D293" s="152">
        <v>14.25</v>
      </c>
      <c r="E293" s="150">
        <v>19</v>
      </c>
      <c r="F293" s="60">
        <f t="shared" si="24"/>
        <v>16.625</v>
      </c>
      <c r="G293" s="61">
        <f t="shared" si="25"/>
        <v>49.875</v>
      </c>
      <c r="H293" s="250"/>
      <c r="I293" s="62">
        <f t="shared" si="26"/>
        <v>49.875</v>
      </c>
      <c r="J293" s="92"/>
      <c r="K293" s="62">
        <f t="shared" si="27"/>
        <v>49.875</v>
      </c>
      <c r="L293" s="64"/>
      <c r="M293" s="20" t="str">
        <f t="shared" si="28"/>
        <v>Juin</v>
      </c>
      <c r="N293" t="str">
        <f t="shared" si="29"/>
        <v>oui</v>
      </c>
      <c r="O293" s="151" t="s">
        <v>577</v>
      </c>
      <c r="P293" s="151" t="s">
        <v>578</v>
      </c>
      <c r="Q293" s="149"/>
      <c r="R293" s="250"/>
    </row>
    <row r="294" spans="1:18" ht="19.5" customHeight="1">
      <c r="A294" s="17">
        <v>287</v>
      </c>
      <c r="B294" s="123" t="s">
        <v>579</v>
      </c>
      <c r="C294" s="123" t="s">
        <v>326</v>
      </c>
      <c r="D294" s="152">
        <v>15.5</v>
      </c>
      <c r="E294" s="150">
        <v>11</v>
      </c>
      <c r="F294" s="60">
        <f t="shared" si="24"/>
        <v>13.25</v>
      </c>
      <c r="G294" s="61">
        <f t="shared" si="25"/>
        <v>39.75</v>
      </c>
      <c r="H294" s="250"/>
      <c r="I294" s="62">
        <f t="shared" si="26"/>
        <v>39.75</v>
      </c>
      <c r="J294" s="92"/>
      <c r="K294" s="62">
        <f t="shared" si="27"/>
        <v>39.75</v>
      </c>
      <c r="L294" s="64"/>
      <c r="M294" s="20" t="str">
        <f t="shared" si="28"/>
        <v>Juin</v>
      </c>
      <c r="N294" t="str">
        <f t="shared" si="29"/>
        <v>oui</v>
      </c>
      <c r="O294" s="151" t="s">
        <v>579</v>
      </c>
      <c r="P294" s="151" t="s">
        <v>326</v>
      </c>
      <c r="Q294" s="149"/>
      <c r="R294" s="250"/>
    </row>
    <row r="295" spans="1:18" ht="19.5" customHeight="1">
      <c r="A295" s="17">
        <v>288</v>
      </c>
      <c r="B295" s="123" t="s">
        <v>62</v>
      </c>
      <c r="C295" s="123" t="s">
        <v>90</v>
      </c>
      <c r="D295" s="152">
        <v>11</v>
      </c>
      <c r="E295" s="150">
        <v>5</v>
      </c>
      <c r="F295" s="60">
        <f t="shared" si="24"/>
        <v>8</v>
      </c>
      <c r="G295" s="61">
        <f t="shared" si="25"/>
        <v>24</v>
      </c>
      <c r="H295" s="250">
        <v>13.75</v>
      </c>
      <c r="I295" s="62">
        <f t="shared" si="26"/>
        <v>41.25</v>
      </c>
      <c r="J295" s="92"/>
      <c r="K295" s="62">
        <f t="shared" si="27"/>
        <v>41.25</v>
      </c>
      <c r="L295" s="64"/>
      <c r="M295" s="20" t="str">
        <f t="shared" si="28"/>
        <v>Synthèse</v>
      </c>
      <c r="N295" t="str">
        <f t="shared" si="29"/>
        <v>oui</v>
      </c>
      <c r="O295" s="151" t="s">
        <v>62</v>
      </c>
      <c r="P295" s="151" t="s">
        <v>90</v>
      </c>
      <c r="Q295" s="149" t="s">
        <v>1065</v>
      </c>
      <c r="R295" s="250">
        <v>13.75</v>
      </c>
    </row>
    <row r="296" spans="1:18" ht="19.5" customHeight="1">
      <c r="A296" s="17">
        <v>289</v>
      </c>
      <c r="B296" s="123" t="s">
        <v>580</v>
      </c>
      <c r="C296" s="123" t="s">
        <v>379</v>
      </c>
      <c r="D296" s="152">
        <v>14</v>
      </c>
      <c r="E296" s="150">
        <v>5</v>
      </c>
      <c r="F296" s="60">
        <f t="shared" si="24"/>
        <v>9.5</v>
      </c>
      <c r="G296" s="61">
        <f t="shared" si="25"/>
        <v>28.5</v>
      </c>
      <c r="H296" s="250">
        <v>14</v>
      </c>
      <c r="I296" s="62">
        <f t="shared" si="26"/>
        <v>42</v>
      </c>
      <c r="J296" s="92"/>
      <c r="K296" s="62">
        <f t="shared" si="27"/>
        <v>42</v>
      </c>
      <c r="L296" s="64"/>
      <c r="M296" s="20" t="str">
        <f t="shared" si="28"/>
        <v>Synthèse</v>
      </c>
      <c r="N296" t="str">
        <f t="shared" si="29"/>
        <v>oui</v>
      </c>
      <c r="O296" s="151" t="s">
        <v>580</v>
      </c>
      <c r="P296" s="151" t="s">
        <v>379</v>
      </c>
      <c r="Q296" s="149" t="s">
        <v>2002</v>
      </c>
      <c r="R296" s="250">
        <v>14</v>
      </c>
    </row>
    <row r="297" spans="1:18" ht="19.5" customHeight="1">
      <c r="A297" s="17">
        <v>290</v>
      </c>
      <c r="B297" s="123" t="s">
        <v>581</v>
      </c>
      <c r="C297" s="123" t="s">
        <v>57</v>
      </c>
      <c r="D297" s="152">
        <v>10.5</v>
      </c>
      <c r="E297" s="150">
        <v>11</v>
      </c>
      <c r="F297" s="60">
        <f t="shared" si="24"/>
        <v>10.75</v>
      </c>
      <c r="G297" s="61">
        <f t="shared" si="25"/>
        <v>32.25</v>
      </c>
      <c r="H297" s="250"/>
      <c r="I297" s="62">
        <f t="shared" si="26"/>
        <v>32.25</v>
      </c>
      <c r="J297" s="92"/>
      <c r="K297" s="62">
        <f t="shared" si="27"/>
        <v>32.25</v>
      </c>
      <c r="L297" s="64"/>
      <c r="M297" s="20" t="str">
        <f t="shared" si="28"/>
        <v>Juin</v>
      </c>
      <c r="N297" t="str">
        <f t="shared" si="29"/>
        <v>oui</v>
      </c>
      <c r="O297" s="151" t="s">
        <v>581</v>
      </c>
      <c r="P297" s="151" t="s">
        <v>57</v>
      </c>
      <c r="Q297" s="149"/>
      <c r="R297" s="250"/>
    </row>
    <row r="298" spans="1:18" ht="19.5" customHeight="1">
      <c r="A298" s="17">
        <v>291</v>
      </c>
      <c r="B298" s="123" t="s">
        <v>582</v>
      </c>
      <c r="C298" s="123" t="s">
        <v>43</v>
      </c>
      <c r="D298" s="152">
        <v>8</v>
      </c>
      <c r="E298" s="150">
        <v>3</v>
      </c>
      <c r="F298" s="60">
        <f t="shared" si="24"/>
        <v>5.5</v>
      </c>
      <c r="G298" s="61">
        <f t="shared" si="25"/>
        <v>16.5</v>
      </c>
      <c r="H298" s="250">
        <v>11.75</v>
      </c>
      <c r="I298" s="62">
        <f t="shared" si="26"/>
        <v>35.25</v>
      </c>
      <c r="J298" s="92"/>
      <c r="K298" s="62">
        <f t="shared" si="27"/>
        <v>35.25</v>
      </c>
      <c r="L298" s="64"/>
      <c r="M298" s="20" t="str">
        <f t="shared" si="28"/>
        <v>Synthèse</v>
      </c>
      <c r="N298" t="str">
        <f t="shared" si="29"/>
        <v>oui</v>
      </c>
      <c r="O298" s="151" t="s">
        <v>582</v>
      </c>
      <c r="P298" s="151" t="s">
        <v>43</v>
      </c>
      <c r="Q298" s="149" t="s">
        <v>1063</v>
      </c>
      <c r="R298" s="250">
        <v>11.75</v>
      </c>
    </row>
    <row r="299" spans="1:18" ht="19.5" customHeight="1">
      <c r="A299" s="17">
        <v>292</v>
      </c>
      <c r="B299" s="123" t="s">
        <v>98</v>
      </c>
      <c r="C299" s="123" t="s">
        <v>583</v>
      </c>
      <c r="D299" s="152">
        <v>14.5</v>
      </c>
      <c r="E299" s="150">
        <v>11</v>
      </c>
      <c r="F299" s="60">
        <f t="shared" si="24"/>
        <v>12.75</v>
      </c>
      <c r="G299" s="61">
        <f t="shared" si="25"/>
        <v>38.25</v>
      </c>
      <c r="H299" s="250"/>
      <c r="I299" s="62">
        <f t="shared" si="26"/>
        <v>38.25</v>
      </c>
      <c r="J299" s="92"/>
      <c r="K299" s="62">
        <f t="shared" si="27"/>
        <v>38.25</v>
      </c>
      <c r="L299" s="64"/>
      <c r="M299" s="20" t="str">
        <f t="shared" si="28"/>
        <v>Juin</v>
      </c>
      <c r="N299" t="str">
        <f t="shared" si="29"/>
        <v>oui</v>
      </c>
      <c r="O299" s="151" t="s">
        <v>98</v>
      </c>
      <c r="P299" s="151" t="s">
        <v>583</v>
      </c>
      <c r="Q299" s="149"/>
      <c r="R299" s="250"/>
    </row>
    <row r="300" spans="1:18" ht="19.5" customHeight="1">
      <c r="A300" s="17">
        <v>293</v>
      </c>
      <c r="B300" s="123" t="s">
        <v>584</v>
      </c>
      <c r="C300" s="123" t="s">
        <v>585</v>
      </c>
      <c r="D300" s="152">
        <v>8</v>
      </c>
      <c r="E300" s="150">
        <v>8</v>
      </c>
      <c r="F300" s="60">
        <f t="shared" si="24"/>
        <v>8</v>
      </c>
      <c r="G300" s="61">
        <f t="shared" si="25"/>
        <v>24</v>
      </c>
      <c r="H300" s="250">
        <v>11</v>
      </c>
      <c r="I300" s="62">
        <f t="shared" si="26"/>
        <v>33</v>
      </c>
      <c r="J300" s="92"/>
      <c r="K300" s="62">
        <f t="shared" si="27"/>
        <v>33</v>
      </c>
      <c r="L300" s="64"/>
      <c r="M300" s="20" t="str">
        <f t="shared" si="28"/>
        <v>Synthèse</v>
      </c>
      <c r="N300" t="str">
        <f t="shared" si="29"/>
        <v>oui</v>
      </c>
      <c r="O300" s="151" t="s">
        <v>584</v>
      </c>
      <c r="P300" s="151" t="s">
        <v>585</v>
      </c>
      <c r="Q300" s="149" t="s">
        <v>1110</v>
      </c>
      <c r="R300" s="250">
        <v>9</v>
      </c>
    </row>
    <row r="301" spans="1:18" ht="19.5" customHeight="1">
      <c r="A301" s="17">
        <v>294</v>
      </c>
      <c r="B301" s="123" t="s">
        <v>782</v>
      </c>
      <c r="C301" s="123" t="s">
        <v>215</v>
      </c>
      <c r="D301" s="152">
        <v>13.25</v>
      </c>
      <c r="E301" s="150">
        <v>10</v>
      </c>
      <c r="F301" s="60">
        <f t="shared" si="24"/>
        <v>11.625</v>
      </c>
      <c r="G301" s="61">
        <f t="shared" si="25"/>
        <v>34.875</v>
      </c>
      <c r="H301" s="250"/>
      <c r="I301" s="62">
        <f t="shared" si="26"/>
        <v>34.875</v>
      </c>
      <c r="J301" s="92"/>
      <c r="K301" s="62">
        <f t="shared" si="27"/>
        <v>34.875</v>
      </c>
      <c r="L301" s="64"/>
      <c r="M301" s="20" t="str">
        <f t="shared" si="28"/>
        <v>Juin</v>
      </c>
      <c r="N301" t="str">
        <f t="shared" si="29"/>
        <v>oui</v>
      </c>
      <c r="O301" s="151" t="s">
        <v>782</v>
      </c>
      <c r="P301" s="151" t="s">
        <v>215</v>
      </c>
      <c r="Q301" s="149"/>
      <c r="R301" s="250"/>
    </row>
    <row r="302" spans="1:18" ht="19.5" customHeight="1">
      <c r="A302" s="17">
        <v>295</v>
      </c>
      <c r="B302" s="123" t="s">
        <v>782</v>
      </c>
      <c r="C302" s="123" t="s">
        <v>783</v>
      </c>
      <c r="D302" s="152">
        <v>8.75</v>
      </c>
      <c r="E302" s="150"/>
      <c r="F302" s="60">
        <f t="shared" si="24"/>
        <v>4.375</v>
      </c>
      <c r="G302" s="61">
        <f t="shared" si="25"/>
        <v>13.125</v>
      </c>
      <c r="H302" s="152"/>
      <c r="I302" s="62">
        <f t="shared" si="26"/>
        <v>13.125</v>
      </c>
      <c r="J302" s="92"/>
      <c r="K302" s="62">
        <f t="shared" si="27"/>
        <v>13.125</v>
      </c>
      <c r="L302" s="64"/>
      <c r="M302" s="20" t="str">
        <f t="shared" si="28"/>
        <v>Juin</v>
      </c>
      <c r="N302" t="str">
        <f t="shared" si="29"/>
        <v>oui</v>
      </c>
      <c r="O302" s="151" t="s">
        <v>782</v>
      </c>
      <c r="P302" s="151" t="s">
        <v>783</v>
      </c>
      <c r="Q302" s="149"/>
      <c r="R302" s="152"/>
    </row>
    <row r="303" spans="1:18" ht="19.5" customHeight="1">
      <c r="A303" s="17">
        <v>296</v>
      </c>
      <c r="B303" s="123" t="s">
        <v>586</v>
      </c>
      <c r="C303" s="123" t="s">
        <v>587</v>
      </c>
      <c r="D303" s="152">
        <v>15.25</v>
      </c>
      <c r="E303" s="150">
        <v>10</v>
      </c>
      <c r="F303" s="60">
        <f t="shared" si="24"/>
        <v>12.625</v>
      </c>
      <c r="G303" s="61">
        <f t="shared" si="25"/>
        <v>37.875</v>
      </c>
      <c r="H303" s="250"/>
      <c r="I303" s="62">
        <f t="shared" si="26"/>
        <v>37.875</v>
      </c>
      <c r="J303" s="92"/>
      <c r="K303" s="62">
        <f t="shared" si="27"/>
        <v>37.875</v>
      </c>
      <c r="L303" s="64"/>
      <c r="M303" s="20" t="str">
        <f t="shared" si="28"/>
        <v>Juin</v>
      </c>
      <c r="N303" t="str">
        <f t="shared" si="29"/>
        <v>oui</v>
      </c>
      <c r="O303" s="151" t="s">
        <v>586</v>
      </c>
      <c r="P303" s="151" t="s">
        <v>587</v>
      </c>
      <c r="Q303" s="149"/>
      <c r="R303" s="250"/>
    </row>
    <row r="304" spans="1:18" ht="19.5" customHeight="1">
      <c r="A304" s="17">
        <v>297</v>
      </c>
      <c r="B304" s="123" t="s">
        <v>588</v>
      </c>
      <c r="C304" s="123" t="s">
        <v>589</v>
      </c>
      <c r="D304" s="152">
        <v>12.5</v>
      </c>
      <c r="E304" s="150">
        <v>5</v>
      </c>
      <c r="F304" s="60">
        <f t="shared" si="24"/>
        <v>8.75</v>
      </c>
      <c r="G304" s="61">
        <f t="shared" si="25"/>
        <v>26.25</v>
      </c>
      <c r="H304" s="250">
        <v>11</v>
      </c>
      <c r="I304" s="62">
        <f t="shared" si="26"/>
        <v>33</v>
      </c>
      <c r="J304" s="92"/>
      <c r="K304" s="62">
        <f t="shared" si="27"/>
        <v>33</v>
      </c>
      <c r="L304" s="64"/>
      <c r="M304" s="20" t="str">
        <f t="shared" si="28"/>
        <v>Synthèse</v>
      </c>
      <c r="N304" t="str">
        <f t="shared" si="29"/>
        <v>oui</v>
      </c>
      <c r="O304" s="151" t="s">
        <v>588</v>
      </c>
      <c r="P304" s="151" t="s">
        <v>589</v>
      </c>
      <c r="Q304" s="149" t="s">
        <v>2003</v>
      </c>
      <c r="R304" s="250">
        <v>11</v>
      </c>
    </row>
    <row r="305" spans="1:18" ht="19.5" customHeight="1">
      <c r="A305" s="17">
        <v>298</v>
      </c>
      <c r="B305" s="123" t="s">
        <v>784</v>
      </c>
      <c r="C305" s="123" t="s">
        <v>206</v>
      </c>
      <c r="D305" s="152">
        <v>10.75</v>
      </c>
      <c r="E305" s="150">
        <v>5</v>
      </c>
      <c r="F305" s="60">
        <f t="shared" si="24"/>
        <v>7.875</v>
      </c>
      <c r="G305" s="61">
        <f t="shared" si="25"/>
        <v>23.625</v>
      </c>
      <c r="H305" s="250">
        <v>10.25</v>
      </c>
      <c r="I305" s="62">
        <f t="shared" si="26"/>
        <v>30.75</v>
      </c>
      <c r="J305" s="92"/>
      <c r="K305" s="62">
        <f t="shared" si="27"/>
        <v>30.75</v>
      </c>
      <c r="L305" s="64"/>
      <c r="M305" s="20" t="str">
        <f t="shared" si="28"/>
        <v>Synthèse</v>
      </c>
      <c r="N305" t="str">
        <f t="shared" si="29"/>
        <v>oui</v>
      </c>
      <c r="O305" s="151" t="s">
        <v>784</v>
      </c>
      <c r="P305" s="151" t="s">
        <v>206</v>
      </c>
      <c r="Q305" s="149" t="s">
        <v>1051</v>
      </c>
      <c r="R305" s="250">
        <v>10.25</v>
      </c>
    </row>
    <row r="306" spans="1:18" ht="19.5" customHeight="1">
      <c r="A306" s="17">
        <v>299</v>
      </c>
      <c r="B306" s="123" t="s">
        <v>590</v>
      </c>
      <c r="C306" s="123" t="s">
        <v>591</v>
      </c>
      <c r="D306" s="152">
        <v>9.5</v>
      </c>
      <c r="E306" s="150">
        <v>3</v>
      </c>
      <c r="F306" s="60">
        <f t="shared" si="24"/>
        <v>6.25</v>
      </c>
      <c r="G306" s="61">
        <f t="shared" si="25"/>
        <v>18.75</v>
      </c>
      <c r="H306" s="250">
        <v>18.5</v>
      </c>
      <c r="I306" s="62">
        <f t="shared" si="26"/>
        <v>55.5</v>
      </c>
      <c r="J306" s="92"/>
      <c r="K306" s="62">
        <f t="shared" si="27"/>
        <v>55.5</v>
      </c>
      <c r="L306" s="64"/>
      <c r="M306" s="20" t="str">
        <f t="shared" si="28"/>
        <v>Synthèse</v>
      </c>
      <c r="N306" t="str">
        <f t="shared" si="29"/>
        <v>oui</v>
      </c>
      <c r="O306" s="151" t="s">
        <v>590</v>
      </c>
      <c r="P306" s="151" t="s">
        <v>591</v>
      </c>
      <c r="Q306" s="149" t="s">
        <v>1118</v>
      </c>
      <c r="R306" s="250">
        <v>18.5</v>
      </c>
    </row>
    <row r="307" spans="1:18" ht="19.5" customHeight="1">
      <c r="A307" s="17">
        <v>300</v>
      </c>
      <c r="B307" s="123" t="s">
        <v>592</v>
      </c>
      <c r="C307" s="123" t="s">
        <v>593</v>
      </c>
      <c r="D307" s="152">
        <v>8.75</v>
      </c>
      <c r="E307" s="150">
        <v>5</v>
      </c>
      <c r="F307" s="60">
        <f t="shared" si="24"/>
        <v>6.875</v>
      </c>
      <c r="G307" s="61">
        <f t="shared" si="25"/>
        <v>20.625</v>
      </c>
      <c r="H307" s="250">
        <v>12.5</v>
      </c>
      <c r="I307" s="62">
        <f t="shared" si="26"/>
        <v>37.5</v>
      </c>
      <c r="J307" s="92"/>
      <c r="K307" s="62">
        <f t="shared" si="27"/>
        <v>37.5</v>
      </c>
      <c r="L307" s="64"/>
      <c r="M307" s="20" t="str">
        <f t="shared" si="28"/>
        <v>Synthèse</v>
      </c>
      <c r="N307" t="str">
        <f t="shared" si="29"/>
        <v>oui</v>
      </c>
      <c r="O307" s="151" t="s">
        <v>592</v>
      </c>
      <c r="P307" s="151" t="s">
        <v>593</v>
      </c>
      <c r="Q307" s="149" t="s">
        <v>1198</v>
      </c>
      <c r="R307" s="250">
        <v>9.5</v>
      </c>
    </row>
    <row r="308" spans="1:18" ht="19.5" customHeight="1">
      <c r="A308" s="17">
        <v>301</v>
      </c>
      <c r="B308" s="123" t="s">
        <v>594</v>
      </c>
      <c r="C308" s="123" t="s">
        <v>417</v>
      </c>
      <c r="D308" s="152">
        <v>14.75</v>
      </c>
      <c r="E308" s="150">
        <v>8</v>
      </c>
      <c r="F308" s="60">
        <f t="shared" si="24"/>
        <v>11.375</v>
      </c>
      <c r="G308" s="61">
        <f t="shared" si="25"/>
        <v>34.125</v>
      </c>
      <c r="H308" s="250"/>
      <c r="I308" s="62">
        <f t="shared" si="26"/>
        <v>34.125</v>
      </c>
      <c r="J308" s="92"/>
      <c r="K308" s="62">
        <f t="shared" si="27"/>
        <v>34.125</v>
      </c>
      <c r="L308" s="64"/>
      <c r="M308" s="20" t="str">
        <f t="shared" si="28"/>
        <v>Juin</v>
      </c>
      <c r="N308" t="str">
        <f t="shared" si="29"/>
        <v>oui</v>
      </c>
      <c r="O308" s="151" t="s">
        <v>594</v>
      </c>
      <c r="P308" s="151" t="s">
        <v>417</v>
      </c>
      <c r="Q308" s="149"/>
      <c r="R308" s="250"/>
    </row>
    <row r="309" spans="1:18" ht="19.5" customHeight="1">
      <c r="A309" s="17">
        <v>302</v>
      </c>
      <c r="B309" s="123" t="s">
        <v>595</v>
      </c>
      <c r="C309" s="123" t="s">
        <v>596</v>
      </c>
      <c r="D309" s="152">
        <v>11.75</v>
      </c>
      <c r="E309" s="150">
        <v>11</v>
      </c>
      <c r="F309" s="60">
        <f t="shared" si="24"/>
        <v>11.375</v>
      </c>
      <c r="G309" s="61">
        <f t="shared" si="25"/>
        <v>34.125</v>
      </c>
      <c r="H309" s="250"/>
      <c r="I309" s="62">
        <f t="shared" si="26"/>
        <v>34.125</v>
      </c>
      <c r="J309" s="92"/>
      <c r="K309" s="62">
        <f t="shared" si="27"/>
        <v>34.125</v>
      </c>
      <c r="L309" s="64"/>
      <c r="M309" s="20" t="str">
        <f t="shared" si="28"/>
        <v>Juin</v>
      </c>
      <c r="N309" t="str">
        <f t="shared" si="29"/>
        <v>oui</v>
      </c>
      <c r="O309" s="151" t="s">
        <v>595</v>
      </c>
      <c r="P309" s="151" t="s">
        <v>596</v>
      </c>
      <c r="Q309" s="149"/>
      <c r="R309" s="250"/>
    </row>
    <row r="310" spans="1:18" ht="19.5" customHeight="1">
      <c r="A310" s="17">
        <v>303</v>
      </c>
      <c r="B310" s="123" t="s">
        <v>597</v>
      </c>
      <c r="C310" s="123" t="s">
        <v>76</v>
      </c>
      <c r="D310" s="152">
        <v>13.5</v>
      </c>
      <c r="E310" s="150">
        <v>9</v>
      </c>
      <c r="F310" s="60">
        <f t="shared" si="24"/>
        <v>11.25</v>
      </c>
      <c r="G310" s="61">
        <f t="shared" si="25"/>
        <v>33.75</v>
      </c>
      <c r="H310" s="250"/>
      <c r="I310" s="62">
        <f t="shared" si="26"/>
        <v>33.75</v>
      </c>
      <c r="J310" s="92"/>
      <c r="K310" s="62">
        <f t="shared" si="27"/>
        <v>33.75</v>
      </c>
      <c r="L310" s="64"/>
      <c r="M310" s="20" t="str">
        <f t="shared" si="28"/>
        <v>Juin</v>
      </c>
      <c r="N310" t="str">
        <f t="shared" si="29"/>
        <v>oui</v>
      </c>
      <c r="O310" s="151" t="s">
        <v>597</v>
      </c>
      <c r="P310" s="151" t="s">
        <v>76</v>
      </c>
      <c r="Q310" s="149"/>
      <c r="R310" s="250"/>
    </row>
    <row r="311" spans="1:18" ht="19.5" customHeight="1">
      <c r="A311" s="17">
        <v>304</v>
      </c>
      <c r="B311" s="123" t="s">
        <v>597</v>
      </c>
      <c r="C311" s="123" t="s">
        <v>598</v>
      </c>
      <c r="D311" s="152">
        <v>10.75</v>
      </c>
      <c r="E311" s="150">
        <v>9</v>
      </c>
      <c r="F311" s="60">
        <f t="shared" si="24"/>
        <v>9.875</v>
      </c>
      <c r="G311" s="61">
        <f t="shared" si="25"/>
        <v>29.625</v>
      </c>
      <c r="H311" s="250">
        <v>13.25</v>
      </c>
      <c r="I311" s="62">
        <f t="shared" si="26"/>
        <v>39.75</v>
      </c>
      <c r="J311" s="92"/>
      <c r="K311" s="62">
        <f t="shared" si="27"/>
        <v>39.75</v>
      </c>
      <c r="L311" s="64"/>
      <c r="M311" s="20" t="str">
        <f t="shared" si="28"/>
        <v>Synthèse</v>
      </c>
      <c r="N311" t="str">
        <f t="shared" si="29"/>
        <v>oui</v>
      </c>
      <c r="O311" s="151" t="s">
        <v>597</v>
      </c>
      <c r="P311" s="151" t="s">
        <v>598</v>
      </c>
      <c r="Q311" s="149" t="s">
        <v>1050</v>
      </c>
      <c r="R311" s="250">
        <v>13.25</v>
      </c>
    </row>
    <row r="312" spans="1:18" ht="19.5" customHeight="1">
      <c r="A312" s="17">
        <v>305</v>
      </c>
      <c r="B312" s="123" t="s">
        <v>599</v>
      </c>
      <c r="C312" s="123" t="s">
        <v>600</v>
      </c>
      <c r="D312" s="152">
        <v>11.5</v>
      </c>
      <c r="E312" s="150">
        <v>9</v>
      </c>
      <c r="F312" s="60">
        <f t="shared" si="24"/>
        <v>10.25</v>
      </c>
      <c r="G312" s="61">
        <f t="shared" si="25"/>
        <v>30.75</v>
      </c>
      <c r="H312" s="250"/>
      <c r="I312" s="62">
        <f t="shared" si="26"/>
        <v>30.75</v>
      </c>
      <c r="J312" s="92"/>
      <c r="K312" s="62">
        <f t="shared" si="27"/>
        <v>30.75</v>
      </c>
      <c r="L312" s="64"/>
      <c r="M312" s="20" t="str">
        <f t="shared" si="28"/>
        <v>Juin</v>
      </c>
      <c r="N312" t="str">
        <f t="shared" si="29"/>
        <v>oui</v>
      </c>
      <c r="O312" s="151" t="s">
        <v>599</v>
      </c>
      <c r="P312" s="151" t="s">
        <v>600</v>
      </c>
      <c r="Q312" s="149"/>
      <c r="R312" s="250"/>
    </row>
    <row r="313" spans="1:18" ht="19.5" customHeight="1">
      <c r="A313" s="17">
        <v>306</v>
      </c>
      <c r="B313" s="123" t="s">
        <v>601</v>
      </c>
      <c r="C313" s="123" t="s">
        <v>602</v>
      </c>
      <c r="D313" s="152">
        <v>9.75</v>
      </c>
      <c r="E313" s="150">
        <v>3</v>
      </c>
      <c r="F313" s="60">
        <f t="shared" si="24"/>
        <v>6.375</v>
      </c>
      <c r="G313" s="61">
        <f t="shared" si="25"/>
        <v>19.125</v>
      </c>
      <c r="H313" s="250">
        <v>9</v>
      </c>
      <c r="I313" s="62">
        <f t="shared" si="26"/>
        <v>27</v>
      </c>
      <c r="J313" s="92"/>
      <c r="K313" s="62">
        <f t="shared" si="27"/>
        <v>27</v>
      </c>
      <c r="L313" s="64"/>
      <c r="M313" s="20" t="str">
        <f t="shared" si="28"/>
        <v>Synthèse</v>
      </c>
      <c r="N313" t="str">
        <f t="shared" si="29"/>
        <v>oui</v>
      </c>
      <c r="O313" s="151" t="s">
        <v>601</v>
      </c>
      <c r="P313" s="151" t="s">
        <v>602</v>
      </c>
      <c r="Q313" s="149" t="s">
        <v>2004</v>
      </c>
      <c r="R313" s="250">
        <v>9</v>
      </c>
    </row>
    <row r="314" spans="1:18" ht="19.5" customHeight="1">
      <c r="A314" s="17">
        <v>307</v>
      </c>
      <c r="B314" s="123" t="s">
        <v>603</v>
      </c>
      <c r="C314" s="123" t="s">
        <v>604</v>
      </c>
      <c r="D314" s="152">
        <v>11.75</v>
      </c>
      <c r="E314" s="150">
        <v>8</v>
      </c>
      <c r="F314" s="60">
        <f t="shared" si="24"/>
        <v>9.875</v>
      </c>
      <c r="G314" s="61">
        <f t="shared" si="25"/>
        <v>29.625</v>
      </c>
      <c r="H314" s="250">
        <v>13.5</v>
      </c>
      <c r="I314" s="62">
        <f t="shared" si="26"/>
        <v>40.5</v>
      </c>
      <c r="J314" s="92"/>
      <c r="K314" s="62">
        <f t="shared" si="27"/>
        <v>40.5</v>
      </c>
      <c r="L314" s="64"/>
      <c r="M314" s="20" t="str">
        <f t="shared" si="28"/>
        <v>Synthèse</v>
      </c>
      <c r="N314" t="str">
        <f t="shared" si="29"/>
        <v>oui</v>
      </c>
      <c r="O314" s="151" t="s">
        <v>603</v>
      </c>
      <c r="P314" s="151" t="s">
        <v>604</v>
      </c>
      <c r="Q314" s="149" t="s">
        <v>1061</v>
      </c>
      <c r="R314" s="250">
        <v>13.5</v>
      </c>
    </row>
    <row r="315" spans="1:18" ht="19.5" customHeight="1">
      <c r="A315" s="17">
        <v>308</v>
      </c>
      <c r="B315" s="123" t="s">
        <v>605</v>
      </c>
      <c r="C315" s="123" t="s">
        <v>606</v>
      </c>
      <c r="D315" s="152">
        <v>11.5</v>
      </c>
      <c r="E315" s="150">
        <v>9</v>
      </c>
      <c r="F315" s="60">
        <f t="shared" si="24"/>
        <v>10.25</v>
      </c>
      <c r="G315" s="61">
        <f t="shared" si="25"/>
        <v>30.75</v>
      </c>
      <c r="H315" s="250"/>
      <c r="I315" s="62">
        <f t="shared" si="26"/>
        <v>30.75</v>
      </c>
      <c r="J315" s="92"/>
      <c r="K315" s="62">
        <f t="shared" si="27"/>
        <v>30.75</v>
      </c>
      <c r="L315" s="64"/>
      <c r="M315" s="20" t="str">
        <f t="shared" si="28"/>
        <v>Juin</v>
      </c>
      <c r="N315" t="str">
        <f t="shared" si="29"/>
        <v>oui</v>
      </c>
      <c r="O315" s="151" t="s">
        <v>605</v>
      </c>
      <c r="P315" s="151" t="s">
        <v>606</v>
      </c>
      <c r="Q315" s="149"/>
      <c r="R315" s="250"/>
    </row>
    <row r="316" spans="1:18" ht="19.5" customHeight="1">
      <c r="A316" s="17">
        <v>309</v>
      </c>
      <c r="B316" s="123" t="s">
        <v>605</v>
      </c>
      <c r="C316" s="123" t="s">
        <v>39</v>
      </c>
      <c r="D316" s="152">
        <v>15</v>
      </c>
      <c r="E316" s="150">
        <v>8</v>
      </c>
      <c r="F316" s="60">
        <f t="shared" si="24"/>
        <v>11.5</v>
      </c>
      <c r="G316" s="61">
        <f t="shared" si="25"/>
        <v>34.5</v>
      </c>
      <c r="H316" s="250"/>
      <c r="I316" s="62">
        <f t="shared" si="26"/>
        <v>34.5</v>
      </c>
      <c r="J316" s="92"/>
      <c r="K316" s="62">
        <f t="shared" si="27"/>
        <v>34.5</v>
      </c>
      <c r="L316" s="64"/>
      <c r="M316" s="20" t="str">
        <f t="shared" si="28"/>
        <v>Juin</v>
      </c>
      <c r="N316" t="str">
        <f t="shared" si="29"/>
        <v>oui</v>
      </c>
      <c r="O316" s="151" t="s">
        <v>605</v>
      </c>
      <c r="P316" s="151" t="s">
        <v>39</v>
      </c>
      <c r="Q316" s="149"/>
      <c r="R316" s="250"/>
    </row>
    <row r="317" spans="1:18" ht="19.5" customHeight="1">
      <c r="A317" s="17">
        <v>310</v>
      </c>
      <c r="B317" s="123" t="s">
        <v>607</v>
      </c>
      <c r="C317" s="123" t="s">
        <v>397</v>
      </c>
      <c r="D317" s="152">
        <v>11.75</v>
      </c>
      <c r="E317" s="150">
        <v>6</v>
      </c>
      <c r="F317" s="60">
        <f t="shared" si="24"/>
        <v>8.875</v>
      </c>
      <c r="G317" s="61">
        <f t="shared" si="25"/>
        <v>26.625</v>
      </c>
      <c r="H317" s="250">
        <v>11.25</v>
      </c>
      <c r="I317" s="62">
        <f t="shared" si="26"/>
        <v>33.75</v>
      </c>
      <c r="J317" s="92"/>
      <c r="K317" s="62">
        <f t="shared" si="27"/>
        <v>33.75</v>
      </c>
      <c r="L317" s="64"/>
      <c r="M317" s="20" t="str">
        <f t="shared" si="28"/>
        <v>Synthèse</v>
      </c>
      <c r="N317" t="str">
        <f t="shared" si="29"/>
        <v>oui</v>
      </c>
      <c r="O317" s="151" t="s">
        <v>607</v>
      </c>
      <c r="P317" s="151" t="s">
        <v>397</v>
      </c>
      <c r="Q317" s="149" t="s">
        <v>1054</v>
      </c>
      <c r="R317" s="250">
        <v>11.25</v>
      </c>
    </row>
    <row r="318" spans="1:18" ht="19.5" customHeight="1">
      <c r="A318" s="17">
        <v>311</v>
      </c>
      <c r="B318" s="123" t="s">
        <v>608</v>
      </c>
      <c r="C318" s="123" t="s">
        <v>470</v>
      </c>
      <c r="D318" s="152">
        <v>12</v>
      </c>
      <c r="E318" s="150">
        <v>12</v>
      </c>
      <c r="F318" s="60">
        <f t="shared" si="24"/>
        <v>12</v>
      </c>
      <c r="G318" s="61">
        <f t="shared" si="25"/>
        <v>36</v>
      </c>
      <c r="H318" s="250"/>
      <c r="I318" s="62">
        <f t="shared" si="26"/>
        <v>36</v>
      </c>
      <c r="J318" s="92"/>
      <c r="K318" s="62">
        <f t="shared" si="27"/>
        <v>36</v>
      </c>
      <c r="L318" s="64"/>
      <c r="M318" s="20" t="str">
        <f t="shared" si="28"/>
        <v>Juin</v>
      </c>
      <c r="N318" t="str">
        <f t="shared" si="29"/>
        <v>oui</v>
      </c>
      <c r="O318" s="151" t="s">
        <v>608</v>
      </c>
      <c r="P318" s="151" t="s">
        <v>470</v>
      </c>
      <c r="Q318" s="149"/>
      <c r="R318" s="250"/>
    </row>
    <row r="319" spans="1:18" ht="19.5" customHeight="1">
      <c r="A319" s="17">
        <v>312</v>
      </c>
      <c r="B319" s="123" t="s">
        <v>609</v>
      </c>
      <c r="C319" s="123" t="s">
        <v>610</v>
      </c>
      <c r="D319" s="152">
        <v>16</v>
      </c>
      <c r="E319" s="150">
        <v>11</v>
      </c>
      <c r="F319" s="60">
        <f t="shared" si="24"/>
        <v>13.5</v>
      </c>
      <c r="G319" s="61">
        <f t="shared" si="25"/>
        <v>40.5</v>
      </c>
      <c r="H319" s="250"/>
      <c r="I319" s="62">
        <f t="shared" si="26"/>
        <v>40.5</v>
      </c>
      <c r="J319" s="92"/>
      <c r="K319" s="62">
        <f t="shared" si="27"/>
        <v>40.5</v>
      </c>
      <c r="L319" s="64"/>
      <c r="M319" s="20" t="str">
        <f t="shared" si="28"/>
        <v>Juin</v>
      </c>
      <c r="N319" t="str">
        <f t="shared" si="29"/>
        <v>oui</v>
      </c>
      <c r="O319" s="151" t="s">
        <v>609</v>
      </c>
      <c r="P319" s="151" t="s">
        <v>610</v>
      </c>
      <c r="Q319" s="149"/>
      <c r="R319" s="250"/>
    </row>
    <row r="320" spans="1:18" ht="19.5" customHeight="1">
      <c r="A320" s="17">
        <v>313</v>
      </c>
      <c r="B320" s="123" t="s">
        <v>611</v>
      </c>
      <c r="C320" s="123" t="s">
        <v>612</v>
      </c>
      <c r="D320" s="152">
        <v>12</v>
      </c>
      <c r="E320" s="150">
        <v>6</v>
      </c>
      <c r="F320" s="60">
        <f t="shared" si="24"/>
        <v>9</v>
      </c>
      <c r="G320" s="61">
        <f t="shared" si="25"/>
        <v>27</v>
      </c>
      <c r="H320" s="250">
        <v>12.5</v>
      </c>
      <c r="I320" s="62">
        <f t="shared" si="26"/>
        <v>37.5</v>
      </c>
      <c r="J320" s="92"/>
      <c r="K320" s="62">
        <f t="shared" si="27"/>
        <v>37.5</v>
      </c>
      <c r="L320" s="64"/>
      <c r="M320" s="20" t="str">
        <f t="shared" si="28"/>
        <v>Synthèse</v>
      </c>
      <c r="N320" t="str">
        <f t="shared" si="29"/>
        <v>oui</v>
      </c>
      <c r="O320" s="151" t="s">
        <v>611</v>
      </c>
      <c r="P320" s="151" t="s">
        <v>612</v>
      </c>
      <c r="Q320" s="149" t="s">
        <v>1151</v>
      </c>
      <c r="R320" s="250">
        <v>12.5</v>
      </c>
    </row>
    <row r="321" spans="1:18" ht="19.5" customHeight="1">
      <c r="A321" s="17">
        <v>314</v>
      </c>
      <c r="B321" s="123" t="s">
        <v>613</v>
      </c>
      <c r="C321" s="123" t="s">
        <v>614</v>
      </c>
      <c r="D321" s="152">
        <v>14.5</v>
      </c>
      <c r="E321" s="150">
        <v>7</v>
      </c>
      <c r="F321" s="60">
        <f t="shared" si="24"/>
        <v>10.75</v>
      </c>
      <c r="G321" s="61">
        <f t="shared" si="25"/>
        <v>32.25</v>
      </c>
      <c r="H321" s="250"/>
      <c r="I321" s="62">
        <f t="shared" si="26"/>
        <v>32.25</v>
      </c>
      <c r="J321" s="92"/>
      <c r="K321" s="62">
        <f t="shared" si="27"/>
        <v>32.25</v>
      </c>
      <c r="L321" s="64"/>
      <c r="M321" s="20" t="str">
        <f t="shared" si="28"/>
        <v>Juin</v>
      </c>
      <c r="N321" t="str">
        <f t="shared" si="29"/>
        <v>oui</v>
      </c>
      <c r="O321" s="151" t="s">
        <v>613</v>
      </c>
      <c r="P321" s="151" t="s">
        <v>614</v>
      </c>
      <c r="Q321" s="149"/>
      <c r="R321" s="250"/>
    </row>
    <row r="322" spans="1:18" ht="19.5" customHeight="1">
      <c r="A322" s="17">
        <v>315</v>
      </c>
      <c r="B322" s="123" t="s">
        <v>615</v>
      </c>
      <c r="C322" s="123" t="s">
        <v>616</v>
      </c>
      <c r="D322" s="152">
        <v>15.75</v>
      </c>
      <c r="E322" s="150">
        <v>18</v>
      </c>
      <c r="F322" s="60">
        <f t="shared" si="24"/>
        <v>16.875</v>
      </c>
      <c r="G322" s="61">
        <f t="shared" si="25"/>
        <v>50.625</v>
      </c>
      <c r="H322" s="250"/>
      <c r="I322" s="62">
        <f t="shared" si="26"/>
        <v>50.625</v>
      </c>
      <c r="J322" s="92"/>
      <c r="K322" s="62">
        <f t="shared" si="27"/>
        <v>50.625</v>
      </c>
      <c r="L322" s="64"/>
      <c r="M322" s="20" t="str">
        <f t="shared" si="28"/>
        <v>Juin</v>
      </c>
      <c r="N322" t="str">
        <f t="shared" si="29"/>
        <v>oui</v>
      </c>
      <c r="O322" s="151" t="s">
        <v>615</v>
      </c>
      <c r="P322" s="151" t="s">
        <v>616</v>
      </c>
      <c r="Q322" s="149"/>
      <c r="R322" s="250"/>
    </row>
    <row r="323" spans="1:18" ht="19.5" customHeight="1">
      <c r="A323" s="17">
        <v>316</v>
      </c>
      <c r="B323" s="123" t="s">
        <v>617</v>
      </c>
      <c r="C323" s="123" t="s">
        <v>618</v>
      </c>
      <c r="D323" s="152">
        <v>13</v>
      </c>
      <c r="E323" s="150">
        <v>3</v>
      </c>
      <c r="F323" s="60">
        <f t="shared" si="24"/>
        <v>8</v>
      </c>
      <c r="G323" s="61">
        <f t="shared" si="25"/>
        <v>24</v>
      </c>
      <c r="H323" s="250">
        <v>14.5</v>
      </c>
      <c r="I323" s="62">
        <f t="shared" si="26"/>
        <v>43.5</v>
      </c>
      <c r="J323" s="92"/>
      <c r="K323" s="62">
        <f t="shared" si="27"/>
        <v>43.5</v>
      </c>
      <c r="L323" s="64"/>
      <c r="M323" s="20" t="str">
        <f t="shared" si="28"/>
        <v>Synthèse</v>
      </c>
      <c r="N323" t="str">
        <f t="shared" si="29"/>
        <v>oui</v>
      </c>
      <c r="O323" s="151" t="s">
        <v>617</v>
      </c>
      <c r="P323" s="151" t="s">
        <v>618</v>
      </c>
      <c r="Q323" s="149" t="s">
        <v>1169</v>
      </c>
      <c r="R323" s="250">
        <v>13.25</v>
      </c>
    </row>
    <row r="324" spans="1:18" ht="19.5" customHeight="1">
      <c r="A324" s="17">
        <v>317</v>
      </c>
      <c r="B324" s="123" t="s">
        <v>619</v>
      </c>
      <c r="C324" s="123" t="s">
        <v>620</v>
      </c>
      <c r="D324" s="153">
        <v>11.5</v>
      </c>
      <c r="E324" s="150">
        <v>5</v>
      </c>
      <c r="F324" s="60">
        <f t="shared" si="24"/>
        <v>8.25</v>
      </c>
      <c r="G324" s="61">
        <f t="shared" si="25"/>
        <v>24.75</v>
      </c>
      <c r="H324" s="250"/>
      <c r="I324" s="62">
        <f t="shared" si="26"/>
        <v>24.75</v>
      </c>
      <c r="J324" s="92"/>
      <c r="K324" s="62">
        <f t="shared" si="27"/>
        <v>24.75</v>
      </c>
      <c r="L324" s="64"/>
      <c r="M324" s="20" t="str">
        <f t="shared" si="28"/>
        <v>Juin</v>
      </c>
      <c r="N324" t="str">
        <f t="shared" si="29"/>
        <v>oui</v>
      </c>
      <c r="O324" s="151" t="s">
        <v>619</v>
      </c>
      <c r="P324" s="151" t="s">
        <v>620</v>
      </c>
      <c r="Q324" s="149" t="s">
        <v>1144</v>
      </c>
      <c r="R324" s="250">
        <v>11.5</v>
      </c>
    </row>
    <row r="325" spans="1:18" ht="19.5" customHeight="1">
      <c r="A325" s="17">
        <v>318</v>
      </c>
      <c r="B325" s="123" t="s">
        <v>621</v>
      </c>
      <c r="C325" s="123" t="s">
        <v>622</v>
      </c>
      <c r="D325" s="152">
        <v>10</v>
      </c>
      <c r="E325" s="150">
        <v>6</v>
      </c>
      <c r="F325" s="60">
        <f t="shared" si="24"/>
        <v>8</v>
      </c>
      <c r="G325" s="61">
        <f t="shared" si="25"/>
        <v>24</v>
      </c>
      <c r="H325" s="250">
        <v>11</v>
      </c>
      <c r="I325" s="62">
        <f t="shared" si="26"/>
        <v>33</v>
      </c>
      <c r="J325" s="92"/>
      <c r="K325" s="62">
        <f t="shared" si="27"/>
        <v>33</v>
      </c>
      <c r="L325" s="64"/>
      <c r="M325" s="20" t="str">
        <f t="shared" si="28"/>
        <v>Synthèse</v>
      </c>
      <c r="N325" t="str">
        <f t="shared" si="29"/>
        <v>oui</v>
      </c>
      <c r="O325" s="151" t="s">
        <v>621</v>
      </c>
      <c r="P325" s="151" t="s">
        <v>622</v>
      </c>
      <c r="Q325" s="149" t="s">
        <v>1141</v>
      </c>
      <c r="R325" s="250">
        <v>11</v>
      </c>
    </row>
    <row r="326" spans="1:18" ht="19.5" customHeight="1">
      <c r="A326" s="17">
        <v>319</v>
      </c>
      <c r="B326" s="123" t="s">
        <v>54</v>
      </c>
      <c r="C326" s="123" t="s">
        <v>623</v>
      </c>
      <c r="D326" s="152">
        <v>17.5</v>
      </c>
      <c r="E326" s="150">
        <v>18.75</v>
      </c>
      <c r="F326" s="60">
        <f>IF(AND(D326=0,E326=0),L326/3,(D326+E326)/2)</f>
        <v>18.125</v>
      </c>
      <c r="G326" s="61">
        <f t="shared" si="25"/>
        <v>54.375</v>
      </c>
      <c r="H326" s="152"/>
      <c r="I326" s="62">
        <f>MAX(G326,H326*3)</f>
        <v>54.375</v>
      </c>
      <c r="J326" s="92"/>
      <c r="K326" s="62">
        <f t="shared" si="27"/>
        <v>54.375</v>
      </c>
      <c r="L326" s="64"/>
      <c r="M326" s="20" t="str">
        <f>IF(ISBLANK(J326),IF(ISBLANK(H326),"Juin","Synthèse"),"Rattrapage")</f>
        <v>Juin</v>
      </c>
      <c r="N326" t="str">
        <f t="shared" si="29"/>
        <v>oui</v>
      </c>
      <c r="O326" s="151" t="s">
        <v>54</v>
      </c>
      <c r="P326" s="151" t="s">
        <v>623</v>
      </c>
      <c r="Q326" s="149" t="s">
        <v>1188</v>
      </c>
      <c r="R326" s="152">
        <v>18.75</v>
      </c>
    </row>
    <row r="327" spans="1:18" ht="19.5" customHeight="1">
      <c r="A327" s="17">
        <v>320</v>
      </c>
      <c r="B327" s="123" t="s">
        <v>624</v>
      </c>
      <c r="C327" s="123" t="s">
        <v>625</v>
      </c>
      <c r="D327" s="152">
        <v>11</v>
      </c>
      <c r="E327" s="150">
        <v>6</v>
      </c>
      <c r="F327" s="60">
        <f t="shared" si="24"/>
        <v>8.5</v>
      </c>
      <c r="G327" s="61">
        <f t="shared" si="25"/>
        <v>25.5</v>
      </c>
      <c r="H327" s="250">
        <v>6.25</v>
      </c>
      <c r="I327" s="62">
        <f t="shared" si="26"/>
        <v>25.5</v>
      </c>
      <c r="J327" s="92"/>
      <c r="K327" s="62">
        <f t="shared" si="27"/>
        <v>25.5</v>
      </c>
      <c r="L327" s="64"/>
      <c r="M327" s="20" t="str">
        <f t="shared" si="28"/>
        <v>Synthèse</v>
      </c>
      <c r="N327" t="str">
        <f t="shared" si="29"/>
        <v>oui</v>
      </c>
      <c r="O327" s="151" t="s">
        <v>624</v>
      </c>
      <c r="P327" s="151" t="s">
        <v>625</v>
      </c>
      <c r="Q327" s="149" t="s">
        <v>1181</v>
      </c>
      <c r="R327" s="250">
        <v>6.25</v>
      </c>
    </row>
    <row r="328" spans="1:18" ht="19.5" customHeight="1">
      <c r="A328" s="17">
        <v>321</v>
      </c>
      <c r="B328" s="123" t="s">
        <v>626</v>
      </c>
      <c r="C328" s="123" t="s">
        <v>196</v>
      </c>
      <c r="D328" s="152">
        <v>10</v>
      </c>
      <c r="E328" s="150">
        <v>6</v>
      </c>
      <c r="F328" s="60">
        <f t="shared" ref="F328:F391" si="30">IF(AND(D328=0,E328=0),L328/3,(D328+E328)/2)</f>
        <v>8</v>
      </c>
      <c r="G328" s="61">
        <f t="shared" ref="G328:G391" si="31">F328*3</f>
        <v>24</v>
      </c>
      <c r="H328" s="250">
        <v>15.25</v>
      </c>
      <c r="I328" s="62">
        <f t="shared" ref="I328:I391" si="32">MAX(G328,H328*3)</f>
        <v>45.75</v>
      </c>
      <c r="J328" s="92"/>
      <c r="K328" s="62">
        <f t="shared" ref="K328:K391" si="33">MAX(I328,J328*3)</f>
        <v>45.75</v>
      </c>
      <c r="L328" s="64"/>
      <c r="M328" s="20" t="str">
        <f t="shared" ref="M328:M391" si="34">IF(ISBLANK(J328),IF(ISBLANK(H328),"Juin","Synthèse"),"Rattrapage")</f>
        <v>Synthèse</v>
      </c>
      <c r="N328" t="str">
        <f t="shared" si="29"/>
        <v>oui</v>
      </c>
      <c r="O328" s="151" t="s">
        <v>626</v>
      </c>
      <c r="P328" s="151" t="s">
        <v>196</v>
      </c>
      <c r="Q328" s="149" t="s">
        <v>1174</v>
      </c>
      <c r="R328" s="250">
        <v>15.25</v>
      </c>
    </row>
    <row r="329" spans="1:18" ht="19.5" customHeight="1">
      <c r="A329" s="17">
        <v>322</v>
      </c>
      <c r="B329" s="123" t="s">
        <v>626</v>
      </c>
      <c r="C329" s="123" t="s">
        <v>84</v>
      </c>
      <c r="D329" s="152">
        <v>15.25</v>
      </c>
      <c r="E329" s="150">
        <v>9</v>
      </c>
      <c r="F329" s="60">
        <f t="shared" si="30"/>
        <v>12.125</v>
      </c>
      <c r="G329" s="61">
        <f t="shared" si="31"/>
        <v>36.375</v>
      </c>
      <c r="H329" s="250"/>
      <c r="I329" s="62">
        <f t="shared" si="32"/>
        <v>36.375</v>
      </c>
      <c r="J329" s="92"/>
      <c r="K329" s="62">
        <f t="shared" si="33"/>
        <v>36.375</v>
      </c>
      <c r="L329" s="64"/>
      <c r="M329" s="20" t="str">
        <f t="shared" si="34"/>
        <v>Juin</v>
      </c>
      <c r="N329" t="str">
        <f t="shared" ref="N329:N392" si="35">IF(AND(B329=O329,C329=P329),"oui","non")</f>
        <v>oui</v>
      </c>
      <c r="O329" s="151" t="s">
        <v>626</v>
      </c>
      <c r="P329" s="151" t="s">
        <v>84</v>
      </c>
      <c r="Q329" s="149"/>
      <c r="R329" s="250"/>
    </row>
    <row r="330" spans="1:18" ht="19.5" customHeight="1">
      <c r="A330" s="17">
        <v>323</v>
      </c>
      <c r="B330" s="123" t="s">
        <v>627</v>
      </c>
      <c r="C330" s="123" t="s">
        <v>628</v>
      </c>
      <c r="D330" s="153"/>
      <c r="E330" s="150">
        <v>10</v>
      </c>
      <c r="F330" s="60">
        <f t="shared" si="30"/>
        <v>5</v>
      </c>
      <c r="G330" s="61">
        <f t="shared" si="31"/>
        <v>15</v>
      </c>
      <c r="H330" s="250">
        <v>16.5</v>
      </c>
      <c r="I330" s="62">
        <f t="shared" si="32"/>
        <v>49.5</v>
      </c>
      <c r="J330" s="92"/>
      <c r="K330" s="62">
        <f t="shared" si="33"/>
        <v>49.5</v>
      </c>
      <c r="L330" s="64"/>
      <c r="M330" s="20" t="str">
        <f t="shared" si="34"/>
        <v>Synthèse</v>
      </c>
      <c r="N330" t="str">
        <f t="shared" si="35"/>
        <v>oui</v>
      </c>
      <c r="O330" s="151" t="s">
        <v>627</v>
      </c>
      <c r="P330" s="151" t="s">
        <v>628</v>
      </c>
      <c r="Q330" s="149" t="s">
        <v>1143</v>
      </c>
      <c r="R330" s="250">
        <v>16.5</v>
      </c>
    </row>
    <row r="331" spans="1:18" ht="19.5" customHeight="1">
      <c r="A331" s="17">
        <v>324</v>
      </c>
      <c r="B331" s="123" t="s">
        <v>629</v>
      </c>
      <c r="C331" s="123" t="s">
        <v>228</v>
      </c>
      <c r="D331" s="152">
        <v>11.5</v>
      </c>
      <c r="E331" s="150">
        <v>6</v>
      </c>
      <c r="F331" s="60">
        <f t="shared" si="30"/>
        <v>8.75</v>
      </c>
      <c r="G331" s="61">
        <f t="shared" si="31"/>
        <v>26.25</v>
      </c>
      <c r="H331" s="250">
        <v>13.5</v>
      </c>
      <c r="I331" s="62">
        <f t="shared" si="32"/>
        <v>40.5</v>
      </c>
      <c r="J331" s="92"/>
      <c r="K331" s="62">
        <f t="shared" si="33"/>
        <v>40.5</v>
      </c>
      <c r="L331" s="64"/>
      <c r="M331" s="20" t="str">
        <f t="shared" si="34"/>
        <v>Synthèse</v>
      </c>
      <c r="N331" t="str">
        <f t="shared" si="35"/>
        <v>oui</v>
      </c>
      <c r="O331" s="151" t="s">
        <v>629</v>
      </c>
      <c r="P331" s="151" t="s">
        <v>228</v>
      </c>
      <c r="Q331" s="149" t="s">
        <v>1172</v>
      </c>
      <c r="R331" s="250">
        <v>13.5</v>
      </c>
    </row>
    <row r="332" spans="1:18" ht="19.5" customHeight="1">
      <c r="A332" s="17">
        <v>325</v>
      </c>
      <c r="B332" s="123" t="s">
        <v>630</v>
      </c>
      <c r="C332" s="123" t="s">
        <v>631</v>
      </c>
      <c r="D332" s="152">
        <v>11.75</v>
      </c>
      <c r="E332" s="150">
        <v>15</v>
      </c>
      <c r="F332" s="60">
        <f t="shared" si="30"/>
        <v>13.375</v>
      </c>
      <c r="G332" s="61">
        <f t="shared" si="31"/>
        <v>40.125</v>
      </c>
      <c r="H332" s="250"/>
      <c r="I332" s="62">
        <f t="shared" si="32"/>
        <v>40.125</v>
      </c>
      <c r="J332" s="92"/>
      <c r="K332" s="62">
        <f t="shared" si="33"/>
        <v>40.125</v>
      </c>
      <c r="L332" s="64"/>
      <c r="M332" s="20" t="str">
        <f t="shared" si="34"/>
        <v>Juin</v>
      </c>
      <c r="N332" t="str">
        <f t="shared" si="35"/>
        <v>oui</v>
      </c>
      <c r="O332" s="151" t="s">
        <v>630</v>
      </c>
      <c r="P332" s="151" t="s">
        <v>631</v>
      </c>
      <c r="Q332" s="149"/>
      <c r="R332" s="250"/>
    </row>
    <row r="333" spans="1:18" ht="19.5" customHeight="1">
      <c r="A333" s="17">
        <v>326</v>
      </c>
      <c r="B333" s="123" t="s">
        <v>632</v>
      </c>
      <c r="C333" s="123" t="s">
        <v>558</v>
      </c>
      <c r="D333" s="152">
        <v>14.25</v>
      </c>
      <c r="E333" s="150">
        <v>10</v>
      </c>
      <c r="F333" s="60">
        <f t="shared" si="30"/>
        <v>12.125</v>
      </c>
      <c r="G333" s="61">
        <f t="shared" si="31"/>
        <v>36.375</v>
      </c>
      <c r="H333" s="250"/>
      <c r="I333" s="62">
        <f t="shared" si="32"/>
        <v>36.375</v>
      </c>
      <c r="J333" s="92"/>
      <c r="K333" s="62">
        <f t="shared" si="33"/>
        <v>36.375</v>
      </c>
      <c r="L333" s="64"/>
      <c r="M333" s="20" t="str">
        <f t="shared" si="34"/>
        <v>Juin</v>
      </c>
      <c r="N333" t="str">
        <f t="shared" si="35"/>
        <v>oui</v>
      </c>
      <c r="O333" s="151" t="s">
        <v>632</v>
      </c>
      <c r="P333" s="151" t="s">
        <v>558</v>
      </c>
      <c r="Q333" s="149"/>
      <c r="R333" s="250"/>
    </row>
    <row r="334" spans="1:18" ht="19.5" customHeight="1">
      <c r="A334" s="17">
        <v>327</v>
      </c>
      <c r="B334" s="123" t="s">
        <v>633</v>
      </c>
      <c r="C334" s="123" t="s">
        <v>634</v>
      </c>
      <c r="D334" s="152">
        <v>13.25</v>
      </c>
      <c r="E334" s="150">
        <v>5</v>
      </c>
      <c r="F334" s="60">
        <f t="shared" si="30"/>
        <v>9.125</v>
      </c>
      <c r="G334" s="61">
        <f t="shared" si="31"/>
        <v>27.375</v>
      </c>
      <c r="H334" s="250">
        <v>14.5</v>
      </c>
      <c r="I334" s="62">
        <f t="shared" si="32"/>
        <v>43.5</v>
      </c>
      <c r="J334" s="92"/>
      <c r="K334" s="62">
        <f t="shared" si="33"/>
        <v>43.5</v>
      </c>
      <c r="L334" s="64"/>
      <c r="M334" s="20" t="str">
        <f t="shared" si="34"/>
        <v>Synthèse</v>
      </c>
      <c r="N334" t="str">
        <f t="shared" si="35"/>
        <v>oui</v>
      </c>
      <c r="O334" s="151" t="s">
        <v>633</v>
      </c>
      <c r="P334" s="151" t="s">
        <v>634</v>
      </c>
      <c r="Q334" s="149" t="s">
        <v>1180</v>
      </c>
      <c r="R334" s="250">
        <v>13</v>
      </c>
    </row>
    <row r="335" spans="1:18" ht="19.5" customHeight="1">
      <c r="A335" s="17">
        <v>328</v>
      </c>
      <c r="B335" s="123" t="s">
        <v>633</v>
      </c>
      <c r="C335" s="123" t="s">
        <v>635</v>
      </c>
      <c r="D335" s="152">
        <v>10.25</v>
      </c>
      <c r="E335" s="150">
        <v>3</v>
      </c>
      <c r="F335" s="60">
        <f t="shared" si="30"/>
        <v>6.625</v>
      </c>
      <c r="G335" s="61">
        <f t="shared" si="31"/>
        <v>19.875</v>
      </c>
      <c r="H335" s="250">
        <v>5.75</v>
      </c>
      <c r="I335" s="62">
        <f t="shared" si="32"/>
        <v>19.875</v>
      </c>
      <c r="J335" s="92"/>
      <c r="K335" s="62">
        <f t="shared" si="33"/>
        <v>19.875</v>
      </c>
      <c r="L335" s="64"/>
      <c r="M335" s="20" t="str">
        <f t="shared" si="34"/>
        <v>Synthèse</v>
      </c>
      <c r="N335" t="str">
        <f t="shared" si="35"/>
        <v>oui</v>
      </c>
      <c r="O335" s="151" t="s">
        <v>633</v>
      </c>
      <c r="P335" s="151" t="s">
        <v>635</v>
      </c>
      <c r="Q335" s="149" t="s">
        <v>1097</v>
      </c>
      <c r="R335" s="250">
        <v>5.75</v>
      </c>
    </row>
    <row r="336" spans="1:18" ht="19.5" customHeight="1">
      <c r="A336" s="17">
        <v>329</v>
      </c>
      <c r="B336" s="123" t="s">
        <v>636</v>
      </c>
      <c r="C336" s="123" t="s">
        <v>637</v>
      </c>
      <c r="D336" s="152">
        <v>12.5</v>
      </c>
      <c r="E336" s="150">
        <v>9</v>
      </c>
      <c r="F336" s="60">
        <f t="shared" si="30"/>
        <v>10.75</v>
      </c>
      <c r="G336" s="61">
        <f t="shared" si="31"/>
        <v>32.25</v>
      </c>
      <c r="H336" s="250"/>
      <c r="I336" s="62">
        <f t="shared" si="32"/>
        <v>32.25</v>
      </c>
      <c r="J336" s="92"/>
      <c r="K336" s="62">
        <f t="shared" si="33"/>
        <v>32.25</v>
      </c>
      <c r="L336" s="64"/>
      <c r="M336" s="20" t="str">
        <f t="shared" si="34"/>
        <v>Juin</v>
      </c>
      <c r="N336" t="str">
        <f t="shared" si="35"/>
        <v>oui</v>
      </c>
      <c r="O336" s="151" t="s">
        <v>636</v>
      </c>
      <c r="P336" s="151" t="s">
        <v>637</v>
      </c>
      <c r="Q336" s="149"/>
      <c r="R336" s="250"/>
    </row>
    <row r="337" spans="1:18" ht="19.5" customHeight="1">
      <c r="A337" s="17">
        <v>330</v>
      </c>
      <c r="B337" s="123" t="s">
        <v>638</v>
      </c>
      <c r="C337" s="123" t="s">
        <v>337</v>
      </c>
      <c r="D337" s="152">
        <v>11.75</v>
      </c>
      <c r="E337" s="150">
        <v>7</v>
      </c>
      <c r="F337" s="60">
        <f t="shared" si="30"/>
        <v>9.375</v>
      </c>
      <c r="G337" s="61">
        <f t="shared" si="31"/>
        <v>28.125</v>
      </c>
      <c r="H337" s="250">
        <v>12.5</v>
      </c>
      <c r="I337" s="62">
        <f t="shared" si="32"/>
        <v>37.5</v>
      </c>
      <c r="J337" s="92"/>
      <c r="K337" s="62">
        <f t="shared" si="33"/>
        <v>37.5</v>
      </c>
      <c r="L337" s="64"/>
      <c r="M337" s="20" t="str">
        <f t="shared" si="34"/>
        <v>Synthèse</v>
      </c>
      <c r="N337" t="str">
        <f t="shared" si="35"/>
        <v>oui</v>
      </c>
      <c r="O337" s="151" t="s">
        <v>638</v>
      </c>
      <c r="P337" s="151" t="s">
        <v>337</v>
      </c>
      <c r="Q337" s="149" t="s">
        <v>1186</v>
      </c>
      <c r="R337" s="250">
        <v>12.5</v>
      </c>
    </row>
    <row r="338" spans="1:18" ht="19.5" customHeight="1">
      <c r="A338" s="17">
        <v>331</v>
      </c>
      <c r="B338" s="123" t="s">
        <v>87</v>
      </c>
      <c r="C338" s="123" t="s">
        <v>639</v>
      </c>
      <c r="D338" s="152">
        <v>16.75</v>
      </c>
      <c r="E338" s="150">
        <v>6</v>
      </c>
      <c r="F338" s="60">
        <f t="shared" si="30"/>
        <v>11.375</v>
      </c>
      <c r="G338" s="61">
        <f t="shared" si="31"/>
        <v>34.125</v>
      </c>
      <c r="H338" s="250"/>
      <c r="I338" s="62">
        <f t="shared" si="32"/>
        <v>34.125</v>
      </c>
      <c r="J338" s="92"/>
      <c r="K338" s="62">
        <f t="shared" si="33"/>
        <v>34.125</v>
      </c>
      <c r="L338" s="64"/>
      <c r="M338" s="20" t="str">
        <f t="shared" si="34"/>
        <v>Juin</v>
      </c>
      <c r="N338" t="str">
        <f t="shared" si="35"/>
        <v>oui</v>
      </c>
      <c r="O338" s="151" t="s">
        <v>87</v>
      </c>
      <c r="P338" s="151" t="s">
        <v>639</v>
      </c>
      <c r="Q338" s="149"/>
      <c r="R338" s="250"/>
    </row>
    <row r="339" spans="1:18" ht="19.5" customHeight="1">
      <c r="A339" s="17">
        <v>332</v>
      </c>
      <c r="B339" s="123" t="s">
        <v>640</v>
      </c>
      <c r="C339" s="123" t="s">
        <v>641</v>
      </c>
      <c r="D339" s="152">
        <v>13.5</v>
      </c>
      <c r="E339" s="150">
        <v>9</v>
      </c>
      <c r="F339" s="60">
        <f t="shared" si="30"/>
        <v>11.25</v>
      </c>
      <c r="G339" s="61">
        <f t="shared" si="31"/>
        <v>33.75</v>
      </c>
      <c r="H339" s="250"/>
      <c r="I339" s="62">
        <f t="shared" si="32"/>
        <v>33.75</v>
      </c>
      <c r="J339" s="92"/>
      <c r="K339" s="62">
        <f t="shared" si="33"/>
        <v>33.75</v>
      </c>
      <c r="L339" s="64"/>
      <c r="M339" s="20" t="str">
        <f t="shared" si="34"/>
        <v>Juin</v>
      </c>
      <c r="N339" t="str">
        <f t="shared" si="35"/>
        <v>oui</v>
      </c>
      <c r="O339" s="151" t="s">
        <v>640</v>
      </c>
      <c r="P339" s="151" t="s">
        <v>641</v>
      </c>
      <c r="Q339" s="149"/>
      <c r="R339" s="250"/>
    </row>
    <row r="340" spans="1:18" ht="19.5" customHeight="1">
      <c r="A340" s="17">
        <v>333</v>
      </c>
      <c r="B340" s="123" t="s">
        <v>642</v>
      </c>
      <c r="C340" s="123" t="s">
        <v>643</v>
      </c>
      <c r="D340" s="152">
        <v>18.5</v>
      </c>
      <c r="E340" s="150">
        <v>12</v>
      </c>
      <c r="F340" s="60">
        <f t="shared" si="30"/>
        <v>15.25</v>
      </c>
      <c r="G340" s="61">
        <f t="shared" si="31"/>
        <v>45.75</v>
      </c>
      <c r="H340" s="250"/>
      <c r="I340" s="62">
        <f t="shared" si="32"/>
        <v>45.75</v>
      </c>
      <c r="J340" s="92"/>
      <c r="K340" s="62">
        <f t="shared" si="33"/>
        <v>45.75</v>
      </c>
      <c r="L340" s="64"/>
      <c r="M340" s="20" t="str">
        <f t="shared" si="34"/>
        <v>Juin</v>
      </c>
      <c r="N340" t="str">
        <f t="shared" si="35"/>
        <v>oui</v>
      </c>
      <c r="O340" s="151" t="s">
        <v>642</v>
      </c>
      <c r="P340" s="151" t="s">
        <v>643</v>
      </c>
      <c r="Q340" s="149"/>
      <c r="R340" s="250"/>
    </row>
    <row r="341" spans="1:18" ht="19.5" customHeight="1">
      <c r="A341" s="17">
        <v>334</v>
      </c>
      <c r="B341" s="123" t="s">
        <v>56</v>
      </c>
      <c r="C341" s="123" t="s">
        <v>785</v>
      </c>
      <c r="D341" s="152">
        <v>9.5</v>
      </c>
      <c r="E341" s="150">
        <v>6</v>
      </c>
      <c r="F341" s="60">
        <f t="shared" si="30"/>
        <v>7.75</v>
      </c>
      <c r="G341" s="61">
        <f t="shared" si="31"/>
        <v>23.25</v>
      </c>
      <c r="H341" s="250">
        <v>9</v>
      </c>
      <c r="I341" s="62">
        <f t="shared" si="32"/>
        <v>27</v>
      </c>
      <c r="J341" s="92"/>
      <c r="K341" s="62">
        <f t="shared" si="33"/>
        <v>27</v>
      </c>
      <c r="L341" s="64"/>
      <c r="M341" s="20" t="str">
        <f t="shared" si="34"/>
        <v>Synthèse</v>
      </c>
      <c r="N341" t="str">
        <f t="shared" si="35"/>
        <v>oui</v>
      </c>
      <c r="O341" s="151" t="s">
        <v>56</v>
      </c>
      <c r="P341" s="151" t="s">
        <v>785</v>
      </c>
      <c r="Q341" s="149" t="s">
        <v>1090</v>
      </c>
      <c r="R341" s="250">
        <v>9</v>
      </c>
    </row>
    <row r="342" spans="1:18" ht="19.5" customHeight="1">
      <c r="A342" s="17">
        <v>335</v>
      </c>
      <c r="B342" s="123" t="s">
        <v>644</v>
      </c>
      <c r="C342" s="123" t="s">
        <v>281</v>
      </c>
      <c r="D342" s="152">
        <v>11.75</v>
      </c>
      <c r="E342" s="150">
        <v>7</v>
      </c>
      <c r="F342" s="60">
        <f t="shared" si="30"/>
        <v>9.375</v>
      </c>
      <c r="G342" s="61">
        <f t="shared" si="31"/>
        <v>28.125</v>
      </c>
      <c r="H342" s="250">
        <v>11</v>
      </c>
      <c r="I342" s="62">
        <f t="shared" si="32"/>
        <v>33</v>
      </c>
      <c r="J342" s="92"/>
      <c r="K342" s="62">
        <f t="shared" si="33"/>
        <v>33</v>
      </c>
      <c r="L342" s="64"/>
      <c r="M342" s="20" t="str">
        <f t="shared" si="34"/>
        <v>Synthèse</v>
      </c>
      <c r="N342" t="str">
        <f t="shared" si="35"/>
        <v>oui</v>
      </c>
      <c r="O342" s="151" t="s">
        <v>644</v>
      </c>
      <c r="P342" s="151" t="s">
        <v>281</v>
      </c>
      <c r="Q342" s="149" t="s">
        <v>1098</v>
      </c>
      <c r="R342" s="250">
        <v>11</v>
      </c>
    </row>
    <row r="343" spans="1:18" ht="19.5" customHeight="1">
      <c r="A343" s="17">
        <v>336</v>
      </c>
      <c r="B343" s="123" t="s">
        <v>645</v>
      </c>
      <c r="C343" s="123" t="s">
        <v>646</v>
      </c>
      <c r="D343" s="152">
        <v>15.5</v>
      </c>
      <c r="E343" s="150">
        <v>9</v>
      </c>
      <c r="F343" s="60">
        <f t="shared" si="30"/>
        <v>12.25</v>
      </c>
      <c r="G343" s="61">
        <f t="shared" si="31"/>
        <v>36.75</v>
      </c>
      <c r="H343" s="250"/>
      <c r="I343" s="62">
        <f t="shared" si="32"/>
        <v>36.75</v>
      </c>
      <c r="J343" s="92"/>
      <c r="K343" s="62">
        <f t="shared" si="33"/>
        <v>36.75</v>
      </c>
      <c r="L343" s="64"/>
      <c r="M343" s="20" t="str">
        <f t="shared" si="34"/>
        <v>Juin</v>
      </c>
      <c r="N343" t="str">
        <f t="shared" si="35"/>
        <v>oui</v>
      </c>
      <c r="O343" s="151" t="s">
        <v>645</v>
      </c>
      <c r="P343" s="151" t="s">
        <v>646</v>
      </c>
      <c r="Q343" s="149"/>
      <c r="R343" s="250"/>
    </row>
    <row r="344" spans="1:18" ht="19.5" customHeight="1">
      <c r="A344" s="17">
        <v>337</v>
      </c>
      <c r="B344" s="123" t="s">
        <v>647</v>
      </c>
      <c r="C344" s="123" t="s">
        <v>44</v>
      </c>
      <c r="D344" s="152">
        <v>14.5</v>
      </c>
      <c r="E344" s="150">
        <v>10</v>
      </c>
      <c r="F344" s="60">
        <f t="shared" si="30"/>
        <v>12.25</v>
      </c>
      <c r="G344" s="61">
        <f t="shared" si="31"/>
        <v>36.75</v>
      </c>
      <c r="H344" s="250"/>
      <c r="I344" s="62">
        <f t="shared" si="32"/>
        <v>36.75</v>
      </c>
      <c r="J344" s="92"/>
      <c r="K344" s="62">
        <f t="shared" si="33"/>
        <v>36.75</v>
      </c>
      <c r="L344" s="64"/>
      <c r="M344" s="20" t="str">
        <f t="shared" si="34"/>
        <v>Juin</v>
      </c>
      <c r="N344" t="str">
        <f t="shared" si="35"/>
        <v>oui</v>
      </c>
      <c r="O344" s="151" t="s">
        <v>647</v>
      </c>
      <c r="P344" s="151" t="s">
        <v>44</v>
      </c>
      <c r="Q344" s="149"/>
      <c r="R344" s="250"/>
    </row>
    <row r="345" spans="1:18" ht="19.5" customHeight="1">
      <c r="A345" s="17">
        <v>338</v>
      </c>
      <c r="B345" s="123" t="s">
        <v>648</v>
      </c>
      <c r="C345" s="123" t="s">
        <v>649</v>
      </c>
      <c r="D345" s="152">
        <v>12.75</v>
      </c>
      <c r="E345" s="150">
        <v>8</v>
      </c>
      <c r="F345" s="60">
        <f t="shared" si="30"/>
        <v>10.375</v>
      </c>
      <c r="G345" s="61">
        <f t="shared" si="31"/>
        <v>31.125</v>
      </c>
      <c r="H345" s="250"/>
      <c r="I345" s="62">
        <f t="shared" si="32"/>
        <v>31.125</v>
      </c>
      <c r="J345" s="92"/>
      <c r="K345" s="62">
        <f t="shared" si="33"/>
        <v>31.125</v>
      </c>
      <c r="L345" s="64"/>
      <c r="M345" s="20" t="str">
        <f t="shared" si="34"/>
        <v>Juin</v>
      </c>
      <c r="N345" t="str">
        <f t="shared" si="35"/>
        <v>oui</v>
      </c>
      <c r="O345" s="151" t="s">
        <v>648</v>
      </c>
      <c r="P345" s="151" t="s">
        <v>649</v>
      </c>
      <c r="Q345" s="149"/>
      <c r="R345" s="250"/>
    </row>
    <row r="346" spans="1:18" ht="19.5" customHeight="1">
      <c r="A346" s="17">
        <v>339</v>
      </c>
      <c r="B346" s="123" t="s">
        <v>650</v>
      </c>
      <c r="C346" s="123" t="s">
        <v>651</v>
      </c>
      <c r="D346" s="152">
        <v>9.5</v>
      </c>
      <c r="E346" s="150">
        <v>2</v>
      </c>
      <c r="F346" s="60">
        <f t="shared" si="30"/>
        <v>5.75</v>
      </c>
      <c r="G346" s="61">
        <f t="shared" si="31"/>
        <v>17.25</v>
      </c>
      <c r="H346" s="250">
        <v>13</v>
      </c>
      <c r="I346" s="62">
        <f t="shared" si="32"/>
        <v>39</v>
      </c>
      <c r="J346" s="92"/>
      <c r="K346" s="62">
        <f t="shared" si="33"/>
        <v>39</v>
      </c>
      <c r="L346" s="64"/>
      <c r="M346" s="20" t="str">
        <f t="shared" si="34"/>
        <v>Synthèse</v>
      </c>
      <c r="N346" t="str">
        <f t="shared" si="35"/>
        <v>oui</v>
      </c>
      <c r="O346" s="151" t="s">
        <v>650</v>
      </c>
      <c r="P346" s="151" t="s">
        <v>651</v>
      </c>
      <c r="Q346" s="149" t="s">
        <v>1092</v>
      </c>
      <c r="R346" s="250">
        <v>13</v>
      </c>
    </row>
    <row r="347" spans="1:18" ht="19.5" customHeight="1">
      <c r="A347" s="17">
        <v>340</v>
      </c>
      <c r="B347" s="123" t="s">
        <v>652</v>
      </c>
      <c r="C347" s="123" t="s">
        <v>653</v>
      </c>
      <c r="D347" s="152">
        <v>13</v>
      </c>
      <c r="E347" s="150">
        <v>6</v>
      </c>
      <c r="F347" s="60">
        <f t="shared" si="30"/>
        <v>9.5</v>
      </c>
      <c r="G347" s="61">
        <f t="shared" si="31"/>
        <v>28.5</v>
      </c>
      <c r="H347" s="250">
        <v>14.5</v>
      </c>
      <c r="I347" s="62">
        <f t="shared" si="32"/>
        <v>43.5</v>
      </c>
      <c r="J347" s="92"/>
      <c r="K347" s="62">
        <f t="shared" si="33"/>
        <v>43.5</v>
      </c>
      <c r="L347" s="64"/>
      <c r="M347" s="20" t="str">
        <f t="shared" si="34"/>
        <v>Synthèse</v>
      </c>
      <c r="N347" t="str">
        <f t="shared" si="35"/>
        <v>oui</v>
      </c>
      <c r="O347" s="151" t="s">
        <v>652</v>
      </c>
      <c r="P347" s="151" t="s">
        <v>653</v>
      </c>
      <c r="Q347" s="149" t="s">
        <v>1189</v>
      </c>
      <c r="R347" s="250">
        <v>12.25</v>
      </c>
    </row>
    <row r="348" spans="1:18" ht="19.5" customHeight="1">
      <c r="A348" s="17">
        <v>341</v>
      </c>
      <c r="B348" s="123" t="s">
        <v>122</v>
      </c>
      <c r="C348" s="123" t="s">
        <v>654</v>
      </c>
      <c r="D348" s="152">
        <v>13.75</v>
      </c>
      <c r="E348" s="150">
        <v>6</v>
      </c>
      <c r="F348" s="60">
        <f t="shared" si="30"/>
        <v>9.875</v>
      </c>
      <c r="G348" s="61">
        <f t="shared" si="31"/>
        <v>29.625</v>
      </c>
      <c r="H348" s="250">
        <v>11.5</v>
      </c>
      <c r="I348" s="62">
        <f t="shared" si="32"/>
        <v>34.5</v>
      </c>
      <c r="J348" s="92"/>
      <c r="K348" s="62">
        <f t="shared" si="33"/>
        <v>34.5</v>
      </c>
      <c r="L348" s="64"/>
      <c r="M348" s="20" t="str">
        <f t="shared" si="34"/>
        <v>Synthèse</v>
      </c>
      <c r="N348" t="str">
        <f t="shared" si="35"/>
        <v>oui</v>
      </c>
      <c r="O348" s="151" t="s">
        <v>122</v>
      </c>
      <c r="P348" s="151" t="s">
        <v>654</v>
      </c>
      <c r="Q348" s="149" t="s">
        <v>1137</v>
      </c>
      <c r="R348" s="250">
        <v>9.25</v>
      </c>
    </row>
    <row r="349" spans="1:18" ht="19.5" customHeight="1">
      <c r="A349" s="17">
        <v>342</v>
      </c>
      <c r="B349" s="123" t="s">
        <v>655</v>
      </c>
      <c r="C349" s="123" t="s">
        <v>656</v>
      </c>
      <c r="D349" s="152">
        <v>9.75</v>
      </c>
      <c r="E349" s="150">
        <v>4</v>
      </c>
      <c r="F349" s="60">
        <f t="shared" si="30"/>
        <v>6.875</v>
      </c>
      <c r="G349" s="61">
        <f t="shared" si="31"/>
        <v>20.625</v>
      </c>
      <c r="H349" s="250">
        <v>15</v>
      </c>
      <c r="I349" s="62">
        <f t="shared" si="32"/>
        <v>45</v>
      </c>
      <c r="J349" s="92"/>
      <c r="K349" s="62">
        <f t="shared" si="33"/>
        <v>45</v>
      </c>
      <c r="L349" s="64"/>
      <c r="M349" s="20" t="str">
        <f t="shared" si="34"/>
        <v>Synthèse</v>
      </c>
      <c r="N349" t="str">
        <f t="shared" si="35"/>
        <v>oui</v>
      </c>
      <c r="O349" s="151" t="s">
        <v>655</v>
      </c>
      <c r="P349" s="151" t="s">
        <v>656</v>
      </c>
      <c r="Q349" s="149" t="s">
        <v>1128</v>
      </c>
      <c r="R349" s="250">
        <v>15</v>
      </c>
    </row>
    <row r="350" spans="1:18" ht="19.5" customHeight="1">
      <c r="A350" s="17">
        <v>343</v>
      </c>
      <c r="B350" s="123" t="s">
        <v>123</v>
      </c>
      <c r="C350" s="123" t="s">
        <v>58</v>
      </c>
      <c r="D350" s="152">
        <v>11.5</v>
      </c>
      <c r="E350" s="150">
        <v>7</v>
      </c>
      <c r="F350" s="60">
        <f t="shared" si="30"/>
        <v>9.25</v>
      </c>
      <c r="G350" s="61">
        <f t="shared" si="31"/>
        <v>27.75</v>
      </c>
      <c r="H350" s="250">
        <v>17.75</v>
      </c>
      <c r="I350" s="62">
        <f t="shared" si="32"/>
        <v>53.25</v>
      </c>
      <c r="J350" s="92"/>
      <c r="K350" s="62">
        <f t="shared" si="33"/>
        <v>53.25</v>
      </c>
      <c r="L350" s="64"/>
      <c r="M350" s="20" t="str">
        <f t="shared" si="34"/>
        <v>Synthèse</v>
      </c>
      <c r="N350" t="str">
        <f t="shared" si="35"/>
        <v>oui</v>
      </c>
      <c r="O350" s="151" t="s">
        <v>123</v>
      </c>
      <c r="P350" s="151" t="s">
        <v>58</v>
      </c>
      <c r="Q350" s="149" t="s">
        <v>1125</v>
      </c>
      <c r="R350" s="250">
        <v>17.75</v>
      </c>
    </row>
    <row r="351" spans="1:18" ht="19.5" customHeight="1">
      <c r="A351" s="17">
        <v>344</v>
      </c>
      <c r="B351" s="123" t="s">
        <v>657</v>
      </c>
      <c r="C351" s="123" t="s">
        <v>356</v>
      </c>
      <c r="D351" s="51">
        <v>12.5</v>
      </c>
      <c r="E351" s="150">
        <v>5</v>
      </c>
      <c r="F351" s="60">
        <f t="shared" si="30"/>
        <v>8.75</v>
      </c>
      <c r="G351" s="61">
        <f t="shared" si="31"/>
        <v>26.25</v>
      </c>
      <c r="H351" s="250">
        <v>16.75</v>
      </c>
      <c r="I351" s="62">
        <f t="shared" si="32"/>
        <v>50.25</v>
      </c>
      <c r="J351" s="92"/>
      <c r="K351" s="62">
        <f t="shared" si="33"/>
        <v>50.25</v>
      </c>
      <c r="L351" s="64"/>
      <c r="M351" s="20" t="str">
        <f t="shared" si="34"/>
        <v>Synthèse</v>
      </c>
      <c r="N351" t="str">
        <f t="shared" si="35"/>
        <v>oui</v>
      </c>
      <c r="O351" s="151" t="s">
        <v>657</v>
      </c>
      <c r="P351" s="151" t="s">
        <v>356</v>
      </c>
      <c r="Q351" s="149" t="s">
        <v>1093</v>
      </c>
      <c r="R351" s="250">
        <v>16.75</v>
      </c>
    </row>
    <row r="352" spans="1:18" ht="19.5" customHeight="1">
      <c r="A352" s="17">
        <v>345</v>
      </c>
      <c r="B352" s="123" t="s">
        <v>657</v>
      </c>
      <c r="C352" s="123" t="s">
        <v>658</v>
      </c>
      <c r="D352" s="152">
        <v>11.5</v>
      </c>
      <c r="E352" s="150">
        <v>6</v>
      </c>
      <c r="F352" s="60">
        <f t="shared" si="30"/>
        <v>8.75</v>
      </c>
      <c r="G352" s="61">
        <f t="shared" si="31"/>
        <v>26.25</v>
      </c>
      <c r="H352" s="250">
        <v>14</v>
      </c>
      <c r="I352" s="62">
        <f t="shared" si="32"/>
        <v>42</v>
      </c>
      <c r="J352" s="92"/>
      <c r="K352" s="62">
        <f t="shared" si="33"/>
        <v>42</v>
      </c>
      <c r="L352" s="64"/>
      <c r="M352" s="20" t="str">
        <f t="shared" si="34"/>
        <v>Synthèse</v>
      </c>
      <c r="N352" t="str">
        <f t="shared" si="35"/>
        <v>oui</v>
      </c>
      <c r="O352" s="151" t="s">
        <v>657</v>
      </c>
      <c r="P352" s="151" t="s">
        <v>658</v>
      </c>
      <c r="Q352" s="149" t="s">
        <v>1142</v>
      </c>
      <c r="R352" s="250">
        <v>12.75</v>
      </c>
    </row>
    <row r="353" spans="1:18" ht="19.5" customHeight="1">
      <c r="A353" s="17">
        <v>346</v>
      </c>
      <c r="B353" s="123" t="s">
        <v>659</v>
      </c>
      <c r="C353" s="123" t="s">
        <v>660</v>
      </c>
      <c r="D353" s="152">
        <v>16</v>
      </c>
      <c r="E353" s="150">
        <v>10</v>
      </c>
      <c r="F353" s="60">
        <f t="shared" si="30"/>
        <v>13</v>
      </c>
      <c r="G353" s="61">
        <f t="shared" si="31"/>
        <v>39</v>
      </c>
      <c r="H353" s="250"/>
      <c r="I353" s="62">
        <f t="shared" si="32"/>
        <v>39</v>
      </c>
      <c r="J353" s="92"/>
      <c r="K353" s="62">
        <f t="shared" si="33"/>
        <v>39</v>
      </c>
      <c r="L353" s="64"/>
      <c r="M353" s="20" t="str">
        <f t="shared" si="34"/>
        <v>Juin</v>
      </c>
      <c r="N353" t="str">
        <f t="shared" si="35"/>
        <v>oui</v>
      </c>
      <c r="O353" s="151" t="s">
        <v>659</v>
      </c>
      <c r="P353" s="151" t="s">
        <v>660</v>
      </c>
      <c r="Q353" s="149"/>
      <c r="R353" s="250"/>
    </row>
    <row r="354" spans="1:18" ht="19.5" customHeight="1">
      <c r="A354" s="17">
        <v>347</v>
      </c>
      <c r="B354" s="123" t="s">
        <v>661</v>
      </c>
      <c r="C354" s="123" t="s">
        <v>94</v>
      </c>
      <c r="D354" s="152">
        <v>14.25</v>
      </c>
      <c r="E354" s="150">
        <v>12</v>
      </c>
      <c r="F354" s="60">
        <f t="shared" si="30"/>
        <v>13.125</v>
      </c>
      <c r="G354" s="61">
        <f t="shared" si="31"/>
        <v>39.375</v>
      </c>
      <c r="H354" s="250"/>
      <c r="I354" s="62">
        <f t="shared" si="32"/>
        <v>39.375</v>
      </c>
      <c r="J354" s="92"/>
      <c r="K354" s="62">
        <f t="shared" si="33"/>
        <v>39.375</v>
      </c>
      <c r="L354" s="64"/>
      <c r="M354" s="20" t="str">
        <f t="shared" si="34"/>
        <v>Juin</v>
      </c>
      <c r="N354" t="str">
        <f t="shared" si="35"/>
        <v>oui</v>
      </c>
      <c r="O354" s="151" t="s">
        <v>661</v>
      </c>
      <c r="P354" s="151" t="s">
        <v>94</v>
      </c>
      <c r="Q354" s="149"/>
      <c r="R354" s="250"/>
    </row>
    <row r="355" spans="1:18" ht="19.5" customHeight="1">
      <c r="A355" s="17">
        <v>348</v>
      </c>
      <c r="B355" s="123" t="s">
        <v>662</v>
      </c>
      <c r="C355" s="123" t="s">
        <v>53</v>
      </c>
      <c r="D355" s="152">
        <v>14.25</v>
      </c>
      <c r="E355" s="150">
        <v>7</v>
      </c>
      <c r="F355" s="60">
        <f t="shared" si="30"/>
        <v>10.625</v>
      </c>
      <c r="G355" s="61">
        <f t="shared" si="31"/>
        <v>31.875</v>
      </c>
      <c r="H355" s="250"/>
      <c r="I355" s="62">
        <f t="shared" si="32"/>
        <v>31.875</v>
      </c>
      <c r="J355" s="92"/>
      <c r="K355" s="62">
        <f t="shared" si="33"/>
        <v>31.875</v>
      </c>
      <c r="L355" s="64"/>
      <c r="M355" s="20" t="str">
        <f t="shared" si="34"/>
        <v>Juin</v>
      </c>
      <c r="N355" t="str">
        <f t="shared" si="35"/>
        <v>oui</v>
      </c>
      <c r="O355" s="151" t="s">
        <v>662</v>
      </c>
      <c r="P355" s="151" t="s">
        <v>53</v>
      </c>
      <c r="Q355" s="149"/>
      <c r="R355" s="250"/>
    </row>
    <row r="356" spans="1:18" ht="19.5" customHeight="1">
      <c r="A356" s="17">
        <v>349</v>
      </c>
      <c r="B356" s="123" t="s">
        <v>663</v>
      </c>
      <c r="C356" s="123" t="s">
        <v>664</v>
      </c>
      <c r="D356" s="152">
        <v>14</v>
      </c>
      <c r="E356" s="150">
        <v>11</v>
      </c>
      <c r="F356" s="60">
        <f t="shared" si="30"/>
        <v>12.5</v>
      </c>
      <c r="G356" s="61">
        <f t="shared" si="31"/>
        <v>37.5</v>
      </c>
      <c r="H356" s="250"/>
      <c r="I356" s="62">
        <f t="shared" si="32"/>
        <v>37.5</v>
      </c>
      <c r="J356" s="92"/>
      <c r="K356" s="62">
        <f t="shared" si="33"/>
        <v>37.5</v>
      </c>
      <c r="L356" s="64"/>
      <c r="M356" s="20" t="str">
        <f t="shared" si="34"/>
        <v>Juin</v>
      </c>
      <c r="N356" t="str">
        <f t="shared" si="35"/>
        <v>oui</v>
      </c>
      <c r="O356" s="151" t="s">
        <v>663</v>
      </c>
      <c r="P356" s="151" t="s">
        <v>664</v>
      </c>
      <c r="Q356" s="149"/>
      <c r="R356" s="250"/>
    </row>
    <row r="357" spans="1:18" ht="19.5" customHeight="1">
      <c r="A357" s="17">
        <v>350</v>
      </c>
      <c r="B357" s="123" t="s">
        <v>665</v>
      </c>
      <c r="C357" s="123" t="s">
        <v>51</v>
      </c>
      <c r="D357" s="152">
        <v>12</v>
      </c>
      <c r="E357" s="150">
        <v>7</v>
      </c>
      <c r="F357" s="60">
        <f t="shared" si="30"/>
        <v>9.5</v>
      </c>
      <c r="G357" s="61">
        <f t="shared" si="31"/>
        <v>28.5</v>
      </c>
      <c r="H357" s="250">
        <v>14</v>
      </c>
      <c r="I357" s="62">
        <f t="shared" si="32"/>
        <v>42</v>
      </c>
      <c r="J357" s="92"/>
      <c r="K357" s="62">
        <f t="shared" si="33"/>
        <v>42</v>
      </c>
      <c r="L357" s="64"/>
      <c r="M357" s="20" t="str">
        <f t="shared" si="34"/>
        <v>Synthèse</v>
      </c>
      <c r="N357" t="str">
        <f t="shared" si="35"/>
        <v>oui</v>
      </c>
      <c r="O357" s="151" t="s">
        <v>665</v>
      </c>
      <c r="P357" s="151" t="s">
        <v>51</v>
      </c>
      <c r="Q357" s="149" t="s">
        <v>1135</v>
      </c>
      <c r="R357" s="250">
        <v>14</v>
      </c>
    </row>
    <row r="358" spans="1:18" ht="19.5" customHeight="1">
      <c r="A358" s="17">
        <v>351</v>
      </c>
      <c r="B358" s="123" t="s">
        <v>786</v>
      </c>
      <c r="C358" s="123" t="s">
        <v>787</v>
      </c>
      <c r="D358" s="152">
        <v>13</v>
      </c>
      <c r="E358" s="150">
        <v>10</v>
      </c>
      <c r="F358" s="60">
        <f t="shared" si="30"/>
        <v>11.5</v>
      </c>
      <c r="G358" s="61">
        <f t="shared" si="31"/>
        <v>34.5</v>
      </c>
      <c r="H358" s="250"/>
      <c r="I358" s="62">
        <f t="shared" si="32"/>
        <v>34.5</v>
      </c>
      <c r="J358" s="92"/>
      <c r="K358" s="62">
        <f t="shared" si="33"/>
        <v>34.5</v>
      </c>
      <c r="L358" s="64"/>
      <c r="M358" s="20" t="str">
        <f t="shared" si="34"/>
        <v>Juin</v>
      </c>
      <c r="N358" t="str">
        <f t="shared" si="35"/>
        <v>oui</v>
      </c>
      <c r="O358" s="151" t="s">
        <v>786</v>
      </c>
      <c r="P358" s="151" t="s">
        <v>787</v>
      </c>
      <c r="Q358" s="149"/>
      <c r="R358" s="250"/>
    </row>
    <row r="359" spans="1:18" ht="19.5" customHeight="1">
      <c r="A359" s="17">
        <v>352</v>
      </c>
      <c r="B359" s="123" t="s">
        <v>666</v>
      </c>
      <c r="C359" s="123" t="s">
        <v>667</v>
      </c>
      <c r="D359" s="152">
        <v>16</v>
      </c>
      <c r="E359" s="150">
        <v>16</v>
      </c>
      <c r="F359" s="60">
        <f t="shared" si="30"/>
        <v>16</v>
      </c>
      <c r="G359" s="61">
        <f t="shared" si="31"/>
        <v>48</v>
      </c>
      <c r="H359" s="250"/>
      <c r="I359" s="62">
        <f t="shared" si="32"/>
        <v>48</v>
      </c>
      <c r="J359" s="92"/>
      <c r="K359" s="62">
        <f t="shared" si="33"/>
        <v>48</v>
      </c>
      <c r="L359" s="64"/>
      <c r="M359" s="20" t="str">
        <f t="shared" si="34"/>
        <v>Juin</v>
      </c>
      <c r="N359" t="str">
        <f t="shared" si="35"/>
        <v>oui</v>
      </c>
      <c r="O359" s="151" t="s">
        <v>666</v>
      </c>
      <c r="P359" s="151" t="s">
        <v>667</v>
      </c>
      <c r="Q359" s="149"/>
      <c r="R359" s="250"/>
    </row>
    <row r="360" spans="1:18" ht="19.5" customHeight="1">
      <c r="A360" s="17">
        <v>353</v>
      </c>
      <c r="B360" s="123" t="s">
        <v>668</v>
      </c>
      <c r="C360" s="123" t="s">
        <v>52</v>
      </c>
      <c r="D360" s="152">
        <v>14.75</v>
      </c>
      <c r="E360" s="150">
        <v>18</v>
      </c>
      <c r="F360" s="60">
        <f t="shared" si="30"/>
        <v>16.375</v>
      </c>
      <c r="G360" s="61">
        <f t="shared" si="31"/>
        <v>49.125</v>
      </c>
      <c r="H360" s="250"/>
      <c r="I360" s="62">
        <f t="shared" si="32"/>
        <v>49.125</v>
      </c>
      <c r="J360" s="92"/>
      <c r="K360" s="62">
        <f t="shared" si="33"/>
        <v>49.125</v>
      </c>
      <c r="L360" s="64"/>
      <c r="M360" s="20" t="str">
        <f t="shared" si="34"/>
        <v>Juin</v>
      </c>
      <c r="N360" t="str">
        <f t="shared" si="35"/>
        <v>oui</v>
      </c>
      <c r="O360" s="151" t="s">
        <v>668</v>
      </c>
      <c r="P360" s="151" t="s">
        <v>52</v>
      </c>
      <c r="Q360" s="149"/>
      <c r="R360" s="250"/>
    </row>
    <row r="361" spans="1:18" ht="19.5" customHeight="1">
      <c r="A361" s="17">
        <v>354</v>
      </c>
      <c r="B361" s="123" t="s">
        <v>124</v>
      </c>
      <c r="C361" s="123" t="s">
        <v>669</v>
      </c>
      <c r="D361" s="152">
        <v>13.25</v>
      </c>
      <c r="E361" s="150">
        <v>4</v>
      </c>
      <c r="F361" s="60">
        <f t="shared" si="30"/>
        <v>8.625</v>
      </c>
      <c r="G361" s="61">
        <f t="shared" si="31"/>
        <v>25.875</v>
      </c>
      <c r="H361" s="250">
        <v>15.75</v>
      </c>
      <c r="I361" s="62">
        <f t="shared" si="32"/>
        <v>47.25</v>
      </c>
      <c r="J361" s="92"/>
      <c r="K361" s="62">
        <f t="shared" si="33"/>
        <v>47.25</v>
      </c>
      <c r="L361" s="64"/>
      <c r="M361" s="20" t="str">
        <f t="shared" si="34"/>
        <v>Synthèse</v>
      </c>
      <c r="N361" t="str">
        <f t="shared" si="35"/>
        <v>oui</v>
      </c>
      <c r="O361" s="151" t="s">
        <v>124</v>
      </c>
      <c r="P361" s="151" t="s">
        <v>669</v>
      </c>
      <c r="Q361" s="149" t="s">
        <v>1133</v>
      </c>
      <c r="R361" s="250">
        <v>15.75</v>
      </c>
    </row>
    <row r="362" spans="1:18" ht="19.5" customHeight="1">
      <c r="A362" s="17">
        <v>355</v>
      </c>
      <c r="B362" s="123" t="s">
        <v>670</v>
      </c>
      <c r="C362" s="123" t="s">
        <v>671</v>
      </c>
      <c r="D362" s="152">
        <v>15.25</v>
      </c>
      <c r="E362" s="150">
        <v>14</v>
      </c>
      <c r="F362" s="60">
        <f t="shared" si="30"/>
        <v>14.625</v>
      </c>
      <c r="G362" s="61">
        <f t="shared" si="31"/>
        <v>43.875</v>
      </c>
      <c r="H362" s="250"/>
      <c r="I362" s="62">
        <f t="shared" si="32"/>
        <v>43.875</v>
      </c>
      <c r="J362" s="92"/>
      <c r="K362" s="62">
        <f t="shared" si="33"/>
        <v>43.875</v>
      </c>
      <c r="L362" s="64"/>
      <c r="M362" s="20" t="str">
        <f t="shared" si="34"/>
        <v>Juin</v>
      </c>
      <c r="N362" t="str">
        <f t="shared" si="35"/>
        <v>oui</v>
      </c>
      <c r="O362" s="151" t="s">
        <v>670</v>
      </c>
      <c r="P362" s="151" t="s">
        <v>671</v>
      </c>
      <c r="Q362" s="149"/>
      <c r="R362" s="250"/>
    </row>
    <row r="363" spans="1:18" ht="19.5" customHeight="1">
      <c r="A363" s="17">
        <v>356</v>
      </c>
      <c r="B363" s="123" t="s">
        <v>672</v>
      </c>
      <c r="C363" s="123" t="s">
        <v>673</v>
      </c>
      <c r="D363" s="152">
        <v>9.25</v>
      </c>
      <c r="E363" s="150">
        <v>6</v>
      </c>
      <c r="F363" s="60">
        <f t="shared" si="30"/>
        <v>7.625</v>
      </c>
      <c r="G363" s="61">
        <f t="shared" si="31"/>
        <v>22.875</v>
      </c>
      <c r="H363" s="250">
        <v>13.75</v>
      </c>
      <c r="I363" s="62">
        <f t="shared" si="32"/>
        <v>41.25</v>
      </c>
      <c r="J363" s="92"/>
      <c r="K363" s="62">
        <f t="shared" si="33"/>
        <v>41.25</v>
      </c>
      <c r="L363" s="64"/>
      <c r="M363" s="20" t="str">
        <f t="shared" si="34"/>
        <v>Synthèse</v>
      </c>
      <c r="N363" t="str">
        <f t="shared" si="35"/>
        <v>oui</v>
      </c>
      <c r="O363" s="151" t="s">
        <v>672</v>
      </c>
      <c r="P363" s="151" t="s">
        <v>673</v>
      </c>
      <c r="Q363" s="149" t="s">
        <v>1089</v>
      </c>
      <c r="R363" s="250">
        <v>13.75</v>
      </c>
    </row>
    <row r="364" spans="1:18" ht="19.5" customHeight="1">
      <c r="A364" s="17">
        <v>357</v>
      </c>
      <c r="B364" s="123" t="s">
        <v>674</v>
      </c>
      <c r="C364" s="123" t="s">
        <v>675</v>
      </c>
      <c r="D364" s="152">
        <v>15.75</v>
      </c>
      <c r="E364" s="150">
        <v>14</v>
      </c>
      <c r="F364" s="60">
        <f t="shared" si="30"/>
        <v>14.875</v>
      </c>
      <c r="G364" s="61">
        <f t="shared" si="31"/>
        <v>44.625</v>
      </c>
      <c r="H364" s="250"/>
      <c r="I364" s="62">
        <f t="shared" si="32"/>
        <v>44.625</v>
      </c>
      <c r="J364" s="92"/>
      <c r="K364" s="62">
        <f t="shared" si="33"/>
        <v>44.625</v>
      </c>
      <c r="L364" s="64"/>
      <c r="M364" s="20" t="str">
        <f t="shared" si="34"/>
        <v>Juin</v>
      </c>
      <c r="N364" t="str">
        <f t="shared" si="35"/>
        <v>oui</v>
      </c>
      <c r="O364" s="151" t="s">
        <v>674</v>
      </c>
      <c r="P364" s="151" t="s">
        <v>675</v>
      </c>
      <c r="Q364" s="149"/>
      <c r="R364" s="250"/>
    </row>
    <row r="365" spans="1:18" ht="19.5" customHeight="1">
      <c r="A365" s="17">
        <v>358</v>
      </c>
      <c r="B365" s="123" t="s">
        <v>676</v>
      </c>
      <c r="C365" s="123" t="s">
        <v>677</v>
      </c>
      <c r="D365" s="152">
        <v>15.25</v>
      </c>
      <c r="E365" s="150">
        <v>10</v>
      </c>
      <c r="F365" s="60">
        <f t="shared" si="30"/>
        <v>12.625</v>
      </c>
      <c r="G365" s="61">
        <f t="shared" si="31"/>
        <v>37.875</v>
      </c>
      <c r="H365" s="250"/>
      <c r="I365" s="62">
        <f t="shared" si="32"/>
        <v>37.875</v>
      </c>
      <c r="J365" s="92"/>
      <c r="K365" s="62">
        <f t="shared" si="33"/>
        <v>37.875</v>
      </c>
      <c r="L365" s="64"/>
      <c r="M365" s="20" t="str">
        <f t="shared" si="34"/>
        <v>Juin</v>
      </c>
      <c r="N365" t="str">
        <f t="shared" si="35"/>
        <v>oui</v>
      </c>
      <c r="O365" s="151" t="s">
        <v>676</v>
      </c>
      <c r="P365" s="151" t="s">
        <v>677</v>
      </c>
      <c r="Q365" s="149"/>
      <c r="R365" s="250"/>
    </row>
    <row r="366" spans="1:18" ht="19.5" customHeight="1">
      <c r="A366" s="17">
        <v>359</v>
      </c>
      <c r="B366" s="123" t="s">
        <v>678</v>
      </c>
      <c r="C366" s="123" t="s">
        <v>679</v>
      </c>
      <c r="D366" s="152">
        <v>12</v>
      </c>
      <c r="E366" s="150">
        <v>6</v>
      </c>
      <c r="F366" s="60">
        <f t="shared" si="30"/>
        <v>9</v>
      </c>
      <c r="G366" s="61">
        <f t="shared" si="31"/>
        <v>27</v>
      </c>
      <c r="H366" s="250">
        <v>14</v>
      </c>
      <c r="I366" s="62">
        <f t="shared" si="32"/>
        <v>42</v>
      </c>
      <c r="J366" s="92"/>
      <c r="K366" s="62">
        <f t="shared" si="33"/>
        <v>42</v>
      </c>
      <c r="L366" s="64"/>
      <c r="M366" s="20" t="str">
        <f t="shared" si="34"/>
        <v>Synthèse</v>
      </c>
      <c r="N366" t="str">
        <f t="shared" si="35"/>
        <v>oui</v>
      </c>
      <c r="O366" s="151" t="s">
        <v>678</v>
      </c>
      <c r="P366" s="151" t="s">
        <v>679</v>
      </c>
      <c r="Q366" s="149" t="s">
        <v>1087</v>
      </c>
      <c r="R366" s="250">
        <v>14</v>
      </c>
    </row>
    <row r="367" spans="1:18" ht="19.5" customHeight="1">
      <c r="A367" s="17">
        <v>360</v>
      </c>
      <c r="B367" s="123" t="s">
        <v>680</v>
      </c>
      <c r="C367" s="123" t="s">
        <v>681</v>
      </c>
      <c r="D367" s="152">
        <v>14</v>
      </c>
      <c r="E367" s="150">
        <v>6</v>
      </c>
      <c r="F367" s="60">
        <f t="shared" si="30"/>
        <v>10</v>
      </c>
      <c r="G367" s="61">
        <f t="shared" si="31"/>
        <v>30</v>
      </c>
      <c r="H367" s="250"/>
      <c r="I367" s="62">
        <f t="shared" si="32"/>
        <v>30</v>
      </c>
      <c r="J367" s="92"/>
      <c r="K367" s="62">
        <f t="shared" si="33"/>
        <v>30</v>
      </c>
      <c r="L367" s="64"/>
      <c r="M367" s="20" t="str">
        <f t="shared" si="34"/>
        <v>Juin</v>
      </c>
      <c r="N367" t="str">
        <f t="shared" si="35"/>
        <v>oui</v>
      </c>
      <c r="O367" s="151" t="s">
        <v>680</v>
      </c>
      <c r="P367" s="151" t="s">
        <v>681</v>
      </c>
      <c r="Q367" s="149"/>
      <c r="R367" s="250"/>
    </row>
    <row r="368" spans="1:18" ht="19.5" customHeight="1">
      <c r="A368" s="17">
        <v>361</v>
      </c>
      <c r="B368" s="123" t="s">
        <v>682</v>
      </c>
      <c r="C368" s="123" t="s">
        <v>438</v>
      </c>
      <c r="D368" s="51">
        <v>13.25</v>
      </c>
      <c r="E368" s="150">
        <v>5</v>
      </c>
      <c r="F368" s="60">
        <f t="shared" si="30"/>
        <v>9.125</v>
      </c>
      <c r="G368" s="61">
        <f t="shared" si="31"/>
        <v>27.375</v>
      </c>
      <c r="H368" s="250">
        <v>12.75</v>
      </c>
      <c r="I368" s="62">
        <f t="shared" si="32"/>
        <v>38.25</v>
      </c>
      <c r="J368" s="92"/>
      <c r="K368" s="62">
        <f t="shared" si="33"/>
        <v>38.25</v>
      </c>
      <c r="L368" s="64"/>
      <c r="M368" s="20" t="str">
        <f t="shared" si="34"/>
        <v>Synthèse</v>
      </c>
      <c r="N368" t="str">
        <f t="shared" si="35"/>
        <v>oui</v>
      </c>
      <c r="O368" s="151" t="s">
        <v>682</v>
      </c>
      <c r="P368" s="151" t="s">
        <v>438</v>
      </c>
      <c r="Q368" s="149" t="s">
        <v>1139</v>
      </c>
      <c r="R368" s="250">
        <v>12.75</v>
      </c>
    </row>
    <row r="369" spans="1:18" ht="19.5" customHeight="1">
      <c r="A369" s="17">
        <v>362</v>
      </c>
      <c r="B369" s="123" t="s">
        <v>683</v>
      </c>
      <c r="C369" s="123" t="s">
        <v>684</v>
      </c>
      <c r="D369" s="152">
        <v>12.5</v>
      </c>
      <c r="E369" s="150">
        <v>6</v>
      </c>
      <c r="F369" s="60">
        <f t="shared" si="30"/>
        <v>9.25</v>
      </c>
      <c r="G369" s="61">
        <f t="shared" si="31"/>
        <v>27.75</v>
      </c>
      <c r="H369" s="250">
        <v>13.5</v>
      </c>
      <c r="I369" s="62">
        <f t="shared" si="32"/>
        <v>40.5</v>
      </c>
      <c r="J369" s="92"/>
      <c r="K369" s="62">
        <f t="shared" si="33"/>
        <v>40.5</v>
      </c>
      <c r="L369" s="64"/>
      <c r="M369" s="20" t="str">
        <f t="shared" si="34"/>
        <v>Synthèse</v>
      </c>
      <c r="N369" t="str">
        <f t="shared" si="35"/>
        <v>oui</v>
      </c>
      <c r="O369" s="151" t="s">
        <v>683</v>
      </c>
      <c r="P369" s="151" t="s">
        <v>684</v>
      </c>
      <c r="Q369" s="149" t="s">
        <v>1096</v>
      </c>
      <c r="R369" s="250">
        <v>11.5</v>
      </c>
    </row>
    <row r="370" spans="1:18" ht="19.5" customHeight="1">
      <c r="A370" s="17">
        <v>363</v>
      </c>
      <c r="B370" s="123" t="s">
        <v>685</v>
      </c>
      <c r="C370" s="123" t="s">
        <v>106</v>
      </c>
      <c r="D370" s="152">
        <v>15</v>
      </c>
      <c r="E370" s="150">
        <v>10</v>
      </c>
      <c r="F370" s="60">
        <f t="shared" si="30"/>
        <v>12.5</v>
      </c>
      <c r="G370" s="61">
        <f t="shared" si="31"/>
        <v>37.5</v>
      </c>
      <c r="H370" s="250"/>
      <c r="I370" s="62">
        <f t="shared" si="32"/>
        <v>37.5</v>
      </c>
      <c r="J370" s="92"/>
      <c r="K370" s="62">
        <f t="shared" si="33"/>
        <v>37.5</v>
      </c>
      <c r="L370" s="64"/>
      <c r="M370" s="20" t="str">
        <f t="shared" si="34"/>
        <v>Juin</v>
      </c>
      <c r="N370" t="str">
        <f t="shared" si="35"/>
        <v>oui</v>
      </c>
      <c r="O370" s="151" t="s">
        <v>685</v>
      </c>
      <c r="P370" s="151" t="s">
        <v>106</v>
      </c>
      <c r="Q370" s="149"/>
      <c r="R370" s="250"/>
    </row>
    <row r="371" spans="1:18" ht="19.5" customHeight="1">
      <c r="A371" s="17">
        <v>364</v>
      </c>
      <c r="B371" s="123" t="s">
        <v>686</v>
      </c>
      <c r="C371" s="123" t="s">
        <v>687</v>
      </c>
      <c r="D371" s="152">
        <v>14.5</v>
      </c>
      <c r="E371" s="150">
        <v>13</v>
      </c>
      <c r="F371" s="60">
        <f t="shared" si="30"/>
        <v>13.75</v>
      </c>
      <c r="G371" s="61">
        <f t="shared" si="31"/>
        <v>41.25</v>
      </c>
      <c r="H371" s="250"/>
      <c r="I371" s="62">
        <f t="shared" si="32"/>
        <v>41.25</v>
      </c>
      <c r="J371" s="92"/>
      <c r="K371" s="62">
        <f t="shared" si="33"/>
        <v>41.25</v>
      </c>
      <c r="L371" s="64"/>
      <c r="M371" s="20" t="str">
        <f t="shared" si="34"/>
        <v>Juin</v>
      </c>
      <c r="N371" t="str">
        <f t="shared" si="35"/>
        <v>oui</v>
      </c>
      <c r="O371" s="151" t="s">
        <v>686</v>
      </c>
      <c r="P371" s="151" t="s">
        <v>687</v>
      </c>
      <c r="Q371" s="149"/>
      <c r="R371" s="250"/>
    </row>
    <row r="372" spans="1:18" ht="19.5" customHeight="1">
      <c r="A372" s="17">
        <v>365</v>
      </c>
      <c r="B372" s="123" t="s">
        <v>688</v>
      </c>
      <c r="C372" s="123" t="s">
        <v>689</v>
      </c>
      <c r="D372" s="152">
        <v>15.5</v>
      </c>
      <c r="E372" s="150">
        <v>17</v>
      </c>
      <c r="F372" s="60">
        <f t="shared" si="30"/>
        <v>16.25</v>
      </c>
      <c r="G372" s="61">
        <f t="shared" si="31"/>
        <v>48.75</v>
      </c>
      <c r="H372" s="250"/>
      <c r="I372" s="62">
        <f t="shared" si="32"/>
        <v>48.75</v>
      </c>
      <c r="J372" s="92"/>
      <c r="K372" s="62">
        <f t="shared" si="33"/>
        <v>48.75</v>
      </c>
      <c r="L372" s="64"/>
      <c r="M372" s="20" t="str">
        <f t="shared" si="34"/>
        <v>Juin</v>
      </c>
      <c r="N372" t="str">
        <f t="shared" si="35"/>
        <v>oui</v>
      </c>
      <c r="O372" s="151" t="s">
        <v>688</v>
      </c>
      <c r="P372" s="151" t="s">
        <v>689</v>
      </c>
      <c r="Q372" s="149"/>
      <c r="R372" s="250"/>
    </row>
    <row r="373" spans="1:18" ht="19.5" customHeight="1">
      <c r="A373" s="17">
        <v>366</v>
      </c>
      <c r="B373" s="123" t="s">
        <v>690</v>
      </c>
      <c r="C373" s="123" t="s">
        <v>691</v>
      </c>
      <c r="D373" s="152">
        <v>11.5</v>
      </c>
      <c r="E373" s="150">
        <v>7</v>
      </c>
      <c r="F373" s="60">
        <f t="shared" si="30"/>
        <v>9.25</v>
      </c>
      <c r="G373" s="61">
        <f t="shared" si="31"/>
        <v>27.75</v>
      </c>
      <c r="H373" s="250">
        <v>12.5</v>
      </c>
      <c r="I373" s="62">
        <f t="shared" si="32"/>
        <v>37.5</v>
      </c>
      <c r="J373" s="92"/>
      <c r="K373" s="62">
        <f t="shared" si="33"/>
        <v>37.5</v>
      </c>
      <c r="L373" s="64"/>
      <c r="M373" s="20" t="str">
        <f t="shared" si="34"/>
        <v>Synthèse</v>
      </c>
      <c r="N373" t="str">
        <f t="shared" si="35"/>
        <v>oui</v>
      </c>
      <c r="O373" s="151" t="s">
        <v>690</v>
      </c>
      <c r="P373" s="151" t="s">
        <v>691</v>
      </c>
      <c r="Q373" s="149" t="s">
        <v>1173</v>
      </c>
      <c r="R373" s="250">
        <v>12.5</v>
      </c>
    </row>
    <row r="374" spans="1:18" ht="19.5" customHeight="1">
      <c r="A374" s="17">
        <v>367</v>
      </c>
      <c r="B374" s="123" t="s">
        <v>692</v>
      </c>
      <c r="C374" s="123" t="s">
        <v>693</v>
      </c>
      <c r="D374" s="152">
        <v>15.25</v>
      </c>
      <c r="E374" s="150">
        <v>12</v>
      </c>
      <c r="F374" s="60">
        <f t="shared" si="30"/>
        <v>13.625</v>
      </c>
      <c r="G374" s="61">
        <f t="shared" si="31"/>
        <v>40.875</v>
      </c>
      <c r="H374" s="250"/>
      <c r="I374" s="62">
        <f t="shared" si="32"/>
        <v>40.875</v>
      </c>
      <c r="J374" s="92"/>
      <c r="K374" s="62">
        <f t="shared" si="33"/>
        <v>40.875</v>
      </c>
      <c r="L374" s="64"/>
      <c r="M374" s="20" t="str">
        <f t="shared" si="34"/>
        <v>Juin</v>
      </c>
      <c r="N374" t="str">
        <f t="shared" si="35"/>
        <v>oui</v>
      </c>
      <c r="O374" s="151" t="s">
        <v>692</v>
      </c>
      <c r="P374" s="151" t="s">
        <v>693</v>
      </c>
      <c r="Q374" s="149"/>
      <c r="R374" s="250"/>
    </row>
    <row r="375" spans="1:18" ht="19.5" customHeight="1">
      <c r="A375" s="17">
        <v>368</v>
      </c>
      <c r="B375" s="123" t="s">
        <v>692</v>
      </c>
      <c r="C375" s="123" t="s">
        <v>41</v>
      </c>
      <c r="D375" s="152">
        <v>13.5</v>
      </c>
      <c r="E375" s="150">
        <v>7</v>
      </c>
      <c r="F375" s="60">
        <f t="shared" si="30"/>
        <v>10.25</v>
      </c>
      <c r="G375" s="61">
        <f t="shared" si="31"/>
        <v>30.75</v>
      </c>
      <c r="H375" s="250"/>
      <c r="I375" s="62">
        <f t="shared" si="32"/>
        <v>30.75</v>
      </c>
      <c r="J375" s="92"/>
      <c r="K375" s="62">
        <f t="shared" si="33"/>
        <v>30.75</v>
      </c>
      <c r="L375" s="64"/>
      <c r="M375" s="20" t="str">
        <f t="shared" si="34"/>
        <v>Juin</v>
      </c>
      <c r="N375" t="str">
        <f t="shared" si="35"/>
        <v>oui</v>
      </c>
      <c r="O375" s="151" t="s">
        <v>692</v>
      </c>
      <c r="P375" s="151" t="s">
        <v>41</v>
      </c>
      <c r="Q375" s="149"/>
      <c r="R375" s="250"/>
    </row>
    <row r="376" spans="1:18" ht="19.5" customHeight="1">
      <c r="A376" s="17">
        <v>369</v>
      </c>
      <c r="B376" s="123" t="s">
        <v>694</v>
      </c>
      <c r="C376" s="123" t="s">
        <v>695</v>
      </c>
      <c r="D376" s="152">
        <v>15</v>
      </c>
      <c r="E376" s="150">
        <v>6</v>
      </c>
      <c r="F376" s="60">
        <f t="shared" si="30"/>
        <v>10.5</v>
      </c>
      <c r="G376" s="61">
        <f t="shared" si="31"/>
        <v>31.5</v>
      </c>
      <c r="H376" s="250"/>
      <c r="I376" s="62">
        <f t="shared" si="32"/>
        <v>31.5</v>
      </c>
      <c r="J376" s="92"/>
      <c r="K376" s="62">
        <f t="shared" si="33"/>
        <v>31.5</v>
      </c>
      <c r="L376" s="64"/>
      <c r="M376" s="20" t="str">
        <f t="shared" si="34"/>
        <v>Juin</v>
      </c>
      <c r="N376" t="str">
        <f t="shared" si="35"/>
        <v>oui</v>
      </c>
      <c r="O376" s="151" t="s">
        <v>694</v>
      </c>
      <c r="P376" s="151" t="s">
        <v>695</v>
      </c>
      <c r="Q376" s="149"/>
      <c r="R376" s="250"/>
    </row>
    <row r="377" spans="1:18" ht="19.5" customHeight="1">
      <c r="A377" s="17">
        <v>370</v>
      </c>
      <c r="B377" s="123" t="s">
        <v>696</v>
      </c>
      <c r="C377" s="123" t="s">
        <v>208</v>
      </c>
      <c r="D377" s="152">
        <v>12.75</v>
      </c>
      <c r="E377" s="150">
        <v>7</v>
      </c>
      <c r="F377" s="60">
        <f t="shared" si="30"/>
        <v>9.875</v>
      </c>
      <c r="G377" s="61">
        <f t="shared" si="31"/>
        <v>29.625</v>
      </c>
      <c r="H377" s="250">
        <v>14.75</v>
      </c>
      <c r="I377" s="62">
        <f t="shared" si="32"/>
        <v>44.25</v>
      </c>
      <c r="J377" s="92"/>
      <c r="K377" s="62">
        <f t="shared" si="33"/>
        <v>44.25</v>
      </c>
      <c r="L377" s="64"/>
      <c r="M377" s="20" t="str">
        <f t="shared" si="34"/>
        <v>Synthèse</v>
      </c>
      <c r="N377" t="str">
        <f t="shared" si="35"/>
        <v>oui</v>
      </c>
      <c r="O377" s="151" t="s">
        <v>696</v>
      </c>
      <c r="P377" s="151" t="s">
        <v>208</v>
      </c>
      <c r="Q377" s="149" t="s">
        <v>1127</v>
      </c>
      <c r="R377" s="250">
        <v>14.75</v>
      </c>
    </row>
    <row r="378" spans="1:18" ht="19.5" customHeight="1">
      <c r="A378" s="17">
        <v>371</v>
      </c>
      <c r="B378" s="123" t="s">
        <v>697</v>
      </c>
      <c r="C378" s="123" t="s">
        <v>698</v>
      </c>
      <c r="D378" s="152">
        <v>14.75</v>
      </c>
      <c r="E378" s="150">
        <v>13</v>
      </c>
      <c r="F378" s="60">
        <f t="shared" si="30"/>
        <v>13.875</v>
      </c>
      <c r="G378" s="61">
        <f t="shared" si="31"/>
        <v>41.625</v>
      </c>
      <c r="H378" s="250"/>
      <c r="I378" s="62">
        <f t="shared" si="32"/>
        <v>41.625</v>
      </c>
      <c r="J378" s="92"/>
      <c r="K378" s="62">
        <f t="shared" si="33"/>
        <v>41.625</v>
      </c>
      <c r="L378" s="64"/>
      <c r="M378" s="20" t="str">
        <f t="shared" si="34"/>
        <v>Juin</v>
      </c>
      <c r="N378" t="str">
        <f t="shared" si="35"/>
        <v>oui</v>
      </c>
      <c r="O378" s="151" t="s">
        <v>697</v>
      </c>
      <c r="P378" s="151" t="s">
        <v>698</v>
      </c>
      <c r="Q378" s="149"/>
      <c r="R378" s="250"/>
    </row>
    <row r="379" spans="1:18" ht="19.5" customHeight="1">
      <c r="A379" s="17">
        <v>372</v>
      </c>
      <c r="B379" s="123" t="s">
        <v>699</v>
      </c>
      <c r="C379" s="123" t="s">
        <v>700</v>
      </c>
      <c r="D379" s="152">
        <v>10.75</v>
      </c>
      <c r="E379" s="150">
        <v>5</v>
      </c>
      <c r="F379" s="60">
        <f t="shared" si="30"/>
        <v>7.875</v>
      </c>
      <c r="G379" s="61">
        <f t="shared" si="31"/>
        <v>23.625</v>
      </c>
      <c r="H379" s="250">
        <v>12</v>
      </c>
      <c r="I379" s="62">
        <f t="shared" si="32"/>
        <v>36</v>
      </c>
      <c r="J379" s="92"/>
      <c r="K379" s="62">
        <f t="shared" si="33"/>
        <v>36</v>
      </c>
      <c r="L379" s="64"/>
      <c r="M379" s="20" t="str">
        <f t="shared" si="34"/>
        <v>Synthèse</v>
      </c>
      <c r="N379" t="str">
        <f t="shared" si="35"/>
        <v>oui</v>
      </c>
      <c r="O379" s="151" t="s">
        <v>699</v>
      </c>
      <c r="P379" s="151" t="s">
        <v>700</v>
      </c>
      <c r="Q379" s="149" t="s">
        <v>1183</v>
      </c>
      <c r="R379" s="250">
        <v>12</v>
      </c>
    </row>
    <row r="380" spans="1:18" ht="19.5" customHeight="1">
      <c r="A380" s="17">
        <v>373</v>
      </c>
      <c r="B380" s="123" t="s">
        <v>701</v>
      </c>
      <c r="C380" s="123" t="s">
        <v>702</v>
      </c>
      <c r="D380" s="152">
        <v>14</v>
      </c>
      <c r="E380" s="150">
        <v>14</v>
      </c>
      <c r="F380" s="60">
        <f t="shared" si="30"/>
        <v>14</v>
      </c>
      <c r="G380" s="61">
        <f t="shared" si="31"/>
        <v>42</v>
      </c>
      <c r="H380" s="250"/>
      <c r="I380" s="62">
        <f t="shared" si="32"/>
        <v>42</v>
      </c>
      <c r="J380" s="92"/>
      <c r="K380" s="62">
        <f t="shared" si="33"/>
        <v>42</v>
      </c>
      <c r="L380" s="64"/>
      <c r="M380" s="20" t="str">
        <f t="shared" si="34"/>
        <v>Juin</v>
      </c>
      <c r="N380" t="str">
        <f t="shared" si="35"/>
        <v>oui</v>
      </c>
      <c r="O380" s="151" t="s">
        <v>701</v>
      </c>
      <c r="P380" s="151" t="s">
        <v>702</v>
      </c>
      <c r="Q380" s="149"/>
      <c r="R380" s="250"/>
    </row>
    <row r="381" spans="1:18" ht="19.5" customHeight="1">
      <c r="A381" s="17">
        <v>374</v>
      </c>
      <c r="B381" s="123" t="s">
        <v>703</v>
      </c>
      <c r="C381" s="123" t="s">
        <v>704</v>
      </c>
      <c r="D381" s="51">
        <v>12</v>
      </c>
      <c r="E381" s="150">
        <v>7</v>
      </c>
      <c r="F381" s="60">
        <f t="shared" si="30"/>
        <v>9.5</v>
      </c>
      <c r="G381" s="61">
        <f t="shared" si="31"/>
        <v>28.5</v>
      </c>
      <c r="H381" s="250"/>
      <c r="I381" s="62">
        <f t="shared" si="32"/>
        <v>28.5</v>
      </c>
      <c r="J381" s="92"/>
      <c r="K381" s="62">
        <f t="shared" si="33"/>
        <v>28.5</v>
      </c>
      <c r="L381" s="64"/>
      <c r="M381" s="20" t="str">
        <f t="shared" si="34"/>
        <v>Juin</v>
      </c>
      <c r="N381" t="str">
        <f t="shared" si="35"/>
        <v>oui</v>
      </c>
      <c r="O381" s="151" t="s">
        <v>703</v>
      </c>
      <c r="P381" s="151" t="s">
        <v>704</v>
      </c>
      <c r="Q381" s="149"/>
      <c r="R381" s="250"/>
    </row>
    <row r="382" spans="1:18" ht="19.5" customHeight="1">
      <c r="A382" s="17">
        <v>375</v>
      </c>
      <c r="B382" s="123" t="s">
        <v>705</v>
      </c>
      <c r="C382" s="123" t="s">
        <v>788</v>
      </c>
      <c r="D382" s="152">
        <v>10.75</v>
      </c>
      <c r="E382" s="150">
        <v>7</v>
      </c>
      <c r="F382" s="60">
        <f t="shared" si="30"/>
        <v>8.875</v>
      </c>
      <c r="G382" s="61">
        <f t="shared" si="31"/>
        <v>26.625</v>
      </c>
      <c r="H382" s="250">
        <v>12.5</v>
      </c>
      <c r="I382" s="62">
        <f t="shared" si="32"/>
        <v>37.5</v>
      </c>
      <c r="J382" s="92"/>
      <c r="K382" s="62">
        <f t="shared" si="33"/>
        <v>37.5</v>
      </c>
      <c r="L382" s="64"/>
      <c r="M382" s="20" t="str">
        <f t="shared" si="34"/>
        <v>Synthèse</v>
      </c>
      <c r="N382" t="str">
        <f t="shared" si="35"/>
        <v>oui</v>
      </c>
      <c r="O382" s="151" t="s">
        <v>705</v>
      </c>
      <c r="P382" s="151" t="s">
        <v>788</v>
      </c>
      <c r="Q382" s="149" t="s">
        <v>1184</v>
      </c>
      <c r="R382" s="250">
        <v>12.5</v>
      </c>
    </row>
    <row r="383" spans="1:18" ht="19.5" customHeight="1">
      <c r="A383" s="17">
        <v>376</v>
      </c>
      <c r="B383" s="123" t="s">
        <v>707</v>
      </c>
      <c r="C383" s="123" t="s">
        <v>204</v>
      </c>
      <c r="D383" s="152">
        <v>14.75</v>
      </c>
      <c r="E383" s="150">
        <v>10</v>
      </c>
      <c r="F383" s="60">
        <f t="shared" si="30"/>
        <v>12.375</v>
      </c>
      <c r="G383" s="61">
        <f t="shared" si="31"/>
        <v>37.125</v>
      </c>
      <c r="H383" s="250"/>
      <c r="I383" s="62">
        <f t="shared" si="32"/>
        <v>37.125</v>
      </c>
      <c r="J383" s="92"/>
      <c r="K383" s="62">
        <f t="shared" si="33"/>
        <v>37.125</v>
      </c>
      <c r="L383" s="64"/>
      <c r="M383" s="20" t="str">
        <f t="shared" si="34"/>
        <v>Juin</v>
      </c>
      <c r="N383" t="str">
        <f t="shared" si="35"/>
        <v>oui</v>
      </c>
      <c r="O383" s="151" t="s">
        <v>707</v>
      </c>
      <c r="P383" s="151" t="s">
        <v>204</v>
      </c>
      <c r="Q383" s="149"/>
      <c r="R383" s="250"/>
    </row>
    <row r="384" spans="1:18" ht="19.5" customHeight="1">
      <c r="A384" s="17">
        <v>377</v>
      </c>
      <c r="B384" s="123" t="s">
        <v>709</v>
      </c>
      <c r="C384" s="123" t="s">
        <v>710</v>
      </c>
      <c r="D384" s="152">
        <v>10</v>
      </c>
      <c r="E384" s="150">
        <v>5</v>
      </c>
      <c r="F384" s="60">
        <f t="shared" si="30"/>
        <v>7.5</v>
      </c>
      <c r="G384" s="61">
        <f t="shared" si="31"/>
        <v>22.5</v>
      </c>
      <c r="H384" s="250">
        <v>13.75</v>
      </c>
      <c r="I384" s="62">
        <f t="shared" si="32"/>
        <v>41.25</v>
      </c>
      <c r="J384" s="92"/>
      <c r="K384" s="62">
        <f t="shared" si="33"/>
        <v>41.25</v>
      </c>
      <c r="L384" s="64"/>
      <c r="M384" s="20" t="str">
        <f t="shared" si="34"/>
        <v>Synthèse</v>
      </c>
      <c r="N384" t="str">
        <f t="shared" si="35"/>
        <v>oui</v>
      </c>
      <c r="O384" s="151" t="s">
        <v>709</v>
      </c>
      <c r="P384" s="151" t="s">
        <v>710</v>
      </c>
      <c r="Q384" s="149" t="s">
        <v>1085</v>
      </c>
      <c r="R384" s="250">
        <v>13.75</v>
      </c>
    </row>
    <row r="385" spans="1:18" ht="19.5" customHeight="1">
      <c r="A385" s="17">
        <v>378</v>
      </c>
      <c r="B385" s="123" t="s">
        <v>711</v>
      </c>
      <c r="C385" s="123" t="s">
        <v>234</v>
      </c>
      <c r="D385" s="152">
        <v>13.25</v>
      </c>
      <c r="E385" s="150">
        <v>9</v>
      </c>
      <c r="F385" s="60">
        <f t="shared" si="30"/>
        <v>11.125</v>
      </c>
      <c r="G385" s="61">
        <f t="shared" si="31"/>
        <v>33.375</v>
      </c>
      <c r="H385" s="250"/>
      <c r="I385" s="62">
        <f t="shared" si="32"/>
        <v>33.375</v>
      </c>
      <c r="J385" s="92"/>
      <c r="K385" s="62">
        <f t="shared" si="33"/>
        <v>33.375</v>
      </c>
      <c r="L385" s="64"/>
      <c r="M385" s="20" t="str">
        <f t="shared" si="34"/>
        <v>Juin</v>
      </c>
      <c r="N385" t="str">
        <f t="shared" si="35"/>
        <v>oui</v>
      </c>
      <c r="O385" s="151" t="s">
        <v>711</v>
      </c>
      <c r="P385" s="151" t="s">
        <v>234</v>
      </c>
      <c r="Q385" s="149"/>
      <c r="R385" s="250"/>
    </row>
    <row r="386" spans="1:18" ht="19.5" customHeight="1">
      <c r="A386" s="17">
        <v>379</v>
      </c>
      <c r="B386" s="123" t="s">
        <v>712</v>
      </c>
      <c r="C386" s="123" t="s">
        <v>658</v>
      </c>
      <c r="D386" s="152">
        <v>15</v>
      </c>
      <c r="E386" s="150">
        <v>6</v>
      </c>
      <c r="F386" s="60">
        <f t="shared" si="30"/>
        <v>10.5</v>
      </c>
      <c r="G386" s="61">
        <f t="shared" si="31"/>
        <v>31.5</v>
      </c>
      <c r="H386" s="250"/>
      <c r="I386" s="62">
        <f t="shared" si="32"/>
        <v>31.5</v>
      </c>
      <c r="J386" s="92"/>
      <c r="K386" s="62">
        <f t="shared" si="33"/>
        <v>31.5</v>
      </c>
      <c r="L386" s="64"/>
      <c r="M386" s="20" t="str">
        <f t="shared" si="34"/>
        <v>Juin</v>
      </c>
      <c r="N386" t="str">
        <f t="shared" si="35"/>
        <v>oui</v>
      </c>
      <c r="O386" s="151" t="s">
        <v>712</v>
      </c>
      <c r="P386" s="151" t="s">
        <v>658</v>
      </c>
      <c r="Q386" s="149"/>
      <c r="R386" s="250"/>
    </row>
    <row r="387" spans="1:18" ht="19.5" customHeight="1">
      <c r="A387" s="17">
        <v>380</v>
      </c>
      <c r="B387" s="123" t="s">
        <v>125</v>
      </c>
      <c r="C387" s="123" t="s">
        <v>713</v>
      </c>
      <c r="D387" s="152">
        <v>8.75</v>
      </c>
      <c r="E387" s="150">
        <v>4</v>
      </c>
      <c r="F387" s="60">
        <f t="shared" si="30"/>
        <v>6.375</v>
      </c>
      <c r="G387" s="61">
        <f t="shared" si="31"/>
        <v>19.125</v>
      </c>
      <c r="H387" s="250">
        <v>11.25</v>
      </c>
      <c r="I387" s="62">
        <f t="shared" si="32"/>
        <v>33.75</v>
      </c>
      <c r="J387" s="92"/>
      <c r="K387" s="62">
        <f t="shared" si="33"/>
        <v>33.75</v>
      </c>
      <c r="L387" s="64"/>
      <c r="M387" s="20" t="str">
        <f t="shared" si="34"/>
        <v>Synthèse</v>
      </c>
      <c r="N387" t="str">
        <f t="shared" si="35"/>
        <v>oui</v>
      </c>
      <c r="O387" s="151" t="s">
        <v>125</v>
      </c>
      <c r="P387" s="151" t="s">
        <v>713</v>
      </c>
      <c r="Q387" s="149" t="s">
        <v>1176</v>
      </c>
      <c r="R387" s="250">
        <v>11.25</v>
      </c>
    </row>
    <row r="388" spans="1:18" ht="19.5" customHeight="1">
      <c r="A388" s="17">
        <v>381</v>
      </c>
      <c r="B388" s="123" t="s">
        <v>714</v>
      </c>
      <c r="C388" s="123" t="s">
        <v>715</v>
      </c>
      <c r="D388" s="154">
        <v>12.75</v>
      </c>
      <c r="E388" s="150">
        <v>6</v>
      </c>
      <c r="F388" s="60">
        <f t="shared" si="30"/>
        <v>9.375</v>
      </c>
      <c r="G388" s="61">
        <f t="shared" si="31"/>
        <v>28.125</v>
      </c>
      <c r="H388" s="250">
        <v>9</v>
      </c>
      <c r="I388" s="62">
        <f t="shared" si="32"/>
        <v>28.125</v>
      </c>
      <c r="J388" s="92"/>
      <c r="K388" s="62">
        <f t="shared" si="33"/>
        <v>28.125</v>
      </c>
      <c r="L388" s="64"/>
      <c r="M388" s="20" t="str">
        <f t="shared" si="34"/>
        <v>Synthèse</v>
      </c>
      <c r="N388" t="str">
        <f t="shared" si="35"/>
        <v>oui</v>
      </c>
      <c r="O388" s="151" t="s">
        <v>714</v>
      </c>
      <c r="P388" s="151" t="s">
        <v>715</v>
      </c>
      <c r="Q388" s="149" t="s">
        <v>1095</v>
      </c>
      <c r="R388" s="250">
        <v>9</v>
      </c>
    </row>
    <row r="389" spans="1:18" ht="19.5" customHeight="1">
      <c r="A389" s="17">
        <v>382</v>
      </c>
      <c r="B389" s="123" t="s">
        <v>716</v>
      </c>
      <c r="C389" s="123" t="s">
        <v>717</v>
      </c>
      <c r="D389" s="152">
        <v>10.75</v>
      </c>
      <c r="E389" s="150">
        <v>7</v>
      </c>
      <c r="F389" s="60">
        <f t="shared" si="30"/>
        <v>8.875</v>
      </c>
      <c r="G389" s="61">
        <f t="shared" si="31"/>
        <v>26.625</v>
      </c>
      <c r="H389" s="250"/>
      <c r="I389" s="62">
        <f t="shared" si="32"/>
        <v>26.625</v>
      </c>
      <c r="J389" s="92"/>
      <c r="K389" s="62">
        <f t="shared" si="33"/>
        <v>26.625</v>
      </c>
      <c r="L389" s="64"/>
      <c r="M389" s="20" t="str">
        <f t="shared" si="34"/>
        <v>Juin</v>
      </c>
      <c r="N389" t="str">
        <f t="shared" si="35"/>
        <v>oui</v>
      </c>
      <c r="O389" s="151" t="s">
        <v>716</v>
      </c>
      <c r="P389" s="151" t="s">
        <v>717</v>
      </c>
      <c r="Q389" s="149"/>
      <c r="R389" s="250"/>
    </row>
    <row r="390" spans="1:18" ht="19.5" customHeight="1">
      <c r="A390" s="17">
        <v>383</v>
      </c>
      <c r="B390" s="123" t="s">
        <v>126</v>
      </c>
      <c r="C390" s="123" t="s">
        <v>718</v>
      </c>
      <c r="D390" s="152">
        <v>13</v>
      </c>
      <c r="E390" s="150">
        <v>9</v>
      </c>
      <c r="F390" s="60">
        <f t="shared" si="30"/>
        <v>11</v>
      </c>
      <c r="G390" s="61">
        <f t="shared" si="31"/>
        <v>33</v>
      </c>
      <c r="H390" s="250"/>
      <c r="I390" s="62">
        <f t="shared" si="32"/>
        <v>33</v>
      </c>
      <c r="J390" s="92"/>
      <c r="K390" s="62">
        <f t="shared" si="33"/>
        <v>33</v>
      </c>
      <c r="L390" s="64"/>
      <c r="M390" s="20" t="str">
        <f t="shared" si="34"/>
        <v>Juin</v>
      </c>
      <c r="N390" t="str">
        <f t="shared" si="35"/>
        <v>oui</v>
      </c>
      <c r="O390" s="151" t="s">
        <v>126</v>
      </c>
      <c r="P390" s="151" t="s">
        <v>718</v>
      </c>
      <c r="Q390" s="149"/>
      <c r="R390" s="250"/>
    </row>
    <row r="391" spans="1:18" ht="19.5" customHeight="1">
      <c r="A391" s="17">
        <v>384</v>
      </c>
      <c r="B391" s="123" t="s">
        <v>719</v>
      </c>
      <c r="C391" s="123" t="s">
        <v>515</v>
      </c>
      <c r="D391" s="152">
        <v>8</v>
      </c>
      <c r="E391" s="150">
        <v>4</v>
      </c>
      <c r="F391" s="60">
        <f t="shared" si="30"/>
        <v>6</v>
      </c>
      <c r="G391" s="61">
        <f t="shared" si="31"/>
        <v>18</v>
      </c>
      <c r="H391" s="250">
        <v>13.75</v>
      </c>
      <c r="I391" s="62">
        <f t="shared" si="32"/>
        <v>41.25</v>
      </c>
      <c r="J391" s="92"/>
      <c r="K391" s="62">
        <f t="shared" si="33"/>
        <v>41.25</v>
      </c>
      <c r="L391" s="64"/>
      <c r="M391" s="20" t="str">
        <f t="shared" si="34"/>
        <v>Synthèse</v>
      </c>
      <c r="N391" t="str">
        <f t="shared" si="35"/>
        <v>oui</v>
      </c>
      <c r="O391" s="151" t="s">
        <v>719</v>
      </c>
      <c r="P391" s="151" t="s">
        <v>515</v>
      </c>
      <c r="Q391" s="149" t="s">
        <v>1178</v>
      </c>
      <c r="R391" s="250">
        <v>13.75</v>
      </c>
    </row>
    <row r="392" spans="1:18" ht="19.5" customHeight="1">
      <c r="A392" s="17">
        <v>385</v>
      </c>
      <c r="B392" s="123" t="s">
        <v>720</v>
      </c>
      <c r="C392" s="123" t="s">
        <v>721</v>
      </c>
      <c r="D392" s="152">
        <v>14.5</v>
      </c>
      <c r="E392" s="150">
        <v>7</v>
      </c>
      <c r="F392" s="60">
        <f t="shared" ref="F392:F421" si="36">IF(AND(D392=0,E392=0),L392/3,(D392+E392)/2)</f>
        <v>10.75</v>
      </c>
      <c r="G392" s="61">
        <f t="shared" ref="G392:G421" si="37">F392*3</f>
        <v>32.25</v>
      </c>
      <c r="H392" s="250"/>
      <c r="I392" s="62">
        <f t="shared" ref="I392:I421" si="38">MAX(G392,H392*3)</f>
        <v>32.25</v>
      </c>
      <c r="J392" s="92"/>
      <c r="K392" s="62">
        <f t="shared" ref="K392:K421" si="39">MAX(I392,J392*3)</f>
        <v>32.25</v>
      </c>
      <c r="L392" s="64"/>
      <c r="M392" s="20" t="str">
        <f t="shared" ref="M392:M421" si="40">IF(ISBLANK(J392),IF(ISBLANK(H392),"Juin","Synthèse"),"Rattrapage")</f>
        <v>Juin</v>
      </c>
      <c r="N392" t="str">
        <f t="shared" si="35"/>
        <v>oui</v>
      </c>
      <c r="O392" s="151" t="s">
        <v>720</v>
      </c>
      <c r="P392" s="151" t="s">
        <v>721</v>
      </c>
      <c r="Q392" s="149"/>
      <c r="R392" s="250"/>
    </row>
    <row r="393" spans="1:18" ht="19.5" customHeight="1">
      <c r="A393" s="17">
        <v>386</v>
      </c>
      <c r="B393" s="123" t="s">
        <v>722</v>
      </c>
      <c r="C393" s="123" t="s">
        <v>723</v>
      </c>
      <c r="D393" s="152">
        <v>10.75</v>
      </c>
      <c r="E393" s="150">
        <v>5</v>
      </c>
      <c r="F393" s="60">
        <f t="shared" si="36"/>
        <v>7.875</v>
      </c>
      <c r="G393" s="61">
        <f t="shared" si="37"/>
        <v>23.625</v>
      </c>
      <c r="H393" s="250">
        <v>13.75</v>
      </c>
      <c r="I393" s="62">
        <f t="shared" si="38"/>
        <v>41.25</v>
      </c>
      <c r="J393" s="92"/>
      <c r="K393" s="62">
        <f t="shared" si="39"/>
        <v>41.25</v>
      </c>
      <c r="L393" s="64"/>
      <c r="M393" s="20" t="str">
        <f t="shared" si="40"/>
        <v>Synthèse</v>
      </c>
      <c r="N393" t="str">
        <f t="shared" ref="N393:N421" si="41">IF(AND(B393=O393,C393=P393),"oui","non")</f>
        <v>oui</v>
      </c>
      <c r="O393" s="151" t="s">
        <v>722</v>
      </c>
      <c r="P393" s="151" t="s">
        <v>723</v>
      </c>
      <c r="Q393" s="149" t="s">
        <v>1185</v>
      </c>
      <c r="R393" s="250">
        <v>12.75</v>
      </c>
    </row>
    <row r="394" spans="1:18" ht="19.5" customHeight="1">
      <c r="A394" s="17">
        <v>387</v>
      </c>
      <c r="B394" s="123" t="s">
        <v>724</v>
      </c>
      <c r="C394" s="123" t="s">
        <v>789</v>
      </c>
      <c r="D394" s="152">
        <v>8</v>
      </c>
      <c r="E394" s="150">
        <v>10</v>
      </c>
      <c r="F394" s="60">
        <f t="shared" si="36"/>
        <v>9</v>
      </c>
      <c r="G394" s="61">
        <f t="shared" si="37"/>
        <v>27</v>
      </c>
      <c r="H394" s="250">
        <v>13</v>
      </c>
      <c r="I394" s="62">
        <f t="shared" si="38"/>
        <v>39</v>
      </c>
      <c r="J394" s="92"/>
      <c r="K394" s="62">
        <f t="shared" si="39"/>
        <v>39</v>
      </c>
      <c r="L394" s="64"/>
      <c r="M394" s="20" t="str">
        <f t="shared" si="40"/>
        <v>Synthèse</v>
      </c>
      <c r="N394" t="str">
        <f t="shared" si="41"/>
        <v>oui</v>
      </c>
      <c r="O394" s="151" t="s">
        <v>724</v>
      </c>
      <c r="P394" s="151" t="s">
        <v>789</v>
      </c>
      <c r="Q394" s="149" t="s">
        <v>1088</v>
      </c>
      <c r="R394" s="250">
        <v>13</v>
      </c>
    </row>
    <row r="395" spans="1:18" ht="19.5" customHeight="1">
      <c r="A395" s="17">
        <v>388</v>
      </c>
      <c r="B395" s="123" t="s">
        <v>725</v>
      </c>
      <c r="C395" s="123" t="s">
        <v>790</v>
      </c>
      <c r="D395" s="152">
        <v>14</v>
      </c>
      <c r="E395" s="150">
        <v>15</v>
      </c>
      <c r="F395" s="60">
        <f t="shared" si="36"/>
        <v>14.5</v>
      </c>
      <c r="G395" s="61">
        <f t="shared" si="37"/>
        <v>43.5</v>
      </c>
      <c r="H395" s="250"/>
      <c r="I395" s="62">
        <f t="shared" si="38"/>
        <v>43.5</v>
      </c>
      <c r="J395" s="92"/>
      <c r="K395" s="62">
        <f t="shared" si="39"/>
        <v>43.5</v>
      </c>
      <c r="L395" s="64"/>
      <c r="M395" s="20" t="str">
        <f t="shared" si="40"/>
        <v>Juin</v>
      </c>
      <c r="N395" t="str">
        <f t="shared" si="41"/>
        <v>oui</v>
      </c>
      <c r="O395" s="151" t="s">
        <v>725</v>
      </c>
      <c r="P395" s="151" t="s">
        <v>790</v>
      </c>
      <c r="Q395" s="149"/>
      <c r="R395" s="250"/>
    </row>
    <row r="396" spans="1:18" ht="19.5" customHeight="1">
      <c r="A396" s="17">
        <v>389</v>
      </c>
      <c r="B396" s="123" t="s">
        <v>726</v>
      </c>
      <c r="C396" s="123" t="s">
        <v>91</v>
      </c>
      <c r="D396" s="152">
        <v>10.5</v>
      </c>
      <c r="E396" s="150">
        <v>8</v>
      </c>
      <c r="F396" s="60">
        <f t="shared" si="36"/>
        <v>9.25</v>
      </c>
      <c r="G396" s="61">
        <f t="shared" si="37"/>
        <v>27.75</v>
      </c>
      <c r="H396" s="250">
        <v>12.5</v>
      </c>
      <c r="I396" s="62">
        <f t="shared" si="38"/>
        <v>37.5</v>
      </c>
      <c r="J396" s="92"/>
      <c r="K396" s="62">
        <f t="shared" si="39"/>
        <v>37.5</v>
      </c>
      <c r="L396" s="64"/>
      <c r="M396" s="20" t="str">
        <f t="shared" si="40"/>
        <v>Synthèse</v>
      </c>
      <c r="N396" t="str">
        <f t="shared" si="41"/>
        <v>oui</v>
      </c>
      <c r="O396" s="151" t="s">
        <v>726</v>
      </c>
      <c r="P396" s="151" t="s">
        <v>91</v>
      </c>
      <c r="Q396" s="149" t="s">
        <v>1136</v>
      </c>
      <c r="R396" s="250">
        <v>12.5</v>
      </c>
    </row>
    <row r="397" spans="1:18" ht="19.5" customHeight="1">
      <c r="A397" s="17">
        <v>390</v>
      </c>
      <c r="B397" s="123" t="s">
        <v>727</v>
      </c>
      <c r="C397" s="123" t="s">
        <v>477</v>
      </c>
      <c r="D397" s="152">
        <v>12.5</v>
      </c>
      <c r="E397" s="150">
        <v>6</v>
      </c>
      <c r="F397" s="60">
        <f t="shared" si="36"/>
        <v>9.25</v>
      </c>
      <c r="G397" s="61">
        <f t="shared" si="37"/>
        <v>27.75</v>
      </c>
      <c r="H397" s="250">
        <v>12.5</v>
      </c>
      <c r="I397" s="62">
        <f t="shared" si="38"/>
        <v>37.5</v>
      </c>
      <c r="J397" s="92"/>
      <c r="K397" s="62">
        <f t="shared" si="39"/>
        <v>37.5</v>
      </c>
      <c r="L397" s="64"/>
      <c r="M397" s="20" t="str">
        <f t="shared" si="40"/>
        <v>Synthèse</v>
      </c>
      <c r="N397" t="str">
        <f t="shared" si="41"/>
        <v>oui</v>
      </c>
      <c r="O397" s="151" t="s">
        <v>727</v>
      </c>
      <c r="P397" s="151" t="s">
        <v>477</v>
      </c>
      <c r="Q397" s="149" t="s">
        <v>1191</v>
      </c>
      <c r="R397" s="250">
        <v>11.5</v>
      </c>
    </row>
    <row r="398" spans="1:18" ht="19.5" customHeight="1">
      <c r="A398" s="17">
        <v>391</v>
      </c>
      <c r="B398" s="123" t="s">
        <v>93</v>
      </c>
      <c r="C398" s="123" t="s">
        <v>728</v>
      </c>
      <c r="D398" s="152">
        <v>9</v>
      </c>
      <c r="E398" s="150">
        <v>9</v>
      </c>
      <c r="F398" s="60">
        <f t="shared" si="36"/>
        <v>9</v>
      </c>
      <c r="G398" s="61">
        <f t="shared" si="37"/>
        <v>27</v>
      </c>
      <c r="H398" s="250">
        <v>14.5</v>
      </c>
      <c r="I398" s="62">
        <f t="shared" si="38"/>
        <v>43.5</v>
      </c>
      <c r="J398" s="92"/>
      <c r="K398" s="62">
        <f t="shared" si="39"/>
        <v>43.5</v>
      </c>
      <c r="L398" s="64"/>
      <c r="M398" s="20" t="str">
        <f t="shared" si="40"/>
        <v>Synthèse</v>
      </c>
      <c r="N398" t="str">
        <f t="shared" si="41"/>
        <v>oui</v>
      </c>
      <c r="O398" s="151" t="s">
        <v>93</v>
      </c>
      <c r="P398" s="151" t="s">
        <v>728</v>
      </c>
      <c r="Q398" s="149" t="s">
        <v>1126</v>
      </c>
      <c r="R398" s="250">
        <v>14.5</v>
      </c>
    </row>
    <row r="399" spans="1:18" ht="19.5" customHeight="1">
      <c r="A399" s="17">
        <v>392</v>
      </c>
      <c r="B399" s="123" t="s">
        <v>729</v>
      </c>
      <c r="C399" s="123" t="s">
        <v>730</v>
      </c>
      <c r="D399" s="152">
        <v>11</v>
      </c>
      <c r="E399" s="150">
        <v>4</v>
      </c>
      <c r="F399" s="60">
        <f t="shared" si="36"/>
        <v>7.5</v>
      </c>
      <c r="G399" s="61">
        <f t="shared" si="37"/>
        <v>22.5</v>
      </c>
      <c r="H399" s="250">
        <v>12.75</v>
      </c>
      <c r="I399" s="62">
        <f t="shared" si="38"/>
        <v>38.25</v>
      </c>
      <c r="J399" s="92"/>
      <c r="K399" s="62">
        <f t="shared" si="39"/>
        <v>38.25</v>
      </c>
      <c r="L399" s="64"/>
      <c r="M399" s="20" t="str">
        <f t="shared" si="40"/>
        <v>Synthèse</v>
      </c>
      <c r="N399" t="str">
        <f t="shared" si="41"/>
        <v>oui</v>
      </c>
      <c r="O399" s="151" t="s">
        <v>729</v>
      </c>
      <c r="P399" s="151" t="s">
        <v>730</v>
      </c>
      <c r="Q399" s="149" t="s">
        <v>1130</v>
      </c>
      <c r="R399" s="250">
        <v>12.75</v>
      </c>
    </row>
    <row r="400" spans="1:18" ht="19.5" customHeight="1">
      <c r="A400" s="17">
        <v>393</v>
      </c>
      <c r="B400" s="123" t="s">
        <v>791</v>
      </c>
      <c r="C400" s="123" t="s">
        <v>234</v>
      </c>
      <c r="D400" s="152">
        <v>12.75</v>
      </c>
      <c r="E400" s="150">
        <v>5</v>
      </c>
      <c r="F400" s="60">
        <f t="shared" si="36"/>
        <v>8.875</v>
      </c>
      <c r="G400" s="61">
        <f t="shared" si="37"/>
        <v>26.625</v>
      </c>
      <c r="H400" s="250"/>
      <c r="I400" s="62">
        <f t="shared" si="38"/>
        <v>26.625</v>
      </c>
      <c r="J400" s="92"/>
      <c r="K400" s="62">
        <f t="shared" si="39"/>
        <v>26.625</v>
      </c>
      <c r="L400" s="64"/>
      <c r="M400" s="20" t="str">
        <f t="shared" si="40"/>
        <v>Juin</v>
      </c>
      <c r="N400" t="str">
        <f t="shared" si="41"/>
        <v>oui</v>
      </c>
      <c r="O400" s="151" t="s">
        <v>791</v>
      </c>
      <c r="P400" s="151" t="s">
        <v>234</v>
      </c>
      <c r="Q400" s="149"/>
      <c r="R400" s="250"/>
    </row>
    <row r="401" spans="1:18" ht="19.5" customHeight="1">
      <c r="A401" s="17">
        <v>394</v>
      </c>
      <c r="B401" s="123" t="s">
        <v>731</v>
      </c>
      <c r="C401" s="123" t="s">
        <v>649</v>
      </c>
      <c r="D401" s="152">
        <v>13.5</v>
      </c>
      <c r="E401" s="150">
        <v>11</v>
      </c>
      <c r="F401" s="60">
        <f t="shared" si="36"/>
        <v>12.25</v>
      </c>
      <c r="G401" s="61">
        <f t="shared" si="37"/>
        <v>36.75</v>
      </c>
      <c r="H401" s="250"/>
      <c r="I401" s="62">
        <f t="shared" si="38"/>
        <v>36.75</v>
      </c>
      <c r="J401" s="92"/>
      <c r="K401" s="62">
        <f t="shared" si="39"/>
        <v>36.75</v>
      </c>
      <c r="L401" s="64"/>
      <c r="M401" s="20" t="str">
        <f t="shared" si="40"/>
        <v>Juin</v>
      </c>
      <c r="N401" t="str">
        <f t="shared" si="41"/>
        <v>oui</v>
      </c>
      <c r="O401" s="151" t="s">
        <v>731</v>
      </c>
      <c r="P401" s="151" t="s">
        <v>649</v>
      </c>
      <c r="Q401" s="149"/>
      <c r="R401" s="250"/>
    </row>
    <row r="402" spans="1:18" ht="19.5" customHeight="1">
      <c r="A402" s="17">
        <v>395</v>
      </c>
      <c r="B402" s="123" t="s">
        <v>732</v>
      </c>
      <c r="C402" s="123" t="s">
        <v>255</v>
      </c>
      <c r="D402" s="152">
        <v>15.5</v>
      </c>
      <c r="E402" s="150">
        <v>7</v>
      </c>
      <c r="F402" s="60">
        <f t="shared" si="36"/>
        <v>11.25</v>
      </c>
      <c r="G402" s="61">
        <f t="shared" si="37"/>
        <v>33.75</v>
      </c>
      <c r="H402" s="250"/>
      <c r="I402" s="62">
        <f t="shared" si="38"/>
        <v>33.75</v>
      </c>
      <c r="J402" s="92"/>
      <c r="K402" s="62">
        <f t="shared" si="39"/>
        <v>33.75</v>
      </c>
      <c r="L402" s="64"/>
      <c r="M402" s="20" t="str">
        <f t="shared" si="40"/>
        <v>Juin</v>
      </c>
      <c r="N402" t="str">
        <f t="shared" si="41"/>
        <v>oui</v>
      </c>
      <c r="O402" s="151" t="s">
        <v>732</v>
      </c>
      <c r="P402" s="151" t="s">
        <v>255</v>
      </c>
      <c r="Q402" s="149"/>
      <c r="R402" s="250"/>
    </row>
    <row r="403" spans="1:18" ht="19.5" customHeight="1">
      <c r="A403" s="17">
        <v>396</v>
      </c>
      <c r="B403" s="123" t="s">
        <v>733</v>
      </c>
      <c r="C403" s="123" t="s">
        <v>734</v>
      </c>
      <c r="D403" s="152">
        <v>13.5</v>
      </c>
      <c r="E403" s="150">
        <v>4</v>
      </c>
      <c r="F403" s="60">
        <f t="shared" si="36"/>
        <v>8.75</v>
      </c>
      <c r="G403" s="61">
        <f t="shared" si="37"/>
        <v>26.25</v>
      </c>
      <c r="H403" s="250">
        <v>16.5</v>
      </c>
      <c r="I403" s="62">
        <f t="shared" si="38"/>
        <v>49.5</v>
      </c>
      <c r="J403" s="92"/>
      <c r="K403" s="62">
        <f t="shared" si="39"/>
        <v>49.5</v>
      </c>
      <c r="L403" s="64"/>
      <c r="M403" s="20" t="str">
        <f t="shared" si="40"/>
        <v>Synthèse</v>
      </c>
      <c r="N403" t="str">
        <f t="shared" si="41"/>
        <v>oui</v>
      </c>
      <c r="O403" s="151" t="s">
        <v>733</v>
      </c>
      <c r="P403" s="151" t="s">
        <v>734</v>
      </c>
      <c r="Q403" s="149" t="s">
        <v>1138</v>
      </c>
      <c r="R403" s="250">
        <v>16.5</v>
      </c>
    </row>
    <row r="404" spans="1:18" ht="19.5" customHeight="1">
      <c r="A404" s="17">
        <v>397</v>
      </c>
      <c r="B404" s="123" t="s">
        <v>733</v>
      </c>
      <c r="C404" s="123" t="s">
        <v>69</v>
      </c>
      <c r="D404" s="152">
        <v>7.75</v>
      </c>
      <c r="E404" s="150">
        <v>5</v>
      </c>
      <c r="F404" s="60">
        <f t="shared" si="36"/>
        <v>6.375</v>
      </c>
      <c r="G404" s="61">
        <f t="shared" si="37"/>
        <v>19.125</v>
      </c>
      <c r="H404" s="250">
        <v>12.75</v>
      </c>
      <c r="I404" s="62">
        <f t="shared" si="38"/>
        <v>38.25</v>
      </c>
      <c r="J404" s="92"/>
      <c r="K404" s="62">
        <f t="shared" si="39"/>
        <v>38.25</v>
      </c>
      <c r="L404" s="64"/>
      <c r="M404" s="20" t="str">
        <f t="shared" si="40"/>
        <v>Synthèse</v>
      </c>
      <c r="N404" t="str">
        <f t="shared" si="41"/>
        <v>oui</v>
      </c>
      <c r="O404" s="151" t="s">
        <v>733</v>
      </c>
      <c r="P404" s="151" t="s">
        <v>69</v>
      </c>
      <c r="Q404" s="149" t="s">
        <v>1102</v>
      </c>
      <c r="R404" s="250">
        <v>12.75</v>
      </c>
    </row>
    <row r="405" spans="1:18" ht="19.5" customHeight="1">
      <c r="A405" s="17">
        <v>398</v>
      </c>
      <c r="B405" s="123" t="s">
        <v>735</v>
      </c>
      <c r="C405" s="123" t="s">
        <v>94</v>
      </c>
      <c r="D405" s="152">
        <v>11.75</v>
      </c>
      <c r="E405" s="150">
        <v>6</v>
      </c>
      <c r="F405" s="60">
        <f t="shared" si="36"/>
        <v>8.875</v>
      </c>
      <c r="G405" s="61">
        <f t="shared" si="37"/>
        <v>26.625</v>
      </c>
      <c r="H405" s="250">
        <v>15</v>
      </c>
      <c r="I405" s="62">
        <f t="shared" si="38"/>
        <v>45</v>
      </c>
      <c r="J405" s="92"/>
      <c r="K405" s="62">
        <f t="shared" si="39"/>
        <v>45</v>
      </c>
      <c r="L405" s="64"/>
      <c r="M405" s="20" t="str">
        <f t="shared" si="40"/>
        <v>Synthèse</v>
      </c>
      <c r="N405" t="str">
        <f t="shared" si="41"/>
        <v>oui</v>
      </c>
      <c r="O405" s="151" t="s">
        <v>735</v>
      </c>
      <c r="P405" s="151" t="s">
        <v>94</v>
      </c>
      <c r="Q405" s="149" t="s">
        <v>1187</v>
      </c>
      <c r="R405" s="250">
        <v>15</v>
      </c>
    </row>
    <row r="406" spans="1:18" ht="19.5" customHeight="1">
      <c r="A406" s="17">
        <v>399</v>
      </c>
      <c r="B406" s="123" t="s">
        <v>127</v>
      </c>
      <c r="C406" s="123" t="s">
        <v>736</v>
      </c>
      <c r="D406" s="152">
        <v>11.75</v>
      </c>
      <c r="E406" s="150">
        <v>4</v>
      </c>
      <c r="F406" s="60">
        <f t="shared" si="36"/>
        <v>7.875</v>
      </c>
      <c r="G406" s="61">
        <f t="shared" si="37"/>
        <v>23.625</v>
      </c>
      <c r="H406" s="250">
        <v>11.75</v>
      </c>
      <c r="I406" s="62">
        <f t="shared" si="38"/>
        <v>35.25</v>
      </c>
      <c r="J406" s="92"/>
      <c r="K406" s="62">
        <f t="shared" si="39"/>
        <v>35.25</v>
      </c>
      <c r="L406" s="64"/>
      <c r="M406" s="20" t="str">
        <f t="shared" si="40"/>
        <v>Synthèse</v>
      </c>
      <c r="N406" t="str">
        <f t="shared" si="41"/>
        <v>oui</v>
      </c>
      <c r="O406" s="151" t="s">
        <v>127</v>
      </c>
      <c r="P406" s="151" t="s">
        <v>736</v>
      </c>
      <c r="Q406" s="149" t="s">
        <v>1132</v>
      </c>
      <c r="R406" s="250">
        <v>11.75</v>
      </c>
    </row>
    <row r="407" spans="1:18" ht="19.5" customHeight="1">
      <c r="A407" s="17">
        <v>400</v>
      </c>
      <c r="B407" s="123" t="s">
        <v>737</v>
      </c>
      <c r="C407" s="123" t="s">
        <v>738</v>
      </c>
      <c r="D407" s="152">
        <v>13.75</v>
      </c>
      <c r="E407" s="150">
        <v>12</v>
      </c>
      <c r="F407" s="60">
        <f t="shared" si="36"/>
        <v>12.875</v>
      </c>
      <c r="G407" s="61">
        <f t="shared" si="37"/>
        <v>38.625</v>
      </c>
      <c r="H407" s="250"/>
      <c r="I407" s="62">
        <f t="shared" si="38"/>
        <v>38.625</v>
      </c>
      <c r="J407" s="92"/>
      <c r="K407" s="62">
        <f t="shared" si="39"/>
        <v>38.625</v>
      </c>
      <c r="L407" s="64"/>
      <c r="M407" s="20" t="str">
        <f t="shared" si="40"/>
        <v>Juin</v>
      </c>
      <c r="N407" t="str">
        <f t="shared" si="41"/>
        <v>oui</v>
      </c>
      <c r="O407" s="151" t="s">
        <v>737</v>
      </c>
      <c r="P407" s="151" t="s">
        <v>738</v>
      </c>
      <c r="Q407" s="149"/>
      <c r="R407" s="250"/>
    </row>
    <row r="408" spans="1:18" ht="19.5" customHeight="1">
      <c r="A408" s="17">
        <v>401</v>
      </c>
      <c r="B408" s="123" t="s">
        <v>739</v>
      </c>
      <c r="C408" s="123" t="s">
        <v>89</v>
      </c>
      <c r="D408" s="154">
        <v>16.25</v>
      </c>
      <c r="E408" s="150">
        <v>13</v>
      </c>
      <c r="F408" s="60">
        <f t="shared" si="36"/>
        <v>14.625</v>
      </c>
      <c r="G408" s="61">
        <f t="shared" si="37"/>
        <v>43.875</v>
      </c>
      <c r="H408" s="250"/>
      <c r="I408" s="62">
        <f t="shared" si="38"/>
        <v>43.875</v>
      </c>
      <c r="J408" s="92"/>
      <c r="K408" s="62">
        <f t="shared" si="39"/>
        <v>43.875</v>
      </c>
      <c r="L408" s="64"/>
      <c r="M408" s="20" t="str">
        <f t="shared" si="40"/>
        <v>Juin</v>
      </c>
      <c r="N408" t="str">
        <f t="shared" si="41"/>
        <v>oui</v>
      </c>
      <c r="O408" s="151" t="s">
        <v>739</v>
      </c>
      <c r="P408" s="151" t="s">
        <v>89</v>
      </c>
      <c r="Q408" s="149"/>
      <c r="R408" s="250"/>
    </row>
    <row r="409" spans="1:18" ht="19.5" customHeight="1">
      <c r="A409" s="17">
        <v>402</v>
      </c>
      <c r="B409" s="123" t="s">
        <v>740</v>
      </c>
      <c r="C409" s="123" t="s">
        <v>492</v>
      </c>
      <c r="D409" s="152">
        <v>10.75</v>
      </c>
      <c r="E409" s="150">
        <v>11.25</v>
      </c>
      <c r="F409" s="60">
        <f t="shared" si="36"/>
        <v>11</v>
      </c>
      <c r="G409" s="61">
        <f t="shared" si="37"/>
        <v>33</v>
      </c>
      <c r="H409" s="152"/>
      <c r="I409" s="62">
        <f t="shared" si="38"/>
        <v>33</v>
      </c>
      <c r="J409" s="92"/>
      <c r="K409" s="62">
        <f t="shared" si="39"/>
        <v>33</v>
      </c>
      <c r="L409" s="64"/>
      <c r="M409" s="20" t="str">
        <f t="shared" si="40"/>
        <v>Juin</v>
      </c>
      <c r="N409" t="str">
        <f t="shared" si="41"/>
        <v>oui</v>
      </c>
      <c r="O409" s="151" t="s">
        <v>740</v>
      </c>
      <c r="P409" s="151" t="s">
        <v>492</v>
      </c>
      <c r="Q409" s="149" t="s">
        <v>1171</v>
      </c>
      <c r="R409" s="152">
        <v>11.25</v>
      </c>
    </row>
    <row r="410" spans="1:18" ht="19.5" customHeight="1">
      <c r="A410" s="17">
        <v>403</v>
      </c>
      <c r="B410" s="123" t="s">
        <v>741</v>
      </c>
      <c r="C410" s="123" t="s">
        <v>742</v>
      </c>
      <c r="D410" s="152">
        <v>13</v>
      </c>
      <c r="E410" s="150">
        <v>4</v>
      </c>
      <c r="F410" s="60">
        <f t="shared" si="36"/>
        <v>8.5</v>
      </c>
      <c r="G410" s="61">
        <f t="shared" si="37"/>
        <v>25.5</v>
      </c>
      <c r="H410" s="250">
        <v>7.5</v>
      </c>
      <c r="I410" s="62">
        <f t="shared" si="38"/>
        <v>25.5</v>
      </c>
      <c r="J410" s="92"/>
      <c r="K410" s="62">
        <f t="shared" si="39"/>
        <v>25.5</v>
      </c>
      <c r="L410" s="64"/>
      <c r="M410" s="20" t="str">
        <f t="shared" si="40"/>
        <v>Synthèse</v>
      </c>
      <c r="N410" t="str">
        <f t="shared" si="41"/>
        <v>oui</v>
      </c>
      <c r="O410" s="151" t="s">
        <v>741</v>
      </c>
      <c r="P410" s="151" t="s">
        <v>742</v>
      </c>
      <c r="Q410" s="149" t="s">
        <v>1099</v>
      </c>
      <c r="R410" s="250">
        <v>7.5</v>
      </c>
    </row>
    <row r="411" spans="1:18" ht="19.5" customHeight="1">
      <c r="A411" s="17">
        <v>404</v>
      </c>
      <c r="B411" s="123" t="s">
        <v>743</v>
      </c>
      <c r="C411" s="123" t="s">
        <v>744</v>
      </c>
      <c r="D411" s="152">
        <v>15.75</v>
      </c>
      <c r="E411" s="150">
        <v>9</v>
      </c>
      <c r="F411" s="60">
        <f t="shared" si="36"/>
        <v>12.375</v>
      </c>
      <c r="G411" s="61">
        <f t="shared" si="37"/>
        <v>37.125</v>
      </c>
      <c r="H411" s="250"/>
      <c r="I411" s="62">
        <f t="shared" si="38"/>
        <v>37.125</v>
      </c>
      <c r="J411" s="92"/>
      <c r="K411" s="62">
        <f t="shared" si="39"/>
        <v>37.125</v>
      </c>
      <c r="L411" s="64"/>
      <c r="M411" s="20" t="str">
        <f t="shared" si="40"/>
        <v>Juin</v>
      </c>
      <c r="N411" t="str">
        <f t="shared" si="41"/>
        <v>oui</v>
      </c>
      <c r="O411" s="151" t="s">
        <v>743</v>
      </c>
      <c r="P411" s="151" t="s">
        <v>744</v>
      </c>
      <c r="Q411" s="149"/>
      <c r="R411" s="250"/>
    </row>
    <row r="412" spans="1:18" ht="19.5" customHeight="1">
      <c r="A412" s="17">
        <v>405</v>
      </c>
      <c r="B412" s="123" t="s">
        <v>743</v>
      </c>
      <c r="C412" s="123" t="s">
        <v>745</v>
      </c>
      <c r="D412" s="152">
        <v>9</v>
      </c>
      <c r="E412" s="150">
        <v>6</v>
      </c>
      <c r="F412" s="60">
        <f t="shared" si="36"/>
        <v>7.5</v>
      </c>
      <c r="G412" s="61">
        <f t="shared" si="37"/>
        <v>22.5</v>
      </c>
      <c r="H412" s="250">
        <v>14</v>
      </c>
      <c r="I412" s="62">
        <f t="shared" si="38"/>
        <v>42</v>
      </c>
      <c r="J412" s="92"/>
      <c r="K412" s="62">
        <f t="shared" si="39"/>
        <v>42</v>
      </c>
      <c r="L412" s="64"/>
      <c r="M412" s="20" t="str">
        <f t="shared" si="40"/>
        <v>Synthèse</v>
      </c>
      <c r="N412" t="str">
        <f t="shared" si="41"/>
        <v>oui</v>
      </c>
      <c r="O412" s="151" t="s">
        <v>743</v>
      </c>
      <c r="P412" s="151" t="s">
        <v>745</v>
      </c>
      <c r="Q412" s="149" t="s">
        <v>1175</v>
      </c>
      <c r="R412" s="250">
        <v>14</v>
      </c>
    </row>
    <row r="413" spans="1:18" ht="19.5" customHeight="1">
      <c r="A413" s="17">
        <v>406</v>
      </c>
      <c r="B413" s="123" t="s">
        <v>746</v>
      </c>
      <c r="C413" s="123" t="s">
        <v>747</v>
      </c>
      <c r="D413" s="152">
        <v>16</v>
      </c>
      <c r="E413" s="150">
        <v>15</v>
      </c>
      <c r="F413" s="60">
        <f t="shared" si="36"/>
        <v>15.5</v>
      </c>
      <c r="G413" s="61">
        <f t="shared" si="37"/>
        <v>46.5</v>
      </c>
      <c r="H413" s="250"/>
      <c r="I413" s="62">
        <f t="shared" si="38"/>
        <v>46.5</v>
      </c>
      <c r="J413" s="92"/>
      <c r="K413" s="62">
        <f t="shared" si="39"/>
        <v>46.5</v>
      </c>
      <c r="L413" s="64"/>
      <c r="M413" s="20" t="str">
        <f t="shared" si="40"/>
        <v>Juin</v>
      </c>
      <c r="N413" t="str">
        <f t="shared" si="41"/>
        <v>oui</v>
      </c>
      <c r="O413" s="151" t="s">
        <v>746</v>
      </c>
      <c r="P413" s="151" t="s">
        <v>747</v>
      </c>
      <c r="Q413" s="149"/>
      <c r="R413" s="250"/>
    </row>
    <row r="414" spans="1:18" ht="19.5" customHeight="1">
      <c r="A414" s="17">
        <v>407</v>
      </c>
      <c r="B414" s="123" t="s">
        <v>748</v>
      </c>
      <c r="C414" s="123" t="s">
        <v>82</v>
      </c>
      <c r="D414" s="152">
        <v>8</v>
      </c>
      <c r="E414" s="150"/>
      <c r="F414" s="60">
        <f t="shared" si="36"/>
        <v>4</v>
      </c>
      <c r="G414" s="61">
        <f t="shared" si="37"/>
        <v>12</v>
      </c>
      <c r="H414" s="152">
        <v>16.25</v>
      </c>
      <c r="I414" s="62">
        <f t="shared" si="38"/>
        <v>48.75</v>
      </c>
      <c r="J414" s="92"/>
      <c r="K414" s="62">
        <f t="shared" si="39"/>
        <v>48.75</v>
      </c>
      <c r="L414" s="64"/>
      <c r="M414" s="20" t="str">
        <f t="shared" si="40"/>
        <v>Synthèse</v>
      </c>
      <c r="N414" t="str">
        <f t="shared" si="41"/>
        <v>oui</v>
      </c>
      <c r="O414" s="151" t="s">
        <v>748</v>
      </c>
      <c r="P414" s="151" t="s">
        <v>82</v>
      </c>
      <c r="Q414" s="149" t="s">
        <v>1179</v>
      </c>
      <c r="R414" s="152">
        <v>16.25</v>
      </c>
    </row>
    <row r="415" spans="1:18" ht="19.5" customHeight="1">
      <c r="A415" s="17">
        <v>408</v>
      </c>
      <c r="B415" s="123" t="s">
        <v>749</v>
      </c>
      <c r="C415" s="123" t="s">
        <v>254</v>
      </c>
      <c r="D415" s="152">
        <v>11</v>
      </c>
      <c r="E415" s="150">
        <v>5</v>
      </c>
      <c r="F415" s="60">
        <f t="shared" si="36"/>
        <v>8</v>
      </c>
      <c r="G415" s="61">
        <f t="shared" si="37"/>
        <v>24</v>
      </c>
      <c r="H415" s="250">
        <v>14.75</v>
      </c>
      <c r="I415" s="62">
        <f t="shared" si="38"/>
        <v>44.25</v>
      </c>
      <c r="J415" s="92"/>
      <c r="K415" s="62">
        <f t="shared" si="39"/>
        <v>44.25</v>
      </c>
      <c r="L415" s="64"/>
      <c r="M415" s="20" t="str">
        <f t="shared" si="40"/>
        <v>Synthèse</v>
      </c>
      <c r="N415" t="str">
        <f t="shared" si="41"/>
        <v>oui</v>
      </c>
      <c r="O415" s="151" t="s">
        <v>749</v>
      </c>
      <c r="P415" s="151" t="s">
        <v>254</v>
      </c>
      <c r="Q415" s="149" t="s">
        <v>1101</v>
      </c>
      <c r="R415" s="250">
        <v>10.75</v>
      </c>
    </row>
    <row r="416" spans="1:18" ht="19.5" customHeight="1">
      <c r="A416" s="17">
        <v>409</v>
      </c>
      <c r="B416" s="123" t="s">
        <v>59</v>
      </c>
      <c r="C416" s="123" t="s">
        <v>750</v>
      </c>
      <c r="D416" s="152">
        <v>11</v>
      </c>
      <c r="E416" s="150">
        <v>6</v>
      </c>
      <c r="F416" s="60">
        <f t="shared" si="36"/>
        <v>8.5</v>
      </c>
      <c r="G416" s="61">
        <f t="shared" si="37"/>
        <v>25.5</v>
      </c>
      <c r="H416" s="250">
        <v>15</v>
      </c>
      <c r="I416" s="62">
        <f t="shared" si="38"/>
        <v>45</v>
      </c>
      <c r="J416" s="92"/>
      <c r="K416" s="62">
        <f t="shared" si="39"/>
        <v>45</v>
      </c>
      <c r="L416" s="64"/>
      <c r="M416" s="20" t="str">
        <f t="shared" si="40"/>
        <v>Synthèse</v>
      </c>
      <c r="N416" t="str">
        <f t="shared" si="41"/>
        <v>oui</v>
      </c>
      <c r="O416" s="151" t="s">
        <v>59</v>
      </c>
      <c r="P416" s="151" t="s">
        <v>750</v>
      </c>
      <c r="Q416" s="149" t="s">
        <v>1177</v>
      </c>
      <c r="R416" s="250">
        <v>15</v>
      </c>
    </row>
    <row r="417" spans="1:18" ht="19.5" customHeight="1">
      <c r="A417" s="17">
        <v>410</v>
      </c>
      <c r="B417" s="123" t="s">
        <v>59</v>
      </c>
      <c r="C417" s="123" t="s">
        <v>792</v>
      </c>
      <c r="D417" s="152">
        <v>14.25</v>
      </c>
      <c r="E417" s="150">
        <v>4</v>
      </c>
      <c r="F417" s="60">
        <f t="shared" si="36"/>
        <v>9.125</v>
      </c>
      <c r="G417" s="61">
        <f t="shared" si="37"/>
        <v>27.375</v>
      </c>
      <c r="H417" s="250"/>
      <c r="I417" s="62">
        <f t="shared" si="38"/>
        <v>27.375</v>
      </c>
      <c r="J417" s="92"/>
      <c r="K417" s="62">
        <f t="shared" si="39"/>
        <v>27.375</v>
      </c>
      <c r="L417" s="64"/>
      <c r="M417" s="20" t="str">
        <f t="shared" si="40"/>
        <v>Juin</v>
      </c>
      <c r="N417" t="str">
        <f t="shared" si="41"/>
        <v>oui</v>
      </c>
      <c r="O417" s="151" t="s">
        <v>59</v>
      </c>
      <c r="P417" s="151" t="s">
        <v>792</v>
      </c>
      <c r="Q417" s="149"/>
      <c r="R417" s="250"/>
    </row>
    <row r="418" spans="1:18" ht="19.5" customHeight="1">
      <c r="A418" s="17">
        <v>411</v>
      </c>
      <c r="B418" s="123" t="s">
        <v>751</v>
      </c>
      <c r="C418" s="123" t="s">
        <v>397</v>
      </c>
      <c r="D418" s="152">
        <v>14</v>
      </c>
      <c r="E418" s="150">
        <v>4</v>
      </c>
      <c r="F418" s="60">
        <f t="shared" si="36"/>
        <v>9</v>
      </c>
      <c r="G418" s="61">
        <f t="shared" si="37"/>
        <v>27</v>
      </c>
      <c r="H418" s="250">
        <v>12.25</v>
      </c>
      <c r="I418" s="62">
        <f t="shared" si="38"/>
        <v>36.75</v>
      </c>
      <c r="J418" s="92"/>
      <c r="K418" s="62">
        <f t="shared" si="39"/>
        <v>36.75</v>
      </c>
      <c r="L418" s="64"/>
      <c r="M418" s="20" t="str">
        <f t="shared" si="40"/>
        <v>Synthèse</v>
      </c>
      <c r="N418" t="str">
        <f t="shared" si="41"/>
        <v>oui</v>
      </c>
      <c r="O418" s="151" t="s">
        <v>751</v>
      </c>
      <c r="P418" s="151" t="s">
        <v>397</v>
      </c>
      <c r="Q418" s="149" t="s">
        <v>1094</v>
      </c>
      <c r="R418" s="250">
        <v>12.25</v>
      </c>
    </row>
    <row r="419" spans="1:18" ht="19.5" customHeight="1">
      <c r="A419" s="17">
        <v>412</v>
      </c>
      <c r="B419" s="123" t="s">
        <v>752</v>
      </c>
      <c r="C419" s="123" t="s">
        <v>753</v>
      </c>
      <c r="D419" s="51">
        <v>14</v>
      </c>
      <c r="E419" s="150">
        <v>14</v>
      </c>
      <c r="F419" s="60">
        <f t="shared" si="36"/>
        <v>14</v>
      </c>
      <c r="G419" s="61">
        <f t="shared" si="37"/>
        <v>42</v>
      </c>
      <c r="H419" s="250"/>
      <c r="I419" s="62">
        <f t="shared" si="38"/>
        <v>42</v>
      </c>
      <c r="J419" s="92"/>
      <c r="K419" s="62">
        <f t="shared" si="39"/>
        <v>42</v>
      </c>
      <c r="L419" s="64"/>
      <c r="M419" s="20" t="str">
        <f t="shared" si="40"/>
        <v>Juin</v>
      </c>
      <c r="N419" t="str">
        <f t="shared" si="41"/>
        <v>oui</v>
      </c>
      <c r="O419" s="151" t="s">
        <v>752</v>
      </c>
      <c r="P419" s="151" t="s">
        <v>753</v>
      </c>
      <c r="Q419" s="149"/>
      <c r="R419" s="250"/>
    </row>
    <row r="420" spans="1:18" ht="19.5" customHeight="1">
      <c r="A420" s="17">
        <v>413</v>
      </c>
      <c r="B420" s="123" t="s">
        <v>754</v>
      </c>
      <c r="C420" s="123" t="s">
        <v>477</v>
      </c>
      <c r="D420" s="152">
        <v>16.25</v>
      </c>
      <c r="E420" s="150">
        <v>14</v>
      </c>
      <c r="F420" s="60">
        <f t="shared" si="36"/>
        <v>15.125</v>
      </c>
      <c r="G420" s="61">
        <f t="shared" si="37"/>
        <v>45.375</v>
      </c>
      <c r="H420" s="250"/>
      <c r="I420" s="62">
        <f t="shared" si="38"/>
        <v>45.375</v>
      </c>
      <c r="J420" s="92"/>
      <c r="K420" s="62">
        <f t="shared" si="39"/>
        <v>45.375</v>
      </c>
      <c r="L420" s="64"/>
      <c r="M420" s="20" t="str">
        <f t="shared" si="40"/>
        <v>Juin</v>
      </c>
      <c r="N420" t="str">
        <f t="shared" si="41"/>
        <v>oui</v>
      </c>
      <c r="O420" s="151" t="s">
        <v>754</v>
      </c>
      <c r="P420" s="151" t="s">
        <v>477</v>
      </c>
      <c r="Q420" s="149"/>
      <c r="R420" s="250"/>
    </row>
    <row r="421" spans="1:18" ht="19.5" customHeight="1">
      <c r="A421" s="17">
        <v>414</v>
      </c>
      <c r="B421" s="123" t="s">
        <v>755</v>
      </c>
      <c r="C421" s="123" t="s">
        <v>756</v>
      </c>
      <c r="D421" s="152">
        <v>10</v>
      </c>
      <c r="E421" s="150">
        <v>9</v>
      </c>
      <c r="F421" s="60">
        <f t="shared" si="36"/>
        <v>9.5</v>
      </c>
      <c r="G421" s="61">
        <f t="shared" si="37"/>
        <v>28.5</v>
      </c>
      <c r="H421" s="250">
        <v>13.5</v>
      </c>
      <c r="I421" s="62">
        <f t="shared" si="38"/>
        <v>40.5</v>
      </c>
      <c r="J421" s="92"/>
      <c r="K421" s="62">
        <f t="shared" si="39"/>
        <v>40.5</v>
      </c>
      <c r="L421" s="64"/>
      <c r="M421" s="20" t="str">
        <f t="shared" si="40"/>
        <v>Synthèse</v>
      </c>
      <c r="N421" t="str">
        <f t="shared" si="41"/>
        <v>oui</v>
      </c>
      <c r="O421" s="151" t="s">
        <v>755</v>
      </c>
      <c r="P421" s="151" t="s">
        <v>756</v>
      </c>
      <c r="Q421" s="149" t="s">
        <v>1134</v>
      </c>
      <c r="R421" s="250">
        <v>13.5</v>
      </c>
    </row>
    <row r="422" spans="1:18" ht="15.75" customHeight="1"/>
    <row r="423" spans="1:18" ht="15.75" customHeight="1"/>
    <row r="424" spans="1:18" ht="15.75" customHeight="1"/>
    <row r="425" spans="1:18" ht="15.75" customHeight="1"/>
    <row r="426" spans="1:18" ht="15.75" customHeight="1"/>
  </sheetData>
  <autoFilter ref="A7:R7"/>
  <conditionalFormatting sqref="M7:M421">
    <cfRule type="cellIs" dxfId="41" priority="29" operator="equal">
      <formula>"Rattrapage"</formula>
    </cfRule>
    <cfRule type="cellIs" dxfId="40" priority="30" operator="equal">
      <formula>"Synthèse"</formula>
    </cfRule>
    <cfRule type="cellIs" dxfId="39" priority="31" operator="equal">
      <formula>"Juin"</formula>
    </cfRule>
  </conditionalFormatting>
  <conditionalFormatting sqref="D63:D114 J280:J281 B8:C421 D116:D421 O8:P421 R279:R421">
    <cfRule type="cellIs" dxfId="38" priority="21" operator="equal">
      <formula>"NON"</formula>
    </cfRule>
  </conditionalFormatting>
  <conditionalFormatting sqref="N8:N421">
    <cfRule type="cellIs" dxfId="37" priority="6" operator="equal">
      <formula>"non"</formula>
    </cfRule>
  </conditionalFormatting>
  <conditionalFormatting sqref="H279:H421">
    <cfRule type="cellIs" dxfId="36" priority="1" operator="equal">
      <formula>"NON"</formula>
    </cfRule>
  </conditionalFormatting>
  <dataValidations count="1">
    <dataValidation type="decimal" allowBlank="1" showInputMessage="1" showErrorMessage="1" sqref="L8:L421">
      <formula1>30</formula1>
      <formula2>60</formula2>
    </dataValidation>
  </dataValidations>
  <pageMargins left="0.23" right="0.47" top="0.74803149606299213" bottom="0.74803149606299213" header="0.31496062992125984" footer="0.31496062992125984"/>
  <pageSetup paperSize="9" scale="86" orientation="portrait" horizontalDpi="300" verticalDpi="300" r:id="rId1"/>
  <colBreaks count="1" manualBreakCount="1">
    <brk id="9" max="4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1"/>
  <sheetViews>
    <sheetView view="pageBreakPreview" zoomScale="60" zoomScaleNormal="70" workbookViewId="0"/>
  </sheetViews>
  <sheetFormatPr baseColWidth="10" defaultRowHeight="15.75"/>
  <cols>
    <col min="1" max="1" width="9.42578125" customWidth="1"/>
    <col min="2" max="2" width="27" customWidth="1"/>
    <col min="3" max="3" width="35.42578125" customWidth="1"/>
    <col min="4" max="4" width="12.140625" style="41" customWidth="1"/>
    <col min="5" max="5" width="11.42578125" style="27" customWidth="1"/>
    <col min="6" max="6" width="11.5703125" bestFit="1" customWidth="1"/>
    <col min="7" max="7" width="10.42578125" customWidth="1"/>
    <col min="8" max="8" width="13" customWidth="1"/>
    <col min="15" max="15" width="19" customWidth="1"/>
    <col min="16" max="16" width="20.85546875" customWidth="1"/>
    <col min="17" max="17" width="18.140625" customWidth="1"/>
  </cols>
  <sheetData>
    <row r="1" spans="1:18" ht="20.25">
      <c r="C1" s="28"/>
      <c r="D1" s="56" t="s">
        <v>0</v>
      </c>
      <c r="E1" s="45"/>
      <c r="F1" s="31"/>
      <c r="G1" s="4"/>
    </row>
    <row r="2" spans="1:18" ht="20.25">
      <c r="C2" s="28"/>
      <c r="D2" s="56" t="s">
        <v>1</v>
      </c>
      <c r="E2" s="45"/>
      <c r="F2" s="31"/>
      <c r="G2" s="4"/>
    </row>
    <row r="3" spans="1:18" ht="20.25">
      <c r="C3" s="28"/>
      <c r="D3" s="56" t="s">
        <v>151</v>
      </c>
      <c r="E3" s="45"/>
      <c r="F3" s="31"/>
      <c r="G3" s="4"/>
    </row>
    <row r="4" spans="1:18" ht="20.25">
      <c r="C4" s="28"/>
      <c r="D4" s="56" t="s">
        <v>2</v>
      </c>
      <c r="E4" s="45"/>
      <c r="F4" s="31"/>
      <c r="G4" s="4"/>
    </row>
    <row r="5" spans="1:18" ht="20.25">
      <c r="C5" s="28"/>
      <c r="D5" s="56" t="s">
        <v>23</v>
      </c>
      <c r="E5" s="45"/>
      <c r="F5" s="31"/>
      <c r="G5" s="4"/>
    </row>
    <row r="6" spans="1:18" ht="21" thickBot="1">
      <c r="A6" s="33" t="s">
        <v>131</v>
      </c>
      <c r="C6" s="28"/>
      <c r="D6" s="56"/>
      <c r="E6" s="45"/>
      <c r="F6" s="31"/>
      <c r="G6" s="4"/>
    </row>
    <row r="7" spans="1:18" s="16" customFormat="1" ht="16.5" thickBot="1">
      <c r="A7" s="6" t="s">
        <v>5</v>
      </c>
      <c r="B7" s="7" t="s">
        <v>6</v>
      </c>
      <c r="C7" s="7" t="s">
        <v>7</v>
      </c>
      <c r="D7" s="57" t="s">
        <v>8</v>
      </c>
      <c r="E7" s="46" t="s">
        <v>9</v>
      </c>
      <c r="F7" s="10" t="s">
        <v>10</v>
      </c>
      <c r="G7" s="10" t="s">
        <v>11</v>
      </c>
      <c r="H7" s="11" t="s">
        <v>148</v>
      </c>
      <c r="I7" s="12" t="s">
        <v>12</v>
      </c>
      <c r="J7" s="13" t="s">
        <v>143</v>
      </c>
      <c r="K7" s="12" t="s">
        <v>12</v>
      </c>
      <c r="L7" s="14" t="s">
        <v>140</v>
      </c>
      <c r="M7" s="15" t="s">
        <v>13</v>
      </c>
      <c r="O7" s="125" t="s">
        <v>757</v>
      </c>
      <c r="P7" s="125" t="s">
        <v>758</v>
      </c>
      <c r="Q7" s="125" t="s">
        <v>793</v>
      </c>
      <c r="R7" s="125" t="s">
        <v>1473</v>
      </c>
    </row>
    <row r="8" spans="1:18" s="43" customFormat="1" ht="21">
      <c r="A8" s="79">
        <v>1</v>
      </c>
      <c r="B8" s="122" t="s">
        <v>60</v>
      </c>
      <c r="C8" s="122" t="s">
        <v>152</v>
      </c>
      <c r="D8" s="126">
        <v>6</v>
      </c>
      <c r="E8" s="233">
        <v>7</v>
      </c>
      <c r="F8" s="80">
        <f>IF(AND(D8=0,E8=0),L8/2,(D8+E8)/2)</f>
        <v>6.5</v>
      </c>
      <c r="G8" s="81">
        <f>F8*2</f>
        <v>13</v>
      </c>
      <c r="H8" s="233">
        <v>5</v>
      </c>
      <c r="I8" s="93">
        <f>MAX(G8,H8*2)</f>
        <v>13</v>
      </c>
      <c r="J8" s="94"/>
      <c r="K8" s="93">
        <f>MAX(I8,J8*2)</f>
        <v>13</v>
      </c>
      <c r="L8" s="74"/>
      <c r="M8" s="84" t="str">
        <f t="shared" ref="M8:M71" si="0">IF(ISBLANK(J8),IF(ISBLANK(H8),"Juin","Synthèse"),"Rattrapage")</f>
        <v>Synthèse</v>
      </c>
      <c r="N8" s="43" t="str">
        <f>IF(AND(B8=O8,C8=P8),"oui","non")</f>
        <v>oui</v>
      </c>
      <c r="O8" s="122" t="s">
        <v>60</v>
      </c>
      <c r="P8" s="122" t="s">
        <v>152</v>
      </c>
      <c r="Q8" s="155" t="s">
        <v>1657</v>
      </c>
      <c r="R8" s="233">
        <v>5</v>
      </c>
    </row>
    <row r="9" spans="1:18" s="43" customFormat="1" ht="21">
      <c r="A9" s="79">
        <v>2</v>
      </c>
      <c r="B9" s="123" t="s">
        <v>153</v>
      </c>
      <c r="C9" s="123" t="s">
        <v>152</v>
      </c>
      <c r="D9" s="127">
        <v>1</v>
      </c>
      <c r="E9" s="232">
        <v>8</v>
      </c>
      <c r="F9" s="80">
        <f t="shared" ref="F9:F71" si="1">IF(AND(D9=0,E9=0),L9/2,(D9+E9)/2)</f>
        <v>4.5</v>
      </c>
      <c r="G9" s="81">
        <f t="shared" ref="G9:G71" si="2">F9*2</f>
        <v>9</v>
      </c>
      <c r="H9" s="233">
        <v>1</v>
      </c>
      <c r="I9" s="93">
        <f t="shared" ref="I9:I71" si="3">MAX(G9,H9*2)</f>
        <v>9</v>
      </c>
      <c r="J9" s="94"/>
      <c r="K9" s="93">
        <f t="shared" ref="K9:K71" si="4">MAX(I9,J9*2)</f>
        <v>9</v>
      </c>
      <c r="L9" s="74"/>
      <c r="M9" s="84" t="str">
        <f t="shared" si="0"/>
        <v>Synthèse</v>
      </c>
      <c r="N9" s="43" t="str">
        <f t="shared" ref="N9:N72" si="5">IF(AND(B9=O9,C9=P9),"oui","non")</f>
        <v>oui</v>
      </c>
      <c r="O9" s="123" t="s">
        <v>153</v>
      </c>
      <c r="P9" s="123" t="s">
        <v>152</v>
      </c>
      <c r="Q9" s="155" t="s">
        <v>1623</v>
      </c>
      <c r="R9" s="233">
        <v>1</v>
      </c>
    </row>
    <row r="10" spans="1:18" s="43" customFormat="1" ht="21">
      <c r="A10" s="79">
        <v>3</v>
      </c>
      <c r="B10" s="123" t="s">
        <v>154</v>
      </c>
      <c r="C10" s="123" t="s">
        <v>55</v>
      </c>
      <c r="D10" s="126">
        <v>8</v>
      </c>
      <c r="E10" s="233">
        <v>14.5</v>
      </c>
      <c r="F10" s="80">
        <f t="shared" si="1"/>
        <v>11.25</v>
      </c>
      <c r="G10" s="81">
        <f t="shared" si="2"/>
        <v>22.5</v>
      </c>
      <c r="H10" s="233"/>
      <c r="I10" s="93">
        <f t="shared" si="3"/>
        <v>22.5</v>
      </c>
      <c r="J10" s="94"/>
      <c r="K10" s="93">
        <f t="shared" si="4"/>
        <v>22.5</v>
      </c>
      <c r="L10" s="74"/>
      <c r="M10" s="84" t="str">
        <f t="shared" si="0"/>
        <v>Juin</v>
      </c>
      <c r="N10" s="43" t="str">
        <f t="shared" si="5"/>
        <v>oui</v>
      </c>
      <c r="O10" s="123" t="s">
        <v>154</v>
      </c>
      <c r="P10" s="123" t="s">
        <v>55</v>
      </c>
      <c r="Q10" s="155"/>
      <c r="R10" s="233"/>
    </row>
    <row r="11" spans="1:18" s="43" customFormat="1" ht="21">
      <c r="A11" s="79">
        <v>4</v>
      </c>
      <c r="B11" s="123" t="s">
        <v>155</v>
      </c>
      <c r="C11" s="123" t="s">
        <v>45</v>
      </c>
      <c r="D11" s="126">
        <v>12</v>
      </c>
      <c r="E11" s="233">
        <v>14</v>
      </c>
      <c r="F11" s="80">
        <f t="shared" si="1"/>
        <v>13</v>
      </c>
      <c r="G11" s="81">
        <f t="shared" si="2"/>
        <v>26</v>
      </c>
      <c r="H11" s="233"/>
      <c r="I11" s="93">
        <f t="shared" si="3"/>
        <v>26</v>
      </c>
      <c r="J11" s="94"/>
      <c r="K11" s="93">
        <f t="shared" si="4"/>
        <v>26</v>
      </c>
      <c r="L11" s="74"/>
      <c r="M11" s="84" t="str">
        <f t="shared" si="0"/>
        <v>Juin</v>
      </c>
      <c r="N11" s="43" t="str">
        <f t="shared" si="5"/>
        <v>oui</v>
      </c>
      <c r="O11" s="123" t="s">
        <v>155</v>
      </c>
      <c r="P11" s="123" t="s">
        <v>45</v>
      </c>
      <c r="Q11" s="155"/>
      <c r="R11" s="233"/>
    </row>
    <row r="12" spans="1:18" s="43" customFormat="1" ht="21">
      <c r="A12" s="79">
        <v>5</v>
      </c>
      <c r="B12" s="123" t="s">
        <v>156</v>
      </c>
      <c r="C12" s="123" t="s">
        <v>759</v>
      </c>
      <c r="D12" s="126">
        <v>9</v>
      </c>
      <c r="E12" s="233">
        <v>5</v>
      </c>
      <c r="F12" s="80">
        <f t="shared" si="1"/>
        <v>7</v>
      </c>
      <c r="G12" s="81">
        <f t="shared" si="2"/>
        <v>14</v>
      </c>
      <c r="H12" s="233">
        <v>5</v>
      </c>
      <c r="I12" s="93">
        <f t="shared" si="3"/>
        <v>14</v>
      </c>
      <c r="J12" s="94"/>
      <c r="K12" s="93">
        <f t="shared" si="4"/>
        <v>14</v>
      </c>
      <c r="L12" s="74"/>
      <c r="M12" s="84" t="str">
        <f t="shared" si="0"/>
        <v>Synthèse</v>
      </c>
      <c r="N12" s="43" t="str">
        <f t="shared" si="5"/>
        <v>oui</v>
      </c>
      <c r="O12" s="123" t="s">
        <v>156</v>
      </c>
      <c r="P12" s="123" t="s">
        <v>759</v>
      </c>
      <c r="Q12" s="155" t="s">
        <v>1612</v>
      </c>
      <c r="R12" s="233">
        <v>5</v>
      </c>
    </row>
    <row r="13" spans="1:18" s="43" customFormat="1" ht="21">
      <c r="A13" s="79">
        <v>6</v>
      </c>
      <c r="B13" s="123" t="s">
        <v>157</v>
      </c>
      <c r="C13" s="123" t="s">
        <v>158</v>
      </c>
      <c r="D13" s="127">
        <v>1</v>
      </c>
      <c r="E13" s="233">
        <v>12.75</v>
      </c>
      <c r="F13" s="80">
        <f t="shared" si="1"/>
        <v>6.875</v>
      </c>
      <c r="G13" s="81">
        <f t="shared" si="2"/>
        <v>13.75</v>
      </c>
      <c r="H13" s="233"/>
      <c r="I13" s="93">
        <f t="shared" si="3"/>
        <v>13.75</v>
      </c>
      <c r="J13" s="94"/>
      <c r="K13" s="93">
        <f t="shared" si="4"/>
        <v>13.75</v>
      </c>
      <c r="L13" s="74"/>
      <c r="M13" s="84" t="str">
        <f t="shared" si="0"/>
        <v>Juin</v>
      </c>
      <c r="N13" s="43" t="str">
        <f t="shared" si="5"/>
        <v>oui</v>
      </c>
      <c r="O13" s="123" t="s">
        <v>157</v>
      </c>
      <c r="P13" s="123" t="s">
        <v>158</v>
      </c>
      <c r="Q13" s="155"/>
      <c r="R13" s="233"/>
    </row>
    <row r="14" spans="1:18" s="43" customFormat="1" ht="21">
      <c r="A14" s="79">
        <v>7</v>
      </c>
      <c r="B14" s="123" t="s">
        <v>159</v>
      </c>
      <c r="C14" s="123" t="s">
        <v>160</v>
      </c>
      <c r="D14" s="126">
        <v>10</v>
      </c>
      <c r="E14" s="233">
        <v>5</v>
      </c>
      <c r="F14" s="80">
        <f t="shared" si="1"/>
        <v>7.5</v>
      </c>
      <c r="G14" s="81">
        <f t="shared" si="2"/>
        <v>15</v>
      </c>
      <c r="H14" s="233">
        <v>5</v>
      </c>
      <c r="I14" s="93">
        <f t="shared" si="3"/>
        <v>15</v>
      </c>
      <c r="J14" s="94"/>
      <c r="K14" s="93">
        <f t="shared" si="4"/>
        <v>15</v>
      </c>
      <c r="L14" s="74"/>
      <c r="M14" s="84" t="str">
        <f t="shared" si="0"/>
        <v>Synthèse</v>
      </c>
      <c r="N14" s="43" t="str">
        <f t="shared" si="5"/>
        <v>oui</v>
      </c>
      <c r="O14" s="123" t="s">
        <v>159</v>
      </c>
      <c r="P14" s="123" t="s">
        <v>160</v>
      </c>
      <c r="Q14" s="155" t="s">
        <v>1649</v>
      </c>
      <c r="R14" s="233">
        <v>5</v>
      </c>
    </row>
    <row r="15" spans="1:18" s="43" customFormat="1" ht="21">
      <c r="A15" s="79">
        <v>8</v>
      </c>
      <c r="B15" s="123" t="s">
        <v>161</v>
      </c>
      <c r="C15" s="123" t="s">
        <v>162</v>
      </c>
      <c r="D15" s="126">
        <v>9</v>
      </c>
      <c r="E15" s="233">
        <v>13</v>
      </c>
      <c r="F15" s="80">
        <f t="shared" si="1"/>
        <v>11</v>
      </c>
      <c r="G15" s="81">
        <f t="shared" si="2"/>
        <v>22</v>
      </c>
      <c r="H15" s="233"/>
      <c r="I15" s="93">
        <f t="shared" si="3"/>
        <v>22</v>
      </c>
      <c r="J15" s="94"/>
      <c r="K15" s="93">
        <f t="shared" si="4"/>
        <v>22</v>
      </c>
      <c r="L15" s="74"/>
      <c r="M15" s="84" t="str">
        <f t="shared" si="0"/>
        <v>Juin</v>
      </c>
      <c r="N15" s="43" t="str">
        <f t="shared" si="5"/>
        <v>oui</v>
      </c>
      <c r="O15" s="123" t="s">
        <v>161</v>
      </c>
      <c r="P15" s="123" t="s">
        <v>162</v>
      </c>
      <c r="Q15" s="155"/>
      <c r="R15" s="233"/>
    </row>
    <row r="16" spans="1:18" s="43" customFormat="1" ht="21">
      <c r="A16" s="79">
        <v>9</v>
      </c>
      <c r="B16" s="123" t="s">
        <v>163</v>
      </c>
      <c r="C16" s="123" t="s">
        <v>44</v>
      </c>
      <c r="D16" s="126">
        <v>3</v>
      </c>
      <c r="E16" s="232">
        <v>12</v>
      </c>
      <c r="F16" s="80">
        <f t="shared" si="1"/>
        <v>7.5</v>
      </c>
      <c r="G16" s="81">
        <f t="shared" si="2"/>
        <v>15</v>
      </c>
      <c r="H16" s="233">
        <v>0</v>
      </c>
      <c r="I16" s="93">
        <f t="shared" si="3"/>
        <v>15</v>
      </c>
      <c r="J16" s="94"/>
      <c r="K16" s="93">
        <f t="shared" si="4"/>
        <v>15</v>
      </c>
      <c r="L16" s="74"/>
      <c r="M16" s="84" t="str">
        <f t="shared" si="0"/>
        <v>Synthèse</v>
      </c>
      <c r="N16" s="43" t="str">
        <f t="shared" si="5"/>
        <v>oui</v>
      </c>
      <c r="O16" s="123" t="s">
        <v>163</v>
      </c>
      <c r="P16" s="123" t="s">
        <v>44</v>
      </c>
      <c r="Q16" s="155" t="s">
        <v>1674</v>
      </c>
      <c r="R16" s="233">
        <v>0</v>
      </c>
    </row>
    <row r="17" spans="1:18" s="43" customFormat="1" ht="21">
      <c r="A17" s="79">
        <v>10</v>
      </c>
      <c r="B17" s="123" t="s">
        <v>164</v>
      </c>
      <c r="C17" s="123" t="s">
        <v>165</v>
      </c>
      <c r="D17" s="127">
        <v>2</v>
      </c>
      <c r="E17" s="233">
        <v>6</v>
      </c>
      <c r="F17" s="80">
        <f t="shared" si="1"/>
        <v>4</v>
      </c>
      <c r="G17" s="81">
        <f t="shared" si="2"/>
        <v>8</v>
      </c>
      <c r="H17" s="233">
        <v>1</v>
      </c>
      <c r="I17" s="93">
        <f t="shared" si="3"/>
        <v>8</v>
      </c>
      <c r="J17" s="94"/>
      <c r="K17" s="93">
        <f t="shared" si="4"/>
        <v>8</v>
      </c>
      <c r="L17" s="74"/>
      <c r="M17" s="84" t="str">
        <f t="shared" si="0"/>
        <v>Synthèse</v>
      </c>
      <c r="N17" s="43" t="str">
        <f t="shared" si="5"/>
        <v>oui</v>
      </c>
      <c r="O17" s="123" t="s">
        <v>164</v>
      </c>
      <c r="P17" s="123" t="s">
        <v>165</v>
      </c>
      <c r="Q17" s="155" t="s">
        <v>1616</v>
      </c>
      <c r="R17" s="233">
        <v>1</v>
      </c>
    </row>
    <row r="18" spans="1:18" s="43" customFormat="1" ht="21">
      <c r="A18" s="79">
        <v>11</v>
      </c>
      <c r="B18" s="123" t="s">
        <v>166</v>
      </c>
      <c r="C18" s="123" t="s">
        <v>167</v>
      </c>
      <c r="D18" s="126">
        <v>4</v>
      </c>
      <c r="E18" s="233">
        <v>8</v>
      </c>
      <c r="F18" s="80">
        <f t="shared" si="1"/>
        <v>6</v>
      </c>
      <c r="G18" s="81">
        <f t="shared" si="2"/>
        <v>12</v>
      </c>
      <c r="H18" s="233"/>
      <c r="I18" s="93">
        <f t="shared" si="3"/>
        <v>12</v>
      </c>
      <c r="J18" s="94"/>
      <c r="K18" s="93">
        <f t="shared" si="4"/>
        <v>12</v>
      </c>
      <c r="L18" s="74"/>
      <c r="M18" s="84" t="str">
        <f t="shared" si="0"/>
        <v>Juin</v>
      </c>
      <c r="N18" s="43" t="str">
        <f t="shared" si="5"/>
        <v>oui</v>
      </c>
      <c r="O18" s="123" t="s">
        <v>166</v>
      </c>
      <c r="P18" s="123" t="s">
        <v>167</v>
      </c>
      <c r="Q18" s="155"/>
      <c r="R18" s="233"/>
    </row>
    <row r="19" spans="1:18" s="43" customFormat="1" ht="21">
      <c r="A19" s="79">
        <v>12</v>
      </c>
      <c r="B19" s="123" t="s">
        <v>168</v>
      </c>
      <c r="C19" s="123" t="s">
        <v>169</v>
      </c>
      <c r="D19" s="126">
        <v>3</v>
      </c>
      <c r="E19" s="232">
        <v>12</v>
      </c>
      <c r="F19" s="80">
        <f t="shared" si="1"/>
        <v>7.5</v>
      </c>
      <c r="G19" s="81">
        <f t="shared" si="2"/>
        <v>15</v>
      </c>
      <c r="H19" s="232"/>
      <c r="I19" s="93">
        <f t="shared" si="3"/>
        <v>15</v>
      </c>
      <c r="J19" s="94"/>
      <c r="K19" s="93">
        <f t="shared" si="4"/>
        <v>15</v>
      </c>
      <c r="L19" s="74"/>
      <c r="M19" s="84" t="str">
        <f t="shared" si="0"/>
        <v>Juin</v>
      </c>
      <c r="N19" s="43" t="str">
        <f t="shared" si="5"/>
        <v>oui</v>
      </c>
      <c r="O19" s="123" t="s">
        <v>168</v>
      </c>
      <c r="P19" s="123" t="s">
        <v>169</v>
      </c>
      <c r="Q19" s="155"/>
      <c r="R19" s="232"/>
    </row>
    <row r="20" spans="1:18" s="43" customFormat="1" ht="21">
      <c r="A20" s="79">
        <v>13</v>
      </c>
      <c r="B20" s="123" t="s">
        <v>170</v>
      </c>
      <c r="C20" s="123" t="s">
        <v>68</v>
      </c>
      <c r="D20" s="126">
        <v>14</v>
      </c>
      <c r="E20" s="233">
        <v>15</v>
      </c>
      <c r="F20" s="80">
        <f t="shared" si="1"/>
        <v>14.5</v>
      </c>
      <c r="G20" s="81">
        <f t="shared" si="2"/>
        <v>29</v>
      </c>
      <c r="H20" s="233"/>
      <c r="I20" s="93">
        <f t="shared" si="3"/>
        <v>29</v>
      </c>
      <c r="J20" s="94"/>
      <c r="K20" s="93">
        <f t="shared" si="4"/>
        <v>29</v>
      </c>
      <c r="L20" s="74"/>
      <c r="M20" s="84" t="str">
        <f t="shared" si="0"/>
        <v>Juin</v>
      </c>
      <c r="N20" s="43" t="str">
        <f t="shared" si="5"/>
        <v>oui</v>
      </c>
      <c r="O20" s="123" t="s">
        <v>170</v>
      </c>
      <c r="P20" s="123" t="s">
        <v>68</v>
      </c>
      <c r="Q20" s="155"/>
      <c r="R20" s="233"/>
    </row>
    <row r="21" spans="1:18" s="43" customFormat="1" ht="21">
      <c r="A21" s="79">
        <v>14</v>
      </c>
      <c r="B21" s="123" t="s">
        <v>171</v>
      </c>
      <c r="C21" s="123" t="s">
        <v>172</v>
      </c>
      <c r="D21" s="127">
        <v>12</v>
      </c>
      <c r="E21" s="232">
        <v>10</v>
      </c>
      <c r="F21" s="80">
        <f t="shared" si="1"/>
        <v>11</v>
      </c>
      <c r="G21" s="81">
        <f t="shared" si="2"/>
        <v>22</v>
      </c>
      <c r="H21" s="232"/>
      <c r="I21" s="93">
        <f t="shared" si="3"/>
        <v>22</v>
      </c>
      <c r="J21" s="94"/>
      <c r="K21" s="93">
        <f t="shared" si="4"/>
        <v>22</v>
      </c>
      <c r="L21" s="74"/>
      <c r="M21" s="84" t="str">
        <f t="shared" si="0"/>
        <v>Juin</v>
      </c>
      <c r="N21" s="43" t="str">
        <f t="shared" si="5"/>
        <v>oui</v>
      </c>
      <c r="O21" s="123" t="s">
        <v>171</v>
      </c>
      <c r="P21" s="123" t="s">
        <v>172</v>
      </c>
      <c r="Q21" s="155"/>
      <c r="R21" s="232"/>
    </row>
    <row r="22" spans="1:18" s="43" customFormat="1" ht="21">
      <c r="A22" s="79">
        <v>15</v>
      </c>
      <c r="B22" s="123" t="s">
        <v>173</v>
      </c>
      <c r="C22" s="123" t="s">
        <v>174</v>
      </c>
      <c r="D22" s="126">
        <v>9</v>
      </c>
      <c r="E22" s="232">
        <v>12</v>
      </c>
      <c r="F22" s="80">
        <f t="shared" si="1"/>
        <v>10.5</v>
      </c>
      <c r="G22" s="81">
        <f t="shared" si="2"/>
        <v>21</v>
      </c>
      <c r="H22" s="232"/>
      <c r="I22" s="93">
        <f t="shared" si="3"/>
        <v>21</v>
      </c>
      <c r="J22" s="94"/>
      <c r="K22" s="93">
        <f t="shared" si="4"/>
        <v>21</v>
      </c>
      <c r="L22" s="74"/>
      <c r="M22" s="84" t="str">
        <f t="shared" si="0"/>
        <v>Juin</v>
      </c>
      <c r="N22" s="43" t="str">
        <f t="shared" si="5"/>
        <v>oui</v>
      </c>
      <c r="O22" s="123" t="s">
        <v>173</v>
      </c>
      <c r="P22" s="123" t="s">
        <v>174</v>
      </c>
      <c r="Q22" s="155"/>
      <c r="R22" s="232"/>
    </row>
    <row r="23" spans="1:18" s="43" customFormat="1" ht="21">
      <c r="A23" s="79">
        <v>16</v>
      </c>
      <c r="B23" s="123" t="s">
        <v>175</v>
      </c>
      <c r="C23" s="123" t="s">
        <v>176</v>
      </c>
      <c r="D23" s="127">
        <v>8</v>
      </c>
      <c r="E23" s="232">
        <v>6.5</v>
      </c>
      <c r="F23" s="80">
        <f t="shared" si="1"/>
        <v>7.25</v>
      </c>
      <c r="G23" s="81">
        <f t="shared" si="2"/>
        <v>14.5</v>
      </c>
      <c r="H23" s="233">
        <v>5</v>
      </c>
      <c r="I23" s="93">
        <f t="shared" si="3"/>
        <v>14.5</v>
      </c>
      <c r="J23" s="94"/>
      <c r="K23" s="93">
        <f t="shared" si="4"/>
        <v>14.5</v>
      </c>
      <c r="L23" s="74"/>
      <c r="M23" s="84" t="str">
        <f t="shared" si="0"/>
        <v>Synthèse</v>
      </c>
      <c r="N23" s="43" t="str">
        <f t="shared" si="5"/>
        <v>oui</v>
      </c>
      <c r="O23" s="123" t="s">
        <v>175</v>
      </c>
      <c r="P23" s="123" t="s">
        <v>176</v>
      </c>
      <c r="Q23" s="155" t="s">
        <v>1671</v>
      </c>
      <c r="R23" s="233">
        <v>5</v>
      </c>
    </row>
    <row r="24" spans="1:18" s="43" customFormat="1" ht="21">
      <c r="A24" s="79">
        <v>17</v>
      </c>
      <c r="B24" s="123" t="s">
        <v>177</v>
      </c>
      <c r="C24" s="123" t="s">
        <v>178</v>
      </c>
      <c r="D24" s="127">
        <v>2</v>
      </c>
      <c r="E24" s="233">
        <v>5</v>
      </c>
      <c r="F24" s="80">
        <f t="shared" si="1"/>
        <v>3.5</v>
      </c>
      <c r="G24" s="81">
        <f t="shared" si="2"/>
        <v>7</v>
      </c>
      <c r="H24" s="233">
        <v>7</v>
      </c>
      <c r="I24" s="93">
        <f t="shared" si="3"/>
        <v>14</v>
      </c>
      <c r="J24" s="94"/>
      <c r="K24" s="93">
        <f t="shared" si="4"/>
        <v>14</v>
      </c>
      <c r="L24" s="74"/>
      <c r="M24" s="84" t="str">
        <f t="shared" si="0"/>
        <v>Synthèse</v>
      </c>
      <c r="N24" s="43" t="str">
        <f t="shared" si="5"/>
        <v>oui</v>
      </c>
      <c r="O24" s="123" t="s">
        <v>177</v>
      </c>
      <c r="P24" s="123" t="s">
        <v>178</v>
      </c>
      <c r="Q24" s="155" t="s">
        <v>1653</v>
      </c>
      <c r="R24" s="233">
        <v>5</v>
      </c>
    </row>
    <row r="25" spans="1:18" s="43" customFormat="1" ht="21">
      <c r="A25" s="79">
        <v>18</v>
      </c>
      <c r="B25" s="123" t="s">
        <v>45</v>
      </c>
      <c r="C25" s="123" t="s">
        <v>50</v>
      </c>
      <c r="D25" s="126">
        <v>13</v>
      </c>
      <c r="E25" s="232">
        <v>12</v>
      </c>
      <c r="F25" s="80">
        <f t="shared" si="1"/>
        <v>12.5</v>
      </c>
      <c r="G25" s="81">
        <f t="shared" si="2"/>
        <v>25</v>
      </c>
      <c r="H25" s="232"/>
      <c r="I25" s="93">
        <f t="shared" si="3"/>
        <v>25</v>
      </c>
      <c r="J25" s="94"/>
      <c r="K25" s="93">
        <f t="shared" si="4"/>
        <v>25</v>
      </c>
      <c r="L25" s="74"/>
      <c r="M25" s="84" t="str">
        <f t="shared" si="0"/>
        <v>Juin</v>
      </c>
      <c r="N25" s="43" t="str">
        <f t="shared" si="5"/>
        <v>oui</v>
      </c>
      <c r="O25" s="123" t="s">
        <v>45</v>
      </c>
      <c r="P25" s="123" t="s">
        <v>50</v>
      </c>
      <c r="Q25" s="155"/>
      <c r="R25" s="232"/>
    </row>
    <row r="26" spans="1:18" s="43" customFormat="1" ht="21">
      <c r="A26" s="79">
        <v>19</v>
      </c>
      <c r="B26" s="123" t="s">
        <v>179</v>
      </c>
      <c r="C26" s="123" t="s">
        <v>180</v>
      </c>
      <c r="D26" s="127">
        <v>1</v>
      </c>
      <c r="E26" s="232">
        <v>9</v>
      </c>
      <c r="F26" s="80">
        <f t="shared" si="1"/>
        <v>5</v>
      </c>
      <c r="G26" s="81">
        <f t="shared" si="2"/>
        <v>10</v>
      </c>
      <c r="H26" s="232"/>
      <c r="I26" s="93">
        <f t="shared" si="3"/>
        <v>10</v>
      </c>
      <c r="J26" s="94"/>
      <c r="K26" s="93">
        <f t="shared" si="4"/>
        <v>10</v>
      </c>
      <c r="L26" s="74"/>
      <c r="M26" s="84" t="str">
        <f t="shared" si="0"/>
        <v>Juin</v>
      </c>
      <c r="N26" s="43" t="str">
        <f t="shared" si="5"/>
        <v>oui</v>
      </c>
      <c r="O26" s="123" t="s">
        <v>179</v>
      </c>
      <c r="P26" s="123" t="s">
        <v>180</v>
      </c>
      <c r="Q26" s="155"/>
      <c r="R26" s="232"/>
    </row>
    <row r="27" spans="1:18" s="43" customFormat="1" ht="21">
      <c r="A27" s="79">
        <v>20</v>
      </c>
      <c r="B27" s="123" t="s">
        <v>181</v>
      </c>
      <c r="C27" s="123" t="s">
        <v>182</v>
      </c>
      <c r="D27" s="126">
        <v>1</v>
      </c>
      <c r="E27" s="233">
        <v>5</v>
      </c>
      <c r="F27" s="80">
        <f t="shared" si="1"/>
        <v>3</v>
      </c>
      <c r="G27" s="81">
        <f t="shared" si="2"/>
        <v>6</v>
      </c>
      <c r="H27" s="233">
        <v>6.5</v>
      </c>
      <c r="I27" s="93">
        <f t="shared" si="3"/>
        <v>13</v>
      </c>
      <c r="J27" s="94"/>
      <c r="K27" s="93">
        <f t="shared" si="4"/>
        <v>13</v>
      </c>
      <c r="L27" s="74"/>
      <c r="M27" s="84" t="str">
        <f t="shared" si="0"/>
        <v>Synthèse</v>
      </c>
      <c r="N27" s="43" t="str">
        <f t="shared" si="5"/>
        <v>oui</v>
      </c>
      <c r="O27" s="123" t="s">
        <v>181</v>
      </c>
      <c r="P27" s="123" t="s">
        <v>182</v>
      </c>
      <c r="Q27" s="155" t="s">
        <v>1647</v>
      </c>
      <c r="R27" s="233">
        <v>6.5</v>
      </c>
    </row>
    <row r="28" spans="1:18" s="43" customFormat="1" ht="21">
      <c r="A28" s="79">
        <v>21</v>
      </c>
      <c r="B28" s="123" t="s">
        <v>183</v>
      </c>
      <c r="C28" s="123" t="s">
        <v>184</v>
      </c>
      <c r="D28" s="127">
        <v>4</v>
      </c>
      <c r="E28" s="232">
        <v>5</v>
      </c>
      <c r="F28" s="80">
        <f t="shared" si="1"/>
        <v>4.5</v>
      </c>
      <c r="G28" s="81">
        <f t="shared" si="2"/>
        <v>9</v>
      </c>
      <c r="H28" s="233">
        <v>6</v>
      </c>
      <c r="I28" s="93">
        <f t="shared" si="3"/>
        <v>12</v>
      </c>
      <c r="J28" s="94"/>
      <c r="K28" s="93">
        <f t="shared" si="4"/>
        <v>12</v>
      </c>
      <c r="L28" s="74"/>
      <c r="M28" s="84" t="str">
        <f t="shared" si="0"/>
        <v>Synthèse</v>
      </c>
      <c r="N28" s="43" t="str">
        <f t="shared" si="5"/>
        <v>oui</v>
      </c>
      <c r="O28" s="123" t="s">
        <v>183</v>
      </c>
      <c r="P28" s="123" t="s">
        <v>184</v>
      </c>
      <c r="Q28" s="155" t="s">
        <v>1627</v>
      </c>
      <c r="R28" s="233">
        <v>6</v>
      </c>
    </row>
    <row r="29" spans="1:18" s="43" customFormat="1" ht="21">
      <c r="A29" s="79">
        <v>22</v>
      </c>
      <c r="B29" s="123" t="s">
        <v>185</v>
      </c>
      <c r="C29" s="123" t="s">
        <v>78</v>
      </c>
      <c r="D29" s="128">
        <v>9</v>
      </c>
      <c r="E29" s="233">
        <v>9.5</v>
      </c>
      <c r="F29" s="80">
        <f t="shared" si="1"/>
        <v>9.25</v>
      </c>
      <c r="G29" s="81">
        <f t="shared" si="2"/>
        <v>18.5</v>
      </c>
      <c r="H29" s="233"/>
      <c r="I29" s="93">
        <f t="shared" si="3"/>
        <v>18.5</v>
      </c>
      <c r="J29" s="94"/>
      <c r="K29" s="93">
        <f t="shared" si="4"/>
        <v>18.5</v>
      </c>
      <c r="L29" s="74"/>
      <c r="M29" s="84" t="str">
        <f t="shared" si="0"/>
        <v>Juin</v>
      </c>
      <c r="N29" s="43" t="str">
        <f t="shared" si="5"/>
        <v>oui</v>
      </c>
      <c r="O29" s="123" t="s">
        <v>185</v>
      </c>
      <c r="P29" s="123" t="s">
        <v>78</v>
      </c>
      <c r="Q29" s="155"/>
      <c r="R29" s="233"/>
    </row>
    <row r="30" spans="1:18" s="43" customFormat="1" ht="21">
      <c r="A30" s="79">
        <v>23</v>
      </c>
      <c r="B30" s="123" t="s">
        <v>186</v>
      </c>
      <c r="C30" s="123" t="s">
        <v>187</v>
      </c>
      <c r="D30" s="129">
        <v>14</v>
      </c>
      <c r="E30" s="233">
        <v>5</v>
      </c>
      <c r="F30" s="80">
        <f t="shared" si="1"/>
        <v>9.5</v>
      </c>
      <c r="G30" s="81">
        <f t="shared" si="2"/>
        <v>19</v>
      </c>
      <c r="H30" s="233">
        <v>1</v>
      </c>
      <c r="I30" s="93">
        <f t="shared" si="3"/>
        <v>19</v>
      </c>
      <c r="J30" s="94"/>
      <c r="K30" s="93">
        <f t="shared" si="4"/>
        <v>19</v>
      </c>
      <c r="L30" s="74"/>
      <c r="M30" s="84" t="str">
        <f t="shared" si="0"/>
        <v>Synthèse</v>
      </c>
      <c r="N30" s="43" t="str">
        <f t="shared" si="5"/>
        <v>oui</v>
      </c>
      <c r="O30" s="123" t="s">
        <v>186</v>
      </c>
      <c r="P30" s="123" t="s">
        <v>187</v>
      </c>
      <c r="Q30" s="155" t="s">
        <v>1678</v>
      </c>
      <c r="R30" s="233">
        <v>1</v>
      </c>
    </row>
    <row r="31" spans="1:18" s="43" customFormat="1" ht="21">
      <c r="A31" s="79">
        <v>24</v>
      </c>
      <c r="B31" s="123" t="s">
        <v>188</v>
      </c>
      <c r="C31" s="123" t="s">
        <v>189</v>
      </c>
      <c r="D31" s="130">
        <v>3</v>
      </c>
      <c r="E31" s="232">
        <v>5</v>
      </c>
      <c r="F31" s="80">
        <f t="shared" si="1"/>
        <v>4</v>
      </c>
      <c r="G31" s="81">
        <f t="shared" si="2"/>
        <v>8</v>
      </c>
      <c r="H31" s="233">
        <v>8</v>
      </c>
      <c r="I31" s="93">
        <f t="shared" si="3"/>
        <v>16</v>
      </c>
      <c r="J31" s="94"/>
      <c r="K31" s="93">
        <f t="shared" si="4"/>
        <v>16</v>
      </c>
      <c r="L31" s="74"/>
      <c r="M31" s="84" t="str">
        <f t="shared" si="0"/>
        <v>Synthèse</v>
      </c>
      <c r="N31" s="43" t="str">
        <f t="shared" si="5"/>
        <v>oui</v>
      </c>
      <c r="O31" s="123" t="s">
        <v>188</v>
      </c>
      <c r="P31" s="123" t="s">
        <v>189</v>
      </c>
      <c r="Q31" s="155" t="s">
        <v>1626</v>
      </c>
      <c r="R31" s="233">
        <v>6.5</v>
      </c>
    </row>
    <row r="32" spans="1:18" s="43" customFormat="1" ht="21">
      <c r="A32" s="79">
        <v>25</v>
      </c>
      <c r="B32" s="123" t="s">
        <v>190</v>
      </c>
      <c r="C32" s="123" t="s">
        <v>191</v>
      </c>
      <c r="D32" s="126">
        <v>11</v>
      </c>
      <c r="E32" s="233">
        <v>8</v>
      </c>
      <c r="F32" s="80">
        <f t="shared" si="1"/>
        <v>9.5</v>
      </c>
      <c r="G32" s="81">
        <f t="shared" si="2"/>
        <v>19</v>
      </c>
      <c r="H32" s="233">
        <v>1</v>
      </c>
      <c r="I32" s="93">
        <f t="shared" si="3"/>
        <v>19</v>
      </c>
      <c r="J32" s="94"/>
      <c r="K32" s="93">
        <f t="shared" si="4"/>
        <v>19</v>
      </c>
      <c r="L32" s="74"/>
      <c r="M32" s="84" t="str">
        <f t="shared" si="0"/>
        <v>Synthèse</v>
      </c>
      <c r="N32" s="43" t="str">
        <f t="shared" si="5"/>
        <v>oui</v>
      </c>
      <c r="O32" s="123" t="s">
        <v>190</v>
      </c>
      <c r="P32" s="123" t="s">
        <v>191</v>
      </c>
      <c r="Q32" s="155" t="s">
        <v>1618</v>
      </c>
      <c r="R32" s="233">
        <v>1</v>
      </c>
    </row>
    <row r="33" spans="1:18" s="43" customFormat="1" ht="21">
      <c r="A33" s="79">
        <v>26</v>
      </c>
      <c r="B33" s="123" t="s">
        <v>192</v>
      </c>
      <c r="C33" s="123" t="s">
        <v>193</v>
      </c>
      <c r="D33" s="127">
        <v>3</v>
      </c>
      <c r="E33" s="235">
        <v>5</v>
      </c>
      <c r="F33" s="80">
        <f t="shared" si="1"/>
        <v>4</v>
      </c>
      <c r="G33" s="81">
        <f t="shared" si="2"/>
        <v>8</v>
      </c>
      <c r="H33" s="233">
        <v>6.5</v>
      </c>
      <c r="I33" s="93">
        <f t="shared" si="3"/>
        <v>13</v>
      </c>
      <c r="J33" s="94"/>
      <c r="K33" s="93">
        <f t="shared" si="4"/>
        <v>13</v>
      </c>
      <c r="L33" s="74"/>
      <c r="M33" s="84" t="str">
        <f t="shared" si="0"/>
        <v>Synthèse</v>
      </c>
      <c r="N33" s="43" t="str">
        <f t="shared" si="5"/>
        <v>oui</v>
      </c>
      <c r="O33" s="123" t="s">
        <v>192</v>
      </c>
      <c r="P33" s="123" t="s">
        <v>193</v>
      </c>
      <c r="Q33" s="155" t="s">
        <v>1643</v>
      </c>
      <c r="R33" s="233">
        <v>6.5</v>
      </c>
    </row>
    <row r="34" spans="1:18" s="43" customFormat="1" ht="21">
      <c r="A34" s="79">
        <v>27</v>
      </c>
      <c r="B34" s="123" t="s">
        <v>102</v>
      </c>
      <c r="C34" s="123" t="s">
        <v>194</v>
      </c>
      <c r="D34" s="126">
        <v>9</v>
      </c>
      <c r="E34" s="235">
        <v>5</v>
      </c>
      <c r="F34" s="80">
        <f t="shared" si="1"/>
        <v>7</v>
      </c>
      <c r="G34" s="81">
        <f t="shared" si="2"/>
        <v>14</v>
      </c>
      <c r="H34" s="233">
        <v>0</v>
      </c>
      <c r="I34" s="93">
        <f t="shared" si="3"/>
        <v>14</v>
      </c>
      <c r="J34" s="94"/>
      <c r="K34" s="93">
        <f t="shared" si="4"/>
        <v>14</v>
      </c>
      <c r="L34" s="74"/>
      <c r="M34" s="84" t="str">
        <f t="shared" si="0"/>
        <v>Synthèse</v>
      </c>
      <c r="N34" s="43" t="str">
        <f t="shared" si="5"/>
        <v>oui</v>
      </c>
      <c r="O34" s="123" t="s">
        <v>102</v>
      </c>
      <c r="P34" s="123" t="s">
        <v>194</v>
      </c>
      <c r="Q34" s="155" t="s">
        <v>1676</v>
      </c>
      <c r="R34" s="233">
        <v>0</v>
      </c>
    </row>
    <row r="35" spans="1:18" s="43" customFormat="1" ht="21">
      <c r="A35" s="79">
        <v>28</v>
      </c>
      <c r="B35" s="123" t="s">
        <v>195</v>
      </c>
      <c r="C35" s="123" t="s">
        <v>196</v>
      </c>
      <c r="D35" s="131">
        <v>5</v>
      </c>
      <c r="E35" s="232">
        <v>11</v>
      </c>
      <c r="F35" s="80">
        <f t="shared" si="1"/>
        <v>8</v>
      </c>
      <c r="G35" s="81">
        <f t="shared" si="2"/>
        <v>16</v>
      </c>
      <c r="H35" s="233">
        <v>5</v>
      </c>
      <c r="I35" s="93">
        <f t="shared" si="3"/>
        <v>16</v>
      </c>
      <c r="J35" s="94"/>
      <c r="K35" s="93">
        <f t="shared" si="4"/>
        <v>16</v>
      </c>
      <c r="L35" s="74"/>
      <c r="M35" s="84" t="str">
        <f t="shared" si="0"/>
        <v>Synthèse</v>
      </c>
      <c r="N35" s="43" t="str">
        <f t="shared" si="5"/>
        <v>oui</v>
      </c>
      <c r="O35" s="123" t="s">
        <v>195</v>
      </c>
      <c r="P35" s="123" t="s">
        <v>196</v>
      </c>
      <c r="Q35" s="155" t="s">
        <v>1625</v>
      </c>
      <c r="R35" s="233">
        <v>5</v>
      </c>
    </row>
    <row r="36" spans="1:18" s="43" customFormat="1" ht="21">
      <c r="A36" s="79">
        <v>29</v>
      </c>
      <c r="B36" s="123" t="s">
        <v>197</v>
      </c>
      <c r="C36" s="123" t="s">
        <v>760</v>
      </c>
      <c r="D36" s="129">
        <v>7</v>
      </c>
      <c r="E36" s="232">
        <v>7</v>
      </c>
      <c r="F36" s="80">
        <f t="shared" si="1"/>
        <v>7</v>
      </c>
      <c r="G36" s="81">
        <f t="shared" si="2"/>
        <v>14</v>
      </c>
      <c r="H36" s="233">
        <v>1</v>
      </c>
      <c r="I36" s="93">
        <f t="shared" si="3"/>
        <v>14</v>
      </c>
      <c r="J36" s="94"/>
      <c r="K36" s="93">
        <f t="shared" si="4"/>
        <v>14</v>
      </c>
      <c r="L36" s="74"/>
      <c r="M36" s="84" t="str">
        <f t="shared" si="0"/>
        <v>Synthèse</v>
      </c>
      <c r="N36" s="43" t="str">
        <f t="shared" si="5"/>
        <v>oui</v>
      </c>
      <c r="O36" s="123" t="s">
        <v>197</v>
      </c>
      <c r="P36" s="123" t="s">
        <v>760</v>
      </c>
      <c r="Q36" s="155" t="s">
        <v>1685</v>
      </c>
      <c r="R36" s="233">
        <v>1</v>
      </c>
    </row>
    <row r="37" spans="1:18" s="43" customFormat="1" ht="21">
      <c r="A37" s="79">
        <v>30</v>
      </c>
      <c r="B37" s="123" t="s">
        <v>199</v>
      </c>
      <c r="C37" s="123" t="s">
        <v>761</v>
      </c>
      <c r="D37" s="127">
        <v>7</v>
      </c>
      <c r="E37" s="235">
        <v>7</v>
      </c>
      <c r="F37" s="80">
        <f t="shared" si="1"/>
        <v>7</v>
      </c>
      <c r="G37" s="81">
        <f t="shared" si="2"/>
        <v>14</v>
      </c>
      <c r="H37" s="233">
        <v>5</v>
      </c>
      <c r="I37" s="93">
        <f t="shared" si="3"/>
        <v>14</v>
      </c>
      <c r="J37" s="94"/>
      <c r="K37" s="93">
        <f t="shared" si="4"/>
        <v>14</v>
      </c>
      <c r="L37" s="74"/>
      <c r="M37" s="84" t="str">
        <f t="shared" si="0"/>
        <v>Synthèse</v>
      </c>
      <c r="N37" s="43" t="str">
        <f t="shared" si="5"/>
        <v>oui</v>
      </c>
      <c r="O37" s="123" t="s">
        <v>199</v>
      </c>
      <c r="P37" s="123" t="s">
        <v>761</v>
      </c>
      <c r="Q37" s="155" t="s">
        <v>1675</v>
      </c>
      <c r="R37" s="233">
        <v>5</v>
      </c>
    </row>
    <row r="38" spans="1:18" s="43" customFormat="1" ht="21">
      <c r="A38" s="79">
        <v>31</v>
      </c>
      <c r="B38" s="123" t="s">
        <v>201</v>
      </c>
      <c r="C38" s="123" t="s">
        <v>202</v>
      </c>
      <c r="D38" s="130">
        <v>8</v>
      </c>
      <c r="E38" s="233">
        <v>8</v>
      </c>
      <c r="F38" s="80">
        <f t="shared" si="1"/>
        <v>8</v>
      </c>
      <c r="G38" s="81">
        <f t="shared" si="2"/>
        <v>16</v>
      </c>
      <c r="H38" s="233"/>
      <c r="I38" s="93">
        <f t="shared" si="3"/>
        <v>16</v>
      </c>
      <c r="J38" s="94"/>
      <c r="K38" s="93">
        <f t="shared" si="4"/>
        <v>16</v>
      </c>
      <c r="L38" s="74"/>
      <c r="M38" s="84" t="str">
        <f t="shared" si="0"/>
        <v>Juin</v>
      </c>
      <c r="N38" s="43" t="str">
        <f t="shared" si="5"/>
        <v>oui</v>
      </c>
      <c r="O38" s="123" t="s">
        <v>201</v>
      </c>
      <c r="P38" s="123" t="s">
        <v>202</v>
      </c>
      <c r="Q38" s="155"/>
      <c r="R38" s="233"/>
    </row>
    <row r="39" spans="1:18" s="43" customFormat="1" ht="21">
      <c r="A39" s="79">
        <v>32</v>
      </c>
      <c r="B39" s="123" t="s">
        <v>203</v>
      </c>
      <c r="C39" s="123" t="s">
        <v>204</v>
      </c>
      <c r="D39" s="130">
        <v>10</v>
      </c>
      <c r="E39" s="232">
        <v>10</v>
      </c>
      <c r="F39" s="80">
        <f t="shared" si="1"/>
        <v>10</v>
      </c>
      <c r="G39" s="81">
        <f t="shared" si="2"/>
        <v>20</v>
      </c>
      <c r="H39" s="232"/>
      <c r="I39" s="93">
        <f t="shared" si="3"/>
        <v>20</v>
      </c>
      <c r="J39" s="94"/>
      <c r="K39" s="93">
        <f t="shared" si="4"/>
        <v>20</v>
      </c>
      <c r="L39" s="74"/>
      <c r="M39" s="84" t="str">
        <f t="shared" si="0"/>
        <v>Juin</v>
      </c>
      <c r="N39" s="43" t="str">
        <f t="shared" si="5"/>
        <v>oui</v>
      </c>
      <c r="O39" s="123" t="s">
        <v>203</v>
      </c>
      <c r="P39" s="123" t="s">
        <v>204</v>
      </c>
      <c r="Q39" s="155"/>
      <c r="R39" s="232"/>
    </row>
    <row r="40" spans="1:18" s="43" customFormat="1" ht="21">
      <c r="A40" s="79">
        <v>33</v>
      </c>
      <c r="B40" s="123" t="s">
        <v>205</v>
      </c>
      <c r="C40" s="123" t="s">
        <v>206</v>
      </c>
      <c r="D40" s="130">
        <v>5</v>
      </c>
      <c r="E40" s="235">
        <v>6</v>
      </c>
      <c r="F40" s="80">
        <f t="shared" si="1"/>
        <v>5.5</v>
      </c>
      <c r="G40" s="81">
        <f t="shared" si="2"/>
        <v>11</v>
      </c>
      <c r="H40" s="233">
        <v>1</v>
      </c>
      <c r="I40" s="93">
        <f t="shared" si="3"/>
        <v>11</v>
      </c>
      <c r="J40" s="94"/>
      <c r="K40" s="93">
        <f t="shared" si="4"/>
        <v>11</v>
      </c>
      <c r="L40" s="74"/>
      <c r="M40" s="84" t="str">
        <f t="shared" si="0"/>
        <v>Synthèse</v>
      </c>
      <c r="N40" s="43" t="str">
        <f t="shared" si="5"/>
        <v>oui</v>
      </c>
      <c r="O40" s="123" t="s">
        <v>205</v>
      </c>
      <c r="P40" s="123" t="s">
        <v>206</v>
      </c>
      <c r="Q40" s="155" t="s">
        <v>1656</v>
      </c>
      <c r="R40" s="233">
        <v>1</v>
      </c>
    </row>
    <row r="41" spans="1:18" s="43" customFormat="1" ht="21">
      <c r="A41" s="79">
        <v>34</v>
      </c>
      <c r="B41" s="123" t="s">
        <v>207</v>
      </c>
      <c r="C41" s="123" t="s">
        <v>208</v>
      </c>
      <c r="D41" s="130">
        <v>10</v>
      </c>
      <c r="E41" s="235">
        <v>5</v>
      </c>
      <c r="F41" s="80">
        <f t="shared" si="1"/>
        <v>7.5</v>
      </c>
      <c r="G41" s="81">
        <f t="shared" si="2"/>
        <v>15</v>
      </c>
      <c r="H41" s="233">
        <v>6</v>
      </c>
      <c r="I41" s="93">
        <f t="shared" si="3"/>
        <v>15</v>
      </c>
      <c r="J41" s="94"/>
      <c r="K41" s="93">
        <f t="shared" si="4"/>
        <v>15</v>
      </c>
      <c r="L41" s="74"/>
      <c r="M41" s="84" t="str">
        <f t="shared" si="0"/>
        <v>Synthèse</v>
      </c>
      <c r="N41" s="43" t="str">
        <f t="shared" si="5"/>
        <v>oui</v>
      </c>
      <c r="O41" s="123" t="s">
        <v>207</v>
      </c>
      <c r="P41" s="123" t="s">
        <v>208</v>
      </c>
      <c r="Q41" s="155" t="s">
        <v>1683</v>
      </c>
      <c r="R41" s="233">
        <v>5</v>
      </c>
    </row>
    <row r="42" spans="1:18" s="43" customFormat="1" ht="21">
      <c r="A42" s="79">
        <v>35</v>
      </c>
      <c r="B42" s="123" t="s">
        <v>209</v>
      </c>
      <c r="C42" s="123" t="s">
        <v>210</v>
      </c>
      <c r="D42" s="129">
        <v>4</v>
      </c>
      <c r="E42" s="234">
        <v>5</v>
      </c>
      <c r="F42" s="80">
        <f t="shared" si="1"/>
        <v>4.5</v>
      </c>
      <c r="G42" s="81">
        <f t="shared" si="2"/>
        <v>9</v>
      </c>
      <c r="H42" s="233">
        <v>1</v>
      </c>
      <c r="I42" s="93">
        <f t="shared" si="3"/>
        <v>9</v>
      </c>
      <c r="J42" s="94"/>
      <c r="K42" s="93">
        <f t="shared" si="4"/>
        <v>9</v>
      </c>
      <c r="L42" s="74"/>
      <c r="M42" s="84" t="str">
        <f t="shared" si="0"/>
        <v>Synthèse</v>
      </c>
      <c r="N42" s="43" t="str">
        <f t="shared" si="5"/>
        <v>oui</v>
      </c>
      <c r="O42" s="123" t="s">
        <v>209</v>
      </c>
      <c r="P42" s="123" t="s">
        <v>210</v>
      </c>
      <c r="Q42" s="155" t="s">
        <v>1681</v>
      </c>
      <c r="R42" s="233">
        <v>1</v>
      </c>
    </row>
    <row r="43" spans="1:18" s="43" customFormat="1" ht="21">
      <c r="A43" s="79">
        <v>36</v>
      </c>
      <c r="B43" s="123" t="s">
        <v>762</v>
      </c>
      <c r="C43" s="123" t="s">
        <v>763</v>
      </c>
      <c r="D43" s="130">
        <v>15</v>
      </c>
      <c r="E43" s="233">
        <v>7</v>
      </c>
      <c r="F43" s="80">
        <f t="shared" si="1"/>
        <v>11</v>
      </c>
      <c r="G43" s="81">
        <f t="shared" si="2"/>
        <v>22</v>
      </c>
      <c r="H43" s="233"/>
      <c r="I43" s="93">
        <f t="shared" si="3"/>
        <v>22</v>
      </c>
      <c r="J43" s="94"/>
      <c r="K43" s="93">
        <f t="shared" si="4"/>
        <v>22</v>
      </c>
      <c r="L43" s="74"/>
      <c r="M43" s="84" t="str">
        <f t="shared" si="0"/>
        <v>Juin</v>
      </c>
      <c r="N43" s="43" t="str">
        <f t="shared" si="5"/>
        <v>oui</v>
      </c>
      <c r="O43" s="123" t="s">
        <v>762</v>
      </c>
      <c r="P43" s="123" t="s">
        <v>763</v>
      </c>
      <c r="Q43" s="155"/>
      <c r="R43" s="233"/>
    </row>
    <row r="44" spans="1:18" s="43" customFormat="1" ht="21">
      <c r="A44" s="79">
        <v>37</v>
      </c>
      <c r="B44" s="123" t="s">
        <v>211</v>
      </c>
      <c r="C44" s="123" t="s">
        <v>212</v>
      </c>
      <c r="D44" s="129">
        <v>7</v>
      </c>
      <c r="E44" s="233">
        <v>5</v>
      </c>
      <c r="F44" s="80">
        <f t="shared" si="1"/>
        <v>6</v>
      </c>
      <c r="G44" s="81">
        <f t="shared" si="2"/>
        <v>12</v>
      </c>
      <c r="H44" s="233">
        <v>5</v>
      </c>
      <c r="I44" s="93">
        <f t="shared" si="3"/>
        <v>12</v>
      </c>
      <c r="J44" s="94"/>
      <c r="K44" s="93">
        <f t="shared" si="4"/>
        <v>12</v>
      </c>
      <c r="L44" s="74"/>
      <c r="M44" s="84" t="str">
        <f t="shared" si="0"/>
        <v>Synthèse</v>
      </c>
      <c r="N44" s="43" t="str">
        <f t="shared" si="5"/>
        <v>oui</v>
      </c>
      <c r="O44" s="123" t="s">
        <v>211</v>
      </c>
      <c r="P44" s="123" t="s">
        <v>212</v>
      </c>
      <c r="Q44" s="155" t="s">
        <v>1691</v>
      </c>
      <c r="R44" s="233">
        <v>5</v>
      </c>
    </row>
    <row r="45" spans="1:18" s="43" customFormat="1" ht="21">
      <c r="A45" s="79">
        <v>38</v>
      </c>
      <c r="B45" s="123" t="s">
        <v>213</v>
      </c>
      <c r="C45" s="123" t="s">
        <v>58</v>
      </c>
      <c r="D45" s="130">
        <v>7</v>
      </c>
      <c r="E45" s="233">
        <v>7</v>
      </c>
      <c r="F45" s="80">
        <f t="shared" si="1"/>
        <v>7</v>
      </c>
      <c r="G45" s="81">
        <f t="shared" si="2"/>
        <v>14</v>
      </c>
      <c r="H45" s="233"/>
      <c r="I45" s="93">
        <f t="shared" si="3"/>
        <v>14</v>
      </c>
      <c r="J45" s="94"/>
      <c r="K45" s="93">
        <f t="shared" si="4"/>
        <v>14</v>
      </c>
      <c r="L45" s="74"/>
      <c r="M45" s="84" t="str">
        <f t="shared" si="0"/>
        <v>Juin</v>
      </c>
      <c r="N45" s="43" t="str">
        <f t="shared" si="5"/>
        <v>oui</v>
      </c>
      <c r="O45" s="123" t="s">
        <v>213</v>
      </c>
      <c r="P45" s="123" t="s">
        <v>58</v>
      </c>
      <c r="Q45" s="155"/>
      <c r="R45" s="233"/>
    </row>
    <row r="46" spans="1:18" s="43" customFormat="1" ht="21">
      <c r="A46" s="79">
        <v>39</v>
      </c>
      <c r="B46" s="123" t="s">
        <v>214</v>
      </c>
      <c r="C46" s="123" t="s">
        <v>215</v>
      </c>
      <c r="D46" s="130">
        <v>9</v>
      </c>
      <c r="E46" s="234">
        <v>6</v>
      </c>
      <c r="F46" s="80">
        <f t="shared" si="1"/>
        <v>7.5</v>
      </c>
      <c r="G46" s="81">
        <f t="shared" si="2"/>
        <v>15</v>
      </c>
      <c r="H46" s="233">
        <v>8</v>
      </c>
      <c r="I46" s="93">
        <f t="shared" si="3"/>
        <v>16</v>
      </c>
      <c r="J46" s="94"/>
      <c r="K46" s="93">
        <f t="shared" si="4"/>
        <v>16</v>
      </c>
      <c r="L46" s="74"/>
      <c r="M46" s="84" t="str">
        <f t="shared" si="0"/>
        <v>Synthèse</v>
      </c>
      <c r="N46" s="43" t="str">
        <f t="shared" si="5"/>
        <v>oui</v>
      </c>
      <c r="O46" s="123" t="s">
        <v>214</v>
      </c>
      <c r="P46" s="123" t="s">
        <v>215</v>
      </c>
      <c r="Q46" s="155" t="s">
        <v>1635</v>
      </c>
      <c r="R46" s="233">
        <v>8</v>
      </c>
    </row>
    <row r="47" spans="1:18" s="43" customFormat="1" ht="21">
      <c r="A47" s="79">
        <v>40</v>
      </c>
      <c r="B47" s="123" t="s">
        <v>216</v>
      </c>
      <c r="C47" s="123" t="s">
        <v>217</v>
      </c>
      <c r="D47" s="129">
        <v>3</v>
      </c>
      <c r="E47" s="233">
        <v>7.5</v>
      </c>
      <c r="F47" s="80">
        <f t="shared" si="1"/>
        <v>5.25</v>
      </c>
      <c r="G47" s="81">
        <f t="shared" si="2"/>
        <v>10.5</v>
      </c>
      <c r="H47" s="233">
        <v>1</v>
      </c>
      <c r="I47" s="93">
        <f t="shared" si="3"/>
        <v>10.5</v>
      </c>
      <c r="J47" s="94"/>
      <c r="K47" s="93">
        <f t="shared" si="4"/>
        <v>10.5</v>
      </c>
      <c r="L47" s="74"/>
      <c r="M47" s="84" t="str">
        <f t="shared" si="0"/>
        <v>Synthèse</v>
      </c>
      <c r="N47" s="43" t="str">
        <f t="shared" si="5"/>
        <v>oui</v>
      </c>
      <c r="O47" s="123" t="s">
        <v>216</v>
      </c>
      <c r="P47" s="123" t="s">
        <v>217</v>
      </c>
      <c r="Q47" s="161" t="s">
        <v>1661</v>
      </c>
      <c r="R47" s="233">
        <v>1</v>
      </c>
    </row>
    <row r="48" spans="1:18" s="43" customFormat="1" ht="21">
      <c r="A48" s="79">
        <v>41</v>
      </c>
      <c r="B48" s="123" t="s">
        <v>218</v>
      </c>
      <c r="C48" s="123" t="s">
        <v>219</v>
      </c>
      <c r="D48" s="129">
        <v>13</v>
      </c>
      <c r="E48" s="235">
        <v>11</v>
      </c>
      <c r="F48" s="80">
        <f t="shared" si="1"/>
        <v>12</v>
      </c>
      <c r="G48" s="81">
        <f t="shared" si="2"/>
        <v>24</v>
      </c>
      <c r="H48" s="235"/>
      <c r="I48" s="93">
        <f t="shared" si="3"/>
        <v>24</v>
      </c>
      <c r="J48" s="94"/>
      <c r="K48" s="93">
        <f t="shared" si="4"/>
        <v>24</v>
      </c>
      <c r="L48" s="74"/>
      <c r="M48" s="84" t="str">
        <f t="shared" si="0"/>
        <v>Juin</v>
      </c>
      <c r="N48" s="43" t="str">
        <f t="shared" si="5"/>
        <v>oui</v>
      </c>
      <c r="O48" s="123" t="s">
        <v>218</v>
      </c>
      <c r="P48" s="123" t="s">
        <v>219</v>
      </c>
      <c r="Q48" s="161"/>
      <c r="R48" s="235"/>
    </row>
    <row r="49" spans="1:18" s="43" customFormat="1" ht="21">
      <c r="A49" s="79">
        <v>42</v>
      </c>
      <c r="B49" s="123" t="s">
        <v>220</v>
      </c>
      <c r="C49" s="123" t="s">
        <v>44</v>
      </c>
      <c r="D49" s="127">
        <v>12</v>
      </c>
      <c r="E49" s="232">
        <v>7.5</v>
      </c>
      <c r="F49" s="80">
        <f t="shared" si="1"/>
        <v>9.75</v>
      </c>
      <c r="G49" s="81">
        <f t="shared" si="2"/>
        <v>19.5</v>
      </c>
      <c r="H49" s="233">
        <v>5</v>
      </c>
      <c r="I49" s="93">
        <f t="shared" si="3"/>
        <v>19.5</v>
      </c>
      <c r="J49" s="94"/>
      <c r="K49" s="93">
        <f t="shared" si="4"/>
        <v>19.5</v>
      </c>
      <c r="L49" s="74"/>
      <c r="M49" s="84" t="str">
        <f t="shared" si="0"/>
        <v>Synthèse</v>
      </c>
      <c r="N49" s="43" t="str">
        <f t="shared" si="5"/>
        <v>oui</v>
      </c>
      <c r="O49" s="123" t="s">
        <v>220</v>
      </c>
      <c r="P49" s="123" t="s">
        <v>44</v>
      </c>
      <c r="Q49" s="155" t="s">
        <v>1680</v>
      </c>
      <c r="R49" s="233">
        <v>5</v>
      </c>
    </row>
    <row r="50" spans="1:18" s="43" customFormat="1" ht="21">
      <c r="A50" s="79">
        <v>43</v>
      </c>
      <c r="B50" s="123" t="s">
        <v>221</v>
      </c>
      <c r="C50" s="123" t="s">
        <v>222</v>
      </c>
      <c r="D50" s="127">
        <v>5</v>
      </c>
      <c r="E50" s="233">
        <v>6</v>
      </c>
      <c r="F50" s="80">
        <f t="shared" si="1"/>
        <v>5.5</v>
      </c>
      <c r="G50" s="81">
        <f t="shared" si="2"/>
        <v>11</v>
      </c>
      <c r="H50" s="233">
        <v>6.5</v>
      </c>
      <c r="I50" s="93">
        <f t="shared" si="3"/>
        <v>13</v>
      </c>
      <c r="J50" s="94"/>
      <c r="K50" s="93">
        <f t="shared" si="4"/>
        <v>13</v>
      </c>
      <c r="L50" s="74"/>
      <c r="M50" s="84" t="str">
        <f t="shared" si="0"/>
        <v>Synthèse</v>
      </c>
      <c r="N50" s="43" t="str">
        <f t="shared" si="5"/>
        <v>oui</v>
      </c>
      <c r="O50" s="123" t="s">
        <v>221</v>
      </c>
      <c r="P50" s="123" t="s">
        <v>222</v>
      </c>
      <c r="Q50" s="155" t="s">
        <v>1622</v>
      </c>
      <c r="R50" s="233">
        <v>6.5</v>
      </c>
    </row>
    <row r="51" spans="1:18" s="43" customFormat="1" ht="21">
      <c r="A51" s="79">
        <v>44</v>
      </c>
      <c r="B51" s="123" t="s">
        <v>223</v>
      </c>
      <c r="C51" s="123" t="s">
        <v>764</v>
      </c>
      <c r="D51" s="126">
        <v>7</v>
      </c>
      <c r="E51" s="232">
        <v>7</v>
      </c>
      <c r="F51" s="80">
        <f t="shared" si="1"/>
        <v>7</v>
      </c>
      <c r="G51" s="81">
        <f t="shared" si="2"/>
        <v>14</v>
      </c>
      <c r="H51" s="232"/>
      <c r="I51" s="93">
        <f t="shared" si="3"/>
        <v>14</v>
      </c>
      <c r="J51" s="94"/>
      <c r="K51" s="93">
        <f t="shared" si="4"/>
        <v>14</v>
      </c>
      <c r="L51" s="74"/>
      <c r="M51" s="84" t="str">
        <f t="shared" si="0"/>
        <v>Juin</v>
      </c>
      <c r="N51" s="43" t="str">
        <f t="shared" si="5"/>
        <v>oui</v>
      </c>
      <c r="O51" s="123" t="s">
        <v>223</v>
      </c>
      <c r="P51" s="123" t="s">
        <v>764</v>
      </c>
      <c r="Q51" s="155"/>
      <c r="R51" s="232"/>
    </row>
    <row r="52" spans="1:18" s="43" customFormat="1" ht="21">
      <c r="A52" s="79">
        <v>45</v>
      </c>
      <c r="B52" s="123" t="s">
        <v>225</v>
      </c>
      <c r="C52" s="123" t="s">
        <v>226</v>
      </c>
      <c r="D52" s="126">
        <v>12</v>
      </c>
      <c r="E52" s="232">
        <v>5</v>
      </c>
      <c r="F52" s="80">
        <f t="shared" si="1"/>
        <v>8.5</v>
      </c>
      <c r="G52" s="81">
        <f t="shared" si="2"/>
        <v>17</v>
      </c>
      <c r="H52" s="233">
        <v>12</v>
      </c>
      <c r="I52" s="93">
        <f t="shared" si="3"/>
        <v>24</v>
      </c>
      <c r="J52" s="94"/>
      <c r="K52" s="93">
        <f t="shared" si="4"/>
        <v>24</v>
      </c>
      <c r="L52" s="74"/>
      <c r="M52" s="84" t="str">
        <f t="shared" si="0"/>
        <v>Synthèse</v>
      </c>
      <c r="N52" s="43" t="str">
        <f t="shared" si="5"/>
        <v>oui</v>
      </c>
      <c r="O52" s="123" t="s">
        <v>225</v>
      </c>
      <c r="P52" s="123" t="s">
        <v>226</v>
      </c>
      <c r="Q52" s="155" t="s">
        <v>1637</v>
      </c>
      <c r="R52" s="233">
        <v>12</v>
      </c>
    </row>
    <row r="53" spans="1:18" s="43" customFormat="1" ht="21">
      <c r="A53" s="79">
        <v>46</v>
      </c>
      <c r="B53" s="123" t="s">
        <v>227</v>
      </c>
      <c r="C53" s="123" t="s">
        <v>228</v>
      </c>
      <c r="D53" s="127">
        <v>2</v>
      </c>
      <c r="E53" s="232">
        <v>13.5</v>
      </c>
      <c r="F53" s="80">
        <f t="shared" si="1"/>
        <v>7.75</v>
      </c>
      <c r="G53" s="81">
        <f t="shared" si="2"/>
        <v>15.5</v>
      </c>
      <c r="H53" s="232"/>
      <c r="I53" s="93">
        <f t="shared" si="3"/>
        <v>15.5</v>
      </c>
      <c r="J53" s="94"/>
      <c r="K53" s="93">
        <f t="shared" si="4"/>
        <v>15.5</v>
      </c>
      <c r="L53" s="74"/>
      <c r="M53" s="84" t="str">
        <f t="shared" si="0"/>
        <v>Juin</v>
      </c>
      <c r="N53" s="43" t="str">
        <f t="shared" si="5"/>
        <v>oui</v>
      </c>
      <c r="O53" s="123" t="s">
        <v>227</v>
      </c>
      <c r="P53" s="123" t="s">
        <v>228</v>
      </c>
      <c r="Q53" s="155"/>
      <c r="R53" s="232"/>
    </row>
    <row r="54" spans="1:18" s="43" customFormat="1" ht="21">
      <c r="A54" s="79">
        <v>47</v>
      </c>
      <c r="B54" s="123" t="s">
        <v>46</v>
      </c>
      <c r="C54" s="123" t="s">
        <v>229</v>
      </c>
      <c r="D54" s="126">
        <v>1</v>
      </c>
      <c r="E54" s="232">
        <v>7</v>
      </c>
      <c r="F54" s="80">
        <f t="shared" si="1"/>
        <v>4</v>
      </c>
      <c r="G54" s="81">
        <f t="shared" si="2"/>
        <v>8</v>
      </c>
      <c r="H54" s="233">
        <v>1</v>
      </c>
      <c r="I54" s="93">
        <f t="shared" si="3"/>
        <v>8</v>
      </c>
      <c r="J54" s="94"/>
      <c r="K54" s="93">
        <f t="shared" si="4"/>
        <v>8</v>
      </c>
      <c r="L54" s="74"/>
      <c r="M54" s="84" t="str">
        <f t="shared" si="0"/>
        <v>Synthèse</v>
      </c>
      <c r="N54" s="43" t="str">
        <f t="shared" si="5"/>
        <v>oui</v>
      </c>
      <c r="O54" s="123" t="s">
        <v>46</v>
      </c>
      <c r="P54" s="123" t="s">
        <v>229</v>
      </c>
      <c r="Q54" s="155" t="s">
        <v>1615</v>
      </c>
      <c r="R54" s="233">
        <v>1</v>
      </c>
    </row>
    <row r="55" spans="1:18" s="43" customFormat="1" ht="21">
      <c r="A55" s="79">
        <v>48</v>
      </c>
      <c r="B55" s="123" t="s">
        <v>230</v>
      </c>
      <c r="C55" s="123" t="s">
        <v>226</v>
      </c>
      <c r="D55" s="126">
        <v>10</v>
      </c>
      <c r="E55" s="232">
        <v>10</v>
      </c>
      <c r="F55" s="80">
        <f t="shared" si="1"/>
        <v>10</v>
      </c>
      <c r="G55" s="81">
        <f t="shared" si="2"/>
        <v>20</v>
      </c>
      <c r="H55" s="232"/>
      <c r="I55" s="93">
        <f t="shared" si="3"/>
        <v>20</v>
      </c>
      <c r="J55" s="94"/>
      <c r="K55" s="93">
        <f t="shared" si="4"/>
        <v>20</v>
      </c>
      <c r="L55" s="74"/>
      <c r="M55" s="84" t="str">
        <f t="shared" si="0"/>
        <v>Juin</v>
      </c>
      <c r="N55" s="43" t="str">
        <f t="shared" si="5"/>
        <v>oui</v>
      </c>
      <c r="O55" s="123" t="s">
        <v>230</v>
      </c>
      <c r="P55" s="123" t="s">
        <v>226</v>
      </c>
      <c r="Q55" s="155"/>
      <c r="R55" s="232"/>
    </row>
    <row r="56" spans="1:18" s="43" customFormat="1" ht="21">
      <c r="A56" s="79">
        <v>49</v>
      </c>
      <c r="B56" s="123" t="s">
        <v>231</v>
      </c>
      <c r="C56" s="123" t="s">
        <v>212</v>
      </c>
      <c r="D56" s="126">
        <v>1</v>
      </c>
      <c r="E56" s="233">
        <v>12</v>
      </c>
      <c r="F56" s="80">
        <f t="shared" si="1"/>
        <v>6.5</v>
      </c>
      <c r="G56" s="81">
        <f t="shared" si="2"/>
        <v>13</v>
      </c>
      <c r="H56" s="233">
        <v>13</v>
      </c>
      <c r="I56" s="93">
        <f t="shared" si="3"/>
        <v>26</v>
      </c>
      <c r="J56" s="94"/>
      <c r="K56" s="93">
        <f t="shared" si="4"/>
        <v>26</v>
      </c>
      <c r="L56" s="74"/>
      <c r="M56" s="84" t="str">
        <f t="shared" si="0"/>
        <v>Synthèse</v>
      </c>
      <c r="N56" s="43" t="str">
        <f t="shared" si="5"/>
        <v>oui</v>
      </c>
      <c r="O56" s="123" t="s">
        <v>231</v>
      </c>
      <c r="P56" s="123" t="s">
        <v>212</v>
      </c>
      <c r="Q56" s="155" t="s">
        <v>1641</v>
      </c>
      <c r="R56" s="233">
        <v>13</v>
      </c>
    </row>
    <row r="57" spans="1:18" s="43" customFormat="1" ht="21">
      <c r="A57" s="79">
        <v>50</v>
      </c>
      <c r="B57" s="123" t="s">
        <v>232</v>
      </c>
      <c r="C57" s="123" t="s">
        <v>233</v>
      </c>
      <c r="D57" s="127">
        <v>5</v>
      </c>
      <c r="E57" s="232">
        <v>9</v>
      </c>
      <c r="F57" s="80">
        <f t="shared" si="1"/>
        <v>7</v>
      </c>
      <c r="G57" s="81">
        <f t="shared" si="2"/>
        <v>14</v>
      </c>
      <c r="H57" s="233">
        <v>5</v>
      </c>
      <c r="I57" s="93">
        <f t="shared" si="3"/>
        <v>14</v>
      </c>
      <c r="J57" s="94"/>
      <c r="K57" s="93">
        <f t="shared" si="4"/>
        <v>14</v>
      </c>
      <c r="L57" s="74"/>
      <c r="M57" s="84" t="str">
        <f t="shared" si="0"/>
        <v>Synthèse</v>
      </c>
      <c r="N57" s="43" t="str">
        <f t="shared" si="5"/>
        <v>oui</v>
      </c>
      <c r="O57" s="123" t="s">
        <v>232</v>
      </c>
      <c r="P57" s="123" t="s">
        <v>233</v>
      </c>
      <c r="Q57" s="155" t="s">
        <v>1617</v>
      </c>
      <c r="R57" s="233">
        <v>5</v>
      </c>
    </row>
    <row r="58" spans="1:18" s="43" customFormat="1" ht="21">
      <c r="A58" s="79">
        <v>51</v>
      </c>
      <c r="B58" s="123" t="s">
        <v>66</v>
      </c>
      <c r="C58" s="123" t="s">
        <v>234</v>
      </c>
      <c r="D58" s="127">
        <v>8</v>
      </c>
      <c r="E58" s="233">
        <v>11.5</v>
      </c>
      <c r="F58" s="80">
        <f t="shared" si="1"/>
        <v>9.75</v>
      </c>
      <c r="G58" s="81">
        <f t="shared" si="2"/>
        <v>19.5</v>
      </c>
      <c r="H58" s="233"/>
      <c r="I58" s="93">
        <f t="shared" si="3"/>
        <v>19.5</v>
      </c>
      <c r="J58" s="94"/>
      <c r="K58" s="93">
        <f t="shared" si="4"/>
        <v>19.5</v>
      </c>
      <c r="L58" s="74"/>
      <c r="M58" s="84" t="str">
        <f t="shared" si="0"/>
        <v>Juin</v>
      </c>
      <c r="N58" s="43" t="str">
        <f t="shared" si="5"/>
        <v>oui</v>
      </c>
      <c r="O58" s="123" t="s">
        <v>66</v>
      </c>
      <c r="P58" s="123" t="s">
        <v>234</v>
      </c>
      <c r="Q58" s="155"/>
      <c r="R58" s="233"/>
    </row>
    <row r="59" spans="1:18" s="43" customFormat="1" ht="21">
      <c r="A59" s="79">
        <v>52</v>
      </c>
      <c r="B59" s="123" t="s">
        <v>235</v>
      </c>
      <c r="C59" s="123" t="s">
        <v>236</v>
      </c>
      <c r="D59" s="127">
        <v>12</v>
      </c>
      <c r="E59" s="232">
        <v>12.5</v>
      </c>
      <c r="F59" s="80">
        <f t="shared" si="1"/>
        <v>12.25</v>
      </c>
      <c r="G59" s="81">
        <f t="shared" si="2"/>
        <v>24.5</v>
      </c>
      <c r="H59" s="232"/>
      <c r="I59" s="93">
        <f t="shared" si="3"/>
        <v>24.5</v>
      </c>
      <c r="J59" s="94"/>
      <c r="K59" s="93">
        <f t="shared" si="4"/>
        <v>24.5</v>
      </c>
      <c r="L59" s="74"/>
      <c r="M59" s="84" t="str">
        <f t="shared" si="0"/>
        <v>Juin</v>
      </c>
      <c r="N59" s="43" t="str">
        <f t="shared" si="5"/>
        <v>oui</v>
      </c>
      <c r="O59" s="123" t="s">
        <v>235</v>
      </c>
      <c r="P59" s="123" t="s">
        <v>236</v>
      </c>
      <c r="Q59" s="155"/>
      <c r="R59" s="232"/>
    </row>
    <row r="60" spans="1:18" s="43" customFormat="1" ht="21">
      <c r="A60" s="79">
        <v>53</v>
      </c>
      <c r="B60" s="123" t="s">
        <v>237</v>
      </c>
      <c r="C60" s="123" t="s">
        <v>45</v>
      </c>
      <c r="D60" s="126">
        <v>10</v>
      </c>
      <c r="E60" s="233">
        <v>10.5</v>
      </c>
      <c r="F60" s="80">
        <f t="shared" si="1"/>
        <v>10.25</v>
      </c>
      <c r="G60" s="81">
        <f t="shared" si="2"/>
        <v>20.5</v>
      </c>
      <c r="H60" s="233"/>
      <c r="I60" s="93">
        <f t="shared" si="3"/>
        <v>20.5</v>
      </c>
      <c r="J60" s="94"/>
      <c r="K60" s="93">
        <f t="shared" si="4"/>
        <v>20.5</v>
      </c>
      <c r="L60" s="74"/>
      <c r="M60" s="84" t="str">
        <f t="shared" si="0"/>
        <v>Juin</v>
      </c>
      <c r="N60" s="43" t="str">
        <f t="shared" si="5"/>
        <v>oui</v>
      </c>
      <c r="O60" s="123" t="s">
        <v>237</v>
      </c>
      <c r="P60" s="123" t="s">
        <v>45</v>
      </c>
      <c r="Q60" s="155"/>
      <c r="R60" s="233"/>
    </row>
    <row r="61" spans="1:18" s="43" customFormat="1" ht="21">
      <c r="A61" s="79">
        <v>54</v>
      </c>
      <c r="B61" s="123" t="s">
        <v>765</v>
      </c>
      <c r="C61" s="123" t="s">
        <v>766</v>
      </c>
      <c r="D61" s="127">
        <v>5</v>
      </c>
      <c r="E61" s="233">
        <v>11</v>
      </c>
      <c r="F61" s="80">
        <f t="shared" si="1"/>
        <v>8</v>
      </c>
      <c r="G61" s="81">
        <f t="shared" si="2"/>
        <v>16</v>
      </c>
      <c r="H61" s="233">
        <v>8</v>
      </c>
      <c r="I61" s="93">
        <f t="shared" si="3"/>
        <v>16</v>
      </c>
      <c r="J61" s="94"/>
      <c r="K61" s="93">
        <f t="shared" si="4"/>
        <v>16</v>
      </c>
      <c r="L61" s="74"/>
      <c r="M61" s="84" t="str">
        <f t="shared" si="0"/>
        <v>Synthèse</v>
      </c>
      <c r="N61" s="43" t="str">
        <f t="shared" si="5"/>
        <v>oui</v>
      </c>
      <c r="O61" s="123" t="s">
        <v>765</v>
      </c>
      <c r="P61" s="123" t="s">
        <v>766</v>
      </c>
      <c r="Q61" s="155" t="s">
        <v>1636</v>
      </c>
      <c r="R61" s="233">
        <v>8</v>
      </c>
    </row>
    <row r="62" spans="1:18" s="43" customFormat="1" ht="31.5">
      <c r="A62" s="79">
        <v>55</v>
      </c>
      <c r="B62" s="123" t="s">
        <v>238</v>
      </c>
      <c r="C62" s="123" t="s">
        <v>84</v>
      </c>
      <c r="D62" s="126">
        <v>10</v>
      </c>
      <c r="E62" s="232">
        <v>13</v>
      </c>
      <c r="F62" s="80">
        <f t="shared" si="1"/>
        <v>11.5</v>
      </c>
      <c r="G62" s="81">
        <f t="shared" si="2"/>
        <v>23</v>
      </c>
      <c r="H62" s="232"/>
      <c r="I62" s="93">
        <f t="shared" si="3"/>
        <v>23</v>
      </c>
      <c r="J62" s="94"/>
      <c r="K62" s="93">
        <f t="shared" si="4"/>
        <v>23</v>
      </c>
      <c r="L62" s="74"/>
      <c r="M62" s="84" t="str">
        <f t="shared" si="0"/>
        <v>Juin</v>
      </c>
      <c r="N62" s="43" t="str">
        <f t="shared" si="5"/>
        <v>oui</v>
      </c>
      <c r="O62" s="123" t="s">
        <v>238</v>
      </c>
      <c r="P62" s="123" t="s">
        <v>84</v>
      </c>
      <c r="Q62" s="155"/>
      <c r="R62" s="232"/>
    </row>
    <row r="63" spans="1:18" s="43" customFormat="1" ht="21">
      <c r="A63" s="79">
        <v>56</v>
      </c>
      <c r="B63" s="123" t="s">
        <v>239</v>
      </c>
      <c r="C63" s="123" t="s">
        <v>83</v>
      </c>
      <c r="D63" s="127">
        <v>11</v>
      </c>
      <c r="E63" s="232">
        <v>8</v>
      </c>
      <c r="F63" s="80">
        <f t="shared" si="1"/>
        <v>9.5</v>
      </c>
      <c r="G63" s="81">
        <f t="shared" si="2"/>
        <v>19</v>
      </c>
      <c r="H63" s="232"/>
      <c r="I63" s="93">
        <f t="shared" si="3"/>
        <v>19</v>
      </c>
      <c r="J63" s="94"/>
      <c r="K63" s="93">
        <f t="shared" si="4"/>
        <v>19</v>
      </c>
      <c r="L63" s="74"/>
      <c r="M63" s="84" t="str">
        <f t="shared" si="0"/>
        <v>Juin</v>
      </c>
      <c r="N63" s="43" t="str">
        <f t="shared" si="5"/>
        <v>oui</v>
      </c>
      <c r="O63" s="123" t="s">
        <v>239</v>
      </c>
      <c r="P63" s="123" t="s">
        <v>83</v>
      </c>
      <c r="Q63" s="155"/>
      <c r="R63" s="232"/>
    </row>
    <row r="64" spans="1:18" s="43" customFormat="1" ht="21">
      <c r="A64" s="79">
        <v>57</v>
      </c>
      <c r="B64" s="123" t="s">
        <v>240</v>
      </c>
      <c r="C64" s="123" t="s">
        <v>241</v>
      </c>
      <c r="D64" s="126">
        <v>4</v>
      </c>
      <c r="E64" s="233">
        <v>5</v>
      </c>
      <c r="F64" s="80">
        <f t="shared" si="1"/>
        <v>4.5</v>
      </c>
      <c r="G64" s="81">
        <f t="shared" si="2"/>
        <v>9</v>
      </c>
      <c r="H64" s="233">
        <v>5</v>
      </c>
      <c r="I64" s="93">
        <f t="shared" si="3"/>
        <v>10</v>
      </c>
      <c r="J64" s="94"/>
      <c r="K64" s="93">
        <f t="shared" si="4"/>
        <v>10</v>
      </c>
      <c r="L64" s="74"/>
      <c r="M64" s="84" t="str">
        <f t="shared" si="0"/>
        <v>Synthèse</v>
      </c>
      <c r="N64" s="43" t="str">
        <f t="shared" si="5"/>
        <v>oui</v>
      </c>
      <c r="O64" s="123" t="s">
        <v>240</v>
      </c>
      <c r="P64" s="123" t="s">
        <v>241</v>
      </c>
      <c r="Q64" s="155" t="s">
        <v>1613</v>
      </c>
      <c r="R64" s="233">
        <v>5</v>
      </c>
    </row>
    <row r="65" spans="1:18" s="43" customFormat="1" ht="21">
      <c r="A65" s="79">
        <v>58</v>
      </c>
      <c r="B65" s="123" t="s">
        <v>103</v>
      </c>
      <c r="C65" s="123" t="s">
        <v>242</v>
      </c>
      <c r="D65" s="127">
        <v>2</v>
      </c>
      <c r="E65" s="233">
        <v>8</v>
      </c>
      <c r="F65" s="80">
        <f t="shared" si="1"/>
        <v>5</v>
      </c>
      <c r="G65" s="81">
        <f t="shared" si="2"/>
        <v>10</v>
      </c>
      <c r="H65" s="233"/>
      <c r="I65" s="93">
        <f t="shared" si="3"/>
        <v>10</v>
      </c>
      <c r="J65" s="94"/>
      <c r="K65" s="93">
        <f t="shared" si="4"/>
        <v>10</v>
      </c>
      <c r="L65" s="74"/>
      <c r="M65" s="84" t="str">
        <f t="shared" si="0"/>
        <v>Juin</v>
      </c>
      <c r="N65" s="43" t="str">
        <f t="shared" si="5"/>
        <v>oui</v>
      </c>
      <c r="O65" s="123" t="s">
        <v>103</v>
      </c>
      <c r="P65" s="123" t="s">
        <v>242</v>
      </c>
      <c r="Q65" s="155"/>
      <c r="R65" s="233"/>
    </row>
    <row r="66" spans="1:18" s="43" customFormat="1" ht="21">
      <c r="A66" s="79">
        <v>59</v>
      </c>
      <c r="B66" s="123" t="s">
        <v>243</v>
      </c>
      <c r="C66" s="123" t="s">
        <v>244</v>
      </c>
      <c r="D66" s="127">
        <v>9</v>
      </c>
      <c r="E66" s="232">
        <v>6.5</v>
      </c>
      <c r="F66" s="80">
        <f t="shared" si="1"/>
        <v>7.75</v>
      </c>
      <c r="G66" s="81">
        <f t="shared" si="2"/>
        <v>15.5</v>
      </c>
      <c r="H66" s="232"/>
      <c r="I66" s="93">
        <f t="shared" si="3"/>
        <v>15.5</v>
      </c>
      <c r="J66" s="94"/>
      <c r="K66" s="93">
        <f t="shared" si="4"/>
        <v>15.5</v>
      </c>
      <c r="L66" s="74"/>
      <c r="M66" s="84" t="str">
        <f t="shared" si="0"/>
        <v>Juin</v>
      </c>
      <c r="N66" s="43" t="str">
        <f t="shared" si="5"/>
        <v>oui</v>
      </c>
      <c r="O66" s="123" t="s">
        <v>243</v>
      </c>
      <c r="P66" s="123" t="s">
        <v>244</v>
      </c>
      <c r="Q66" s="155"/>
      <c r="R66" s="232"/>
    </row>
    <row r="67" spans="1:18" s="43" customFormat="1" ht="21">
      <c r="A67" s="79">
        <v>60</v>
      </c>
      <c r="B67" s="123" t="s">
        <v>245</v>
      </c>
      <c r="C67" s="123" t="s">
        <v>246</v>
      </c>
      <c r="D67" s="126">
        <v>8</v>
      </c>
      <c r="E67" s="232">
        <v>8</v>
      </c>
      <c r="F67" s="80">
        <f t="shared" si="1"/>
        <v>8</v>
      </c>
      <c r="G67" s="81">
        <f t="shared" si="2"/>
        <v>16</v>
      </c>
      <c r="H67" s="233">
        <v>5</v>
      </c>
      <c r="I67" s="93">
        <f t="shared" si="3"/>
        <v>16</v>
      </c>
      <c r="J67" s="94"/>
      <c r="K67" s="93">
        <f t="shared" si="4"/>
        <v>16</v>
      </c>
      <c r="L67" s="74"/>
      <c r="M67" s="84" t="str">
        <f t="shared" si="0"/>
        <v>Synthèse</v>
      </c>
      <c r="N67" s="43" t="str">
        <f t="shared" si="5"/>
        <v>oui</v>
      </c>
      <c r="O67" s="123" t="s">
        <v>245</v>
      </c>
      <c r="P67" s="123" t="s">
        <v>246</v>
      </c>
      <c r="Q67" s="155" t="s">
        <v>1639</v>
      </c>
      <c r="R67" s="233">
        <v>5</v>
      </c>
    </row>
    <row r="68" spans="1:18" s="43" customFormat="1" ht="21">
      <c r="A68" s="79">
        <v>61</v>
      </c>
      <c r="B68" s="123" t="s">
        <v>247</v>
      </c>
      <c r="C68" s="123" t="s">
        <v>172</v>
      </c>
      <c r="D68" s="126">
        <v>10</v>
      </c>
      <c r="E68" s="232">
        <v>11.5</v>
      </c>
      <c r="F68" s="80">
        <f t="shared" si="1"/>
        <v>10.75</v>
      </c>
      <c r="G68" s="81">
        <f t="shared" si="2"/>
        <v>21.5</v>
      </c>
      <c r="H68" s="232"/>
      <c r="I68" s="93">
        <f t="shared" si="3"/>
        <v>21.5</v>
      </c>
      <c r="J68" s="94"/>
      <c r="K68" s="93">
        <f t="shared" si="4"/>
        <v>21.5</v>
      </c>
      <c r="L68" s="74"/>
      <c r="M68" s="84" t="str">
        <f t="shared" si="0"/>
        <v>Juin</v>
      </c>
      <c r="N68" s="43" t="str">
        <f t="shared" si="5"/>
        <v>oui</v>
      </c>
      <c r="O68" s="123" t="s">
        <v>247</v>
      </c>
      <c r="P68" s="123" t="s">
        <v>172</v>
      </c>
      <c r="Q68" s="155"/>
      <c r="R68" s="232"/>
    </row>
    <row r="69" spans="1:18" s="43" customFormat="1" ht="21">
      <c r="A69" s="79">
        <v>62</v>
      </c>
      <c r="B69" s="123" t="s">
        <v>248</v>
      </c>
      <c r="C69" s="123" t="s">
        <v>249</v>
      </c>
      <c r="D69" s="127">
        <v>2</v>
      </c>
      <c r="E69" s="235">
        <v>5</v>
      </c>
      <c r="F69" s="80">
        <f t="shared" si="1"/>
        <v>3.5</v>
      </c>
      <c r="G69" s="81">
        <f t="shared" si="2"/>
        <v>7</v>
      </c>
      <c r="H69" s="233">
        <v>5</v>
      </c>
      <c r="I69" s="93">
        <f t="shared" si="3"/>
        <v>10</v>
      </c>
      <c r="J69" s="94"/>
      <c r="K69" s="93">
        <f t="shared" si="4"/>
        <v>10</v>
      </c>
      <c r="L69" s="74"/>
      <c r="M69" s="84" t="str">
        <f t="shared" si="0"/>
        <v>Synthèse</v>
      </c>
      <c r="N69" s="43" t="str">
        <f t="shared" si="5"/>
        <v>oui</v>
      </c>
      <c r="O69" s="123" t="s">
        <v>248</v>
      </c>
      <c r="P69" s="123" t="s">
        <v>249</v>
      </c>
      <c r="Q69" s="155" t="s">
        <v>1628</v>
      </c>
      <c r="R69" s="233">
        <v>5</v>
      </c>
    </row>
    <row r="70" spans="1:18" s="43" customFormat="1" ht="21">
      <c r="A70" s="79">
        <v>63</v>
      </c>
      <c r="B70" s="123" t="s">
        <v>250</v>
      </c>
      <c r="C70" s="123" t="s">
        <v>251</v>
      </c>
      <c r="D70" s="129">
        <v>9</v>
      </c>
      <c r="E70" s="232">
        <v>8</v>
      </c>
      <c r="F70" s="80">
        <f t="shared" si="1"/>
        <v>8.5</v>
      </c>
      <c r="G70" s="81">
        <f t="shared" si="2"/>
        <v>17</v>
      </c>
      <c r="H70" s="232"/>
      <c r="I70" s="93">
        <f t="shared" si="3"/>
        <v>17</v>
      </c>
      <c r="J70" s="94"/>
      <c r="K70" s="93">
        <f t="shared" si="4"/>
        <v>17</v>
      </c>
      <c r="L70" s="74"/>
      <c r="M70" s="84" t="str">
        <f t="shared" si="0"/>
        <v>Juin</v>
      </c>
      <c r="N70" s="43" t="str">
        <f t="shared" si="5"/>
        <v>oui</v>
      </c>
      <c r="O70" s="123" t="s">
        <v>250</v>
      </c>
      <c r="P70" s="123" t="s">
        <v>251</v>
      </c>
      <c r="Q70" s="155"/>
      <c r="R70" s="232"/>
    </row>
    <row r="71" spans="1:18" s="43" customFormat="1" ht="21">
      <c r="A71" s="79">
        <v>64</v>
      </c>
      <c r="B71" s="123" t="s">
        <v>252</v>
      </c>
      <c r="C71" s="123" t="s">
        <v>63</v>
      </c>
      <c r="D71" s="129">
        <v>3</v>
      </c>
      <c r="E71" s="233">
        <v>11.75</v>
      </c>
      <c r="F71" s="80">
        <f t="shared" si="1"/>
        <v>7.375</v>
      </c>
      <c r="G71" s="81">
        <f t="shared" si="2"/>
        <v>14.75</v>
      </c>
      <c r="H71" s="233"/>
      <c r="I71" s="93">
        <f t="shared" si="3"/>
        <v>14.75</v>
      </c>
      <c r="J71" s="94"/>
      <c r="K71" s="93">
        <f t="shared" si="4"/>
        <v>14.75</v>
      </c>
      <c r="L71" s="74"/>
      <c r="M71" s="84" t="str">
        <f t="shared" si="0"/>
        <v>Juin</v>
      </c>
      <c r="N71" s="43" t="str">
        <f t="shared" si="5"/>
        <v>oui</v>
      </c>
      <c r="O71" s="123" t="s">
        <v>252</v>
      </c>
      <c r="P71" s="123" t="s">
        <v>63</v>
      </c>
      <c r="Q71" s="155"/>
      <c r="R71" s="233"/>
    </row>
    <row r="72" spans="1:18" s="43" customFormat="1" ht="21">
      <c r="A72" s="79">
        <v>65</v>
      </c>
      <c r="B72" s="123" t="s">
        <v>253</v>
      </c>
      <c r="C72" s="123" t="s">
        <v>254</v>
      </c>
      <c r="D72" s="129">
        <v>4</v>
      </c>
      <c r="E72" s="233">
        <v>5</v>
      </c>
      <c r="F72" s="80">
        <f t="shared" ref="F72:F135" si="6">IF(AND(D72=0,E72=0),L72/2,(D72+E72)/2)</f>
        <v>4.5</v>
      </c>
      <c r="G72" s="81">
        <f t="shared" ref="G72:G135" si="7">F72*2</f>
        <v>9</v>
      </c>
      <c r="H72" s="233">
        <v>12</v>
      </c>
      <c r="I72" s="93">
        <f t="shared" ref="I72:I135" si="8">MAX(G72,H72*2)</f>
        <v>24</v>
      </c>
      <c r="J72" s="94"/>
      <c r="K72" s="93">
        <f t="shared" ref="K72:K135" si="9">MAX(I72,J72*2)</f>
        <v>24</v>
      </c>
      <c r="L72" s="74"/>
      <c r="M72" s="84" t="str">
        <f t="shared" ref="M72:M135" si="10">IF(ISBLANK(J72),IF(ISBLANK(H72),"Juin","Synthèse"),"Rattrapage")</f>
        <v>Synthèse</v>
      </c>
      <c r="N72" s="43" t="str">
        <f t="shared" si="5"/>
        <v>oui</v>
      </c>
      <c r="O72" s="123" t="s">
        <v>253</v>
      </c>
      <c r="P72" s="123" t="s">
        <v>254</v>
      </c>
      <c r="Q72" s="155" t="s">
        <v>1667</v>
      </c>
      <c r="R72" s="233">
        <v>12</v>
      </c>
    </row>
    <row r="73" spans="1:18" s="43" customFormat="1" ht="21">
      <c r="A73" s="79">
        <v>66</v>
      </c>
      <c r="B73" s="123" t="s">
        <v>253</v>
      </c>
      <c r="C73" s="123" t="s">
        <v>255</v>
      </c>
      <c r="D73" s="129">
        <v>12</v>
      </c>
      <c r="E73" s="233">
        <v>9.5</v>
      </c>
      <c r="F73" s="80">
        <f t="shared" si="6"/>
        <v>10.75</v>
      </c>
      <c r="G73" s="81">
        <f t="shared" si="7"/>
        <v>21.5</v>
      </c>
      <c r="H73" s="233"/>
      <c r="I73" s="93">
        <f t="shared" si="8"/>
        <v>21.5</v>
      </c>
      <c r="J73" s="94"/>
      <c r="K73" s="93">
        <f t="shared" si="9"/>
        <v>21.5</v>
      </c>
      <c r="L73" s="74"/>
      <c r="M73" s="84" t="str">
        <f t="shared" si="10"/>
        <v>Juin</v>
      </c>
      <c r="N73" s="43" t="str">
        <f t="shared" ref="N73:N136" si="11">IF(AND(B73=O73,C73=P73),"oui","non")</f>
        <v>oui</v>
      </c>
      <c r="O73" s="123" t="s">
        <v>253</v>
      </c>
      <c r="P73" s="123" t="s">
        <v>255</v>
      </c>
      <c r="Q73" s="155"/>
      <c r="R73" s="233"/>
    </row>
    <row r="74" spans="1:18" s="43" customFormat="1" ht="21">
      <c r="A74" s="79">
        <v>67</v>
      </c>
      <c r="B74" s="123" t="s">
        <v>253</v>
      </c>
      <c r="C74" s="123" t="s">
        <v>256</v>
      </c>
      <c r="D74" s="130">
        <v>1</v>
      </c>
      <c r="E74" s="233">
        <v>12.5</v>
      </c>
      <c r="F74" s="80">
        <f t="shared" si="6"/>
        <v>6.75</v>
      </c>
      <c r="G74" s="81">
        <f t="shared" si="7"/>
        <v>13.5</v>
      </c>
      <c r="H74" s="233"/>
      <c r="I74" s="93">
        <f t="shared" si="8"/>
        <v>13.5</v>
      </c>
      <c r="J74" s="94"/>
      <c r="K74" s="93">
        <f t="shared" si="9"/>
        <v>13.5</v>
      </c>
      <c r="L74" s="74"/>
      <c r="M74" s="84" t="str">
        <f t="shared" si="10"/>
        <v>Juin</v>
      </c>
      <c r="N74" s="43" t="str">
        <f t="shared" si="11"/>
        <v>oui</v>
      </c>
      <c r="O74" s="123" t="s">
        <v>253</v>
      </c>
      <c r="P74" s="123" t="s">
        <v>256</v>
      </c>
      <c r="Q74" s="155"/>
      <c r="R74" s="233"/>
    </row>
    <row r="75" spans="1:18" s="43" customFormat="1" ht="21">
      <c r="A75" s="79">
        <v>68</v>
      </c>
      <c r="B75" s="123" t="s">
        <v>767</v>
      </c>
      <c r="C75" s="123" t="s">
        <v>113</v>
      </c>
      <c r="D75" s="127">
        <v>3</v>
      </c>
      <c r="E75" s="233">
        <v>9</v>
      </c>
      <c r="F75" s="80">
        <f t="shared" si="6"/>
        <v>6</v>
      </c>
      <c r="G75" s="81">
        <f t="shared" si="7"/>
        <v>12</v>
      </c>
      <c r="H75" s="233">
        <v>6.5</v>
      </c>
      <c r="I75" s="93">
        <f t="shared" si="8"/>
        <v>13</v>
      </c>
      <c r="J75" s="94"/>
      <c r="K75" s="93">
        <f t="shared" si="9"/>
        <v>13</v>
      </c>
      <c r="L75" s="74"/>
      <c r="M75" s="84" t="str">
        <f t="shared" si="10"/>
        <v>Synthèse</v>
      </c>
      <c r="N75" s="43" t="str">
        <f t="shared" si="11"/>
        <v>oui</v>
      </c>
      <c r="O75" s="123" t="s">
        <v>767</v>
      </c>
      <c r="P75" s="123" t="s">
        <v>113</v>
      </c>
      <c r="Q75" s="155" t="s">
        <v>1658</v>
      </c>
      <c r="R75" s="233">
        <v>6.5</v>
      </c>
    </row>
    <row r="76" spans="1:18" s="43" customFormat="1" ht="21">
      <c r="A76" s="79">
        <v>69</v>
      </c>
      <c r="B76" s="123" t="s">
        <v>257</v>
      </c>
      <c r="C76" s="123" t="s">
        <v>79</v>
      </c>
      <c r="D76" s="126">
        <v>10</v>
      </c>
      <c r="E76" s="233">
        <v>11</v>
      </c>
      <c r="F76" s="80">
        <f t="shared" si="6"/>
        <v>10.5</v>
      </c>
      <c r="G76" s="81">
        <f t="shared" si="7"/>
        <v>21</v>
      </c>
      <c r="H76" s="233"/>
      <c r="I76" s="93">
        <f t="shared" si="8"/>
        <v>21</v>
      </c>
      <c r="J76" s="94"/>
      <c r="K76" s="93">
        <f t="shared" si="9"/>
        <v>21</v>
      </c>
      <c r="L76" s="74"/>
      <c r="M76" s="84" t="str">
        <f t="shared" si="10"/>
        <v>Juin</v>
      </c>
      <c r="N76" s="43" t="str">
        <f t="shared" si="11"/>
        <v>oui</v>
      </c>
      <c r="O76" s="123" t="s">
        <v>257</v>
      </c>
      <c r="P76" s="123" t="s">
        <v>79</v>
      </c>
      <c r="Q76" s="155"/>
      <c r="R76" s="233"/>
    </row>
    <row r="77" spans="1:18" s="43" customFormat="1" ht="31.5">
      <c r="A77" s="79">
        <v>70</v>
      </c>
      <c r="B77" s="123" t="s">
        <v>104</v>
      </c>
      <c r="C77" s="123" t="s">
        <v>768</v>
      </c>
      <c r="D77" s="129">
        <v>4</v>
      </c>
      <c r="E77" s="235">
        <v>13.5</v>
      </c>
      <c r="F77" s="80">
        <f t="shared" si="6"/>
        <v>8.75</v>
      </c>
      <c r="G77" s="81">
        <f t="shared" si="7"/>
        <v>17.5</v>
      </c>
      <c r="H77" s="235"/>
      <c r="I77" s="93">
        <f t="shared" si="8"/>
        <v>17.5</v>
      </c>
      <c r="J77" s="94"/>
      <c r="K77" s="93">
        <f t="shared" si="9"/>
        <v>17.5</v>
      </c>
      <c r="L77" s="74"/>
      <c r="M77" s="84" t="str">
        <f t="shared" si="10"/>
        <v>Juin</v>
      </c>
      <c r="N77" s="43" t="str">
        <f t="shared" si="11"/>
        <v>oui</v>
      </c>
      <c r="O77" s="123" t="s">
        <v>104</v>
      </c>
      <c r="P77" s="123" t="s">
        <v>768</v>
      </c>
      <c r="Q77" s="155"/>
      <c r="R77" s="235"/>
    </row>
    <row r="78" spans="1:18" s="43" customFormat="1" ht="21">
      <c r="A78" s="79">
        <v>71</v>
      </c>
      <c r="B78" s="123" t="s">
        <v>104</v>
      </c>
      <c r="C78" s="123" t="s">
        <v>258</v>
      </c>
      <c r="D78" s="128">
        <v>8</v>
      </c>
      <c r="E78" s="233">
        <v>8.75</v>
      </c>
      <c r="F78" s="80">
        <f t="shared" si="6"/>
        <v>8.375</v>
      </c>
      <c r="G78" s="81">
        <f t="shared" si="7"/>
        <v>16.75</v>
      </c>
      <c r="H78" s="233"/>
      <c r="I78" s="93">
        <f t="shared" si="8"/>
        <v>16.75</v>
      </c>
      <c r="J78" s="94"/>
      <c r="K78" s="93">
        <f t="shared" si="9"/>
        <v>16.75</v>
      </c>
      <c r="L78" s="74"/>
      <c r="M78" s="84" t="str">
        <f t="shared" si="10"/>
        <v>Juin</v>
      </c>
      <c r="N78" s="43" t="str">
        <f t="shared" si="11"/>
        <v>oui</v>
      </c>
      <c r="O78" s="123" t="s">
        <v>104</v>
      </c>
      <c r="P78" s="123" t="s">
        <v>258</v>
      </c>
      <c r="Q78" s="155"/>
      <c r="R78" s="233"/>
    </row>
    <row r="79" spans="1:18" s="43" customFormat="1" ht="21">
      <c r="A79" s="79">
        <v>72</v>
      </c>
      <c r="B79" s="123" t="s">
        <v>259</v>
      </c>
      <c r="C79" s="123" t="s">
        <v>260</v>
      </c>
      <c r="D79" s="129">
        <v>8</v>
      </c>
      <c r="E79" s="232">
        <v>9.5</v>
      </c>
      <c r="F79" s="80">
        <f t="shared" si="6"/>
        <v>8.75</v>
      </c>
      <c r="G79" s="81">
        <f t="shared" si="7"/>
        <v>17.5</v>
      </c>
      <c r="H79" s="233">
        <v>5</v>
      </c>
      <c r="I79" s="93">
        <f t="shared" si="8"/>
        <v>17.5</v>
      </c>
      <c r="J79" s="94"/>
      <c r="K79" s="93">
        <f t="shared" si="9"/>
        <v>17.5</v>
      </c>
      <c r="L79" s="74"/>
      <c r="M79" s="84" t="str">
        <f t="shared" si="10"/>
        <v>Synthèse</v>
      </c>
      <c r="N79" s="43" t="str">
        <f t="shared" si="11"/>
        <v>oui</v>
      </c>
      <c r="O79" s="123" t="s">
        <v>259</v>
      </c>
      <c r="P79" s="123" t="s">
        <v>260</v>
      </c>
      <c r="Q79" s="155" t="s">
        <v>1638</v>
      </c>
      <c r="R79" s="233">
        <v>5</v>
      </c>
    </row>
    <row r="80" spans="1:18" s="43" customFormat="1" ht="21">
      <c r="A80" s="79">
        <v>73</v>
      </c>
      <c r="B80" s="123" t="s">
        <v>261</v>
      </c>
      <c r="C80" s="123" t="s">
        <v>262</v>
      </c>
      <c r="D80" s="130">
        <v>8</v>
      </c>
      <c r="E80" s="233">
        <v>13.5</v>
      </c>
      <c r="F80" s="80">
        <f t="shared" si="6"/>
        <v>10.75</v>
      </c>
      <c r="G80" s="81">
        <f t="shared" si="7"/>
        <v>21.5</v>
      </c>
      <c r="H80" s="233"/>
      <c r="I80" s="93">
        <f t="shared" si="8"/>
        <v>21.5</v>
      </c>
      <c r="J80" s="94"/>
      <c r="K80" s="93">
        <f t="shared" si="9"/>
        <v>21.5</v>
      </c>
      <c r="L80" s="74"/>
      <c r="M80" s="84" t="str">
        <f t="shared" si="10"/>
        <v>Juin</v>
      </c>
      <c r="N80" s="43" t="str">
        <f t="shared" si="11"/>
        <v>oui</v>
      </c>
      <c r="O80" s="123" t="s">
        <v>261</v>
      </c>
      <c r="P80" s="123" t="s">
        <v>262</v>
      </c>
      <c r="Q80" s="155"/>
      <c r="R80" s="233"/>
    </row>
    <row r="81" spans="1:18" s="43" customFormat="1" ht="21">
      <c r="A81" s="79">
        <v>74</v>
      </c>
      <c r="B81" s="123" t="s">
        <v>261</v>
      </c>
      <c r="C81" s="123" t="s">
        <v>263</v>
      </c>
      <c r="D81" s="130">
        <v>8</v>
      </c>
      <c r="E81" s="232">
        <v>7.25</v>
      </c>
      <c r="F81" s="80">
        <f t="shared" si="6"/>
        <v>7.625</v>
      </c>
      <c r="G81" s="81">
        <f t="shared" si="7"/>
        <v>15.25</v>
      </c>
      <c r="H81" s="232"/>
      <c r="I81" s="93">
        <f t="shared" si="8"/>
        <v>15.25</v>
      </c>
      <c r="J81" s="94"/>
      <c r="K81" s="93">
        <f t="shared" si="9"/>
        <v>15.25</v>
      </c>
      <c r="L81" s="74"/>
      <c r="M81" s="84" t="str">
        <f t="shared" si="10"/>
        <v>Juin</v>
      </c>
      <c r="N81" s="43" t="str">
        <f t="shared" si="11"/>
        <v>oui</v>
      </c>
      <c r="O81" s="123" t="s">
        <v>261</v>
      </c>
      <c r="P81" s="123" t="s">
        <v>263</v>
      </c>
      <c r="Q81" s="155"/>
      <c r="R81" s="232"/>
    </row>
    <row r="82" spans="1:18" s="43" customFormat="1" ht="21">
      <c r="A82" s="79">
        <v>75</v>
      </c>
      <c r="B82" s="123" t="s">
        <v>264</v>
      </c>
      <c r="C82" s="123" t="s">
        <v>265</v>
      </c>
      <c r="D82" s="129">
        <v>3</v>
      </c>
      <c r="E82" s="232">
        <v>6.25</v>
      </c>
      <c r="F82" s="80">
        <f t="shared" si="6"/>
        <v>4.625</v>
      </c>
      <c r="G82" s="81">
        <f t="shared" si="7"/>
        <v>9.25</v>
      </c>
      <c r="H82" s="233">
        <v>7.5</v>
      </c>
      <c r="I82" s="93">
        <f t="shared" si="8"/>
        <v>15</v>
      </c>
      <c r="J82" s="94"/>
      <c r="K82" s="93">
        <f t="shared" si="9"/>
        <v>15</v>
      </c>
      <c r="L82" s="74"/>
      <c r="M82" s="84" t="str">
        <f t="shared" si="10"/>
        <v>Synthèse</v>
      </c>
      <c r="N82" s="43" t="str">
        <f t="shared" si="11"/>
        <v>oui</v>
      </c>
      <c r="O82" s="123" t="s">
        <v>264</v>
      </c>
      <c r="P82" s="123" t="s">
        <v>265</v>
      </c>
      <c r="Q82" s="155" t="s">
        <v>1633</v>
      </c>
      <c r="R82" s="233">
        <v>5</v>
      </c>
    </row>
    <row r="83" spans="1:18" s="43" customFormat="1" ht="21">
      <c r="A83" s="79">
        <v>76</v>
      </c>
      <c r="B83" s="123" t="s">
        <v>769</v>
      </c>
      <c r="C83" s="123" t="s">
        <v>770</v>
      </c>
      <c r="D83" s="130">
        <v>2</v>
      </c>
      <c r="E83" s="232">
        <v>7.5</v>
      </c>
      <c r="F83" s="80">
        <f t="shared" si="6"/>
        <v>4.75</v>
      </c>
      <c r="G83" s="81">
        <f t="shared" si="7"/>
        <v>9.5</v>
      </c>
      <c r="H83" s="233">
        <v>6</v>
      </c>
      <c r="I83" s="93">
        <f t="shared" si="8"/>
        <v>12</v>
      </c>
      <c r="J83" s="94"/>
      <c r="K83" s="93">
        <f t="shared" si="9"/>
        <v>12</v>
      </c>
      <c r="L83" s="74"/>
      <c r="M83" s="84" t="str">
        <f t="shared" si="10"/>
        <v>Synthèse</v>
      </c>
      <c r="N83" s="43" t="str">
        <f t="shared" si="11"/>
        <v>oui</v>
      </c>
      <c r="O83" s="123" t="s">
        <v>769</v>
      </c>
      <c r="P83" s="123" t="s">
        <v>770</v>
      </c>
      <c r="Q83" s="155" t="s">
        <v>1651</v>
      </c>
      <c r="R83" s="233">
        <v>6</v>
      </c>
    </row>
    <row r="84" spans="1:18" s="43" customFormat="1" ht="21">
      <c r="A84" s="79">
        <v>77</v>
      </c>
      <c r="B84" s="123" t="s">
        <v>266</v>
      </c>
      <c r="C84" s="123" t="s">
        <v>204</v>
      </c>
      <c r="D84" s="127">
        <v>4</v>
      </c>
      <c r="E84" s="232">
        <v>5</v>
      </c>
      <c r="F84" s="80">
        <f t="shared" si="6"/>
        <v>4.5</v>
      </c>
      <c r="G84" s="81">
        <f t="shared" si="7"/>
        <v>9</v>
      </c>
      <c r="H84" s="233">
        <v>1</v>
      </c>
      <c r="I84" s="93">
        <f t="shared" si="8"/>
        <v>9</v>
      </c>
      <c r="J84" s="94"/>
      <c r="K84" s="93">
        <f t="shared" si="9"/>
        <v>9</v>
      </c>
      <c r="L84" s="74"/>
      <c r="M84" s="84" t="str">
        <f t="shared" si="10"/>
        <v>Synthèse</v>
      </c>
      <c r="N84" s="43" t="str">
        <f t="shared" si="11"/>
        <v>oui</v>
      </c>
      <c r="O84" s="123" t="s">
        <v>266</v>
      </c>
      <c r="P84" s="123" t="s">
        <v>204</v>
      </c>
      <c r="Q84" s="155" t="s">
        <v>1645</v>
      </c>
      <c r="R84" s="233">
        <v>1</v>
      </c>
    </row>
    <row r="85" spans="1:18" s="43" customFormat="1" ht="21">
      <c r="A85" s="79">
        <v>78</v>
      </c>
      <c r="B85" s="123" t="s">
        <v>70</v>
      </c>
      <c r="C85" s="123" t="s">
        <v>267</v>
      </c>
      <c r="D85" s="130">
        <v>6</v>
      </c>
      <c r="E85" s="232">
        <v>14.5</v>
      </c>
      <c r="F85" s="80">
        <f t="shared" si="6"/>
        <v>10.25</v>
      </c>
      <c r="G85" s="81">
        <f t="shared" si="7"/>
        <v>20.5</v>
      </c>
      <c r="H85" s="232"/>
      <c r="I85" s="93">
        <f t="shared" si="8"/>
        <v>20.5</v>
      </c>
      <c r="J85" s="94"/>
      <c r="K85" s="93">
        <f t="shared" si="9"/>
        <v>20.5</v>
      </c>
      <c r="L85" s="74"/>
      <c r="M85" s="84" t="str">
        <f t="shared" si="10"/>
        <v>Juin</v>
      </c>
      <c r="N85" s="43" t="str">
        <f t="shared" si="11"/>
        <v>oui</v>
      </c>
      <c r="O85" s="123" t="s">
        <v>70</v>
      </c>
      <c r="P85" s="123" t="s">
        <v>267</v>
      </c>
      <c r="Q85" s="155"/>
      <c r="R85" s="232"/>
    </row>
    <row r="86" spans="1:18" s="43" customFormat="1" ht="21">
      <c r="A86" s="79">
        <v>79</v>
      </c>
      <c r="B86" s="123" t="s">
        <v>268</v>
      </c>
      <c r="C86" s="123" t="s">
        <v>269</v>
      </c>
      <c r="D86" s="129">
        <v>14</v>
      </c>
      <c r="E86" s="233">
        <v>6</v>
      </c>
      <c r="F86" s="80">
        <f t="shared" si="6"/>
        <v>10</v>
      </c>
      <c r="G86" s="81">
        <f t="shared" si="7"/>
        <v>20</v>
      </c>
      <c r="H86" s="233"/>
      <c r="I86" s="93">
        <f t="shared" si="8"/>
        <v>20</v>
      </c>
      <c r="J86" s="94"/>
      <c r="K86" s="93">
        <f t="shared" si="9"/>
        <v>20</v>
      </c>
      <c r="L86" s="74"/>
      <c r="M86" s="84" t="str">
        <f t="shared" si="10"/>
        <v>Juin</v>
      </c>
      <c r="N86" s="43" t="str">
        <f t="shared" si="11"/>
        <v>oui</v>
      </c>
      <c r="O86" s="123" t="s">
        <v>268</v>
      </c>
      <c r="P86" s="123" t="s">
        <v>269</v>
      </c>
      <c r="Q86" s="155"/>
      <c r="R86" s="233"/>
    </row>
    <row r="87" spans="1:18" s="43" customFormat="1" ht="21">
      <c r="A87" s="79">
        <v>80</v>
      </c>
      <c r="B87" s="123" t="s">
        <v>270</v>
      </c>
      <c r="C87" s="123" t="s">
        <v>75</v>
      </c>
      <c r="D87" s="129">
        <v>7</v>
      </c>
      <c r="E87" s="233">
        <v>5</v>
      </c>
      <c r="F87" s="80">
        <f t="shared" si="6"/>
        <v>6</v>
      </c>
      <c r="G87" s="81">
        <f t="shared" si="7"/>
        <v>12</v>
      </c>
      <c r="H87" s="233">
        <v>10</v>
      </c>
      <c r="I87" s="93">
        <f t="shared" si="8"/>
        <v>20</v>
      </c>
      <c r="J87" s="94"/>
      <c r="K87" s="93">
        <f t="shared" si="9"/>
        <v>20</v>
      </c>
      <c r="L87" s="74"/>
      <c r="M87" s="84" t="str">
        <f t="shared" si="10"/>
        <v>Synthèse</v>
      </c>
      <c r="N87" s="43" t="str">
        <f t="shared" si="11"/>
        <v>oui</v>
      </c>
      <c r="O87" s="123" t="s">
        <v>270</v>
      </c>
      <c r="P87" s="123" t="s">
        <v>75</v>
      </c>
      <c r="Q87" s="155" t="s">
        <v>1659</v>
      </c>
      <c r="R87" s="233">
        <v>10</v>
      </c>
    </row>
    <row r="88" spans="1:18" s="43" customFormat="1" ht="21">
      <c r="A88" s="79">
        <v>81</v>
      </c>
      <c r="B88" s="123" t="s">
        <v>271</v>
      </c>
      <c r="C88" s="123" t="s">
        <v>272</v>
      </c>
      <c r="D88" s="127">
        <v>10</v>
      </c>
      <c r="E88" s="232">
        <v>10.5</v>
      </c>
      <c r="F88" s="80">
        <f t="shared" si="6"/>
        <v>10.25</v>
      </c>
      <c r="G88" s="81">
        <f t="shared" si="7"/>
        <v>20.5</v>
      </c>
      <c r="H88" s="232"/>
      <c r="I88" s="93">
        <f t="shared" si="8"/>
        <v>20.5</v>
      </c>
      <c r="J88" s="94"/>
      <c r="K88" s="93">
        <f t="shared" si="9"/>
        <v>20.5</v>
      </c>
      <c r="L88" s="74"/>
      <c r="M88" s="84" t="str">
        <f t="shared" si="10"/>
        <v>Juin</v>
      </c>
      <c r="N88" s="43" t="str">
        <f t="shared" si="11"/>
        <v>oui</v>
      </c>
      <c r="O88" s="123" t="s">
        <v>271</v>
      </c>
      <c r="P88" s="123" t="s">
        <v>272</v>
      </c>
      <c r="Q88" s="155"/>
      <c r="R88" s="232"/>
    </row>
    <row r="89" spans="1:18" s="43" customFormat="1" ht="21">
      <c r="A89" s="79">
        <v>82</v>
      </c>
      <c r="B89" s="123" t="s">
        <v>273</v>
      </c>
      <c r="C89" s="123" t="s">
        <v>77</v>
      </c>
      <c r="D89" s="129">
        <v>6</v>
      </c>
      <c r="E89" s="232">
        <v>6.5</v>
      </c>
      <c r="F89" s="80">
        <f t="shared" si="6"/>
        <v>6.25</v>
      </c>
      <c r="G89" s="81">
        <f t="shared" si="7"/>
        <v>12.5</v>
      </c>
      <c r="H89" s="232"/>
      <c r="I89" s="93">
        <f t="shared" si="8"/>
        <v>12.5</v>
      </c>
      <c r="J89" s="94"/>
      <c r="K89" s="93">
        <f t="shared" si="9"/>
        <v>12.5</v>
      </c>
      <c r="L89" s="74"/>
      <c r="M89" s="84" t="str">
        <f t="shared" si="10"/>
        <v>Juin</v>
      </c>
      <c r="N89" s="43" t="str">
        <f t="shared" si="11"/>
        <v>oui</v>
      </c>
      <c r="O89" s="123" t="s">
        <v>273</v>
      </c>
      <c r="P89" s="123" t="s">
        <v>77</v>
      </c>
      <c r="Q89" s="155"/>
      <c r="R89" s="232"/>
    </row>
    <row r="90" spans="1:18" s="43" customFormat="1" ht="21">
      <c r="A90" s="79">
        <v>83</v>
      </c>
      <c r="B90" s="123" t="s">
        <v>274</v>
      </c>
      <c r="C90" s="123" t="s">
        <v>275</v>
      </c>
      <c r="D90" s="127">
        <v>3</v>
      </c>
      <c r="E90" s="234">
        <v>7</v>
      </c>
      <c r="F90" s="80">
        <f t="shared" si="6"/>
        <v>5</v>
      </c>
      <c r="G90" s="81">
        <f t="shared" si="7"/>
        <v>10</v>
      </c>
      <c r="H90" s="233">
        <v>5</v>
      </c>
      <c r="I90" s="93">
        <f t="shared" si="8"/>
        <v>10</v>
      </c>
      <c r="J90" s="94"/>
      <c r="K90" s="93">
        <f t="shared" si="9"/>
        <v>10</v>
      </c>
      <c r="L90" s="74"/>
      <c r="M90" s="84" t="str">
        <f t="shared" si="10"/>
        <v>Synthèse</v>
      </c>
      <c r="N90" s="43" t="str">
        <f t="shared" si="11"/>
        <v>oui</v>
      </c>
      <c r="O90" s="123" t="s">
        <v>274</v>
      </c>
      <c r="P90" s="123" t="s">
        <v>275</v>
      </c>
      <c r="Q90" s="155" t="s">
        <v>1672</v>
      </c>
      <c r="R90" s="233">
        <v>5</v>
      </c>
    </row>
    <row r="91" spans="1:18" s="43" customFormat="1" ht="21">
      <c r="A91" s="79">
        <v>84</v>
      </c>
      <c r="B91" s="123" t="s">
        <v>96</v>
      </c>
      <c r="C91" s="123" t="s">
        <v>276</v>
      </c>
      <c r="D91" s="126">
        <v>10</v>
      </c>
      <c r="E91" s="234">
        <v>10.5</v>
      </c>
      <c r="F91" s="80">
        <f t="shared" si="6"/>
        <v>10.25</v>
      </c>
      <c r="G91" s="81">
        <f t="shared" si="7"/>
        <v>20.5</v>
      </c>
      <c r="H91" s="234"/>
      <c r="I91" s="93">
        <f t="shared" si="8"/>
        <v>20.5</v>
      </c>
      <c r="J91" s="94"/>
      <c r="K91" s="93">
        <f t="shared" si="9"/>
        <v>20.5</v>
      </c>
      <c r="L91" s="74"/>
      <c r="M91" s="84" t="str">
        <f t="shared" si="10"/>
        <v>Juin</v>
      </c>
      <c r="N91" s="43" t="str">
        <f t="shared" si="11"/>
        <v>oui</v>
      </c>
      <c r="O91" s="123" t="s">
        <v>96</v>
      </c>
      <c r="P91" s="123" t="s">
        <v>276</v>
      </c>
      <c r="Q91" s="155"/>
      <c r="R91" s="234"/>
    </row>
    <row r="92" spans="1:18" s="43" customFormat="1" ht="31.5">
      <c r="A92" s="79">
        <v>85</v>
      </c>
      <c r="B92" s="123" t="s">
        <v>96</v>
      </c>
      <c r="C92" s="123" t="s">
        <v>771</v>
      </c>
      <c r="D92" s="132"/>
      <c r="E92" s="132"/>
      <c r="F92" s="80">
        <f t="shared" si="6"/>
        <v>0</v>
      </c>
      <c r="G92" s="81">
        <f t="shared" si="7"/>
        <v>0</v>
      </c>
      <c r="H92" s="119"/>
      <c r="I92" s="93">
        <f t="shared" si="8"/>
        <v>0</v>
      </c>
      <c r="J92" s="94"/>
      <c r="K92" s="93">
        <f t="shared" si="9"/>
        <v>0</v>
      </c>
      <c r="L92" s="74"/>
      <c r="M92" s="84" t="str">
        <f t="shared" si="10"/>
        <v>Juin</v>
      </c>
      <c r="N92" s="43" t="str">
        <f t="shared" si="11"/>
        <v>oui</v>
      </c>
      <c r="O92" s="123" t="s">
        <v>96</v>
      </c>
      <c r="P92" s="123" t="s">
        <v>771</v>
      </c>
      <c r="Q92" s="155"/>
      <c r="R92" s="119"/>
    </row>
    <row r="93" spans="1:18" s="43" customFormat="1" ht="21">
      <c r="A93" s="79">
        <v>86</v>
      </c>
      <c r="B93" s="123" t="s">
        <v>96</v>
      </c>
      <c r="C93" s="123" t="s">
        <v>204</v>
      </c>
      <c r="D93" s="126">
        <v>9</v>
      </c>
      <c r="E93" s="234">
        <v>11.5</v>
      </c>
      <c r="F93" s="80">
        <f t="shared" si="6"/>
        <v>10.25</v>
      </c>
      <c r="G93" s="81">
        <f t="shared" si="7"/>
        <v>20.5</v>
      </c>
      <c r="H93" s="234"/>
      <c r="I93" s="93">
        <f t="shared" si="8"/>
        <v>20.5</v>
      </c>
      <c r="J93" s="94"/>
      <c r="K93" s="93">
        <f t="shared" si="9"/>
        <v>20.5</v>
      </c>
      <c r="L93" s="74"/>
      <c r="M93" s="84" t="str">
        <f t="shared" si="10"/>
        <v>Juin</v>
      </c>
      <c r="N93" s="43" t="str">
        <f t="shared" si="11"/>
        <v>oui</v>
      </c>
      <c r="O93" s="123" t="s">
        <v>96</v>
      </c>
      <c r="P93" s="123" t="s">
        <v>204</v>
      </c>
      <c r="Q93" s="155"/>
      <c r="R93" s="234"/>
    </row>
    <row r="94" spans="1:18" s="43" customFormat="1" ht="21">
      <c r="A94" s="79">
        <v>87</v>
      </c>
      <c r="B94" s="123" t="s">
        <v>277</v>
      </c>
      <c r="C94" s="123" t="s">
        <v>278</v>
      </c>
      <c r="D94" s="127">
        <v>9</v>
      </c>
      <c r="E94" s="235">
        <v>10</v>
      </c>
      <c r="F94" s="80">
        <f t="shared" si="6"/>
        <v>9.5</v>
      </c>
      <c r="G94" s="81">
        <f t="shared" si="7"/>
        <v>19</v>
      </c>
      <c r="H94" s="233">
        <v>8</v>
      </c>
      <c r="I94" s="93">
        <f t="shared" si="8"/>
        <v>19</v>
      </c>
      <c r="J94" s="94"/>
      <c r="K94" s="93">
        <f t="shared" si="9"/>
        <v>19</v>
      </c>
      <c r="L94" s="74"/>
      <c r="M94" s="84" t="str">
        <f t="shared" si="10"/>
        <v>Synthèse</v>
      </c>
      <c r="N94" s="43" t="str">
        <f t="shared" si="11"/>
        <v>oui</v>
      </c>
      <c r="O94" s="123" t="s">
        <v>277</v>
      </c>
      <c r="P94" s="123" t="s">
        <v>278</v>
      </c>
      <c r="Q94" s="155" t="s">
        <v>1654</v>
      </c>
      <c r="R94" s="233">
        <v>5</v>
      </c>
    </row>
    <row r="95" spans="1:18" s="43" customFormat="1" ht="21">
      <c r="A95" s="79">
        <v>88</v>
      </c>
      <c r="B95" s="123" t="s">
        <v>279</v>
      </c>
      <c r="C95" s="123" t="s">
        <v>65</v>
      </c>
      <c r="D95" s="127">
        <v>14</v>
      </c>
      <c r="E95" s="234">
        <v>14</v>
      </c>
      <c r="F95" s="80">
        <f t="shared" si="6"/>
        <v>14</v>
      </c>
      <c r="G95" s="81">
        <f t="shared" si="7"/>
        <v>28</v>
      </c>
      <c r="H95" s="234"/>
      <c r="I95" s="93">
        <f t="shared" si="8"/>
        <v>28</v>
      </c>
      <c r="J95" s="94"/>
      <c r="K95" s="93">
        <f t="shared" si="9"/>
        <v>28</v>
      </c>
      <c r="L95" s="74"/>
      <c r="M95" s="84" t="str">
        <f t="shared" si="10"/>
        <v>Juin</v>
      </c>
      <c r="N95" s="43" t="str">
        <f t="shared" si="11"/>
        <v>oui</v>
      </c>
      <c r="O95" s="123" t="s">
        <v>279</v>
      </c>
      <c r="P95" s="123" t="s">
        <v>65</v>
      </c>
      <c r="Q95" s="155"/>
      <c r="R95" s="234"/>
    </row>
    <row r="96" spans="1:18" s="43" customFormat="1" ht="21">
      <c r="A96" s="79">
        <v>89</v>
      </c>
      <c r="B96" s="123" t="s">
        <v>280</v>
      </c>
      <c r="C96" s="123" t="s">
        <v>281</v>
      </c>
      <c r="D96" s="126">
        <v>15</v>
      </c>
      <c r="E96" s="234">
        <v>10.5</v>
      </c>
      <c r="F96" s="80">
        <f t="shared" si="6"/>
        <v>12.75</v>
      </c>
      <c r="G96" s="81">
        <f t="shared" si="7"/>
        <v>25.5</v>
      </c>
      <c r="H96" s="234"/>
      <c r="I96" s="93">
        <f t="shared" si="8"/>
        <v>25.5</v>
      </c>
      <c r="J96" s="94"/>
      <c r="K96" s="93">
        <f t="shared" si="9"/>
        <v>25.5</v>
      </c>
      <c r="L96" s="74"/>
      <c r="M96" s="84" t="str">
        <f t="shared" si="10"/>
        <v>Juin</v>
      </c>
      <c r="N96" s="43" t="str">
        <f t="shared" si="11"/>
        <v>oui</v>
      </c>
      <c r="O96" s="123" t="s">
        <v>280</v>
      </c>
      <c r="P96" s="123" t="s">
        <v>281</v>
      </c>
      <c r="Q96" s="155"/>
      <c r="R96" s="234"/>
    </row>
    <row r="97" spans="1:18" s="43" customFormat="1" ht="21">
      <c r="A97" s="79">
        <v>90</v>
      </c>
      <c r="B97" s="123" t="s">
        <v>282</v>
      </c>
      <c r="C97" s="123" t="s">
        <v>283</v>
      </c>
      <c r="D97" s="126">
        <v>1</v>
      </c>
      <c r="E97" s="235">
        <v>17</v>
      </c>
      <c r="F97" s="80">
        <f t="shared" si="6"/>
        <v>9</v>
      </c>
      <c r="G97" s="81">
        <f t="shared" si="7"/>
        <v>18</v>
      </c>
      <c r="H97" s="235"/>
      <c r="I97" s="93">
        <f t="shared" si="8"/>
        <v>18</v>
      </c>
      <c r="J97" s="94"/>
      <c r="K97" s="93">
        <f t="shared" si="9"/>
        <v>18</v>
      </c>
      <c r="L97" s="74"/>
      <c r="M97" s="84" t="str">
        <f t="shared" si="10"/>
        <v>Juin</v>
      </c>
      <c r="N97" s="43" t="str">
        <f t="shared" si="11"/>
        <v>oui</v>
      </c>
      <c r="O97" s="123" t="s">
        <v>282</v>
      </c>
      <c r="P97" s="123" t="s">
        <v>283</v>
      </c>
      <c r="Q97" s="155"/>
      <c r="R97" s="235"/>
    </row>
    <row r="98" spans="1:18" s="43" customFormat="1" ht="21">
      <c r="A98" s="79">
        <v>91</v>
      </c>
      <c r="B98" s="123" t="s">
        <v>284</v>
      </c>
      <c r="C98" s="123" t="s">
        <v>772</v>
      </c>
      <c r="D98" s="126">
        <v>8</v>
      </c>
      <c r="E98" s="235">
        <v>10.5</v>
      </c>
      <c r="F98" s="80">
        <f t="shared" si="6"/>
        <v>9.25</v>
      </c>
      <c r="G98" s="81">
        <f t="shared" si="7"/>
        <v>18.5</v>
      </c>
      <c r="H98" s="233">
        <v>7</v>
      </c>
      <c r="I98" s="93">
        <f t="shared" si="8"/>
        <v>18.5</v>
      </c>
      <c r="J98" s="94"/>
      <c r="K98" s="93">
        <f t="shared" si="9"/>
        <v>18.5</v>
      </c>
      <c r="L98" s="74"/>
      <c r="M98" s="84" t="str">
        <f t="shared" si="10"/>
        <v>Synthèse</v>
      </c>
      <c r="N98" s="43" t="str">
        <f t="shared" si="11"/>
        <v>oui</v>
      </c>
      <c r="O98" s="123" t="s">
        <v>284</v>
      </c>
      <c r="P98" s="123" t="s">
        <v>772</v>
      </c>
      <c r="Q98" s="155" t="s">
        <v>1668</v>
      </c>
      <c r="R98" s="233">
        <v>5</v>
      </c>
    </row>
    <row r="99" spans="1:18" s="43" customFormat="1" ht="31.5">
      <c r="A99" s="79">
        <v>92</v>
      </c>
      <c r="B99" s="123" t="s">
        <v>285</v>
      </c>
      <c r="C99" s="123" t="s">
        <v>50</v>
      </c>
      <c r="D99" s="126">
        <v>17</v>
      </c>
      <c r="E99" s="235">
        <v>10.5</v>
      </c>
      <c r="F99" s="80">
        <f t="shared" si="6"/>
        <v>13.75</v>
      </c>
      <c r="G99" s="81">
        <f t="shared" si="7"/>
        <v>27.5</v>
      </c>
      <c r="H99" s="235"/>
      <c r="I99" s="93">
        <f t="shared" si="8"/>
        <v>27.5</v>
      </c>
      <c r="J99" s="94"/>
      <c r="K99" s="93">
        <f t="shared" si="9"/>
        <v>27.5</v>
      </c>
      <c r="L99" s="74"/>
      <c r="M99" s="84" t="str">
        <f t="shared" si="10"/>
        <v>Juin</v>
      </c>
      <c r="N99" s="43" t="str">
        <f t="shared" si="11"/>
        <v>oui</v>
      </c>
      <c r="O99" s="123" t="s">
        <v>285</v>
      </c>
      <c r="P99" s="123" t="s">
        <v>50</v>
      </c>
      <c r="Q99" s="155"/>
      <c r="R99" s="235"/>
    </row>
    <row r="100" spans="1:18" s="43" customFormat="1" ht="21">
      <c r="A100" s="79">
        <v>93</v>
      </c>
      <c r="B100" s="123" t="s">
        <v>105</v>
      </c>
      <c r="C100" s="123" t="s">
        <v>52</v>
      </c>
      <c r="D100" s="127">
        <v>2</v>
      </c>
      <c r="E100" s="234">
        <v>11.75</v>
      </c>
      <c r="F100" s="80">
        <f t="shared" si="6"/>
        <v>6.875</v>
      </c>
      <c r="G100" s="81">
        <f t="shared" si="7"/>
        <v>13.75</v>
      </c>
      <c r="H100" s="233">
        <v>10.5</v>
      </c>
      <c r="I100" s="93">
        <f t="shared" si="8"/>
        <v>21</v>
      </c>
      <c r="J100" s="94"/>
      <c r="K100" s="93">
        <f t="shared" si="9"/>
        <v>21</v>
      </c>
      <c r="L100" s="74"/>
      <c r="M100" s="84" t="str">
        <f t="shared" si="10"/>
        <v>Synthèse</v>
      </c>
      <c r="N100" s="43" t="str">
        <f t="shared" si="11"/>
        <v>oui</v>
      </c>
      <c r="O100" s="123" t="s">
        <v>105</v>
      </c>
      <c r="P100" s="123" t="s">
        <v>52</v>
      </c>
      <c r="Q100" s="155" t="s">
        <v>1640</v>
      </c>
      <c r="R100" s="233">
        <v>10.5</v>
      </c>
    </row>
    <row r="101" spans="1:18" s="43" customFormat="1" ht="21">
      <c r="A101" s="79">
        <v>94</v>
      </c>
      <c r="B101" s="123" t="s">
        <v>286</v>
      </c>
      <c r="C101" s="123" t="s">
        <v>287</v>
      </c>
      <c r="D101" s="127">
        <v>2</v>
      </c>
      <c r="E101" s="235">
        <v>14.25</v>
      </c>
      <c r="F101" s="80">
        <f t="shared" si="6"/>
        <v>8.125</v>
      </c>
      <c r="G101" s="81">
        <f t="shared" si="7"/>
        <v>16.25</v>
      </c>
      <c r="H101" s="235"/>
      <c r="I101" s="93">
        <f t="shared" si="8"/>
        <v>16.25</v>
      </c>
      <c r="J101" s="94"/>
      <c r="K101" s="93">
        <f t="shared" si="9"/>
        <v>16.25</v>
      </c>
      <c r="L101" s="74"/>
      <c r="M101" s="84" t="str">
        <f t="shared" si="10"/>
        <v>Juin</v>
      </c>
      <c r="N101" s="43" t="str">
        <f t="shared" si="11"/>
        <v>oui</v>
      </c>
      <c r="O101" s="123" t="s">
        <v>286</v>
      </c>
      <c r="P101" s="123" t="s">
        <v>287</v>
      </c>
      <c r="Q101" s="155"/>
      <c r="R101" s="235"/>
    </row>
    <row r="102" spans="1:18" s="43" customFormat="1" ht="31.5">
      <c r="A102" s="79">
        <v>95</v>
      </c>
      <c r="B102" s="123" t="s">
        <v>288</v>
      </c>
      <c r="C102" s="123" t="s">
        <v>289</v>
      </c>
      <c r="D102" s="126">
        <v>9</v>
      </c>
      <c r="E102" s="234">
        <v>10</v>
      </c>
      <c r="F102" s="80">
        <f t="shared" si="6"/>
        <v>9.5</v>
      </c>
      <c r="G102" s="81">
        <f t="shared" si="7"/>
        <v>19</v>
      </c>
      <c r="H102" s="233">
        <v>1</v>
      </c>
      <c r="I102" s="93">
        <f t="shared" si="8"/>
        <v>19</v>
      </c>
      <c r="J102" s="94"/>
      <c r="K102" s="93">
        <f t="shared" si="9"/>
        <v>19</v>
      </c>
      <c r="L102" s="74"/>
      <c r="M102" s="84" t="str">
        <f t="shared" si="10"/>
        <v>Synthèse</v>
      </c>
      <c r="N102" s="43" t="str">
        <f t="shared" si="11"/>
        <v>oui</v>
      </c>
      <c r="O102" s="123" t="s">
        <v>288</v>
      </c>
      <c r="P102" s="123" t="s">
        <v>289</v>
      </c>
      <c r="Q102" s="155" t="s">
        <v>1684</v>
      </c>
      <c r="R102" s="233">
        <v>1</v>
      </c>
    </row>
    <row r="103" spans="1:18" s="43" customFormat="1" ht="21">
      <c r="A103" s="79">
        <v>96</v>
      </c>
      <c r="B103" s="123" t="s">
        <v>290</v>
      </c>
      <c r="C103" s="123" t="s">
        <v>291</v>
      </c>
      <c r="D103" s="127">
        <v>5</v>
      </c>
      <c r="E103" s="234">
        <v>17.75</v>
      </c>
      <c r="F103" s="80">
        <f t="shared" si="6"/>
        <v>11.375</v>
      </c>
      <c r="G103" s="81">
        <f t="shared" si="7"/>
        <v>22.75</v>
      </c>
      <c r="H103" s="234"/>
      <c r="I103" s="93">
        <f t="shared" si="8"/>
        <v>22.75</v>
      </c>
      <c r="J103" s="94"/>
      <c r="K103" s="93">
        <f t="shared" si="9"/>
        <v>22.75</v>
      </c>
      <c r="L103" s="74"/>
      <c r="M103" s="84" t="str">
        <f t="shared" si="10"/>
        <v>Juin</v>
      </c>
      <c r="N103" s="43" t="str">
        <f t="shared" si="11"/>
        <v>oui</v>
      </c>
      <c r="O103" s="123" t="s">
        <v>290</v>
      </c>
      <c r="P103" s="123" t="s">
        <v>291</v>
      </c>
      <c r="Q103" s="155"/>
      <c r="R103" s="234"/>
    </row>
    <row r="104" spans="1:18" s="43" customFormat="1" ht="21">
      <c r="A104" s="79">
        <v>97</v>
      </c>
      <c r="B104" s="123" t="s">
        <v>292</v>
      </c>
      <c r="C104" s="123" t="s">
        <v>64</v>
      </c>
      <c r="D104" s="126">
        <v>10</v>
      </c>
      <c r="E104" s="235">
        <v>7</v>
      </c>
      <c r="F104" s="80">
        <f t="shared" si="6"/>
        <v>8.5</v>
      </c>
      <c r="G104" s="81">
        <f t="shared" si="7"/>
        <v>17</v>
      </c>
      <c r="H104" s="233">
        <v>6</v>
      </c>
      <c r="I104" s="93">
        <f t="shared" si="8"/>
        <v>17</v>
      </c>
      <c r="J104" s="94"/>
      <c r="K104" s="93">
        <f t="shared" si="9"/>
        <v>17</v>
      </c>
      <c r="L104" s="74"/>
      <c r="M104" s="84" t="str">
        <f t="shared" si="10"/>
        <v>Synthèse</v>
      </c>
      <c r="N104" s="43" t="str">
        <f t="shared" si="11"/>
        <v>oui</v>
      </c>
      <c r="O104" s="123" t="s">
        <v>292</v>
      </c>
      <c r="P104" s="123" t="s">
        <v>64</v>
      </c>
      <c r="Q104" s="155" t="s">
        <v>1632</v>
      </c>
      <c r="R104" s="233">
        <v>6</v>
      </c>
    </row>
    <row r="105" spans="1:18" s="43" customFormat="1" ht="21">
      <c r="A105" s="79">
        <v>98</v>
      </c>
      <c r="B105" s="123" t="s">
        <v>293</v>
      </c>
      <c r="C105" s="123" t="s">
        <v>294</v>
      </c>
      <c r="D105" s="127">
        <v>8</v>
      </c>
      <c r="E105" s="235">
        <v>8</v>
      </c>
      <c r="F105" s="80">
        <f t="shared" si="6"/>
        <v>8</v>
      </c>
      <c r="G105" s="81">
        <f t="shared" si="7"/>
        <v>16</v>
      </c>
      <c r="H105" s="233">
        <v>8</v>
      </c>
      <c r="I105" s="93">
        <f t="shared" si="8"/>
        <v>16</v>
      </c>
      <c r="J105" s="94"/>
      <c r="K105" s="93">
        <f t="shared" si="9"/>
        <v>16</v>
      </c>
      <c r="L105" s="74"/>
      <c r="M105" s="84" t="str">
        <f t="shared" si="10"/>
        <v>Synthèse</v>
      </c>
      <c r="N105" s="43" t="str">
        <f t="shared" si="11"/>
        <v>oui</v>
      </c>
      <c r="O105" s="123" t="s">
        <v>293</v>
      </c>
      <c r="P105" s="123" t="s">
        <v>294</v>
      </c>
      <c r="Q105" s="155" t="s">
        <v>1630</v>
      </c>
      <c r="R105" s="233">
        <v>8</v>
      </c>
    </row>
    <row r="106" spans="1:18" s="43" customFormat="1" ht="21">
      <c r="A106" s="79">
        <v>99</v>
      </c>
      <c r="B106" s="123" t="s">
        <v>295</v>
      </c>
      <c r="C106" s="123" t="s">
        <v>296</v>
      </c>
      <c r="D106" s="127">
        <v>8</v>
      </c>
      <c r="E106" s="234">
        <v>13</v>
      </c>
      <c r="F106" s="80">
        <f t="shared" si="6"/>
        <v>10.5</v>
      </c>
      <c r="G106" s="81">
        <f t="shared" si="7"/>
        <v>21</v>
      </c>
      <c r="H106" s="234"/>
      <c r="I106" s="93">
        <f t="shared" si="8"/>
        <v>21</v>
      </c>
      <c r="J106" s="94"/>
      <c r="K106" s="93">
        <f t="shared" si="9"/>
        <v>21</v>
      </c>
      <c r="L106" s="74"/>
      <c r="M106" s="84" t="str">
        <f t="shared" si="10"/>
        <v>Juin</v>
      </c>
      <c r="N106" s="43" t="str">
        <f t="shared" si="11"/>
        <v>oui</v>
      </c>
      <c r="O106" s="123" t="s">
        <v>295</v>
      </c>
      <c r="P106" s="123" t="s">
        <v>296</v>
      </c>
      <c r="Q106" s="155"/>
      <c r="R106" s="234"/>
    </row>
    <row r="107" spans="1:18" s="43" customFormat="1" ht="21">
      <c r="A107" s="79">
        <v>100</v>
      </c>
      <c r="B107" s="123" t="s">
        <v>297</v>
      </c>
      <c r="C107" s="123" t="s">
        <v>298</v>
      </c>
      <c r="D107" s="127">
        <v>12</v>
      </c>
      <c r="E107" s="234">
        <v>8</v>
      </c>
      <c r="F107" s="80">
        <f t="shared" si="6"/>
        <v>10</v>
      </c>
      <c r="G107" s="81">
        <f t="shared" si="7"/>
        <v>20</v>
      </c>
      <c r="H107" s="234"/>
      <c r="I107" s="93">
        <f t="shared" si="8"/>
        <v>20</v>
      </c>
      <c r="J107" s="94"/>
      <c r="K107" s="93">
        <f t="shared" si="9"/>
        <v>20</v>
      </c>
      <c r="L107" s="74"/>
      <c r="M107" s="84" t="str">
        <f t="shared" si="10"/>
        <v>Juin</v>
      </c>
      <c r="N107" s="43" t="str">
        <f t="shared" si="11"/>
        <v>oui</v>
      </c>
      <c r="O107" s="123" t="s">
        <v>297</v>
      </c>
      <c r="P107" s="123" t="s">
        <v>298</v>
      </c>
      <c r="Q107" s="155"/>
      <c r="R107" s="234"/>
    </row>
    <row r="108" spans="1:18" s="43" customFormat="1" ht="18.75">
      <c r="A108" s="79">
        <v>101</v>
      </c>
      <c r="B108" s="124" t="s">
        <v>299</v>
      </c>
      <c r="C108" s="124" t="s">
        <v>300</v>
      </c>
      <c r="D108" s="132"/>
      <c r="E108" s="132"/>
      <c r="F108" s="80">
        <f t="shared" si="6"/>
        <v>0</v>
      </c>
      <c r="G108" s="81">
        <f t="shared" si="7"/>
        <v>0</v>
      </c>
      <c r="H108" s="119"/>
      <c r="I108" s="93">
        <f t="shared" si="8"/>
        <v>0</v>
      </c>
      <c r="J108" s="94"/>
      <c r="K108" s="93">
        <f t="shared" si="9"/>
        <v>0</v>
      </c>
      <c r="L108" s="74"/>
      <c r="M108" s="84" t="str">
        <f t="shared" si="10"/>
        <v>Juin</v>
      </c>
      <c r="N108" s="43" t="str">
        <f t="shared" si="11"/>
        <v>oui</v>
      </c>
      <c r="O108" s="123" t="s">
        <v>299</v>
      </c>
      <c r="P108" s="123" t="s">
        <v>300</v>
      </c>
      <c r="Q108" s="155"/>
      <c r="R108" s="119"/>
    </row>
    <row r="109" spans="1:18" s="43" customFormat="1" ht="31.5">
      <c r="A109" s="79">
        <v>102</v>
      </c>
      <c r="B109" s="123" t="s">
        <v>301</v>
      </c>
      <c r="C109" s="123" t="s">
        <v>302</v>
      </c>
      <c r="D109" s="127">
        <v>10</v>
      </c>
      <c r="E109" s="234">
        <v>10</v>
      </c>
      <c r="F109" s="80">
        <f t="shared" si="6"/>
        <v>10</v>
      </c>
      <c r="G109" s="81">
        <f t="shared" si="7"/>
        <v>20</v>
      </c>
      <c r="H109" s="234"/>
      <c r="I109" s="93">
        <f t="shared" si="8"/>
        <v>20</v>
      </c>
      <c r="J109" s="94"/>
      <c r="K109" s="93">
        <f t="shared" si="9"/>
        <v>20</v>
      </c>
      <c r="L109" s="74"/>
      <c r="M109" s="84" t="str">
        <f t="shared" si="10"/>
        <v>Juin</v>
      </c>
      <c r="N109" s="43" t="str">
        <f t="shared" si="11"/>
        <v>oui</v>
      </c>
      <c r="O109" s="123" t="s">
        <v>301</v>
      </c>
      <c r="P109" s="123" t="s">
        <v>302</v>
      </c>
      <c r="Q109" s="155"/>
      <c r="R109" s="234"/>
    </row>
    <row r="110" spans="1:18" s="43" customFormat="1" ht="21">
      <c r="A110" s="79">
        <v>103</v>
      </c>
      <c r="B110" s="123" t="s">
        <v>303</v>
      </c>
      <c r="C110" s="123" t="s">
        <v>304</v>
      </c>
      <c r="D110" s="127">
        <v>11</v>
      </c>
      <c r="E110" s="234">
        <v>18</v>
      </c>
      <c r="F110" s="80">
        <f t="shared" si="6"/>
        <v>14.5</v>
      </c>
      <c r="G110" s="81">
        <f t="shared" si="7"/>
        <v>29</v>
      </c>
      <c r="H110" s="234"/>
      <c r="I110" s="93">
        <f t="shared" si="8"/>
        <v>29</v>
      </c>
      <c r="J110" s="94"/>
      <c r="K110" s="93">
        <f t="shared" si="9"/>
        <v>29</v>
      </c>
      <c r="L110" s="74"/>
      <c r="M110" s="84" t="str">
        <f t="shared" si="10"/>
        <v>Juin</v>
      </c>
      <c r="N110" s="43" t="str">
        <f t="shared" si="11"/>
        <v>oui</v>
      </c>
      <c r="O110" s="123" t="s">
        <v>303</v>
      </c>
      <c r="P110" s="123" t="s">
        <v>304</v>
      </c>
      <c r="Q110" s="155"/>
      <c r="R110" s="234"/>
    </row>
    <row r="111" spans="1:18" s="95" customFormat="1" ht="21">
      <c r="A111" s="79">
        <v>104</v>
      </c>
      <c r="B111" s="123" t="s">
        <v>305</v>
      </c>
      <c r="C111" s="123" t="s">
        <v>306</v>
      </c>
      <c r="D111" s="126">
        <v>4</v>
      </c>
      <c r="E111" s="232">
        <v>14</v>
      </c>
      <c r="F111" s="80">
        <f t="shared" si="6"/>
        <v>9</v>
      </c>
      <c r="G111" s="81">
        <f t="shared" si="7"/>
        <v>18</v>
      </c>
      <c r="H111" s="233">
        <v>5</v>
      </c>
      <c r="I111" s="93">
        <f t="shared" si="8"/>
        <v>18</v>
      </c>
      <c r="J111" s="94"/>
      <c r="K111" s="93">
        <f t="shared" si="9"/>
        <v>18</v>
      </c>
      <c r="L111" s="74"/>
      <c r="M111" s="84" t="str">
        <f t="shared" si="10"/>
        <v>Synthèse</v>
      </c>
      <c r="N111" s="43" t="str">
        <f t="shared" si="11"/>
        <v>oui</v>
      </c>
      <c r="O111" s="123" t="s">
        <v>305</v>
      </c>
      <c r="P111" s="123" t="s">
        <v>306</v>
      </c>
      <c r="Q111" s="155" t="s">
        <v>1686</v>
      </c>
      <c r="R111" s="233">
        <v>5</v>
      </c>
    </row>
    <row r="112" spans="1:18" s="43" customFormat="1" ht="21">
      <c r="A112" s="79">
        <v>105</v>
      </c>
      <c r="B112" s="123" t="s">
        <v>307</v>
      </c>
      <c r="C112" s="123" t="s">
        <v>206</v>
      </c>
      <c r="D112" s="127">
        <v>6</v>
      </c>
      <c r="E112" s="232">
        <v>11</v>
      </c>
      <c r="F112" s="80">
        <f t="shared" si="6"/>
        <v>8.5</v>
      </c>
      <c r="G112" s="81">
        <f t="shared" si="7"/>
        <v>17</v>
      </c>
      <c r="H112" s="233">
        <v>0</v>
      </c>
      <c r="I112" s="93">
        <f t="shared" si="8"/>
        <v>17</v>
      </c>
      <c r="J112" s="94"/>
      <c r="K112" s="93">
        <f t="shared" si="9"/>
        <v>17</v>
      </c>
      <c r="L112" s="74"/>
      <c r="M112" s="84" t="str">
        <f t="shared" si="10"/>
        <v>Synthèse</v>
      </c>
      <c r="N112" s="43" t="str">
        <f t="shared" si="11"/>
        <v>oui</v>
      </c>
      <c r="O112" s="123" t="s">
        <v>307</v>
      </c>
      <c r="P112" s="123" t="s">
        <v>206</v>
      </c>
      <c r="Q112" s="155" t="s">
        <v>1655</v>
      </c>
      <c r="R112" s="233">
        <v>0</v>
      </c>
    </row>
    <row r="113" spans="1:18" s="43" customFormat="1" ht="21">
      <c r="A113" s="79">
        <v>106</v>
      </c>
      <c r="B113" s="123" t="s">
        <v>308</v>
      </c>
      <c r="C113" s="123" t="s">
        <v>309</v>
      </c>
      <c r="D113" s="126">
        <v>8</v>
      </c>
      <c r="E113" s="232">
        <v>12.25</v>
      </c>
      <c r="F113" s="80">
        <f t="shared" si="6"/>
        <v>10.125</v>
      </c>
      <c r="G113" s="81">
        <f t="shared" si="7"/>
        <v>20.25</v>
      </c>
      <c r="H113" s="232"/>
      <c r="I113" s="93">
        <f t="shared" si="8"/>
        <v>20.25</v>
      </c>
      <c r="J113" s="94"/>
      <c r="K113" s="93">
        <f t="shared" si="9"/>
        <v>20.25</v>
      </c>
      <c r="L113" s="74"/>
      <c r="M113" s="84" t="str">
        <f t="shared" si="10"/>
        <v>Juin</v>
      </c>
      <c r="N113" s="43" t="str">
        <f t="shared" si="11"/>
        <v>oui</v>
      </c>
      <c r="O113" s="123" t="s">
        <v>308</v>
      </c>
      <c r="P113" s="123" t="s">
        <v>309</v>
      </c>
      <c r="Q113" s="155"/>
      <c r="R113" s="232"/>
    </row>
    <row r="114" spans="1:18" s="43" customFormat="1" ht="21">
      <c r="A114" s="79">
        <v>107</v>
      </c>
      <c r="B114" s="123" t="s">
        <v>310</v>
      </c>
      <c r="C114" s="123" t="s">
        <v>311</v>
      </c>
      <c r="D114" s="126">
        <v>12</v>
      </c>
      <c r="E114" s="232">
        <v>11.75</v>
      </c>
      <c r="F114" s="80">
        <f t="shared" si="6"/>
        <v>11.875</v>
      </c>
      <c r="G114" s="81">
        <f t="shared" si="7"/>
        <v>23.75</v>
      </c>
      <c r="H114" s="232"/>
      <c r="I114" s="93">
        <f t="shared" si="8"/>
        <v>23.75</v>
      </c>
      <c r="J114" s="94"/>
      <c r="K114" s="93">
        <f t="shared" si="9"/>
        <v>23.75</v>
      </c>
      <c r="L114" s="74"/>
      <c r="M114" s="84" t="str">
        <f t="shared" si="10"/>
        <v>Juin</v>
      </c>
      <c r="N114" s="43" t="str">
        <f t="shared" si="11"/>
        <v>oui</v>
      </c>
      <c r="O114" s="123" t="s">
        <v>310</v>
      </c>
      <c r="P114" s="123" t="s">
        <v>311</v>
      </c>
      <c r="Q114" s="155"/>
      <c r="R114" s="232"/>
    </row>
    <row r="115" spans="1:18" s="43" customFormat="1" ht="21">
      <c r="A115" s="79">
        <v>108</v>
      </c>
      <c r="B115" s="123" t="s">
        <v>312</v>
      </c>
      <c r="C115" s="123" t="s">
        <v>313</v>
      </c>
      <c r="D115" s="126">
        <v>7</v>
      </c>
      <c r="E115" s="233">
        <v>12.75</v>
      </c>
      <c r="F115" s="80">
        <f t="shared" si="6"/>
        <v>9.875</v>
      </c>
      <c r="G115" s="81">
        <f t="shared" si="7"/>
        <v>19.75</v>
      </c>
      <c r="H115" s="233">
        <v>5</v>
      </c>
      <c r="I115" s="93">
        <f t="shared" si="8"/>
        <v>19.75</v>
      </c>
      <c r="J115" s="94"/>
      <c r="K115" s="93">
        <f t="shared" si="9"/>
        <v>19.75</v>
      </c>
      <c r="L115" s="74"/>
      <c r="M115" s="84" t="str">
        <f t="shared" si="10"/>
        <v>Synthèse</v>
      </c>
      <c r="N115" s="43" t="str">
        <f t="shared" si="11"/>
        <v>oui</v>
      </c>
      <c r="O115" s="123" t="s">
        <v>312</v>
      </c>
      <c r="P115" s="123" t="s">
        <v>313</v>
      </c>
      <c r="Q115" s="155" t="s">
        <v>1669</v>
      </c>
      <c r="R115" s="233">
        <v>5</v>
      </c>
    </row>
    <row r="116" spans="1:18" s="43" customFormat="1" ht="21">
      <c r="A116" s="79">
        <v>109</v>
      </c>
      <c r="B116" s="123" t="s">
        <v>314</v>
      </c>
      <c r="C116" s="123" t="s">
        <v>315</v>
      </c>
      <c r="D116" s="126">
        <v>2</v>
      </c>
      <c r="E116" s="232">
        <v>6</v>
      </c>
      <c r="F116" s="80">
        <f t="shared" si="6"/>
        <v>4</v>
      </c>
      <c r="G116" s="81">
        <f t="shared" si="7"/>
        <v>8</v>
      </c>
      <c r="H116" s="233">
        <v>5</v>
      </c>
      <c r="I116" s="93">
        <f t="shared" si="8"/>
        <v>10</v>
      </c>
      <c r="J116" s="94"/>
      <c r="K116" s="93">
        <f t="shared" si="9"/>
        <v>10</v>
      </c>
      <c r="L116" s="74"/>
      <c r="M116" s="84" t="str">
        <f t="shared" si="10"/>
        <v>Synthèse</v>
      </c>
      <c r="N116" s="43" t="str">
        <f t="shared" si="11"/>
        <v>oui</v>
      </c>
      <c r="O116" s="123" t="s">
        <v>314</v>
      </c>
      <c r="P116" s="123" t="s">
        <v>315</v>
      </c>
      <c r="Q116" s="155" t="s">
        <v>1621</v>
      </c>
      <c r="R116" s="233">
        <v>5</v>
      </c>
    </row>
    <row r="117" spans="1:18" s="43" customFormat="1" ht="21">
      <c r="A117" s="79">
        <v>110</v>
      </c>
      <c r="B117" s="123" t="s">
        <v>316</v>
      </c>
      <c r="C117" s="123" t="s">
        <v>317</v>
      </c>
      <c r="D117" s="127">
        <v>16</v>
      </c>
      <c r="E117" s="232">
        <v>12.75</v>
      </c>
      <c r="F117" s="80">
        <f t="shared" si="6"/>
        <v>14.375</v>
      </c>
      <c r="G117" s="81">
        <f t="shared" si="7"/>
        <v>28.75</v>
      </c>
      <c r="H117" s="232"/>
      <c r="I117" s="93">
        <f t="shared" si="8"/>
        <v>28.75</v>
      </c>
      <c r="J117" s="94"/>
      <c r="K117" s="93">
        <f t="shared" si="9"/>
        <v>28.75</v>
      </c>
      <c r="L117" s="74"/>
      <c r="M117" s="84" t="str">
        <f t="shared" si="10"/>
        <v>Juin</v>
      </c>
      <c r="N117" s="43" t="str">
        <f t="shared" si="11"/>
        <v>oui</v>
      </c>
      <c r="O117" s="123" t="s">
        <v>316</v>
      </c>
      <c r="P117" s="123" t="s">
        <v>317</v>
      </c>
      <c r="Q117" s="155"/>
      <c r="R117" s="232"/>
    </row>
    <row r="118" spans="1:18" s="43" customFormat="1" ht="21">
      <c r="A118" s="79">
        <v>111</v>
      </c>
      <c r="B118" s="123" t="s">
        <v>318</v>
      </c>
      <c r="C118" s="123" t="s">
        <v>43</v>
      </c>
      <c r="D118" s="126">
        <v>7</v>
      </c>
      <c r="E118" s="232">
        <v>10.75</v>
      </c>
      <c r="F118" s="80">
        <f t="shared" si="6"/>
        <v>8.875</v>
      </c>
      <c r="G118" s="81">
        <f t="shared" si="7"/>
        <v>17.75</v>
      </c>
      <c r="H118" s="232"/>
      <c r="I118" s="93">
        <f t="shared" si="8"/>
        <v>17.75</v>
      </c>
      <c r="J118" s="94"/>
      <c r="K118" s="93">
        <f t="shared" si="9"/>
        <v>17.75</v>
      </c>
      <c r="L118" s="74"/>
      <c r="M118" s="84" t="str">
        <f t="shared" si="10"/>
        <v>Juin</v>
      </c>
      <c r="N118" s="43" t="str">
        <f t="shared" si="11"/>
        <v>oui</v>
      </c>
      <c r="O118" s="123" t="s">
        <v>318</v>
      </c>
      <c r="P118" s="123" t="s">
        <v>43</v>
      </c>
      <c r="Q118" s="155"/>
      <c r="R118" s="232"/>
    </row>
    <row r="119" spans="1:18" s="43" customFormat="1" ht="21">
      <c r="A119" s="79">
        <v>112</v>
      </c>
      <c r="B119" s="123" t="s">
        <v>319</v>
      </c>
      <c r="C119" s="123" t="s">
        <v>320</v>
      </c>
      <c r="D119" s="126">
        <v>8</v>
      </c>
      <c r="E119" s="232">
        <v>9.5</v>
      </c>
      <c r="F119" s="80">
        <f t="shared" si="6"/>
        <v>8.75</v>
      </c>
      <c r="G119" s="81">
        <f t="shared" si="7"/>
        <v>17.5</v>
      </c>
      <c r="H119" s="233">
        <v>10</v>
      </c>
      <c r="I119" s="93">
        <f t="shared" si="8"/>
        <v>20</v>
      </c>
      <c r="J119" s="94"/>
      <c r="K119" s="93">
        <f t="shared" si="9"/>
        <v>20</v>
      </c>
      <c r="L119" s="74"/>
      <c r="M119" s="84" t="str">
        <f t="shared" si="10"/>
        <v>Synthèse</v>
      </c>
      <c r="N119" s="43" t="str">
        <f t="shared" si="11"/>
        <v>oui</v>
      </c>
      <c r="O119" s="123" t="s">
        <v>319</v>
      </c>
      <c r="P119" s="123" t="s">
        <v>320</v>
      </c>
      <c r="Q119" s="155" t="s">
        <v>1694</v>
      </c>
      <c r="R119" s="233">
        <v>5</v>
      </c>
    </row>
    <row r="120" spans="1:18" s="43" customFormat="1" ht="18.75">
      <c r="A120" s="79">
        <v>113</v>
      </c>
      <c r="B120" s="123" t="s">
        <v>321</v>
      </c>
      <c r="C120" s="123" t="s">
        <v>322</v>
      </c>
      <c r="D120" s="132"/>
      <c r="E120" s="132"/>
      <c r="F120" s="80">
        <f t="shared" si="6"/>
        <v>0</v>
      </c>
      <c r="G120" s="81">
        <f t="shared" si="7"/>
        <v>0</v>
      </c>
      <c r="H120" s="119"/>
      <c r="I120" s="93">
        <f t="shared" si="8"/>
        <v>0</v>
      </c>
      <c r="J120" s="94"/>
      <c r="K120" s="93">
        <f t="shared" si="9"/>
        <v>0</v>
      </c>
      <c r="L120" s="74"/>
      <c r="M120" s="84" t="str">
        <f t="shared" si="10"/>
        <v>Juin</v>
      </c>
      <c r="N120" s="43" t="str">
        <f t="shared" si="11"/>
        <v>oui</v>
      </c>
      <c r="O120" s="123" t="s">
        <v>321</v>
      </c>
      <c r="P120" s="123" t="s">
        <v>322</v>
      </c>
      <c r="Q120" s="155"/>
      <c r="R120" s="119"/>
    </row>
    <row r="121" spans="1:18" s="43" customFormat="1" ht="21">
      <c r="A121" s="79">
        <v>114</v>
      </c>
      <c r="B121" s="123" t="s">
        <v>323</v>
      </c>
      <c r="C121" s="123" t="s">
        <v>324</v>
      </c>
      <c r="D121" s="127">
        <v>7</v>
      </c>
      <c r="E121" s="235">
        <v>5</v>
      </c>
      <c r="F121" s="80">
        <f t="shared" si="6"/>
        <v>6</v>
      </c>
      <c r="G121" s="81">
        <f t="shared" si="7"/>
        <v>12</v>
      </c>
      <c r="H121" s="233">
        <v>5</v>
      </c>
      <c r="I121" s="93">
        <f t="shared" si="8"/>
        <v>12</v>
      </c>
      <c r="J121" s="94"/>
      <c r="K121" s="93">
        <f t="shared" si="9"/>
        <v>12</v>
      </c>
      <c r="L121" s="74"/>
      <c r="M121" s="84" t="str">
        <f t="shared" si="10"/>
        <v>Synthèse</v>
      </c>
      <c r="N121" s="43" t="str">
        <f t="shared" si="11"/>
        <v>oui</v>
      </c>
      <c r="O121" s="123" t="s">
        <v>323</v>
      </c>
      <c r="P121" s="123" t="s">
        <v>324</v>
      </c>
      <c r="Q121" s="155" t="s">
        <v>1631</v>
      </c>
      <c r="R121" s="233">
        <v>5</v>
      </c>
    </row>
    <row r="122" spans="1:18" s="43" customFormat="1" ht="21">
      <c r="A122" s="79">
        <v>115</v>
      </c>
      <c r="B122" s="123" t="s">
        <v>325</v>
      </c>
      <c r="C122" s="123" t="s">
        <v>326</v>
      </c>
      <c r="D122" s="126">
        <v>8</v>
      </c>
      <c r="E122" s="232">
        <v>15.75</v>
      </c>
      <c r="F122" s="80">
        <f t="shared" si="6"/>
        <v>11.875</v>
      </c>
      <c r="G122" s="81">
        <f t="shared" si="7"/>
        <v>23.75</v>
      </c>
      <c r="H122" s="232"/>
      <c r="I122" s="93">
        <f t="shared" si="8"/>
        <v>23.75</v>
      </c>
      <c r="J122" s="94"/>
      <c r="K122" s="93">
        <f t="shared" si="9"/>
        <v>23.75</v>
      </c>
      <c r="L122" s="74"/>
      <c r="M122" s="84" t="str">
        <f t="shared" si="10"/>
        <v>Juin</v>
      </c>
      <c r="N122" s="43" t="str">
        <f t="shared" si="11"/>
        <v>oui</v>
      </c>
      <c r="O122" s="123" t="s">
        <v>325</v>
      </c>
      <c r="P122" s="123" t="s">
        <v>326</v>
      </c>
      <c r="Q122" s="155"/>
      <c r="R122" s="232"/>
    </row>
    <row r="123" spans="1:18" s="43" customFormat="1" ht="21">
      <c r="A123" s="79">
        <v>116</v>
      </c>
      <c r="B123" s="123" t="s">
        <v>327</v>
      </c>
      <c r="C123" s="123" t="s">
        <v>328</v>
      </c>
      <c r="D123" s="126">
        <v>8</v>
      </c>
      <c r="E123" s="232">
        <v>6</v>
      </c>
      <c r="F123" s="80">
        <f t="shared" si="6"/>
        <v>7</v>
      </c>
      <c r="G123" s="81">
        <f t="shared" si="7"/>
        <v>14</v>
      </c>
      <c r="H123" s="233">
        <v>11</v>
      </c>
      <c r="I123" s="93">
        <f t="shared" si="8"/>
        <v>22</v>
      </c>
      <c r="J123" s="94"/>
      <c r="K123" s="93">
        <f t="shared" si="9"/>
        <v>22</v>
      </c>
      <c r="L123" s="74"/>
      <c r="M123" s="84" t="str">
        <f t="shared" si="10"/>
        <v>Synthèse</v>
      </c>
      <c r="N123" s="43" t="str">
        <f t="shared" si="11"/>
        <v>oui</v>
      </c>
      <c r="O123" s="123" t="s">
        <v>327</v>
      </c>
      <c r="P123" s="123" t="s">
        <v>328</v>
      </c>
      <c r="Q123" s="155" t="s">
        <v>1689</v>
      </c>
      <c r="R123" s="233">
        <v>8.5</v>
      </c>
    </row>
    <row r="124" spans="1:18" s="43" customFormat="1" ht="31.5">
      <c r="A124" s="79">
        <v>117</v>
      </c>
      <c r="B124" s="123" t="s">
        <v>329</v>
      </c>
      <c r="C124" s="123" t="s">
        <v>330</v>
      </c>
      <c r="D124" s="127">
        <v>4</v>
      </c>
      <c r="E124" s="233">
        <v>10.75</v>
      </c>
      <c r="F124" s="80">
        <f t="shared" si="6"/>
        <v>7.375</v>
      </c>
      <c r="G124" s="81">
        <f t="shared" si="7"/>
        <v>14.75</v>
      </c>
      <c r="H124" s="233">
        <v>1</v>
      </c>
      <c r="I124" s="93">
        <f t="shared" si="8"/>
        <v>14.75</v>
      </c>
      <c r="J124" s="94"/>
      <c r="K124" s="93">
        <f t="shared" si="9"/>
        <v>14.75</v>
      </c>
      <c r="L124" s="74"/>
      <c r="M124" s="84" t="str">
        <f t="shared" si="10"/>
        <v>Synthèse</v>
      </c>
      <c r="N124" s="43" t="str">
        <f t="shared" si="11"/>
        <v>oui</v>
      </c>
      <c r="O124" s="123" t="s">
        <v>329</v>
      </c>
      <c r="P124" s="123" t="s">
        <v>330</v>
      </c>
      <c r="Q124" s="155" t="s">
        <v>1673</v>
      </c>
      <c r="R124" s="233">
        <v>1</v>
      </c>
    </row>
    <row r="125" spans="1:18" s="43" customFormat="1" ht="21">
      <c r="A125" s="79">
        <v>118</v>
      </c>
      <c r="B125" s="123" t="s">
        <v>331</v>
      </c>
      <c r="C125" s="123" t="s">
        <v>332</v>
      </c>
      <c r="D125" s="126">
        <v>4</v>
      </c>
      <c r="E125" s="232">
        <v>17</v>
      </c>
      <c r="F125" s="80">
        <f t="shared" si="6"/>
        <v>10.5</v>
      </c>
      <c r="G125" s="81">
        <f t="shared" si="7"/>
        <v>21</v>
      </c>
      <c r="H125" s="232"/>
      <c r="I125" s="93">
        <f t="shared" si="8"/>
        <v>21</v>
      </c>
      <c r="J125" s="94"/>
      <c r="K125" s="93">
        <f t="shared" si="9"/>
        <v>21</v>
      </c>
      <c r="L125" s="74"/>
      <c r="M125" s="84" t="str">
        <f t="shared" si="10"/>
        <v>Juin</v>
      </c>
      <c r="N125" s="43" t="str">
        <f t="shared" si="11"/>
        <v>oui</v>
      </c>
      <c r="O125" s="123" t="s">
        <v>331</v>
      </c>
      <c r="P125" s="123" t="s">
        <v>332</v>
      </c>
      <c r="Q125" s="155"/>
      <c r="R125" s="232"/>
    </row>
    <row r="126" spans="1:18" s="43" customFormat="1" ht="21">
      <c r="A126" s="79">
        <v>119</v>
      </c>
      <c r="B126" s="123" t="s">
        <v>74</v>
      </c>
      <c r="C126" s="123" t="s">
        <v>333</v>
      </c>
      <c r="D126" s="127">
        <v>7</v>
      </c>
      <c r="E126" s="232">
        <v>8.5</v>
      </c>
      <c r="F126" s="80">
        <f t="shared" si="6"/>
        <v>7.75</v>
      </c>
      <c r="G126" s="81">
        <f t="shared" si="7"/>
        <v>15.5</v>
      </c>
      <c r="H126" s="233">
        <v>1</v>
      </c>
      <c r="I126" s="93">
        <f t="shared" si="8"/>
        <v>15.5</v>
      </c>
      <c r="J126" s="94"/>
      <c r="K126" s="93">
        <f t="shared" si="9"/>
        <v>15.5</v>
      </c>
      <c r="L126" s="74"/>
      <c r="M126" s="84" t="str">
        <f t="shared" si="10"/>
        <v>Synthèse</v>
      </c>
      <c r="N126" s="43" t="str">
        <f t="shared" si="11"/>
        <v>oui</v>
      </c>
      <c r="O126" s="123" t="s">
        <v>74</v>
      </c>
      <c r="P126" s="123" t="s">
        <v>333</v>
      </c>
      <c r="Q126" s="155" t="s">
        <v>1693</v>
      </c>
      <c r="R126" s="233">
        <v>1</v>
      </c>
    </row>
    <row r="127" spans="1:18" s="43" customFormat="1" ht="21">
      <c r="A127" s="79">
        <v>120</v>
      </c>
      <c r="B127" s="123" t="s">
        <v>334</v>
      </c>
      <c r="C127" s="123" t="s">
        <v>73</v>
      </c>
      <c r="D127" s="133">
        <v>9</v>
      </c>
      <c r="E127" s="233">
        <v>5</v>
      </c>
      <c r="F127" s="80">
        <f t="shared" si="6"/>
        <v>7</v>
      </c>
      <c r="G127" s="81">
        <f t="shared" si="7"/>
        <v>14</v>
      </c>
      <c r="H127" s="233">
        <v>5</v>
      </c>
      <c r="I127" s="93">
        <f t="shared" si="8"/>
        <v>14</v>
      </c>
      <c r="J127" s="94"/>
      <c r="K127" s="93">
        <f t="shared" si="9"/>
        <v>14</v>
      </c>
      <c r="L127" s="74"/>
      <c r="M127" s="84" t="str">
        <f t="shared" si="10"/>
        <v>Synthèse</v>
      </c>
      <c r="N127" s="43" t="str">
        <f t="shared" si="11"/>
        <v>oui</v>
      </c>
      <c r="O127" s="123" t="s">
        <v>334</v>
      </c>
      <c r="P127" s="123" t="s">
        <v>73</v>
      </c>
      <c r="Q127" s="155" t="s">
        <v>1644</v>
      </c>
      <c r="R127" s="233">
        <v>5</v>
      </c>
    </row>
    <row r="128" spans="1:18" s="43" customFormat="1" ht="31.5">
      <c r="A128" s="79">
        <v>121</v>
      </c>
      <c r="B128" s="123" t="s">
        <v>335</v>
      </c>
      <c r="C128" s="123" t="s">
        <v>45</v>
      </c>
      <c r="D128" s="127">
        <v>2</v>
      </c>
      <c r="E128" s="236">
        <v>11.5</v>
      </c>
      <c r="F128" s="80">
        <f t="shared" si="6"/>
        <v>6.75</v>
      </c>
      <c r="G128" s="81">
        <f t="shared" si="7"/>
        <v>13.5</v>
      </c>
      <c r="H128" s="316"/>
      <c r="I128" s="93">
        <f t="shared" si="8"/>
        <v>13.5</v>
      </c>
      <c r="J128" s="94"/>
      <c r="K128" s="93">
        <f t="shared" si="9"/>
        <v>13.5</v>
      </c>
      <c r="L128" s="74"/>
      <c r="M128" s="84" t="str">
        <f t="shared" si="10"/>
        <v>Juin</v>
      </c>
      <c r="N128" s="43" t="str">
        <f t="shared" si="11"/>
        <v>oui</v>
      </c>
      <c r="O128" s="123" t="s">
        <v>335</v>
      </c>
      <c r="P128" s="123" t="s">
        <v>45</v>
      </c>
      <c r="Q128" s="155"/>
      <c r="R128" s="316"/>
    </row>
    <row r="129" spans="1:18" s="43" customFormat="1" ht="21">
      <c r="A129" s="79">
        <v>122</v>
      </c>
      <c r="B129" s="123" t="s">
        <v>336</v>
      </c>
      <c r="C129" s="123" t="s">
        <v>337</v>
      </c>
      <c r="D129" s="126">
        <v>8</v>
      </c>
      <c r="E129" s="233">
        <v>14.25</v>
      </c>
      <c r="F129" s="80">
        <f t="shared" si="6"/>
        <v>11.125</v>
      </c>
      <c r="G129" s="81">
        <f t="shared" si="7"/>
        <v>22.25</v>
      </c>
      <c r="H129" s="233"/>
      <c r="I129" s="93">
        <f t="shared" si="8"/>
        <v>22.25</v>
      </c>
      <c r="J129" s="94"/>
      <c r="K129" s="93">
        <f t="shared" si="9"/>
        <v>22.25</v>
      </c>
      <c r="L129" s="74"/>
      <c r="M129" s="84" t="str">
        <f t="shared" si="10"/>
        <v>Juin</v>
      </c>
      <c r="N129" s="43" t="str">
        <f t="shared" si="11"/>
        <v>oui</v>
      </c>
      <c r="O129" s="123" t="s">
        <v>336</v>
      </c>
      <c r="P129" s="123" t="s">
        <v>337</v>
      </c>
      <c r="Q129" s="155"/>
      <c r="R129" s="233"/>
    </row>
    <row r="130" spans="1:18" s="43" customFormat="1" ht="21">
      <c r="A130" s="79">
        <v>123</v>
      </c>
      <c r="B130" s="123" t="s">
        <v>338</v>
      </c>
      <c r="C130" s="123" t="s">
        <v>339</v>
      </c>
      <c r="D130" s="126">
        <v>6</v>
      </c>
      <c r="E130" s="233">
        <v>13</v>
      </c>
      <c r="F130" s="80">
        <f t="shared" si="6"/>
        <v>9.5</v>
      </c>
      <c r="G130" s="81">
        <f t="shared" si="7"/>
        <v>19</v>
      </c>
      <c r="H130" s="233">
        <v>5</v>
      </c>
      <c r="I130" s="93">
        <f t="shared" si="8"/>
        <v>19</v>
      </c>
      <c r="J130" s="94"/>
      <c r="K130" s="93">
        <f t="shared" si="9"/>
        <v>19</v>
      </c>
      <c r="L130" s="74"/>
      <c r="M130" s="84" t="str">
        <f t="shared" si="10"/>
        <v>Synthèse</v>
      </c>
      <c r="N130" s="43" t="str">
        <f t="shared" si="11"/>
        <v>oui</v>
      </c>
      <c r="O130" s="123" t="s">
        <v>338</v>
      </c>
      <c r="P130" s="123" t="s">
        <v>339</v>
      </c>
      <c r="Q130" s="155" t="s">
        <v>1687</v>
      </c>
      <c r="R130" s="233">
        <v>5</v>
      </c>
    </row>
    <row r="131" spans="1:18" s="43" customFormat="1" ht="31.5">
      <c r="A131" s="79">
        <v>124</v>
      </c>
      <c r="B131" s="123" t="s">
        <v>340</v>
      </c>
      <c r="C131" s="123" t="s">
        <v>341</v>
      </c>
      <c r="D131" s="127">
        <v>1</v>
      </c>
      <c r="E131" s="234">
        <v>5</v>
      </c>
      <c r="F131" s="80">
        <f t="shared" si="6"/>
        <v>3</v>
      </c>
      <c r="G131" s="81">
        <f t="shared" si="7"/>
        <v>6</v>
      </c>
      <c r="H131" s="233">
        <v>5</v>
      </c>
      <c r="I131" s="93">
        <f t="shared" si="8"/>
        <v>10</v>
      </c>
      <c r="J131" s="94"/>
      <c r="K131" s="93">
        <f t="shared" si="9"/>
        <v>10</v>
      </c>
      <c r="L131" s="74"/>
      <c r="M131" s="84" t="str">
        <f t="shared" si="10"/>
        <v>Synthèse</v>
      </c>
      <c r="N131" s="43" t="str">
        <f t="shared" si="11"/>
        <v>oui</v>
      </c>
      <c r="O131" s="123" t="s">
        <v>340</v>
      </c>
      <c r="P131" s="123" t="s">
        <v>341</v>
      </c>
      <c r="Q131" s="155" t="s">
        <v>1611</v>
      </c>
      <c r="R131" s="233">
        <v>5</v>
      </c>
    </row>
    <row r="132" spans="1:18" s="43" customFormat="1" ht="21">
      <c r="A132" s="79">
        <v>125</v>
      </c>
      <c r="B132" s="123" t="s">
        <v>342</v>
      </c>
      <c r="C132" s="123" t="s">
        <v>343</v>
      </c>
      <c r="D132" s="127">
        <v>11</v>
      </c>
      <c r="E132" s="233">
        <v>9</v>
      </c>
      <c r="F132" s="80">
        <f t="shared" si="6"/>
        <v>10</v>
      </c>
      <c r="G132" s="81">
        <f t="shared" si="7"/>
        <v>20</v>
      </c>
      <c r="H132" s="233"/>
      <c r="I132" s="93">
        <f t="shared" si="8"/>
        <v>20</v>
      </c>
      <c r="J132" s="94"/>
      <c r="K132" s="93">
        <f t="shared" si="9"/>
        <v>20</v>
      </c>
      <c r="L132" s="74"/>
      <c r="M132" s="84" t="str">
        <f t="shared" si="10"/>
        <v>Juin</v>
      </c>
      <c r="N132" s="43" t="str">
        <f t="shared" si="11"/>
        <v>oui</v>
      </c>
      <c r="O132" s="123" t="s">
        <v>342</v>
      </c>
      <c r="P132" s="123" t="s">
        <v>343</v>
      </c>
      <c r="Q132" s="155"/>
      <c r="R132" s="233"/>
    </row>
    <row r="133" spans="1:18" s="43" customFormat="1" ht="21">
      <c r="A133" s="79">
        <v>126</v>
      </c>
      <c r="B133" s="123" t="s">
        <v>344</v>
      </c>
      <c r="C133" s="123" t="s">
        <v>345</v>
      </c>
      <c r="D133" s="127">
        <v>1</v>
      </c>
      <c r="E133" s="232">
        <v>12</v>
      </c>
      <c r="F133" s="80">
        <f t="shared" si="6"/>
        <v>6.5</v>
      </c>
      <c r="G133" s="81">
        <f t="shared" si="7"/>
        <v>13</v>
      </c>
      <c r="H133" s="233">
        <v>12</v>
      </c>
      <c r="I133" s="93">
        <f t="shared" si="8"/>
        <v>24</v>
      </c>
      <c r="J133" s="94"/>
      <c r="K133" s="93">
        <f t="shared" si="9"/>
        <v>24</v>
      </c>
      <c r="L133" s="74"/>
      <c r="M133" s="84" t="str">
        <f t="shared" si="10"/>
        <v>Synthèse</v>
      </c>
      <c r="N133" s="43" t="str">
        <f t="shared" si="11"/>
        <v>oui</v>
      </c>
      <c r="O133" s="123" t="s">
        <v>344</v>
      </c>
      <c r="P133" s="123" t="s">
        <v>345</v>
      </c>
      <c r="Q133" s="155" t="s">
        <v>1624</v>
      </c>
      <c r="R133" s="233">
        <v>10</v>
      </c>
    </row>
    <row r="134" spans="1:18" s="43" customFormat="1" ht="21">
      <c r="A134" s="79">
        <v>127</v>
      </c>
      <c r="B134" s="123" t="s">
        <v>346</v>
      </c>
      <c r="C134" s="123" t="s">
        <v>88</v>
      </c>
      <c r="D134" s="129">
        <v>11</v>
      </c>
      <c r="E134" s="233">
        <v>11</v>
      </c>
      <c r="F134" s="80">
        <f t="shared" si="6"/>
        <v>11</v>
      </c>
      <c r="G134" s="81">
        <f t="shared" si="7"/>
        <v>22</v>
      </c>
      <c r="H134" s="233"/>
      <c r="I134" s="93">
        <f t="shared" si="8"/>
        <v>22</v>
      </c>
      <c r="J134" s="94"/>
      <c r="K134" s="93">
        <f t="shared" si="9"/>
        <v>22</v>
      </c>
      <c r="L134" s="74"/>
      <c r="M134" s="84" t="str">
        <f t="shared" si="10"/>
        <v>Juin</v>
      </c>
      <c r="N134" s="43" t="str">
        <f t="shared" si="11"/>
        <v>oui</v>
      </c>
      <c r="O134" s="123" t="s">
        <v>346</v>
      </c>
      <c r="P134" s="123" t="s">
        <v>88</v>
      </c>
      <c r="Q134" s="155"/>
      <c r="R134" s="233"/>
    </row>
    <row r="135" spans="1:18" s="43" customFormat="1" ht="21">
      <c r="A135" s="79">
        <v>128</v>
      </c>
      <c r="B135" s="123" t="s">
        <v>347</v>
      </c>
      <c r="C135" s="123" t="s">
        <v>52</v>
      </c>
      <c r="D135" s="126">
        <v>2</v>
      </c>
      <c r="E135" s="232">
        <v>12.75</v>
      </c>
      <c r="F135" s="80">
        <f t="shared" si="6"/>
        <v>7.375</v>
      </c>
      <c r="G135" s="81">
        <f t="shared" si="7"/>
        <v>14.75</v>
      </c>
      <c r="H135" s="232"/>
      <c r="I135" s="93">
        <f t="shared" si="8"/>
        <v>14.75</v>
      </c>
      <c r="J135" s="94"/>
      <c r="K135" s="93">
        <f t="shared" si="9"/>
        <v>14.75</v>
      </c>
      <c r="L135" s="74"/>
      <c r="M135" s="84" t="str">
        <f t="shared" si="10"/>
        <v>Juin</v>
      </c>
      <c r="N135" s="43" t="str">
        <f t="shared" si="11"/>
        <v>oui</v>
      </c>
      <c r="O135" s="123" t="s">
        <v>347</v>
      </c>
      <c r="P135" s="123" t="s">
        <v>52</v>
      </c>
      <c r="Q135" s="155"/>
      <c r="R135" s="232"/>
    </row>
    <row r="136" spans="1:18" s="43" customFormat="1" ht="31.5">
      <c r="A136" s="79">
        <v>129</v>
      </c>
      <c r="B136" s="123" t="s">
        <v>348</v>
      </c>
      <c r="C136" s="123" t="s">
        <v>349</v>
      </c>
      <c r="D136" s="126">
        <v>10</v>
      </c>
      <c r="E136" s="232">
        <v>9</v>
      </c>
      <c r="F136" s="80">
        <f t="shared" ref="F136:F199" si="12">IF(AND(D136=0,E136=0),L136/2,(D136+E136)/2)</f>
        <v>9.5</v>
      </c>
      <c r="G136" s="81">
        <f t="shared" ref="G136:G199" si="13">F136*2</f>
        <v>19</v>
      </c>
      <c r="H136" s="232"/>
      <c r="I136" s="93">
        <f t="shared" ref="I136:I199" si="14">MAX(G136,H136*2)</f>
        <v>19</v>
      </c>
      <c r="J136" s="94"/>
      <c r="K136" s="93">
        <f t="shared" ref="K136:K199" si="15">MAX(I136,J136*2)</f>
        <v>19</v>
      </c>
      <c r="L136" s="74"/>
      <c r="M136" s="84" t="str">
        <f t="shared" ref="M136:M199" si="16">IF(ISBLANK(J136),IF(ISBLANK(H136),"Juin","Synthèse"),"Rattrapage")</f>
        <v>Juin</v>
      </c>
      <c r="N136" s="43" t="str">
        <f t="shared" si="11"/>
        <v>oui</v>
      </c>
      <c r="O136" s="123" t="s">
        <v>348</v>
      </c>
      <c r="P136" s="123" t="s">
        <v>349</v>
      </c>
      <c r="Q136" s="155"/>
      <c r="R136" s="232"/>
    </row>
    <row r="137" spans="1:18" s="43" customFormat="1" ht="21">
      <c r="A137" s="79">
        <v>130</v>
      </c>
      <c r="B137" s="123" t="s">
        <v>97</v>
      </c>
      <c r="C137" s="123" t="s">
        <v>350</v>
      </c>
      <c r="D137" s="130">
        <v>5</v>
      </c>
      <c r="E137" s="232">
        <v>10.5</v>
      </c>
      <c r="F137" s="80">
        <f t="shared" si="12"/>
        <v>7.75</v>
      </c>
      <c r="G137" s="81">
        <f t="shared" si="13"/>
        <v>15.5</v>
      </c>
      <c r="H137" s="233">
        <v>10</v>
      </c>
      <c r="I137" s="93">
        <f t="shared" si="14"/>
        <v>20</v>
      </c>
      <c r="J137" s="94"/>
      <c r="K137" s="93">
        <f t="shared" si="15"/>
        <v>20</v>
      </c>
      <c r="L137" s="74"/>
      <c r="M137" s="84" t="str">
        <f t="shared" si="16"/>
        <v>Synthèse</v>
      </c>
      <c r="N137" s="43" t="str">
        <f t="shared" ref="N137:N200" si="17">IF(AND(B137=O137,C137=P137),"oui","non")</f>
        <v>oui</v>
      </c>
      <c r="O137" s="123" t="s">
        <v>97</v>
      </c>
      <c r="P137" s="123" t="s">
        <v>350</v>
      </c>
      <c r="Q137" s="155" t="s">
        <v>1646</v>
      </c>
      <c r="R137" s="233">
        <v>7</v>
      </c>
    </row>
    <row r="138" spans="1:18" s="43" customFormat="1" ht="21">
      <c r="A138" s="79">
        <v>131</v>
      </c>
      <c r="B138" s="123" t="s">
        <v>351</v>
      </c>
      <c r="C138" s="123" t="s">
        <v>352</v>
      </c>
      <c r="D138" s="126">
        <v>6</v>
      </c>
      <c r="E138" s="232">
        <v>6</v>
      </c>
      <c r="F138" s="80">
        <f t="shared" si="12"/>
        <v>6</v>
      </c>
      <c r="G138" s="81">
        <f t="shared" si="13"/>
        <v>12</v>
      </c>
      <c r="H138" s="233">
        <v>1</v>
      </c>
      <c r="I138" s="93">
        <f t="shared" si="14"/>
        <v>12</v>
      </c>
      <c r="J138" s="94"/>
      <c r="K138" s="93">
        <f t="shared" si="15"/>
        <v>12</v>
      </c>
      <c r="L138" s="74"/>
      <c r="M138" s="84" t="str">
        <f t="shared" si="16"/>
        <v>Synthèse</v>
      </c>
      <c r="N138" s="43" t="str">
        <f t="shared" si="17"/>
        <v>oui</v>
      </c>
      <c r="O138" s="123" t="s">
        <v>351</v>
      </c>
      <c r="P138" s="123" t="s">
        <v>352</v>
      </c>
      <c r="Q138" s="155" t="s">
        <v>1634</v>
      </c>
      <c r="R138" s="233">
        <v>1</v>
      </c>
    </row>
    <row r="139" spans="1:18" s="43" customFormat="1" ht="21">
      <c r="A139" s="79">
        <v>132</v>
      </c>
      <c r="B139" s="123" t="s">
        <v>353</v>
      </c>
      <c r="C139" s="123" t="s">
        <v>354</v>
      </c>
      <c r="D139" s="126">
        <v>8</v>
      </c>
      <c r="E139" s="233">
        <v>9.5</v>
      </c>
      <c r="F139" s="80">
        <f t="shared" si="12"/>
        <v>8.75</v>
      </c>
      <c r="G139" s="81">
        <f t="shared" si="13"/>
        <v>17.5</v>
      </c>
      <c r="H139" s="233">
        <v>5</v>
      </c>
      <c r="I139" s="93">
        <f t="shared" si="14"/>
        <v>17.5</v>
      </c>
      <c r="J139" s="94"/>
      <c r="K139" s="93">
        <f t="shared" si="15"/>
        <v>17.5</v>
      </c>
      <c r="L139" s="74"/>
      <c r="M139" s="84" t="str">
        <f t="shared" si="16"/>
        <v>Synthèse</v>
      </c>
      <c r="N139" s="43" t="str">
        <f t="shared" si="17"/>
        <v>oui</v>
      </c>
      <c r="O139" s="123" t="s">
        <v>353</v>
      </c>
      <c r="P139" s="123" t="s">
        <v>354</v>
      </c>
      <c r="Q139" s="155" t="s">
        <v>1610</v>
      </c>
      <c r="R139" s="233">
        <v>5</v>
      </c>
    </row>
    <row r="140" spans="1:18" s="43" customFormat="1" ht="21">
      <c r="A140" s="79">
        <v>133</v>
      </c>
      <c r="B140" s="123" t="s">
        <v>355</v>
      </c>
      <c r="C140" s="123" t="s">
        <v>356</v>
      </c>
      <c r="D140" s="129">
        <v>10</v>
      </c>
      <c r="E140" s="233">
        <v>9</v>
      </c>
      <c r="F140" s="80">
        <f t="shared" si="12"/>
        <v>9.5</v>
      </c>
      <c r="G140" s="81">
        <f t="shared" si="13"/>
        <v>19</v>
      </c>
      <c r="H140" s="233">
        <v>10.5</v>
      </c>
      <c r="I140" s="93">
        <f t="shared" si="14"/>
        <v>21</v>
      </c>
      <c r="J140" s="94"/>
      <c r="K140" s="93">
        <f t="shared" si="15"/>
        <v>21</v>
      </c>
      <c r="L140" s="74"/>
      <c r="M140" s="84" t="str">
        <f t="shared" si="16"/>
        <v>Synthèse</v>
      </c>
      <c r="N140" s="43" t="str">
        <f t="shared" si="17"/>
        <v>oui</v>
      </c>
      <c r="O140" s="123" t="s">
        <v>355</v>
      </c>
      <c r="P140" s="123" t="s">
        <v>356</v>
      </c>
      <c r="Q140" s="155" t="s">
        <v>1695</v>
      </c>
      <c r="R140" s="233">
        <v>10.5</v>
      </c>
    </row>
    <row r="141" spans="1:18" s="43" customFormat="1" ht="21">
      <c r="A141" s="79">
        <v>134</v>
      </c>
      <c r="B141" s="123" t="s">
        <v>355</v>
      </c>
      <c r="C141" s="123" t="s">
        <v>92</v>
      </c>
      <c r="D141" s="127">
        <v>5</v>
      </c>
      <c r="E141" s="233">
        <v>7.5</v>
      </c>
      <c r="F141" s="80">
        <f t="shared" si="12"/>
        <v>6.25</v>
      </c>
      <c r="G141" s="81">
        <f t="shared" si="13"/>
        <v>12.5</v>
      </c>
      <c r="H141" s="233">
        <v>10</v>
      </c>
      <c r="I141" s="93">
        <f t="shared" si="14"/>
        <v>20</v>
      </c>
      <c r="J141" s="94"/>
      <c r="K141" s="93">
        <f t="shared" si="15"/>
        <v>20</v>
      </c>
      <c r="L141" s="74"/>
      <c r="M141" s="84" t="str">
        <f t="shared" si="16"/>
        <v>Synthèse</v>
      </c>
      <c r="N141" s="43" t="str">
        <f t="shared" si="17"/>
        <v>oui</v>
      </c>
      <c r="O141" s="123" t="s">
        <v>355</v>
      </c>
      <c r="P141" s="123" t="s">
        <v>92</v>
      </c>
      <c r="Q141" s="155" t="s">
        <v>1690</v>
      </c>
      <c r="R141" s="233">
        <v>10</v>
      </c>
    </row>
    <row r="142" spans="1:18" s="43" customFormat="1" ht="21">
      <c r="A142" s="79">
        <v>135</v>
      </c>
      <c r="B142" s="123" t="s">
        <v>357</v>
      </c>
      <c r="C142" s="123" t="s">
        <v>52</v>
      </c>
      <c r="D142" s="126">
        <v>11</v>
      </c>
      <c r="E142" s="233">
        <v>15.5</v>
      </c>
      <c r="F142" s="80">
        <f t="shared" si="12"/>
        <v>13.25</v>
      </c>
      <c r="G142" s="81">
        <f t="shared" si="13"/>
        <v>26.5</v>
      </c>
      <c r="H142" s="233"/>
      <c r="I142" s="93">
        <f t="shared" si="14"/>
        <v>26.5</v>
      </c>
      <c r="J142" s="94"/>
      <c r="K142" s="93">
        <f t="shared" si="15"/>
        <v>26.5</v>
      </c>
      <c r="L142" s="74"/>
      <c r="M142" s="84" t="str">
        <f t="shared" si="16"/>
        <v>Juin</v>
      </c>
      <c r="N142" s="43" t="str">
        <f t="shared" si="17"/>
        <v>oui</v>
      </c>
      <c r="O142" s="123" t="s">
        <v>357</v>
      </c>
      <c r="P142" s="123" t="s">
        <v>52</v>
      </c>
      <c r="Q142" s="155"/>
      <c r="R142" s="233"/>
    </row>
    <row r="143" spans="1:18" s="43" customFormat="1" ht="21">
      <c r="A143" s="79">
        <v>136</v>
      </c>
      <c r="B143" s="123" t="s">
        <v>358</v>
      </c>
      <c r="C143" s="123" t="s">
        <v>359</v>
      </c>
      <c r="D143" s="126">
        <v>14</v>
      </c>
      <c r="E143" s="232">
        <v>16</v>
      </c>
      <c r="F143" s="80">
        <f t="shared" si="12"/>
        <v>15</v>
      </c>
      <c r="G143" s="81">
        <f t="shared" si="13"/>
        <v>30</v>
      </c>
      <c r="H143" s="232"/>
      <c r="I143" s="93">
        <f t="shared" si="14"/>
        <v>30</v>
      </c>
      <c r="J143" s="94"/>
      <c r="K143" s="93">
        <f t="shared" si="15"/>
        <v>30</v>
      </c>
      <c r="L143" s="74"/>
      <c r="M143" s="84" t="str">
        <f t="shared" si="16"/>
        <v>Juin</v>
      </c>
      <c r="N143" s="43" t="str">
        <f t="shared" si="17"/>
        <v>oui</v>
      </c>
      <c r="O143" s="123" t="s">
        <v>358</v>
      </c>
      <c r="P143" s="123" t="s">
        <v>359</v>
      </c>
      <c r="Q143" s="155"/>
      <c r="R143" s="232"/>
    </row>
    <row r="144" spans="1:18" s="43" customFormat="1" ht="21">
      <c r="A144" s="79">
        <v>137</v>
      </c>
      <c r="B144" s="123" t="s">
        <v>360</v>
      </c>
      <c r="C144" s="123" t="s">
        <v>51</v>
      </c>
      <c r="D144" s="126">
        <v>3</v>
      </c>
      <c r="E144" s="232">
        <v>15.5</v>
      </c>
      <c r="F144" s="80">
        <f t="shared" si="12"/>
        <v>9.25</v>
      </c>
      <c r="G144" s="81">
        <f t="shared" si="13"/>
        <v>18.5</v>
      </c>
      <c r="H144" s="232"/>
      <c r="I144" s="93">
        <f t="shared" si="14"/>
        <v>18.5</v>
      </c>
      <c r="J144" s="94"/>
      <c r="K144" s="93">
        <f t="shared" si="15"/>
        <v>18.5</v>
      </c>
      <c r="L144" s="74"/>
      <c r="M144" s="84" t="str">
        <f t="shared" si="16"/>
        <v>Juin</v>
      </c>
      <c r="N144" s="43" t="str">
        <f t="shared" si="17"/>
        <v>oui</v>
      </c>
      <c r="O144" s="123" t="s">
        <v>360</v>
      </c>
      <c r="P144" s="123" t="s">
        <v>51</v>
      </c>
      <c r="Q144" s="155"/>
      <c r="R144" s="232"/>
    </row>
    <row r="145" spans="1:18" s="43" customFormat="1" ht="21">
      <c r="A145" s="79">
        <v>138</v>
      </c>
      <c r="B145" s="123" t="s">
        <v>361</v>
      </c>
      <c r="C145" s="123" t="s">
        <v>362</v>
      </c>
      <c r="D145" s="126">
        <v>4</v>
      </c>
      <c r="E145" s="233">
        <v>11</v>
      </c>
      <c r="F145" s="80">
        <f t="shared" si="12"/>
        <v>7.5</v>
      </c>
      <c r="G145" s="81">
        <f t="shared" si="13"/>
        <v>15</v>
      </c>
      <c r="H145" s="233">
        <v>5</v>
      </c>
      <c r="I145" s="93">
        <f t="shared" si="14"/>
        <v>15</v>
      </c>
      <c r="J145" s="94"/>
      <c r="K145" s="93">
        <f t="shared" si="15"/>
        <v>15</v>
      </c>
      <c r="L145" s="74"/>
      <c r="M145" s="84" t="str">
        <f t="shared" si="16"/>
        <v>Synthèse</v>
      </c>
      <c r="N145" s="43" t="str">
        <f t="shared" si="17"/>
        <v>oui</v>
      </c>
      <c r="O145" s="123" t="s">
        <v>361</v>
      </c>
      <c r="P145" s="123" t="s">
        <v>362</v>
      </c>
      <c r="Q145" s="155" t="s">
        <v>1642</v>
      </c>
      <c r="R145" s="233">
        <v>5</v>
      </c>
    </row>
    <row r="146" spans="1:18" s="43" customFormat="1" ht="31.5">
      <c r="A146" s="79">
        <v>139</v>
      </c>
      <c r="B146" s="123" t="s">
        <v>363</v>
      </c>
      <c r="C146" s="123" t="s">
        <v>364</v>
      </c>
      <c r="D146" s="127">
        <v>1</v>
      </c>
      <c r="E146" s="233">
        <v>7</v>
      </c>
      <c r="F146" s="80">
        <f t="shared" si="12"/>
        <v>4</v>
      </c>
      <c r="G146" s="81">
        <f t="shared" si="13"/>
        <v>8</v>
      </c>
      <c r="H146" s="233">
        <v>5</v>
      </c>
      <c r="I146" s="93">
        <f t="shared" si="14"/>
        <v>10</v>
      </c>
      <c r="J146" s="94"/>
      <c r="K146" s="93">
        <f t="shared" si="15"/>
        <v>10</v>
      </c>
      <c r="L146" s="74"/>
      <c r="M146" s="84" t="str">
        <f t="shared" si="16"/>
        <v>Synthèse</v>
      </c>
      <c r="N146" s="43" t="str">
        <f t="shared" si="17"/>
        <v>oui</v>
      </c>
      <c r="O146" s="123" t="s">
        <v>363</v>
      </c>
      <c r="P146" s="123" t="s">
        <v>364</v>
      </c>
      <c r="Q146" s="155" t="s">
        <v>1665</v>
      </c>
      <c r="R146" s="233">
        <v>5</v>
      </c>
    </row>
    <row r="147" spans="1:18" s="43" customFormat="1" ht="21">
      <c r="A147" s="79">
        <v>140</v>
      </c>
      <c r="B147" s="123" t="s">
        <v>365</v>
      </c>
      <c r="C147" s="123" t="s">
        <v>72</v>
      </c>
      <c r="D147" s="126">
        <v>4</v>
      </c>
      <c r="E147" s="232">
        <v>5</v>
      </c>
      <c r="F147" s="80">
        <f t="shared" si="12"/>
        <v>4.5</v>
      </c>
      <c r="G147" s="81">
        <f t="shared" si="13"/>
        <v>9</v>
      </c>
      <c r="H147" s="233">
        <v>1</v>
      </c>
      <c r="I147" s="93">
        <f t="shared" si="14"/>
        <v>9</v>
      </c>
      <c r="J147" s="94"/>
      <c r="K147" s="93">
        <f t="shared" si="15"/>
        <v>9</v>
      </c>
      <c r="L147" s="74"/>
      <c r="M147" s="84" t="str">
        <f t="shared" si="16"/>
        <v>Synthèse</v>
      </c>
      <c r="N147" s="43" t="str">
        <f t="shared" si="17"/>
        <v>oui</v>
      </c>
      <c r="O147" s="123" t="s">
        <v>365</v>
      </c>
      <c r="P147" s="123" t="s">
        <v>72</v>
      </c>
      <c r="Q147" s="155" t="s">
        <v>1677</v>
      </c>
      <c r="R147" s="233">
        <v>1</v>
      </c>
    </row>
    <row r="148" spans="1:18" s="43" customFormat="1" ht="21">
      <c r="A148" s="79">
        <v>141</v>
      </c>
      <c r="B148" s="123" t="s">
        <v>366</v>
      </c>
      <c r="C148" s="123" t="s">
        <v>367</v>
      </c>
      <c r="D148" s="127">
        <v>1</v>
      </c>
      <c r="E148" s="232">
        <v>8.5</v>
      </c>
      <c r="F148" s="80">
        <f t="shared" si="12"/>
        <v>4.75</v>
      </c>
      <c r="G148" s="81">
        <f t="shared" si="13"/>
        <v>9.5</v>
      </c>
      <c r="H148" s="233">
        <v>8.5</v>
      </c>
      <c r="I148" s="93">
        <f t="shared" si="14"/>
        <v>17</v>
      </c>
      <c r="J148" s="94"/>
      <c r="K148" s="93">
        <f t="shared" si="15"/>
        <v>17</v>
      </c>
      <c r="L148" s="74"/>
      <c r="M148" s="84" t="str">
        <f t="shared" si="16"/>
        <v>Synthèse</v>
      </c>
      <c r="N148" s="43" t="str">
        <f t="shared" si="17"/>
        <v>oui</v>
      </c>
      <c r="O148" s="123" t="s">
        <v>366</v>
      </c>
      <c r="P148" s="123" t="s">
        <v>367</v>
      </c>
      <c r="Q148" s="155" t="s">
        <v>1545</v>
      </c>
      <c r="R148" s="233">
        <v>8.5</v>
      </c>
    </row>
    <row r="149" spans="1:18" s="43" customFormat="1" ht="21">
      <c r="A149" s="79">
        <v>142</v>
      </c>
      <c r="B149" s="123" t="s">
        <v>368</v>
      </c>
      <c r="C149" s="123" t="s">
        <v>369</v>
      </c>
      <c r="D149" s="127">
        <v>10</v>
      </c>
      <c r="E149" s="233">
        <v>11</v>
      </c>
      <c r="F149" s="80">
        <f t="shared" si="12"/>
        <v>10.5</v>
      </c>
      <c r="G149" s="81">
        <f t="shared" si="13"/>
        <v>21</v>
      </c>
      <c r="H149" s="233"/>
      <c r="I149" s="93">
        <f t="shared" si="14"/>
        <v>21</v>
      </c>
      <c r="J149" s="94"/>
      <c r="K149" s="93">
        <f t="shared" si="15"/>
        <v>21</v>
      </c>
      <c r="L149" s="74"/>
      <c r="M149" s="84" t="str">
        <f t="shared" si="16"/>
        <v>Juin</v>
      </c>
      <c r="N149" s="43" t="str">
        <f t="shared" si="17"/>
        <v>oui</v>
      </c>
      <c r="O149" s="123" t="s">
        <v>368</v>
      </c>
      <c r="P149" s="123" t="s">
        <v>369</v>
      </c>
      <c r="Q149" s="155"/>
      <c r="R149" s="233"/>
    </row>
    <row r="150" spans="1:18" s="43" customFormat="1" ht="21">
      <c r="A150" s="79">
        <v>143</v>
      </c>
      <c r="B150" s="123" t="s">
        <v>370</v>
      </c>
      <c r="C150" s="123" t="s">
        <v>41</v>
      </c>
      <c r="D150" s="130">
        <v>1</v>
      </c>
      <c r="E150" s="233">
        <v>10</v>
      </c>
      <c r="F150" s="80">
        <f t="shared" si="12"/>
        <v>5.5</v>
      </c>
      <c r="G150" s="81">
        <f t="shared" si="13"/>
        <v>11</v>
      </c>
      <c r="H150" s="233">
        <v>1</v>
      </c>
      <c r="I150" s="93">
        <f t="shared" si="14"/>
        <v>11</v>
      </c>
      <c r="J150" s="94"/>
      <c r="K150" s="93">
        <f t="shared" si="15"/>
        <v>11</v>
      </c>
      <c r="L150" s="74"/>
      <c r="M150" s="84" t="str">
        <f t="shared" si="16"/>
        <v>Synthèse</v>
      </c>
      <c r="N150" s="43" t="str">
        <f t="shared" si="17"/>
        <v>oui</v>
      </c>
      <c r="O150" s="123" t="s">
        <v>370</v>
      </c>
      <c r="P150" s="123" t="s">
        <v>41</v>
      </c>
      <c r="Q150" s="155" t="s">
        <v>1663</v>
      </c>
      <c r="R150" s="233">
        <v>1</v>
      </c>
    </row>
    <row r="151" spans="1:18" s="43" customFormat="1" ht="21">
      <c r="A151" s="79">
        <v>144</v>
      </c>
      <c r="B151" s="123" t="s">
        <v>371</v>
      </c>
      <c r="C151" s="123" t="s">
        <v>372</v>
      </c>
      <c r="D151" s="130">
        <v>4</v>
      </c>
      <c r="E151" s="233">
        <v>8</v>
      </c>
      <c r="F151" s="80">
        <f t="shared" si="12"/>
        <v>6</v>
      </c>
      <c r="G151" s="81">
        <f t="shared" si="13"/>
        <v>12</v>
      </c>
      <c r="H151" s="233">
        <v>6.75</v>
      </c>
      <c r="I151" s="93">
        <f t="shared" si="14"/>
        <v>13.5</v>
      </c>
      <c r="J151" s="94"/>
      <c r="K151" s="93">
        <f t="shared" si="15"/>
        <v>13.5</v>
      </c>
      <c r="L151" s="74"/>
      <c r="M151" s="84" t="str">
        <f t="shared" si="16"/>
        <v>Synthèse</v>
      </c>
      <c r="N151" s="43" t="str">
        <f t="shared" si="17"/>
        <v>oui</v>
      </c>
      <c r="O151" s="123" t="s">
        <v>371</v>
      </c>
      <c r="P151" s="123" t="s">
        <v>372</v>
      </c>
      <c r="Q151" s="155" t="s">
        <v>1648</v>
      </c>
      <c r="R151" s="233">
        <v>5</v>
      </c>
    </row>
    <row r="152" spans="1:18" s="43" customFormat="1" ht="21">
      <c r="A152" s="79">
        <v>145</v>
      </c>
      <c r="B152" s="123" t="s">
        <v>373</v>
      </c>
      <c r="C152" s="123" t="s">
        <v>374</v>
      </c>
      <c r="D152" s="127">
        <v>2</v>
      </c>
      <c r="E152" s="232">
        <v>10</v>
      </c>
      <c r="F152" s="80">
        <f t="shared" si="12"/>
        <v>6</v>
      </c>
      <c r="G152" s="81">
        <f t="shared" si="13"/>
        <v>12</v>
      </c>
      <c r="H152" s="232"/>
      <c r="I152" s="93">
        <f t="shared" si="14"/>
        <v>12</v>
      </c>
      <c r="J152" s="94"/>
      <c r="K152" s="93">
        <f t="shared" si="15"/>
        <v>12</v>
      </c>
      <c r="L152" s="74"/>
      <c r="M152" s="84" t="str">
        <f t="shared" si="16"/>
        <v>Juin</v>
      </c>
      <c r="N152" s="43" t="str">
        <f t="shared" si="17"/>
        <v>oui</v>
      </c>
      <c r="O152" s="123" t="s">
        <v>373</v>
      </c>
      <c r="P152" s="123" t="s">
        <v>374</v>
      </c>
      <c r="Q152" s="155"/>
      <c r="R152" s="232"/>
    </row>
    <row r="153" spans="1:18" s="43" customFormat="1" ht="21">
      <c r="A153" s="79">
        <v>146</v>
      </c>
      <c r="B153" s="123" t="s">
        <v>375</v>
      </c>
      <c r="C153" s="123" t="s">
        <v>376</v>
      </c>
      <c r="D153" s="127">
        <v>1</v>
      </c>
      <c r="E153" s="232">
        <v>8</v>
      </c>
      <c r="F153" s="80">
        <f t="shared" si="12"/>
        <v>4.5</v>
      </c>
      <c r="G153" s="81">
        <f t="shared" si="13"/>
        <v>9</v>
      </c>
      <c r="H153" s="233">
        <v>7</v>
      </c>
      <c r="I153" s="93">
        <f t="shared" si="14"/>
        <v>14</v>
      </c>
      <c r="J153" s="94"/>
      <c r="K153" s="93">
        <f t="shared" si="15"/>
        <v>14</v>
      </c>
      <c r="L153" s="74"/>
      <c r="M153" s="84" t="str">
        <f t="shared" si="16"/>
        <v>Synthèse</v>
      </c>
      <c r="N153" s="43" t="str">
        <f t="shared" si="17"/>
        <v>oui</v>
      </c>
      <c r="O153" s="123" t="s">
        <v>375</v>
      </c>
      <c r="P153" s="123" t="s">
        <v>376</v>
      </c>
      <c r="Q153" s="155" t="s">
        <v>1620</v>
      </c>
      <c r="R153" s="233">
        <v>7</v>
      </c>
    </row>
    <row r="154" spans="1:18" s="43" customFormat="1" ht="21">
      <c r="A154" s="79">
        <v>147</v>
      </c>
      <c r="B154" s="123" t="s">
        <v>377</v>
      </c>
      <c r="C154" s="123" t="s">
        <v>75</v>
      </c>
      <c r="D154" s="130">
        <v>7</v>
      </c>
      <c r="E154" s="232">
        <v>16</v>
      </c>
      <c r="F154" s="80">
        <f t="shared" si="12"/>
        <v>11.5</v>
      </c>
      <c r="G154" s="81">
        <f t="shared" si="13"/>
        <v>23</v>
      </c>
      <c r="H154" s="232"/>
      <c r="I154" s="93">
        <f t="shared" si="14"/>
        <v>23</v>
      </c>
      <c r="J154" s="94"/>
      <c r="K154" s="93">
        <f t="shared" si="15"/>
        <v>23</v>
      </c>
      <c r="L154" s="74"/>
      <c r="M154" s="84" t="str">
        <f t="shared" si="16"/>
        <v>Juin</v>
      </c>
      <c r="N154" s="43" t="str">
        <f t="shared" si="17"/>
        <v>oui</v>
      </c>
      <c r="O154" s="123" t="s">
        <v>377</v>
      </c>
      <c r="P154" s="123" t="s">
        <v>75</v>
      </c>
      <c r="Q154" s="155"/>
      <c r="R154" s="232"/>
    </row>
    <row r="155" spans="1:18" s="43" customFormat="1" ht="21">
      <c r="A155" s="79">
        <v>148</v>
      </c>
      <c r="B155" s="123" t="s">
        <v>378</v>
      </c>
      <c r="C155" s="123" t="s">
        <v>379</v>
      </c>
      <c r="D155" s="129">
        <v>2</v>
      </c>
      <c r="E155" s="232">
        <v>10</v>
      </c>
      <c r="F155" s="80">
        <f t="shared" si="12"/>
        <v>6</v>
      </c>
      <c r="G155" s="81">
        <f t="shared" si="13"/>
        <v>12</v>
      </c>
      <c r="H155" s="232"/>
      <c r="I155" s="93">
        <f t="shared" si="14"/>
        <v>12</v>
      </c>
      <c r="J155" s="94"/>
      <c r="K155" s="93">
        <f t="shared" si="15"/>
        <v>12</v>
      </c>
      <c r="L155" s="74"/>
      <c r="M155" s="84" t="str">
        <f t="shared" si="16"/>
        <v>Juin</v>
      </c>
      <c r="N155" s="43" t="str">
        <f t="shared" si="17"/>
        <v>oui</v>
      </c>
      <c r="O155" s="123" t="s">
        <v>378</v>
      </c>
      <c r="P155" s="123" t="s">
        <v>379</v>
      </c>
      <c r="Q155" s="155"/>
      <c r="R155" s="232"/>
    </row>
    <row r="156" spans="1:18" s="43" customFormat="1" ht="21">
      <c r="A156" s="79">
        <v>149</v>
      </c>
      <c r="B156" s="123" t="s">
        <v>380</v>
      </c>
      <c r="C156" s="123" t="s">
        <v>381</v>
      </c>
      <c r="D156" s="127">
        <v>4</v>
      </c>
      <c r="E156" s="233">
        <v>6</v>
      </c>
      <c r="F156" s="80">
        <f t="shared" si="12"/>
        <v>5</v>
      </c>
      <c r="G156" s="81">
        <f t="shared" si="13"/>
        <v>10</v>
      </c>
      <c r="H156" s="233">
        <v>5</v>
      </c>
      <c r="I156" s="93">
        <f t="shared" si="14"/>
        <v>10</v>
      </c>
      <c r="J156" s="94"/>
      <c r="K156" s="93">
        <f t="shared" si="15"/>
        <v>10</v>
      </c>
      <c r="L156" s="74"/>
      <c r="M156" s="84" t="str">
        <f t="shared" si="16"/>
        <v>Synthèse</v>
      </c>
      <c r="N156" s="43" t="str">
        <f t="shared" si="17"/>
        <v>oui</v>
      </c>
      <c r="O156" s="123" t="s">
        <v>380</v>
      </c>
      <c r="P156" s="123" t="s">
        <v>381</v>
      </c>
      <c r="Q156" s="155" t="s">
        <v>1650</v>
      </c>
      <c r="R156" s="233">
        <v>5</v>
      </c>
    </row>
    <row r="157" spans="1:18" s="43" customFormat="1" ht="21">
      <c r="A157" s="79">
        <v>150</v>
      </c>
      <c r="B157" s="123" t="s">
        <v>382</v>
      </c>
      <c r="C157" s="123" t="s">
        <v>45</v>
      </c>
      <c r="D157" s="127">
        <v>5</v>
      </c>
      <c r="E157" s="232">
        <v>11.5</v>
      </c>
      <c r="F157" s="80">
        <f t="shared" si="12"/>
        <v>8.25</v>
      </c>
      <c r="G157" s="81">
        <f t="shared" si="13"/>
        <v>16.5</v>
      </c>
      <c r="H157" s="232"/>
      <c r="I157" s="93">
        <f t="shared" si="14"/>
        <v>16.5</v>
      </c>
      <c r="J157" s="94"/>
      <c r="K157" s="93">
        <f t="shared" si="15"/>
        <v>16.5</v>
      </c>
      <c r="L157" s="74"/>
      <c r="M157" s="84" t="str">
        <f t="shared" si="16"/>
        <v>Juin</v>
      </c>
      <c r="N157" s="43" t="str">
        <f t="shared" si="17"/>
        <v>oui</v>
      </c>
      <c r="O157" s="123" t="s">
        <v>382</v>
      </c>
      <c r="P157" s="123" t="s">
        <v>45</v>
      </c>
      <c r="Q157" s="155"/>
      <c r="R157" s="232"/>
    </row>
    <row r="158" spans="1:18" s="43" customFormat="1" ht="21">
      <c r="A158" s="79">
        <v>151</v>
      </c>
      <c r="B158" s="123" t="s">
        <v>383</v>
      </c>
      <c r="C158" s="123" t="s">
        <v>384</v>
      </c>
      <c r="D158" s="130">
        <v>1</v>
      </c>
      <c r="E158" s="233">
        <v>5</v>
      </c>
      <c r="F158" s="80">
        <f t="shared" si="12"/>
        <v>3</v>
      </c>
      <c r="G158" s="81">
        <f t="shared" si="13"/>
        <v>6</v>
      </c>
      <c r="H158" s="233">
        <v>5.5</v>
      </c>
      <c r="I158" s="93">
        <f t="shared" si="14"/>
        <v>11</v>
      </c>
      <c r="J158" s="94"/>
      <c r="K158" s="93">
        <f t="shared" si="15"/>
        <v>11</v>
      </c>
      <c r="L158" s="74"/>
      <c r="M158" s="84" t="str">
        <f t="shared" si="16"/>
        <v>Synthèse</v>
      </c>
      <c r="N158" s="43" t="str">
        <f t="shared" si="17"/>
        <v>oui</v>
      </c>
      <c r="O158" s="123" t="s">
        <v>383</v>
      </c>
      <c r="P158" s="123" t="s">
        <v>384</v>
      </c>
      <c r="Q158" s="155" t="s">
        <v>1652</v>
      </c>
      <c r="R158" s="233">
        <v>5.5</v>
      </c>
    </row>
    <row r="159" spans="1:18" s="43" customFormat="1" ht="21">
      <c r="A159" s="79">
        <v>152</v>
      </c>
      <c r="B159" s="123" t="s">
        <v>385</v>
      </c>
      <c r="C159" s="123" t="s">
        <v>386</v>
      </c>
      <c r="D159" s="126">
        <v>5</v>
      </c>
      <c r="E159" s="233">
        <v>10.5</v>
      </c>
      <c r="F159" s="80">
        <f t="shared" si="12"/>
        <v>7.75</v>
      </c>
      <c r="G159" s="81">
        <f t="shared" si="13"/>
        <v>15.5</v>
      </c>
      <c r="H159" s="233">
        <v>10</v>
      </c>
      <c r="I159" s="93">
        <f t="shared" si="14"/>
        <v>20</v>
      </c>
      <c r="J159" s="94"/>
      <c r="K159" s="93">
        <f t="shared" si="15"/>
        <v>20</v>
      </c>
      <c r="L159" s="74"/>
      <c r="M159" s="84" t="str">
        <f t="shared" si="16"/>
        <v>Synthèse</v>
      </c>
      <c r="N159" s="43" t="str">
        <f t="shared" si="17"/>
        <v>oui</v>
      </c>
      <c r="O159" s="123" t="s">
        <v>385</v>
      </c>
      <c r="P159" s="123" t="s">
        <v>386</v>
      </c>
      <c r="Q159" s="155" t="s">
        <v>1662</v>
      </c>
      <c r="R159" s="233">
        <v>10</v>
      </c>
    </row>
    <row r="160" spans="1:18" s="43" customFormat="1" ht="21">
      <c r="A160" s="79">
        <v>153</v>
      </c>
      <c r="B160" s="123" t="s">
        <v>387</v>
      </c>
      <c r="C160" s="123" t="s">
        <v>281</v>
      </c>
      <c r="D160" s="130">
        <v>3</v>
      </c>
      <c r="E160" s="232">
        <v>7</v>
      </c>
      <c r="F160" s="80">
        <f t="shared" si="12"/>
        <v>5</v>
      </c>
      <c r="G160" s="81">
        <f t="shared" si="13"/>
        <v>10</v>
      </c>
      <c r="H160" s="232"/>
      <c r="I160" s="93">
        <f t="shared" si="14"/>
        <v>10</v>
      </c>
      <c r="J160" s="94"/>
      <c r="K160" s="93">
        <f t="shared" si="15"/>
        <v>10</v>
      </c>
      <c r="L160" s="74"/>
      <c r="M160" s="84" t="str">
        <f t="shared" si="16"/>
        <v>Juin</v>
      </c>
      <c r="N160" s="43" t="str">
        <f t="shared" si="17"/>
        <v>oui</v>
      </c>
      <c r="O160" s="123" t="s">
        <v>387</v>
      </c>
      <c r="P160" s="123" t="s">
        <v>281</v>
      </c>
      <c r="Q160" s="155"/>
      <c r="R160" s="232"/>
    </row>
    <row r="161" spans="1:18" s="43" customFormat="1" ht="21">
      <c r="A161" s="79">
        <v>154</v>
      </c>
      <c r="B161" s="123" t="s">
        <v>388</v>
      </c>
      <c r="C161" s="123" t="s">
        <v>40</v>
      </c>
      <c r="D161" s="130">
        <v>14</v>
      </c>
      <c r="E161" s="232">
        <v>6</v>
      </c>
      <c r="F161" s="80">
        <f t="shared" si="12"/>
        <v>10</v>
      </c>
      <c r="G161" s="81">
        <f t="shared" si="13"/>
        <v>20</v>
      </c>
      <c r="H161" s="232"/>
      <c r="I161" s="93">
        <f t="shared" si="14"/>
        <v>20</v>
      </c>
      <c r="J161" s="94"/>
      <c r="K161" s="93">
        <f t="shared" si="15"/>
        <v>20</v>
      </c>
      <c r="L161" s="74"/>
      <c r="M161" s="84" t="str">
        <f t="shared" si="16"/>
        <v>Juin</v>
      </c>
      <c r="N161" s="43" t="str">
        <f t="shared" si="17"/>
        <v>oui</v>
      </c>
      <c r="O161" s="123" t="s">
        <v>388</v>
      </c>
      <c r="P161" s="123" t="s">
        <v>40</v>
      </c>
      <c r="Q161" s="155"/>
      <c r="R161" s="232"/>
    </row>
    <row r="162" spans="1:18" s="43" customFormat="1" ht="21">
      <c r="A162" s="79">
        <v>155</v>
      </c>
      <c r="B162" s="123" t="s">
        <v>389</v>
      </c>
      <c r="C162" s="123" t="s">
        <v>390</v>
      </c>
      <c r="D162" s="130">
        <v>1</v>
      </c>
      <c r="E162" s="233">
        <v>12</v>
      </c>
      <c r="F162" s="80">
        <f t="shared" si="12"/>
        <v>6.5</v>
      </c>
      <c r="G162" s="81">
        <f t="shared" si="13"/>
        <v>13</v>
      </c>
      <c r="H162" s="233">
        <v>0</v>
      </c>
      <c r="I162" s="93">
        <f t="shared" si="14"/>
        <v>13</v>
      </c>
      <c r="J162" s="94"/>
      <c r="K162" s="93">
        <f t="shared" si="15"/>
        <v>13</v>
      </c>
      <c r="L162" s="74"/>
      <c r="M162" s="84" t="str">
        <f t="shared" si="16"/>
        <v>Synthèse</v>
      </c>
      <c r="N162" s="43" t="str">
        <f t="shared" si="17"/>
        <v>oui</v>
      </c>
      <c r="O162" s="123" t="s">
        <v>389</v>
      </c>
      <c r="P162" s="123" t="s">
        <v>390</v>
      </c>
      <c r="Q162" s="155" t="s">
        <v>1670</v>
      </c>
      <c r="R162" s="233">
        <v>0</v>
      </c>
    </row>
    <row r="163" spans="1:18" s="43" customFormat="1" ht="21">
      <c r="A163" s="79">
        <v>156</v>
      </c>
      <c r="B163" s="123" t="s">
        <v>389</v>
      </c>
      <c r="C163" s="123" t="s">
        <v>48</v>
      </c>
      <c r="D163" s="126">
        <v>5</v>
      </c>
      <c r="E163" s="233">
        <v>9</v>
      </c>
      <c r="F163" s="80">
        <f t="shared" si="12"/>
        <v>7</v>
      </c>
      <c r="G163" s="81">
        <f t="shared" si="13"/>
        <v>14</v>
      </c>
      <c r="H163" s="233">
        <v>0</v>
      </c>
      <c r="I163" s="93">
        <f t="shared" si="14"/>
        <v>14</v>
      </c>
      <c r="J163" s="94"/>
      <c r="K163" s="93">
        <f t="shared" si="15"/>
        <v>14</v>
      </c>
      <c r="L163" s="74"/>
      <c r="M163" s="84" t="str">
        <f t="shared" si="16"/>
        <v>Synthèse</v>
      </c>
      <c r="N163" s="43" t="str">
        <f t="shared" si="17"/>
        <v>oui</v>
      </c>
      <c r="O163" s="123" t="s">
        <v>389</v>
      </c>
      <c r="P163" s="123" t="s">
        <v>48</v>
      </c>
      <c r="Q163" s="155" t="s">
        <v>1666</v>
      </c>
      <c r="R163" s="233">
        <v>0</v>
      </c>
    </row>
    <row r="164" spans="1:18" s="43" customFormat="1" ht="21">
      <c r="A164" s="79">
        <v>157</v>
      </c>
      <c r="B164" s="123" t="s">
        <v>391</v>
      </c>
      <c r="C164" s="123" t="s">
        <v>41</v>
      </c>
      <c r="D164" s="129">
        <v>9</v>
      </c>
      <c r="E164" s="232">
        <v>8</v>
      </c>
      <c r="F164" s="80">
        <f t="shared" si="12"/>
        <v>8.5</v>
      </c>
      <c r="G164" s="81">
        <f t="shared" si="13"/>
        <v>17</v>
      </c>
      <c r="H164" s="233">
        <v>5</v>
      </c>
      <c r="I164" s="93">
        <f t="shared" si="14"/>
        <v>17</v>
      </c>
      <c r="J164" s="94"/>
      <c r="K164" s="93">
        <f t="shared" si="15"/>
        <v>17</v>
      </c>
      <c r="L164" s="74"/>
      <c r="M164" s="84" t="str">
        <f t="shared" si="16"/>
        <v>Synthèse</v>
      </c>
      <c r="N164" s="43" t="str">
        <f t="shared" si="17"/>
        <v>oui</v>
      </c>
      <c r="O164" s="123" t="s">
        <v>391</v>
      </c>
      <c r="P164" s="123" t="s">
        <v>41</v>
      </c>
      <c r="Q164" s="155" t="s">
        <v>1682</v>
      </c>
      <c r="R164" s="233">
        <v>5</v>
      </c>
    </row>
    <row r="165" spans="1:18" s="43" customFormat="1" ht="21">
      <c r="A165" s="79">
        <v>158</v>
      </c>
      <c r="B165" s="123" t="s">
        <v>392</v>
      </c>
      <c r="C165" s="123" t="s">
        <v>393</v>
      </c>
      <c r="D165" s="129">
        <v>6</v>
      </c>
      <c r="E165" s="232">
        <v>8.5</v>
      </c>
      <c r="F165" s="80">
        <f t="shared" si="12"/>
        <v>7.25</v>
      </c>
      <c r="G165" s="81">
        <f t="shared" si="13"/>
        <v>14.5</v>
      </c>
      <c r="H165" s="232"/>
      <c r="I165" s="93">
        <f t="shared" si="14"/>
        <v>14.5</v>
      </c>
      <c r="J165" s="94"/>
      <c r="K165" s="93">
        <f t="shared" si="15"/>
        <v>14.5</v>
      </c>
      <c r="L165" s="74"/>
      <c r="M165" s="84" t="str">
        <f t="shared" si="16"/>
        <v>Juin</v>
      </c>
      <c r="N165" s="43" t="str">
        <f t="shared" si="17"/>
        <v>oui</v>
      </c>
      <c r="O165" s="123" t="s">
        <v>392</v>
      </c>
      <c r="P165" s="123" t="s">
        <v>393</v>
      </c>
      <c r="Q165" s="155"/>
      <c r="R165" s="232"/>
    </row>
    <row r="166" spans="1:18" s="43" customFormat="1" ht="21">
      <c r="A166" s="79">
        <v>159</v>
      </c>
      <c r="B166" s="123" t="s">
        <v>394</v>
      </c>
      <c r="C166" s="123" t="s">
        <v>395</v>
      </c>
      <c r="D166" s="129">
        <v>3</v>
      </c>
      <c r="E166" s="232">
        <v>5.5</v>
      </c>
      <c r="F166" s="80">
        <f t="shared" si="12"/>
        <v>4.25</v>
      </c>
      <c r="G166" s="81">
        <f t="shared" si="13"/>
        <v>8.5</v>
      </c>
      <c r="H166" s="233">
        <v>10</v>
      </c>
      <c r="I166" s="93">
        <f t="shared" si="14"/>
        <v>20</v>
      </c>
      <c r="J166" s="94"/>
      <c r="K166" s="93">
        <f t="shared" si="15"/>
        <v>20</v>
      </c>
      <c r="L166" s="74"/>
      <c r="M166" s="84" t="str">
        <f t="shared" si="16"/>
        <v>Synthèse</v>
      </c>
      <c r="N166" s="43" t="str">
        <f t="shared" si="17"/>
        <v>oui</v>
      </c>
      <c r="O166" s="123" t="s">
        <v>394</v>
      </c>
      <c r="P166" s="123" t="s">
        <v>395</v>
      </c>
      <c r="Q166" s="155" t="s">
        <v>1664</v>
      </c>
      <c r="R166" s="233">
        <v>10</v>
      </c>
    </row>
    <row r="167" spans="1:18" s="43" customFormat="1" ht="21">
      <c r="A167" s="79">
        <v>160</v>
      </c>
      <c r="B167" s="123" t="s">
        <v>396</v>
      </c>
      <c r="C167" s="123" t="s">
        <v>397</v>
      </c>
      <c r="D167" s="131">
        <v>5</v>
      </c>
      <c r="E167" s="233">
        <v>8</v>
      </c>
      <c r="F167" s="80">
        <f t="shared" si="12"/>
        <v>6.5</v>
      </c>
      <c r="G167" s="81">
        <f t="shared" si="13"/>
        <v>13</v>
      </c>
      <c r="H167" s="233"/>
      <c r="I167" s="93">
        <f t="shared" si="14"/>
        <v>13</v>
      </c>
      <c r="J167" s="94"/>
      <c r="K167" s="93">
        <f t="shared" si="15"/>
        <v>13</v>
      </c>
      <c r="L167" s="74"/>
      <c r="M167" s="84" t="str">
        <f t="shared" si="16"/>
        <v>Juin</v>
      </c>
      <c r="N167" s="43" t="str">
        <f t="shared" si="17"/>
        <v>oui</v>
      </c>
      <c r="O167" s="123" t="s">
        <v>396</v>
      </c>
      <c r="P167" s="123" t="s">
        <v>397</v>
      </c>
      <c r="Q167" s="155"/>
      <c r="R167" s="233"/>
    </row>
    <row r="168" spans="1:18" s="43" customFormat="1" ht="21">
      <c r="A168" s="79">
        <v>161</v>
      </c>
      <c r="B168" s="123" t="s">
        <v>398</v>
      </c>
      <c r="C168" s="123" t="s">
        <v>399</v>
      </c>
      <c r="D168" s="126">
        <v>3</v>
      </c>
      <c r="E168" s="232">
        <v>5</v>
      </c>
      <c r="F168" s="80">
        <f t="shared" si="12"/>
        <v>4</v>
      </c>
      <c r="G168" s="81">
        <f t="shared" si="13"/>
        <v>8</v>
      </c>
      <c r="H168" s="233">
        <v>5</v>
      </c>
      <c r="I168" s="93">
        <f t="shared" si="14"/>
        <v>10</v>
      </c>
      <c r="J168" s="94"/>
      <c r="K168" s="93">
        <f t="shared" si="15"/>
        <v>10</v>
      </c>
      <c r="L168" s="74"/>
      <c r="M168" s="84" t="str">
        <f t="shared" si="16"/>
        <v>Synthèse</v>
      </c>
      <c r="N168" s="43" t="str">
        <f t="shared" si="17"/>
        <v>oui</v>
      </c>
      <c r="O168" s="123" t="s">
        <v>398</v>
      </c>
      <c r="P168" s="123" t="s">
        <v>399</v>
      </c>
      <c r="Q168" s="155" t="s">
        <v>1660</v>
      </c>
      <c r="R168" s="233">
        <v>1</v>
      </c>
    </row>
    <row r="169" spans="1:18" s="43" customFormat="1" ht="21">
      <c r="A169" s="79">
        <v>162</v>
      </c>
      <c r="B169" s="123" t="s">
        <v>400</v>
      </c>
      <c r="C169" s="123" t="s">
        <v>401</v>
      </c>
      <c r="D169" s="127">
        <v>8</v>
      </c>
      <c r="E169" s="232">
        <v>7</v>
      </c>
      <c r="F169" s="80">
        <f t="shared" si="12"/>
        <v>7.5</v>
      </c>
      <c r="G169" s="81">
        <f t="shared" si="13"/>
        <v>15</v>
      </c>
      <c r="H169" s="233">
        <v>1</v>
      </c>
      <c r="I169" s="93">
        <f t="shared" si="14"/>
        <v>15</v>
      </c>
      <c r="J169" s="94"/>
      <c r="K169" s="93">
        <f t="shared" si="15"/>
        <v>15</v>
      </c>
      <c r="L169" s="74"/>
      <c r="M169" s="84" t="str">
        <f t="shared" si="16"/>
        <v>Synthèse</v>
      </c>
      <c r="N169" s="43" t="str">
        <f t="shared" si="17"/>
        <v>oui</v>
      </c>
      <c r="O169" s="123" t="s">
        <v>400</v>
      </c>
      <c r="P169" s="123" t="s">
        <v>401</v>
      </c>
      <c r="Q169" s="155" t="s">
        <v>1692</v>
      </c>
      <c r="R169" s="233">
        <v>1</v>
      </c>
    </row>
    <row r="170" spans="1:18" s="43" customFormat="1" ht="21">
      <c r="A170" s="79">
        <v>163</v>
      </c>
      <c r="B170" s="123" t="s">
        <v>107</v>
      </c>
      <c r="C170" s="123" t="s">
        <v>402</v>
      </c>
      <c r="D170" s="129">
        <v>11</v>
      </c>
      <c r="E170" s="233">
        <v>8</v>
      </c>
      <c r="F170" s="80">
        <f t="shared" si="12"/>
        <v>9.5</v>
      </c>
      <c r="G170" s="81">
        <f t="shared" si="13"/>
        <v>19</v>
      </c>
      <c r="H170" s="233">
        <v>1</v>
      </c>
      <c r="I170" s="93">
        <f t="shared" si="14"/>
        <v>19</v>
      </c>
      <c r="J170" s="94"/>
      <c r="K170" s="93">
        <f t="shared" si="15"/>
        <v>19</v>
      </c>
      <c r="L170" s="74"/>
      <c r="M170" s="84" t="str">
        <f t="shared" si="16"/>
        <v>Synthèse</v>
      </c>
      <c r="N170" s="43" t="str">
        <f t="shared" si="17"/>
        <v>oui</v>
      </c>
      <c r="O170" s="123" t="s">
        <v>107</v>
      </c>
      <c r="P170" s="123" t="s">
        <v>402</v>
      </c>
      <c r="Q170" s="155" t="s">
        <v>1614</v>
      </c>
      <c r="R170" s="233">
        <v>1</v>
      </c>
    </row>
    <row r="171" spans="1:18" s="43" customFormat="1" ht="21">
      <c r="A171" s="79">
        <v>164</v>
      </c>
      <c r="B171" s="123" t="s">
        <v>403</v>
      </c>
      <c r="C171" s="123" t="s">
        <v>77</v>
      </c>
      <c r="D171" s="130">
        <v>10</v>
      </c>
      <c r="E171" s="233">
        <v>11</v>
      </c>
      <c r="F171" s="80">
        <f t="shared" si="12"/>
        <v>10.5</v>
      </c>
      <c r="G171" s="81">
        <f t="shared" si="13"/>
        <v>21</v>
      </c>
      <c r="H171" s="233"/>
      <c r="I171" s="93">
        <f t="shared" si="14"/>
        <v>21</v>
      </c>
      <c r="J171" s="94"/>
      <c r="K171" s="93">
        <f t="shared" si="15"/>
        <v>21</v>
      </c>
      <c r="L171" s="74"/>
      <c r="M171" s="84" t="str">
        <f t="shared" si="16"/>
        <v>Juin</v>
      </c>
      <c r="N171" s="43" t="str">
        <f t="shared" si="17"/>
        <v>oui</v>
      </c>
      <c r="O171" s="123" t="s">
        <v>403</v>
      </c>
      <c r="P171" s="123" t="s">
        <v>77</v>
      </c>
      <c r="Q171" s="155"/>
      <c r="R171" s="233"/>
    </row>
    <row r="172" spans="1:18" s="43" customFormat="1" ht="21">
      <c r="A172" s="79">
        <v>165</v>
      </c>
      <c r="B172" s="123" t="s">
        <v>404</v>
      </c>
      <c r="C172" s="123" t="s">
        <v>405</v>
      </c>
      <c r="D172" s="129">
        <v>13</v>
      </c>
      <c r="E172" s="232">
        <v>8</v>
      </c>
      <c r="F172" s="80">
        <f t="shared" si="12"/>
        <v>10.5</v>
      </c>
      <c r="G172" s="81">
        <f t="shared" si="13"/>
        <v>21</v>
      </c>
      <c r="H172" s="232"/>
      <c r="I172" s="93">
        <f t="shared" si="14"/>
        <v>21</v>
      </c>
      <c r="J172" s="94"/>
      <c r="K172" s="93">
        <f t="shared" si="15"/>
        <v>21</v>
      </c>
      <c r="L172" s="74"/>
      <c r="M172" s="84" t="str">
        <f t="shared" si="16"/>
        <v>Juin</v>
      </c>
      <c r="N172" s="43" t="str">
        <f t="shared" si="17"/>
        <v>oui</v>
      </c>
      <c r="O172" s="123" t="s">
        <v>404</v>
      </c>
      <c r="P172" s="123" t="s">
        <v>405</v>
      </c>
      <c r="Q172" s="155"/>
      <c r="R172" s="232"/>
    </row>
    <row r="173" spans="1:18" s="43" customFormat="1" ht="31.5">
      <c r="A173" s="79">
        <v>166</v>
      </c>
      <c r="B173" s="123" t="s">
        <v>108</v>
      </c>
      <c r="C173" s="123" t="s">
        <v>406</v>
      </c>
      <c r="D173" s="126">
        <v>5</v>
      </c>
      <c r="E173" s="233">
        <v>8</v>
      </c>
      <c r="F173" s="80">
        <f t="shared" si="12"/>
        <v>6.5</v>
      </c>
      <c r="G173" s="81">
        <f t="shared" si="13"/>
        <v>13</v>
      </c>
      <c r="H173" s="233">
        <v>5</v>
      </c>
      <c r="I173" s="93">
        <f t="shared" si="14"/>
        <v>13</v>
      </c>
      <c r="J173" s="94"/>
      <c r="K173" s="93">
        <f t="shared" si="15"/>
        <v>13</v>
      </c>
      <c r="L173" s="74"/>
      <c r="M173" s="84" t="str">
        <f t="shared" si="16"/>
        <v>Synthèse</v>
      </c>
      <c r="N173" s="43" t="str">
        <f t="shared" si="17"/>
        <v>oui</v>
      </c>
      <c r="O173" s="123" t="s">
        <v>108</v>
      </c>
      <c r="P173" s="123" t="s">
        <v>406</v>
      </c>
      <c r="Q173" s="155" t="s">
        <v>1688</v>
      </c>
      <c r="R173" s="233">
        <v>5</v>
      </c>
    </row>
    <row r="174" spans="1:18" s="43" customFormat="1" ht="21">
      <c r="A174" s="79">
        <v>167</v>
      </c>
      <c r="B174" s="123" t="s">
        <v>109</v>
      </c>
      <c r="C174" s="123" t="s">
        <v>773</v>
      </c>
      <c r="D174" s="127">
        <v>7</v>
      </c>
      <c r="E174" s="234">
        <v>11.5</v>
      </c>
      <c r="F174" s="80">
        <f t="shared" si="12"/>
        <v>9.25</v>
      </c>
      <c r="G174" s="81">
        <f t="shared" si="13"/>
        <v>18.5</v>
      </c>
      <c r="H174" s="233">
        <v>1</v>
      </c>
      <c r="I174" s="93">
        <f t="shared" si="14"/>
        <v>18.5</v>
      </c>
      <c r="J174" s="94"/>
      <c r="K174" s="93">
        <f t="shared" si="15"/>
        <v>18.5</v>
      </c>
      <c r="L174" s="74"/>
      <c r="M174" s="84" t="str">
        <f t="shared" si="16"/>
        <v>Synthèse</v>
      </c>
      <c r="N174" s="43" t="str">
        <f t="shared" si="17"/>
        <v>oui</v>
      </c>
      <c r="O174" s="123" t="s">
        <v>109</v>
      </c>
      <c r="P174" s="123" t="s">
        <v>773</v>
      </c>
      <c r="Q174" s="155" t="s">
        <v>1679</v>
      </c>
      <c r="R174" s="233">
        <v>1</v>
      </c>
    </row>
    <row r="175" spans="1:18" s="43" customFormat="1" ht="31.5">
      <c r="A175" s="79">
        <v>168</v>
      </c>
      <c r="B175" s="123" t="s">
        <v>407</v>
      </c>
      <c r="C175" s="123" t="s">
        <v>408</v>
      </c>
      <c r="D175" s="127">
        <v>12</v>
      </c>
      <c r="E175" s="234">
        <v>8.5</v>
      </c>
      <c r="F175" s="80">
        <f t="shared" si="12"/>
        <v>10.25</v>
      </c>
      <c r="G175" s="81">
        <f t="shared" si="13"/>
        <v>20.5</v>
      </c>
      <c r="H175" s="234"/>
      <c r="I175" s="93">
        <f t="shared" si="14"/>
        <v>20.5</v>
      </c>
      <c r="J175" s="94"/>
      <c r="K175" s="93">
        <f t="shared" si="15"/>
        <v>20.5</v>
      </c>
      <c r="L175" s="74"/>
      <c r="M175" s="84" t="str">
        <f t="shared" si="16"/>
        <v>Juin</v>
      </c>
      <c r="N175" s="43" t="str">
        <f t="shared" si="17"/>
        <v>oui</v>
      </c>
      <c r="O175" s="123" t="s">
        <v>407</v>
      </c>
      <c r="P175" s="123" t="s">
        <v>408</v>
      </c>
      <c r="Q175" s="155"/>
      <c r="R175" s="234"/>
    </row>
    <row r="176" spans="1:18" s="43" customFormat="1" ht="21">
      <c r="A176" s="79">
        <v>169</v>
      </c>
      <c r="B176" s="123" t="s">
        <v>409</v>
      </c>
      <c r="C176" s="123" t="s">
        <v>410</v>
      </c>
      <c r="D176" s="126">
        <v>6</v>
      </c>
      <c r="E176" s="234">
        <v>6</v>
      </c>
      <c r="F176" s="80">
        <f t="shared" si="12"/>
        <v>6</v>
      </c>
      <c r="G176" s="81">
        <f t="shared" si="13"/>
        <v>12</v>
      </c>
      <c r="H176" s="233">
        <v>6</v>
      </c>
      <c r="I176" s="93">
        <f t="shared" si="14"/>
        <v>12</v>
      </c>
      <c r="J176" s="94"/>
      <c r="K176" s="93">
        <f t="shared" si="15"/>
        <v>12</v>
      </c>
      <c r="L176" s="74"/>
      <c r="M176" s="84" t="str">
        <f t="shared" si="16"/>
        <v>Synthèse</v>
      </c>
      <c r="N176" s="43" t="str">
        <f t="shared" si="17"/>
        <v>oui</v>
      </c>
      <c r="O176" s="123" t="s">
        <v>409</v>
      </c>
      <c r="P176" s="123" t="s">
        <v>410</v>
      </c>
      <c r="Q176" s="155" t="s">
        <v>1629</v>
      </c>
      <c r="R176" s="233">
        <v>6</v>
      </c>
    </row>
    <row r="177" spans="1:18" s="43" customFormat="1" ht="21">
      <c r="A177" s="79">
        <v>170</v>
      </c>
      <c r="B177" s="123" t="s">
        <v>411</v>
      </c>
      <c r="C177" s="123" t="s">
        <v>267</v>
      </c>
      <c r="D177" s="126">
        <v>13</v>
      </c>
      <c r="E177" s="234">
        <v>7.75</v>
      </c>
      <c r="F177" s="80">
        <f t="shared" si="12"/>
        <v>10.375</v>
      </c>
      <c r="G177" s="81">
        <f t="shared" si="13"/>
        <v>20.75</v>
      </c>
      <c r="H177" s="234"/>
      <c r="I177" s="93">
        <f t="shared" si="14"/>
        <v>20.75</v>
      </c>
      <c r="J177" s="94"/>
      <c r="K177" s="93">
        <f t="shared" si="15"/>
        <v>20.75</v>
      </c>
      <c r="L177" s="74"/>
      <c r="M177" s="84" t="str">
        <f t="shared" si="16"/>
        <v>Juin</v>
      </c>
      <c r="N177" s="43" t="str">
        <f t="shared" si="17"/>
        <v>oui</v>
      </c>
      <c r="O177" s="123" t="s">
        <v>411</v>
      </c>
      <c r="P177" s="123" t="s">
        <v>267</v>
      </c>
      <c r="Q177" s="155"/>
      <c r="R177" s="234"/>
    </row>
    <row r="178" spans="1:18" s="43" customFormat="1" ht="21">
      <c r="A178" s="79">
        <v>171</v>
      </c>
      <c r="B178" s="123" t="s">
        <v>774</v>
      </c>
      <c r="C178" s="123" t="s">
        <v>81</v>
      </c>
      <c r="D178" s="126">
        <v>3</v>
      </c>
      <c r="E178" s="235">
        <v>7.5</v>
      </c>
      <c r="F178" s="80">
        <f t="shared" si="12"/>
        <v>5.25</v>
      </c>
      <c r="G178" s="81">
        <f t="shared" si="13"/>
        <v>10.5</v>
      </c>
      <c r="H178" s="233">
        <v>11.5</v>
      </c>
      <c r="I178" s="93">
        <f t="shared" si="14"/>
        <v>23</v>
      </c>
      <c r="J178" s="94"/>
      <c r="K178" s="93">
        <f t="shared" si="15"/>
        <v>23</v>
      </c>
      <c r="L178" s="74"/>
      <c r="M178" s="84" t="str">
        <f t="shared" si="16"/>
        <v>Synthèse</v>
      </c>
      <c r="N178" s="43" t="str">
        <f t="shared" si="17"/>
        <v>oui</v>
      </c>
      <c r="O178" s="123" t="s">
        <v>774</v>
      </c>
      <c r="P178" s="123" t="s">
        <v>81</v>
      </c>
      <c r="Q178" s="155" t="s">
        <v>1559</v>
      </c>
      <c r="R178" s="233">
        <v>11.5</v>
      </c>
    </row>
    <row r="179" spans="1:18" s="43" customFormat="1" ht="21">
      <c r="A179" s="79">
        <v>172</v>
      </c>
      <c r="B179" s="123" t="s">
        <v>412</v>
      </c>
      <c r="C179" s="123" t="s">
        <v>228</v>
      </c>
      <c r="D179" s="126">
        <v>10</v>
      </c>
      <c r="E179" s="234">
        <v>8</v>
      </c>
      <c r="F179" s="80">
        <f t="shared" si="12"/>
        <v>9</v>
      </c>
      <c r="G179" s="81">
        <f t="shared" si="13"/>
        <v>18</v>
      </c>
      <c r="H179" s="234"/>
      <c r="I179" s="93">
        <f t="shared" si="14"/>
        <v>18</v>
      </c>
      <c r="J179" s="94"/>
      <c r="K179" s="93">
        <f t="shared" si="15"/>
        <v>18</v>
      </c>
      <c r="L179" s="74"/>
      <c r="M179" s="84" t="str">
        <f t="shared" si="16"/>
        <v>Juin</v>
      </c>
      <c r="N179" s="43" t="str">
        <f t="shared" si="17"/>
        <v>oui</v>
      </c>
      <c r="O179" s="123" t="s">
        <v>412</v>
      </c>
      <c r="P179" s="123" t="s">
        <v>228</v>
      </c>
      <c r="Q179" s="155"/>
      <c r="R179" s="234"/>
    </row>
    <row r="180" spans="1:18" s="43" customFormat="1" ht="21">
      <c r="A180" s="79">
        <v>173</v>
      </c>
      <c r="B180" s="123" t="s">
        <v>775</v>
      </c>
      <c r="C180" s="123" t="s">
        <v>776</v>
      </c>
      <c r="D180" s="127">
        <v>14</v>
      </c>
      <c r="E180" s="235">
        <v>12</v>
      </c>
      <c r="F180" s="80">
        <f t="shared" si="12"/>
        <v>13</v>
      </c>
      <c r="G180" s="81">
        <f t="shared" si="13"/>
        <v>26</v>
      </c>
      <c r="H180" s="235"/>
      <c r="I180" s="93">
        <f t="shared" si="14"/>
        <v>26</v>
      </c>
      <c r="J180" s="94"/>
      <c r="K180" s="93">
        <f t="shared" si="15"/>
        <v>26</v>
      </c>
      <c r="L180" s="74"/>
      <c r="M180" s="84" t="str">
        <f t="shared" si="16"/>
        <v>Juin</v>
      </c>
      <c r="N180" s="43" t="str">
        <f t="shared" si="17"/>
        <v>oui</v>
      </c>
      <c r="O180" s="123" t="s">
        <v>775</v>
      </c>
      <c r="P180" s="123" t="s">
        <v>776</v>
      </c>
      <c r="Q180" s="155"/>
      <c r="R180" s="235"/>
    </row>
    <row r="181" spans="1:18" s="43" customFormat="1" ht="21">
      <c r="A181" s="79">
        <v>174</v>
      </c>
      <c r="B181" s="123" t="s">
        <v>110</v>
      </c>
      <c r="C181" s="123" t="s">
        <v>413</v>
      </c>
      <c r="D181" s="127">
        <v>9</v>
      </c>
      <c r="E181" s="142">
        <v>8</v>
      </c>
      <c r="F181" s="80">
        <f t="shared" si="12"/>
        <v>8.5</v>
      </c>
      <c r="G181" s="81">
        <f t="shared" si="13"/>
        <v>17</v>
      </c>
      <c r="H181" s="233">
        <v>1</v>
      </c>
      <c r="I181" s="93">
        <f t="shared" si="14"/>
        <v>17</v>
      </c>
      <c r="J181" s="94"/>
      <c r="K181" s="93">
        <f t="shared" si="15"/>
        <v>17</v>
      </c>
      <c r="L181" s="74"/>
      <c r="M181" s="84" t="str">
        <f t="shared" si="16"/>
        <v>Synthèse</v>
      </c>
      <c r="N181" s="43" t="str">
        <f t="shared" si="17"/>
        <v>oui</v>
      </c>
      <c r="O181" s="123" t="s">
        <v>110</v>
      </c>
      <c r="P181" s="123" t="s">
        <v>413</v>
      </c>
      <c r="Q181" s="155" t="s">
        <v>1546</v>
      </c>
      <c r="R181" s="233">
        <v>1</v>
      </c>
    </row>
    <row r="182" spans="1:18" s="43" customFormat="1" ht="21">
      <c r="A182" s="79">
        <v>175</v>
      </c>
      <c r="B182" s="123" t="s">
        <v>414</v>
      </c>
      <c r="C182" s="123" t="s">
        <v>86</v>
      </c>
      <c r="D182" s="126">
        <v>14</v>
      </c>
      <c r="E182" s="234">
        <v>12</v>
      </c>
      <c r="F182" s="80">
        <f t="shared" si="12"/>
        <v>13</v>
      </c>
      <c r="G182" s="81">
        <f t="shared" si="13"/>
        <v>26</v>
      </c>
      <c r="H182" s="234"/>
      <c r="I182" s="93">
        <f t="shared" si="14"/>
        <v>26</v>
      </c>
      <c r="J182" s="94"/>
      <c r="K182" s="93">
        <f t="shared" si="15"/>
        <v>26</v>
      </c>
      <c r="L182" s="74"/>
      <c r="M182" s="84" t="str">
        <f t="shared" si="16"/>
        <v>Juin</v>
      </c>
      <c r="N182" s="43" t="str">
        <f t="shared" si="17"/>
        <v>oui</v>
      </c>
      <c r="O182" s="123" t="s">
        <v>414</v>
      </c>
      <c r="P182" s="123" t="s">
        <v>86</v>
      </c>
      <c r="Q182" s="155"/>
      <c r="R182" s="234"/>
    </row>
    <row r="183" spans="1:18" s="43" customFormat="1" ht="21">
      <c r="A183" s="79">
        <v>176</v>
      </c>
      <c r="B183" s="123" t="s">
        <v>415</v>
      </c>
      <c r="C183" s="123" t="s">
        <v>42</v>
      </c>
      <c r="D183" s="126">
        <v>12</v>
      </c>
      <c r="E183" s="234">
        <v>10.5</v>
      </c>
      <c r="F183" s="80">
        <f t="shared" si="12"/>
        <v>11.25</v>
      </c>
      <c r="G183" s="81">
        <f t="shared" si="13"/>
        <v>22.5</v>
      </c>
      <c r="H183" s="234"/>
      <c r="I183" s="93">
        <f t="shared" si="14"/>
        <v>22.5</v>
      </c>
      <c r="J183" s="94"/>
      <c r="K183" s="93">
        <f t="shared" si="15"/>
        <v>22.5</v>
      </c>
      <c r="L183" s="74"/>
      <c r="M183" s="84" t="str">
        <f t="shared" si="16"/>
        <v>Juin</v>
      </c>
      <c r="N183" s="43" t="str">
        <f t="shared" si="17"/>
        <v>oui</v>
      </c>
      <c r="O183" s="123" t="s">
        <v>415</v>
      </c>
      <c r="P183" s="123" t="s">
        <v>42</v>
      </c>
      <c r="Q183" s="155"/>
      <c r="R183" s="234"/>
    </row>
    <row r="184" spans="1:18" s="43" customFormat="1" ht="21">
      <c r="A184" s="79">
        <v>177</v>
      </c>
      <c r="B184" s="123" t="s">
        <v>416</v>
      </c>
      <c r="C184" s="123" t="s">
        <v>417</v>
      </c>
      <c r="D184" s="127">
        <v>1</v>
      </c>
      <c r="E184" s="235">
        <v>7.75</v>
      </c>
      <c r="F184" s="80">
        <f t="shared" si="12"/>
        <v>4.375</v>
      </c>
      <c r="G184" s="81">
        <f t="shared" si="13"/>
        <v>8.75</v>
      </c>
      <c r="H184" s="233">
        <v>5</v>
      </c>
      <c r="I184" s="93">
        <f t="shared" si="14"/>
        <v>10</v>
      </c>
      <c r="J184" s="94"/>
      <c r="K184" s="93">
        <f t="shared" si="15"/>
        <v>10</v>
      </c>
      <c r="L184" s="74"/>
      <c r="M184" s="84" t="str">
        <f t="shared" si="16"/>
        <v>Synthèse</v>
      </c>
      <c r="N184" s="43" t="str">
        <f t="shared" si="17"/>
        <v>oui</v>
      </c>
      <c r="O184" s="123" t="s">
        <v>416</v>
      </c>
      <c r="P184" s="123" t="s">
        <v>417</v>
      </c>
      <c r="Q184" s="155" t="s">
        <v>1582</v>
      </c>
      <c r="R184" s="233">
        <v>5</v>
      </c>
    </row>
    <row r="185" spans="1:18" s="43" customFormat="1" ht="21">
      <c r="A185" s="79">
        <v>178</v>
      </c>
      <c r="B185" s="123" t="s">
        <v>418</v>
      </c>
      <c r="C185" s="123" t="s">
        <v>419</v>
      </c>
      <c r="D185" s="126">
        <v>8</v>
      </c>
      <c r="E185" s="142">
        <v>6</v>
      </c>
      <c r="F185" s="80">
        <f t="shared" si="12"/>
        <v>7</v>
      </c>
      <c r="G185" s="81">
        <f t="shared" si="13"/>
        <v>14</v>
      </c>
      <c r="H185" s="233">
        <v>5</v>
      </c>
      <c r="I185" s="93">
        <f t="shared" si="14"/>
        <v>14</v>
      </c>
      <c r="J185" s="94"/>
      <c r="K185" s="93">
        <f t="shared" si="15"/>
        <v>14</v>
      </c>
      <c r="L185" s="74"/>
      <c r="M185" s="84" t="str">
        <f t="shared" si="16"/>
        <v>Synthèse</v>
      </c>
      <c r="N185" s="43" t="str">
        <f t="shared" si="17"/>
        <v>oui</v>
      </c>
      <c r="O185" s="123" t="s">
        <v>418</v>
      </c>
      <c r="P185" s="123" t="s">
        <v>419</v>
      </c>
      <c r="Q185" s="155" t="s">
        <v>1552</v>
      </c>
      <c r="R185" s="233">
        <v>5</v>
      </c>
    </row>
    <row r="186" spans="1:18" s="43" customFormat="1" ht="21">
      <c r="A186" s="79">
        <v>179</v>
      </c>
      <c r="B186" s="123" t="s">
        <v>420</v>
      </c>
      <c r="C186" s="123" t="s">
        <v>421</v>
      </c>
      <c r="D186" s="127">
        <v>9</v>
      </c>
      <c r="E186" s="235">
        <v>7</v>
      </c>
      <c r="F186" s="80">
        <f t="shared" si="12"/>
        <v>8</v>
      </c>
      <c r="G186" s="81">
        <f t="shared" si="13"/>
        <v>16</v>
      </c>
      <c r="H186" s="233">
        <v>7</v>
      </c>
      <c r="I186" s="93">
        <f t="shared" si="14"/>
        <v>16</v>
      </c>
      <c r="J186" s="94"/>
      <c r="K186" s="93">
        <f t="shared" si="15"/>
        <v>16</v>
      </c>
      <c r="L186" s="74"/>
      <c r="M186" s="84" t="str">
        <f t="shared" si="16"/>
        <v>Synthèse</v>
      </c>
      <c r="N186" s="43" t="str">
        <f t="shared" si="17"/>
        <v>oui</v>
      </c>
      <c r="O186" s="123" t="s">
        <v>420</v>
      </c>
      <c r="P186" s="123" t="s">
        <v>421</v>
      </c>
      <c r="Q186" s="155" t="s">
        <v>1571</v>
      </c>
      <c r="R186" s="233">
        <v>7</v>
      </c>
    </row>
    <row r="187" spans="1:18" s="43" customFormat="1" ht="21">
      <c r="A187" s="79">
        <v>180</v>
      </c>
      <c r="B187" s="123" t="s">
        <v>422</v>
      </c>
      <c r="C187" s="123" t="s">
        <v>57</v>
      </c>
      <c r="D187" s="127">
        <v>13</v>
      </c>
      <c r="E187" s="234">
        <v>16.5</v>
      </c>
      <c r="F187" s="80">
        <f t="shared" si="12"/>
        <v>14.75</v>
      </c>
      <c r="G187" s="81">
        <f t="shared" si="13"/>
        <v>29.5</v>
      </c>
      <c r="H187" s="234"/>
      <c r="I187" s="93">
        <f t="shared" si="14"/>
        <v>29.5</v>
      </c>
      <c r="J187" s="94"/>
      <c r="K187" s="93">
        <f t="shared" si="15"/>
        <v>29.5</v>
      </c>
      <c r="L187" s="74"/>
      <c r="M187" s="84" t="str">
        <f t="shared" si="16"/>
        <v>Juin</v>
      </c>
      <c r="N187" s="43" t="str">
        <f t="shared" si="17"/>
        <v>oui</v>
      </c>
      <c r="O187" s="123" t="s">
        <v>422</v>
      </c>
      <c r="P187" s="123" t="s">
        <v>57</v>
      </c>
      <c r="Q187" s="155"/>
      <c r="R187" s="234"/>
    </row>
    <row r="188" spans="1:18" s="43" customFormat="1" ht="21">
      <c r="A188" s="79">
        <v>181</v>
      </c>
      <c r="B188" s="123" t="s">
        <v>422</v>
      </c>
      <c r="C188" s="123" t="s">
        <v>423</v>
      </c>
      <c r="D188" s="126">
        <v>1</v>
      </c>
      <c r="E188" s="235">
        <v>14</v>
      </c>
      <c r="F188" s="80">
        <f t="shared" si="12"/>
        <v>7.5</v>
      </c>
      <c r="G188" s="81">
        <f t="shared" si="13"/>
        <v>15</v>
      </c>
      <c r="H188" s="235"/>
      <c r="I188" s="93">
        <f t="shared" si="14"/>
        <v>15</v>
      </c>
      <c r="J188" s="94"/>
      <c r="K188" s="93">
        <f t="shared" si="15"/>
        <v>15</v>
      </c>
      <c r="L188" s="74"/>
      <c r="M188" s="84" t="str">
        <f t="shared" si="16"/>
        <v>Juin</v>
      </c>
      <c r="N188" s="43" t="str">
        <f t="shared" si="17"/>
        <v>oui</v>
      </c>
      <c r="O188" s="123" t="s">
        <v>422</v>
      </c>
      <c r="P188" s="123" t="s">
        <v>423</v>
      </c>
      <c r="Q188" s="155"/>
      <c r="R188" s="235"/>
    </row>
    <row r="189" spans="1:18" s="43" customFormat="1" ht="21">
      <c r="A189" s="79">
        <v>182</v>
      </c>
      <c r="B189" s="123" t="s">
        <v>424</v>
      </c>
      <c r="C189" s="123" t="s">
        <v>425</v>
      </c>
      <c r="D189" s="126">
        <v>1</v>
      </c>
      <c r="E189" s="235">
        <v>11.75</v>
      </c>
      <c r="F189" s="80">
        <f t="shared" si="12"/>
        <v>6.375</v>
      </c>
      <c r="G189" s="81">
        <f t="shared" si="13"/>
        <v>12.75</v>
      </c>
      <c r="H189" s="233">
        <v>1</v>
      </c>
      <c r="I189" s="93">
        <f t="shared" si="14"/>
        <v>12.75</v>
      </c>
      <c r="J189" s="94"/>
      <c r="K189" s="93">
        <f t="shared" si="15"/>
        <v>12.75</v>
      </c>
      <c r="L189" s="74"/>
      <c r="M189" s="84" t="str">
        <f t="shared" si="16"/>
        <v>Synthèse</v>
      </c>
      <c r="N189" s="43" t="str">
        <f t="shared" si="17"/>
        <v>oui</v>
      </c>
      <c r="O189" s="123" t="s">
        <v>424</v>
      </c>
      <c r="P189" s="123" t="s">
        <v>425</v>
      </c>
      <c r="Q189" s="155" t="s">
        <v>1573</v>
      </c>
      <c r="R189" s="233">
        <v>1</v>
      </c>
    </row>
    <row r="190" spans="1:18" s="43" customFormat="1" ht="21">
      <c r="A190" s="79">
        <v>183</v>
      </c>
      <c r="B190" s="123" t="s">
        <v>426</v>
      </c>
      <c r="C190" s="123" t="s">
        <v>427</v>
      </c>
      <c r="D190" s="126">
        <v>7</v>
      </c>
      <c r="E190" s="235">
        <v>13</v>
      </c>
      <c r="F190" s="80">
        <f t="shared" si="12"/>
        <v>10</v>
      </c>
      <c r="G190" s="81">
        <f t="shared" si="13"/>
        <v>20</v>
      </c>
      <c r="H190" s="235"/>
      <c r="I190" s="93">
        <f t="shared" si="14"/>
        <v>20</v>
      </c>
      <c r="J190" s="94"/>
      <c r="K190" s="93">
        <f t="shared" si="15"/>
        <v>20</v>
      </c>
      <c r="L190" s="74"/>
      <c r="M190" s="84" t="str">
        <f t="shared" si="16"/>
        <v>Juin</v>
      </c>
      <c r="N190" s="43" t="str">
        <f t="shared" si="17"/>
        <v>oui</v>
      </c>
      <c r="O190" s="123" t="s">
        <v>426</v>
      </c>
      <c r="P190" s="123" t="s">
        <v>427</v>
      </c>
      <c r="Q190" s="155"/>
      <c r="R190" s="235"/>
    </row>
    <row r="191" spans="1:18" s="43" customFormat="1" ht="21">
      <c r="A191" s="79">
        <v>184</v>
      </c>
      <c r="B191" s="123" t="s">
        <v>428</v>
      </c>
      <c r="C191" s="123" t="s">
        <v>429</v>
      </c>
      <c r="D191" s="127">
        <v>8</v>
      </c>
      <c r="E191" s="235">
        <v>12</v>
      </c>
      <c r="F191" s="80">
        <f t="shared" si="12"/>
        <v>10</v>
      </c>
      <c r="G191" s="81">
        <f t="shared" si="13"/>
        <v>20</v>
      </c>
      <c r="H191" s="235"/>
      <c r="I191" s="93">
        <f t="shared" si="14"/>
        <v>20</v>
      </c>
      <c r="J191" s="94"/>
      <c r="K191" s="93">
        <f t="shared" si="15"/>
        <v>20</v>
      </c>
      <c r="L191" s="74"/>
      <c r="M191" s="84" t="str">
        <f t="shared" si="16"/>
        <v>Juin</v>
      </c>
      <c r="N191" s="43" t="str">
        <f t="shared" si="17"/>
        <v>oui</v>
      </c>
      <c r="O191" s="123" t="s">
        <v>428</v>
      </c>
      <c r="P191" s="123" t="s">
        <v>429</v>
      </c>
      <c r="Q191" s="155"/>
      <c r="R191" s="235"/>
    </row>
    <row r="192" spans="1:18" s="43" customFormat="1" ht="21">
      <c r="A192" s="79">
        <v>185</v>
      </c>
      <c r="B192" s="123" t="s">
        <v>430</v>
      </c>
      <c r="C192" s="123" t="s">
        <v>431</v>
      </c>
      <c r="D192" s="134">
        <v>7</v>
      </c>
      <c r="E192" s="235">
        <v>12</v>
      </c>
      <c r="F192" s="80">
        <f t="shared" si="12"/>
        <v>9.5</v>
      </c>
      <c r="G192" s="81">
        <f t="shared" si="13"/>
        <v>19</v>
      </c>
      <c r="H192" s="235"/>
      <c r="I192" s="93">
        <f t="shared" si="14"/>
        <v>19</v>
      </c>
      <c r="J192" s="94"/>
      <c r="K192" s="93">
        <f t="shared" si="15"/>
        <v>19</v>
      </c>
      <c r="L192" s="74"/>
      <c r="M192" s="84" t="str">
        <f t="shared" si="16"/>
        <v>Juin</v>
      </c>
      <c r="N192" s="43" t="str">
        <f t="shared" si="17"/>
        <v>oui</v>
      </c>
      <c r="O192" s="123" t="s">
        <v>430</v>
      </c>
      <c r="P192" s="123" t="s">
        <v>431</v>
      </c>
      <c r="Q192" s="155"/>
      <c r="R192" s="235"/>
    </row>
    <row r="193" spans="1:18" s="43" customFormat="1" ht="21">
      <c r="A193" s="79">
        <v>186</v>
      </c>
      <c r="B193" s="123" t="s">
        <v>432</v>
      </c>
      <c r="C193" s="123" t="s">
        <v>433</v>
      </c>
      <c r="D193" s="126">
        <v>10</v>
      </c>
      <c r="E193" s="235">
        <v>11.5</v>
      </c>
      <c r="F193" s="80">
        <f t="shared" si="12"/>
        <v>10.75</v>
      </c>
      <c r="G193" s="81">
        <f t="shared" si="13"/>
        <v>21.5</v>
      </c>
      <c r="H193" s="235"/>
      <c r="I193" s="93">
        <f t="shared" si="14"/>
        <v>21.5</v>
      </c>
      <c r="J193" s="94"/>
      <c r="K193" s="93">
        <f t="shared" si="15"/>
        <v>21.5</v>
      </c>
      <c r="L193" s="74"/>
      <c r="M193" s="84" t="str">
        <f t="shared" si="16"/>
        <v>Juin</v>
      </c>
      <c r="N193" s="43" t="str">
        <f t="shared" si="17"/>
        <v>oui</v>
      </c>
      <c r="O193" s="123" t="s">
        <v>432</v>
      </c>
      <c r="P193" s="123" t="s">
        <v>433</v>
      </c>
      <c r="Q193" s="155"/>
      <c r="R193" s="235"/>
    </row>
    <row r="194" spans="1:18" s="43" customFormat="1" ht="21">
      <c r="A194" s="79">
        <v>187</v>
      </c>
      <c r="B194" s="123" t="s">
        <v>434</v>
      </c>
      <c r="C194" s="123" t="s">
        <v>435</v>
      </c>
      <c r="D194" s="126">
        <v>6</v>
      </c>
      <c r="E194" s="235">
        <v>14</v>
      </c>
      <c r="F194" s="80">
        <f t="shared" si="12"/>
        <v>10</v>
      </c>
      <c r="G194" s="81">
        <f t="shared" si="13"/>
        <v>20</v>
      </c>
      <c r="H194" s="235"/>
      <c r="I194" s="93">
        <f t="shared" si="14"/>
        <v>20</v>
      </c>
      <c r="J194" s="94"/>
      <c r="K194" s="93">
        <f t="shared" si="15"/>
        <v>20</v>
      </c>
      <c r="L194" s="74"/>
      <c r="M194" s="84" t="str">
        <f t="shared" si="16"/>
        <v>Juin</v>
      </c>
      <c r="N194" s="43" t="str">
        <f t="shared" si="17"/>
        <v>oui</v>
      </c>
      <c r="O194" s="123" t="s">
        <v>434</v>
      </c>
      <c r="P194" s="123" t="s">
        <v>435</v>
      </c>
      <c r="Q194" s="155"/>
      <c r="R194" s="235"/>
    </row>
    <row r="195" spans="1:18" s="43" customFormat="1" ht="21">
      <c r="A195" s="79">
        <v>188</v>
      </c>
      <c r="B195" s="123" t="s">
        <v>777</v>
      </c>
      <c r="C195" s="123" t="s">
        <v>65</v>
      </c>
      <c r="D195" s="127">
        <v>1</v>
      </c>
      <c r="E195" s="312">
        <v>7</v>
      </c>
      <c r="F195" s="80">
        <f t="shared" si="12"/>
        <v>4</v>
      </c>
      <c r="G195" s="81">
        <f t="shared" si="13"/>
        <v>8</v>
      </c>
      <c r="H195" s="233">
        <v>7</v>
      </c>
      <c r="I195" s="93">
        <f t="shared" si="14"/>
        <v>14</v>
      </c>
      <c r="J195" s="94"/>
      <c r="K195" s="93">
        <f t="shared" si="15"/>
        <v>14</v>
      </c>
      <c r="L195" s="74"/>
      <c r="M195" s="84" t="str">
        <f t="shared" si="16"/>
        <v>Synthèse</v>
      </c>
      <c r="N195" s="43" t="str">
        <f t="shared" si="17"/>
        <v>oui</v>
      </c>
      <c r="O195" s="123" t="s">
        <v>777</v>
      </c>
      <c r="P195" s="123" t="s">
        <v>65</v>
      </c>
      <c r="Q195" s="155" t="s">
        <v>1601</v>
      </c>
      <c r="R195" s="233">
        <v>7</v>
      </c>
    </row>
    <row r="196" spans="1:18" s="43" customFormat="1" ht="21">
      <c r="A196" s="79">
        <v>189</v>
      </c>
      <c r="B196" s="123" t="s">
        <v>436</v>
      </c>
      <c r="C196" s="123" t="s">
        <v>206</v>
      </c>
      <c r="D196" s="127">
        <v>4</v>
      </c>
      <c r="E196" s="235">
        <v>9</v>
      </c>
      <c r="F196" s="80">
        <f t="shared" si="12"/>
        <v>6.5</v>
      </c>
      <c r="G196" s="81">
        <f t="shared" si="13"/>
        <v>13</v>
      </c>
      <c r="H196" s="233">
        <v>10</v>
      </c>
      <c r="I196" s="93">
        <f t="shared" si="14"/>
        <v>20</v>
      </c>
      <c r="J196" s="94"/>
      <c r="K196" s="93">
        <f t="shared" si="15"/>
        <v>20</v>
      </c>
      <c r="L196" s="74"/>
      <c r="M196" s="84" t="str">
        <f t="shared" si="16"/>
        <v>Synthèse</v>
      </c>
      <c r="N196" s="43" t="str">
        <f t="shared" si="17"/>
        <v>oui</v>
      </c>
      <c r="O196" s="123" t="s">
        <v>436</v>
      </c>
      <c r="P196" s="123" t="s">
        <v>206</v>
      </c>
      <c r="Q196" s="155" t="s">
        <v>1568</v>
      </c>
      <c r="R196" s="233">
        <v>10</v>
      </c>
    </row>
    <row r="197" spans="1:18" s="43" customFormat="1" ht="21">
      <c r="A197" s="79">
        <v>190</v>
      </c>
      <c r="B197" s="123" t="s">
        <v>437</v>
      </c>
      <c r="C197" s="123" t="s">
        <v>438</v>
      </c>
      <c r="D197" s="127">
        <v>1</v>
      </c>
      <c r="E197" s="235">
        <v>9</v>
      </c>
      <c r="F197" s="80">
        <f t="shared" si="12"/>
        <v>5</v>
      </c>
      <c r="G197" s="81">
        <f t="shared" si="13"/>
        <v>10</v>
      </c>
      <c r="H197" s="235"/>
      <c r="I197" s="93">
        <f t="shared" si="14"/>
        <v>10</v>
      </c>
      <c r="J197" s="94"/>
      <c r="K197" s="93">
        <f t="shared" si="15"/>
        <v>10</v>
      </c>
      <c r="L197" s="74"/>
      <c r="M197" s="84" t="str">
        <f t="shared" si="16"/>
        <v>Juin</v>
      </c>
      <c r="N197" s="43" t="str">
        <f t="shared" si="17"/>
        <v>oui</v>
      </c>
      <c r="O197" s="123" t="s">
        <v>437</v>
      </c>
      <c r="P197" s="123" t="s">
        <v>438</v>
      </c>
      <c r="Q197" s="155"/>
      <c r="R197" s="235"/>
    </row>
    <row r="198" spans="1:18" s="43" customFormat="1" ht="21">
      <c r="A198" s="79">
        <v>191</v>
      </c>
      <c r="B198" s="123" t="s">
        <v>439</v>
      </c>
      <c r="C198" s="123" t="s">
        <v>440</v>
      </c>
      <c r="D198" s="127">
        <v>12</v>
      </c>
      <c r="E198" s="234">
        <v>10</v>
      </c>
      <c r="F198" s="80">
        <f t="shared" si="12"/>
        <v>11</v>
      </c>
      <c r="G198" s="81">
        <f t="shared" si="13"/>
        <v>22</v>
      </c>
      <c r="H198" s="234"/>
      <c r="I198" s="93">
        <f t="shared" si="14"/>
        <v>22</v>
      </c>
      <c r="J198" s="94"/>
      <c r="K198" s="93">
        <f t="shared" si="15"/>
        <v>22</v>
      </c>
      <c r="L198" s="74"/>
      <c r="M198" s="84" t="str">
        <f t="shared" si="16"/>
        <v>Juin</v>
      </c>
      <c r="N198" s="43" t="str">
        <f t="shared" si="17"/>
        <v>oui</v>
      </c>
      <c r="O198" s="123" t="s">
        <v>439</v>
      </c>
      <c r="P198" s="123" t="s">
        <v>440</v>
      </c>
      <c r="Q198" s="155"/>
      <c r="R198" s="234"/>
    </row>
    <row r="199" spans="1:18" s="43" customFormat="1" ht="21">
      <c r="A199" s="79">
        <v>192</v>
      </c>
      <c r="B199" s="123" t="s">
        <v>441</v>
      </c>
      <c r="C199" s="123" t="s">
        <v>50</v>
      </c>
      <c r="D199" s="126">
        <v>11</v>
      </c>
      <c r="E199" s="235">
        <v>8.5</v>
      </c>
      <c r="F199" s="80">
        <f t="shared" si="12"/>
        <v>9.75</v>
      </c>
      <c r="G199" s="81">
        <f t="shared" si="13"/>
        <v>19.5</v>
      </c>
      <c r="H199" s="235"/>
      <c r="I199" s="93">
        <f t="shared" si="14"/>
        <v>19.5</v>
      </c>
      <c r="J199" s="94"/>
      <c r="K199" s="93">
        <f t="shared" si="15"/>
        <v>19.5</v>
      </c>
      <c r="L199" s="74"/>
      <c r="M199" s="84" t="str">
        <f t="shared" si="16"/>
        <v>Juin</v>
      </c>
      <c r="N199" s="43" t="str">
        <f t="shared" si="17"/>
        <v>oui</v>
      </c>
      <c r="O199" s="123" t="s">
        <v>441</v>
      </c>
      <c r="P199" s="123" t="s">
        <v>50</v>
      </c>
      <c r="Q199" s="155"/>
      <c r="R199" s="235"/>
    </row>
    <row r="200" spans="1:18" s="43" customFormat="1" ht="21">
      <c r="A200" s="79">
        <v>193</v>
      </c>
      <c r="B200" s="123" t="s">
        <v>442</v>
      </c>
      <c r="C200" s="123" t="s">
        <v>443</v>
      </c>
      <c r="D200" s="126">
        <v>12</v>
      </c>
      <c r="E200" s="235">
        <v>12</v>
      </c>
      <c r="F200" s="80">
        <f t="shared" ref="F200:F263" si="18">IF(AND(D200=0,E200=0),L200/2,(D200+E200)/2)</f>
        <v>12</v>
      </c>
      <c r="G200" s="81">
        <f t="shared" ref="G200:G263" si="19">F200*2</f>
        <v>24</v>
      </c>
      <c r="H200" s="235"/>
      <c r="I200" s="93">
        <f t="shared" ref="I200:I263" si="20">MAX(G200,H200*2)</f>
        <v>24</v>
      </c>
      <c r="J200" s="94"/>
      <c r="K200" s="93">
        <f t="shared" ref="K200:K263" si="21">MAX(I200,J200*2)</f>
        <v>24</v>
      </c>
      <c r="L200" s="74"/>
      <c r="M200" s="84" t="str">
        <f t="shared" ref="M200:M263" si="22">IF(ISBLANK(J200),IF(ISBLANK(H200),"Juin","Synthèse"),"Rattrapage")</f>
        <v>Juin</v>
      </c>
      <c r="N200" s="43" t="str">
        <f t="shared" si="17"/>
        <v>oui</v>
      </c>
      <c r="O200" s="123" t="s">
        <v>442</v>
      </c>
      <c r="P200" s="123" t="s">
        <v>443</v>
      </c>
      <c r="Q200" s="155"/>
      <c r="R200" s="235"/>
    </row>
    <row r="201" spans="1:18" s="43" customFormat="1" ht="21">
      <c r="A201" s="79">
        <v>194</v>
      </c>
      <c r="B201" s="123" t="s">
        <v>444</v>
      </c>
      <c r="C201" s="123" t="s">
        <v>445</v>
      </c>
      <c r="D201" s="133">
        <v>3</v>
      </c>
      <c r="E201" s="232">
        <v>11</v>
      </c>
      <c r="F201" s="80">
        <f t="shared" si="18"/>
        <v>7</v>
      </c>
      <c r="G201" s="81">
        <f t="shared" si="19"/>
        <v>14</v>
      </c>
      <c r="H201" s="232"/>
      <c r="I201" s="93">
        <f t="shared" si="20"/>
        <v>14</v>
      </c>
      <c r="J201" s="94"/>
      <c r="K201" s="93">
        <f t="shared" si="21"/>
        <v>14</v>
      </c>
      <c r="L201" s="74"/>
      <c r="M201" s="84" t="str">
        <f t="shared" si="22"/>
        <v>Juin</v>
      </c>
      <c r="N201" s="43" t="str">
        <f t="shared" ref="N201:N264" si="23">IF(AND(B201=O201,C201=P201),"oui","non")</f>
        <v>oui</v>
      </c>
      <c r="O201" s="123" t="s">
        <v>444</v>
      </c>
      <c r="P201" s="123" t="s">
        <v>445</v>
      </c>
      <c r="Q201" s="155"/>
      <c r="R201" s="232"/>
    </row>
    <row r="202" spans="1:18" s="43" customFormat="1" ht="21">
      <c r="A202" s="79">
        <v>195</v>
      </c>
      <c r="B202" s="123" t="s">
        <v>446</v>
      </c>
      <c r="C202" s="123" t="s">
        <v>228</v>
      </c>
      <c r="D202" s="126">
        <v>13</v>
      </c>
      <c r="E202" s="232">
        <v>8.5</v>
      </c>
      <c r="F202" s="80">
        <f t="shared" si="18"/>
        <v>10.75</v>
      </c>
      <c r="G202" s="81">
        <f t="shared" si="19"/>
        <v>21.5</v>
      </c>
      <c r="H202" s="232"/>
      <c r="I202" s="93">
        <f t="shared" si="20"/>
        <v>21.5</v>
      </c>
      <c r="J202" s="94"/>
      <c r="K202" s="93">
        <f t="shared" si="21"/>
        <v>21.5</v>
      </c>
      <c r="L202" s="74"/>
      <c r="M202" s="84" t="str">
        <f t="shared" si="22"/>
        <v>Juin</v>
      </c>
      <c r="N202" s="43" t="str">
        <f t="shared" si="23"/>
        <v>oui</v>
      </c>
      <c r="O202" s="123" t="s">
        <v>446</v>
      </c>
      <c r="P202" s="123" t="s">
        <v>228</v>
      </c>
      <c r="Q202" s="155"/>
      <c r="R202" s="232"/>
    </row>
    <row r="203" spans="1:18" s="43" customFormat="1" ht="21">
      <c r="A203" s="79">
        <v>196</v>
      </c>
      <c r="B203" s="123" t="s">
        <v>447</v>
      </c>
      <c r="C203" s="123" t="s">
        <v>448</v>
      </c>
      <c r="D203" s="127">
        <v>5</v>
      </c>
      <c r="E203" s="232">
        <v>10</v>
      </c>
      <c r="F203" s="80">
        <f t="shared" si="18"/>
        <v>7.5</v>
      </c>
      <c r="G203" s="81">
        <f t="shared" si="19"/>
        <v>15</v>
      </c>
      <c r="H203" s="233">
        <v>5</v>
      </c>
      <c r="I203" s="93">
        <f t="shared" si="20"/>
        <v>15</v>
      </c>
      <c r="J203" s="94"/>
      <c r="K203" s="93">
        <f t="shared" si="21"/>
        <v>15</v>
      </c>
      <c r="L203" s="74"/>
      <c r="M203" s="84" t="str">
        <f t="shared" si="22"/>
        <v>Synthèse</v>
      </c>
      <c r="N203" s="43" t="str">
        <f t="shared" si="23"/>
        <v>oui</v>
      </c>
      <c r="O203" s="123" t="s">
        <v>447</v>
      </c>
      <c r="P203" s="123" t="s">
        <v>448</v>
      </c>
      <c r="Q203" s="155" t="s">
        <v>1589</v>
      </c>
      <c r="R203" s="233">
        <v>5</v>
      </c>
    </row>
    <row r="204" spans="1:18" s="43" customFormat="1" ht="21">
      <c r="A204" s="79">
        <v>197</v>
      </c>
      <c r="B204" s="123" t="s">
        <v>447</v>
      </c>
      <c r="C204" s="123" t="s">
        <v>449</v>
      </c>
      <c r="D204" s="126">
        <v>8</v>
      </c>
      <c r="E204" s="234">
        <v>8.5</v>
      </c>
      <c r="F204" s="80">
        <f t="shared" si="18"/>
        <v>8.25</v>
      </c>
      <c r="G204" s="81">
        <f t="shared" si="19"/>
        <v>16.5</v>
      </c>
      <c r="H204" s="233">
        <v>0</v>
      </c>
      <c r="I204" s="93">
        <f t="shared" si="20"/>
        <v>16.5</v>
      </c>
      <c r="J204" s="94"/>
      <c r="K204" s="93">
        <f t="shared" si="21"/>
        <v>16.5</v>
      </c>
      <c r="L204" s="74"/>
      <c r="M204" s="84" t="str">
        <f t="shared" si="22"/>
        <v>Synthèse</v>
      </c>
      <c r="N204" s="43" t="str">
        <f t="shared" si="23"/>
        <v>oui</v>
      </c>
      <c r="O204" s="123" t="s">
        <v>447</v>
      </c>
      <c r="P204" s="123" t="s">
        <v>449</v>
      </c>
      <c r="Q204" s="155" t="s">
        <v>1592</v>
      </c>
      <c r="R204" s="233">
        <v>0</v>
      </c>
    </row>
    <row r="205" spans="1:18" s="43" customFormat="1" ht="21">
      <c r="A205" s="79">
        <v>198</v>
      </c>
      <c r="B205" s="123" t="s">
        <v>111</v>
      </c>
      <c r="C205" s="123" t="s">
        <v>337</v>
      </c>
      <c r="D205" s="126">
        <v>1</v>
      </c>
      <c r="E205" s="234">
        <v>8</v>
      </c>
      <c r="F205" s="80">
        <f t="shared" si="18"/>
        <v>4.5</v>
      </c>
      <c r="G205" s="81">
        <f t="shared" si="19"/>
        <v>9</v>
      </c>
      <c r="H205" s="233">
        <v>1</v>
      </c>
      <c r="I205" s="93">
        <f t="shared" si="20"/>
        <v>9</v>
      </c>
      <c r="J205" s="94"/>
      <c r="K205" s="93">
        <f t="shared" si="21"/>
        <v>9</v>
      </c>
      <c r="L205" s="74"/>
      <c r="M205" s="84" t="str">
        <f t="shared" si="22"/>
        <v>Synthèse</v>
      </c>
      <c r="N205" s="43" t="str">
        <f t="shared" si="23"/>
        <v>oui</v>
      </c>
      <c r="O205" s="123" t="s">
        <v>111</v>
      </c>
      <c r="P205" s="123" t="s">
        <v>337</v>
      </c>
      <c r="Q205" s="155" t="s">
        <v>1590</v>
      </c>
      <c r="R205" s="233">
        <v>1</v>
      </c>
    </row>
    <row r="206" spans="1:18" s="43" customFormat="1" ht="21">
      <c r="A206" s="79">
        <v>199</v>
      </c>
      <c r="B206" s="123" t="s">
        <v>450</v>
      </c>
      <c r="C206" s="123" t="s">
        <v>451</v>
      </c>
      <c r="D206" s="126">
        <v>5</v>
      </c>
      <c r="E206" s="232">
        <v>10.5</v>
      </c>
      <c r="F206" s="80">
        <f t="shared" si="18"/>
        <v>7.75</v>
      </c>
      <c r="G206" s="81">
        <f t="shared" si="19"/>
        <v>15.5</v>
      </c>
      <c r="H206" s="232"/>
      <c r="I206" s="93">
        <f t="shared" si="20"/>
        <v>15.5</v>
      </c>
      <c r="J206" s="94"/>
      <c r="K206" s="93">
        <f t="shared" si="21"/>
        <v>15.5</v>
      </c>
      <c r="L206" s="74"/>
      <c r="M206" s="84" t="str">
        <f t="shared" si="22"/>
        <v>Juin</v>
      </c>
      <c r="N206" s="43" t="str">
        <f t="shared" si="23"/>
        <v>oui</v>
      </c>
      <c r="O206" s="123" t="s">
        <v>450</v>
      </c>
      <c r="P206" s="123" t="s">
        <v>451</v>
      </c>
      <c r="Q206" s="155"/>
      <c r="R206" s="232"/>
    </row>
    <row r="207" spans="1:18" s="43" customFormat="1" ht="21">
      <c r="A207" s="79">
        <v>200</v>
      </c>
      <c r="B207" s="123" t="s">
        <v>452</v>
      </c>
      <c r="C207" s="123" t="s">
        <v>453</v>
      </c>
      <c r="D207" s="127">
        <v>1</v>
      </c>
      <c r="E207" s="234">
        <v>5</v>
      </c>
      <c r="F207" s="80">
        <f t="shared" si="18"/>
        <v>3</v>
      </c>
      <c r="G207" s="81">
        <f t="shared" si="19"/>
        <v>6</v>
      </c>
      <c r="H207" s="233">
        <v>12</v>
      </c>
      <c r="I207" s="93">
        <f t="shared" si="20"/>
        <v>24</v>
      </c>
      <c r="J207" s="94"/>
      <c r="K207" s="93">
        <f t="shared" si="21"/>
        <v>24</v>
      </c>
      <c r="L207" s="74"/>
      <c r="M207" s="84" t="str">
        <f t="shared" si="22"/>
        <v>Synthèse</v>
      </c>
      <c r="N207" s="43" t="str">
        <f t="shared" si="23"/>
        <v>oui</v>
      </c>
      <c r="O207" s="123" t="s">
        <v>452</v>
      </c>
      <c r="P207" s="123" t="s">
        <v>453</v>
      </c>
      <c r="Q207" s="155" t="s">
        <v>1600</v>
      </c>
      <c r="R207" s="233">
        <v>10</v>
      </c>
    </row>
    <row r="208" spans="1:18" s="43" customFormat="1" ht="21">
      <c r="A208" s="79">
        <v>201</v>
      </c>
      <c r="B208" s="123" t="s">
        <v>454</v>
      </c>
      <c r="C208" s="123" t="s">
        <v>455</v>
      </c>
      <c r="D208" s="127">
        <v>9</v>
      </c>
      <c r="E208" s="233">
        <v>10.5</v>
      </c>
      <c r="F208" s="80">
        <f t="shared" si="18"/>
        <v>9.75</v>
      </c>
      <c r="G208" s="81">
        <f t="shared" si="19"/>
        <v>19.5</v>
      </c>
      <c r="H208" s="233"/>
      <c r="I208" s="93">
        <f t="shared" si="20"/>
        <v>19.5</v>
      </c>
      <c r="J208" s="94"/>
      <c r="K208" s="93">
        <f t="shared" si="21"/>
        <v>19.5</v>
      </c>
      <c r="L208" s="74"/>
      <c r="M208" s="84" t="str">
        <f t="shared" si="22"/>
        <v>Juin</v>
      </c>
      <c r="N208" s="43" t="str">
        <f t="shared" si="23"/>
        <v>oui</v>
      </c>
      <c r="O208" s="123" t="s">
        <v>454</v>
      </c>
      <c r="P208" s="123" t="s">
        <v>455</v>
      </c>
      <c r="Q208" s="155"/>
      <c r="R208" s="233"/>
    </row>
    <row r="209" spans="1:18" s="43" customFormat="1" ht="21">
      <c r="A209" s="79">
        <v>202</v>
      </c>
      <c r="B209" s="123" t="s">
        <v>456</v>
      </c>
      <c r="C209" s="123" t="s">
        <v>457</v>
      </c>
      <c r="D209" s="126">
        <v>7</v>
      </c>
      <c r="E209" s="234">
        <v>10</v>
      </c>
      <c r="F209" s="80">
        <f t="shared" si="18"/>
        <v>8.5</v>
      </c>
      <c r="G209" s="81">
        <f t="shared" si="19"/>
        <v>17</v>
      </c>
      <c r="H209" s="233">
        <v>8.5</v>
      </c>
      <c r="I209" s="93">
        <f t="shared" si="20"/>
        <v>17</v>
      </c>
      <c r="J209" s="94"/>
      <c r="K209" s="93">
        <f t="shared" si="21"/>
        <v>17</v>
      </c>
      <c r="L209" s="74"/>
      <c r="M209" s="84" t="str">
        <f t="shared" si="22"/>
        <v>Synthèse</v>
      </c>
      <c r="N209" s="43" t="str">
        <f t="shared" si="23"/>
        <v>oui</v>
      </c>
      <c r="O209" s="123" t="s">
        <v>456</v>
      </c>
      <c r="P209" s="123" t="s">
        <v>457</v>
      </c>
      <c r="Q209" s="155" t="s">
        <v>1570</v>
      </c>
      <c r="R209" s="233">
        <v>8.5</v>
      </c>
    </row>
    <row r="210" spans="1:18" s="43" customFormat="1" ht="21">
      <c r="A210" s="79">
        <v>203</v>
      </c>
      <c r="B210" s="123" t="s">
        <v>80</v>
      </c>
      <c r="C210" s="123" t="s">
        <v>458</v>
      </c>
      <c r="D210" s="127">
        <v>1</v>
      </c>
      <c r="E210" s="234">
        <v>5</v>
      </c>
      <c r="F210" s="80">
        <f t="shared" si="18"/>
        <v>3</v>
      </c>
      <c r="G210" s="81">
        <f t="shared" si="19"/>
        <v>6</v>
      </c>
      <c r="H210" s="233">
        <v>1</v>
      </c>
      <c r="I210" s="93">
        <f t="shared" si="20"/>
        <v>6</v>
      </c>
      <c r="J210" s="94"/>
      <c r="K210" s="93">
        <f t="shared" si="21"/>
        <v>6</v>
      </c>
      <c r="L210" s="74"/>
      <c r="M210" s="84" t="str">
        <f t="shared" si="22"/>
        <v>Synthèse</v>
      </c>
      <c r="N210" s="43" t="str">
        <f t="shared" si="23"/>
        <v>oui</v>
      </c>
      <c r="O210" s="123" t="s">
        <v>80</v>
      </c>
      <c r="P210" s="123" t="s">
        <v>458</v>
      </c>
      <c r="Q210" s="155" t="s">
        <v>1604</v>
      </c>
      <c r="R210" s="233">
        <v>1</v>
      </c>
    </row>
    <row r="211" spans="1:18" s="43" customFormat="1" ht="31.5">
      <c r="A211" s="79">
        <v>204</v>
      </c>
      <c r="B211" s="123" t="s">
        <v>459</v>
      </c>
      <c r="C211" s="123" t="s">
        <v>460</v>
      </c>
      <c r="D211" s="127">
        <v>6</v>
      </c>
      <c r="E211" s="235">
        <v>10</v>
      </c>
      <c r="F211" s="80">
        <f t="shared" si="18"/>
        <v>8</v>
      </c>
      <c r="G211" s="81">
        <f t="shared" si="19"/>
        <v>16</v>
      </c>
      <c r="H211" s="233">
        <v>0</v>
      </c>
      <c r="I211" s="93">
        <f t="shared" si="20"/>
        <v>16</v>
      </c>
      <c r="J211" s="94"/>
      <c r="K211" s="93">
        <f t="shared" si="21"/>
        <v>16</v>
      </c>
      <c r="L211" s="74"/>
      <c r="M211" s="84" t="str">
        <f t="shared" si="22"/>
        <v>Synthèse</v>
      </c>
      <c r="N211" s="43" t="str">
        <f t="shared" si="23"/>
        <v>oui</v>
      </c>
      <c r="O211" s="123" t="s">
        <v>459</v>
      </c>
      <c r="P211" s="123" t="s">
        <v>460</v>
      </c>
      <c r="Q211" s="155" t="s">
        <v>1555</v>
      </c>
      <c r="R211" s="233">
        <v>0</v>
      </c>
    </row>
    <row r="212" spans="1:18" s="43" customFormat="1" ht="21">
      <c r="A212" s="79">
        <v>205</v>
      </c>
      <c r="B212" s="123" t="s">
        <v>461</v>
      </c>
      <c r="C212" s="123" t="s">
        <v>52</v>
      </c>
      <c r="D212" s="127">
        <v>3</v>
      </c>
      <c r="E212" s="234">
        <v>5.5</v>
      </c>
      <c r="F212" s="80">
        <f t="shared" si="18"/>
        <v>4.25</v>
      </c>
      <c r="G212" s="81">
        <f t="shared" si="19"/>
        <v>8.5</v>
      </c>
      <c r="H212" s="233">
        <v>5</v>
      </c>
      <c r="I212" s="93">
        <f t="shared" si="20"/>
        <v>10</v>
      </c>
      <c r="J212" s="94"/>
      <c r="K212" s="93">
        <f t="shared" si="21"/>
        <v>10</v>
      </c>
      <c r="L212" s="74"/>
      <c r="M212" s="84" t="str">
        <f t="shared" si="22"/>
        <v>Synthèse</v>
      </c>
      <c r="N212" s="43" t="str">
        <f t="shared" si="23"/>
        <v>oui</v>
      </c>
      <c r="O212" s="123" t="s">
        <v>461</v>
      </c>
      <c r="P212" s="123" t="s">
        <v>52</v>
      </c>
      <c r="Q212" s="155" t="s">
        <v>1609</v>
      </c>
      <c r="R212" s="233">
        <v>5</v>
      </c>
    </row>
    <row r="213" spans="1:18" s="43" customFormat="1" ht="21">
      <c r="A213" s="79">
        <v>206</v>
      </c>
      <c r="B213" s="123" t="s">
        <v>462</v>
      </c>
      <c r="C213" s="123" t="s">
        <v>778</v>
      </c>
      <c r="D213" s="127">
        <v>6</v>
      </c>
      <c r="E213" s="232">
        <v>10</v>
      </c>
      <c r="F213" s="80">
        <f t="shared" si="18"/>
        <v>8</v>
      </c>
      <c r="G213" s="81">
        <f t="shared" si="19"/>
        <v>16</v>
      </c>
      <c r="H213" s="233">
        <v>10</v>
      </c>
      <c r="I213" s="93">
        <f t="shared" si="20"/>
        <v>20</v>
      </c>
      <c r="J213" s="94"/>
      <c r="K213" s="93">
        <f t="shared" si="21"/>
        <v>20</v>
      </c>
      <c r="L213" s="74"/>
      <c r="M213" s="84" t="str">
        <f t="shared" si="22"/>
        <v>Synthèse</v>
      </c>
      <c r="N213" s="43" t="str">
        <f t="shared" si="23"/>
        <v>oui</v>
      </c>
      <c r="O213" s="123" t="s">
        <v>462</v>
      </c>
      <c r="P213" s="123" t="s">
        <v>778</v>
      </c>
      <c r="Q213" s="155" t="s">
        <v>1597</v>
      </c>
      <c r="R213" s="233">
        <v>10</v>
      </c>
    </row>
    <row r="214" spans="1:18" s="43" customFormat="1" ht="21">
      <c r="A214" s="79">
        <v>207</v>
      </c>
      <c r="B214" s="123" t="s">
        <v>463</v>
      </c>
      <c r="C214" s="123" t="s">
        <v>68</v>
      </c>
      <c r="D214" s="126">
        <v>10</v>
      </c>
      <c r="E214" s="234">
        <v>15.5</v>
      </c>
      <c r="F214" s="80">
        <f t="shared" si="18"/>
        <v>12.75</v>
      </c>
      <c r="G214" s="81">
        <f t="shared" si="19"/>
        <v>25.5</v>
      </c>
      <c r="H214" s="234"/>
      <c r="I214" s="93">
        <f t="shared" si="20"/>
        <v>25.5</v>
      </c>
      <c r="J214" s="94"/>
      <c r="K214" s="93">
        <f t="shared" si="21"/>
        <v>25.5</v>
      </c>
      <c r="L214" s="74"/>
      <c r="M214" s="84" t="str">
        <f t="shared" si="22"/>
        <v>Juin</v>
      </c>
      <c r="N214" s="43" t="str">
        <f t="shared" si="23"/>
        <v>oui</v>
      </c>
      <c r="O214" s="123" t="s">
        <v>463</v>
      </c>
      <c r="P214" s="123" t="s">
        <v>68</v>
      </c>
      <c r="Q214" s="155"/>
      <c r="R214" s="234"/>
    </row>
    <row r="215" spans="1:18" s="43" customFormat="1" ht="21">
      <c r="A215" s="79">
        <v>208</v>
      </c>
      <c r="B215" s="123" t="s">
        <v>112</v>
      </c>
      <c r="C215" s="123" t="s">
        <v>287</v>
      </c>
      <c r="D215" s="127">
        <v>1</v>
      </c>
      <c r="E215" s="235">
        <v>5</v>
      </c>
      <c r="F215" s="80">
        <f t="shared" si="18"/>
        <v>3</v>
      </c>
      <c r="G215" s="81">
        <f t="shared" si="19"/>
        <v>6</v>
      </c>
      <c r="H215" s="233">
        <v>10</v>
      </c>
      <c r="I215" s="93">
        <f t="shared" si="20"/>
        <v>20</v>
      </c>
      <c r="J215" s="94"/>
      <c r="K215" s="93">
        <f t="shared" si="21"/>
        <v>20</v>
      </c>
      <c r="L215" s="74"/>
      <c r="M215" s="84" t="str">
        <f t="shared" si="22"/>
        <v>Synthèse</v>
      </c>
      <c r="N215" s="43" t="str">
        <f t="shared" si="23"/>
        <v>oui</v>
      </c>
      <c r="O215" s="123" t="s">
        <v>112</v>
      </c>
      <c r="P215" s="123" t="s">
        <v>287</v>
      </c>
      <c r="Q215" s="155" t="s">
        <v>1588</v>
      </c>
      <c r="R215" s="233">
        <v>10</v>
      </c>
    </row>
    <row r="216" spans="1:18" s="43" customFormat="1" ht="21">
      <c r="A216" s="79">
        <v>209</v>
      </c>
      <c r="B216" s="123" t="s">
        <v>464</v>
      </c>
      <c r="C216" s="123" t="s">
        <v>71</v>
      </c>
      <c r="D216" s="127">
        <v>1</v>
      </c>
      <c r="E216" s="232">
        <v>14.5</v>
      </c>
      <c r="F216" s="80">
        <f t="shared" si="18"/>
        <v>7.75</v>
      </c>
      <c r="G216" s="81">
        <f t="shared" si="19"/>
        <v>15.5</v>
      </c>
      <c r="H216" s="232"/>
      <c r="I216" s="93">
        <f t="shared" si="20"/>
        <v>15.5</v>
      </c>
      <c r="J216" s="94"/>
      <c r="K216" s="93">
        <f t="shared" si="21"/>
        <v>15.5</v>
      </c>
      <c r="L216" s="74"/>
      <c r="M216" s="84" t="str">
        <f t="shared" si="22"/>
        <v>Juin</v>
      </c>
      <c r="N216" s="43" t="str">
        <f t="shared" si="23"/>
        <v>oui</v>
      </c>
      <c r="O216" s="123" t="s">
        <v>464</v>
      </c>
      <c r="P216" s="123" t="s">
        <v>71</v>
      </c>
      <c r="Q216" s="155"/>
      <c r="R216" s="232"/>
    </row>
    <row r="217" spans="1:18" s="43" customFormat="1" ht="21">
      <c r="A217" s="79">
        <v>210</v>
      </c>
      <c r="B217" s="123" t="s">
        <v>465</v>
      </c>
      <c r="C217" s="123" t="s">
        <v>47</v>
      </c>
      <c r="D217" s="127">
        <v>11</v>
      </c>
      <c r="E217" s="234">
        <v>8</v>
      </c>
      <c r="F217" s="80">
        <f t="shared" si="18"/>
        <v>9.5</v>
      </c>
      <c r="G217" s="81">
        <f t="shared" si="19"/>
        <v>19</v>
      </c>
      <c r="H217" s="233">
        <v>8</v>
      </c>
      <c r="I217" s="93">
        <f t="shared" si="20"/>
        <v>19</v>
      </c>
      <c r="J217" s="94"/>
      <c r="K217" s="93">
        <f t="shared" si="21"/>
        <v>19</v>
      </c>
      <c r="L217" s="74"/>
      <c r="M217" s="84" t="str">
        <f t="shared" si="22"/>
        <v>Synthèse</v>
      </c>
      <c r="N217" s="43" t="str">
        <f t="shared" si="23"/>
        <v>oui</v>
      </c>
      <c r="O217" s="123" t="s">
        <v>465</v>
      </c>
      <c r="P217" s="123" t="s">
        <v>47</v>
      </c>
      <c r="Q217" s="155" t="s">
        <v>1574</v>
      </c>
      <c r="R217" s="233">
        <v>8</v>
      </c>
    </row>
    <row r="218" spans="1:18" s="43" customFormat="1" ht="21">
      <c r="A218" s="79">
        <v>211</v>
      </c>
      <c r="B218" s="123" t="s">
        <v>466</v>
      </c>
      <c r="C218" s="123" t="s">
        <v>152</v>
      </c>
      <c r="D218" s="127">
        <v>10</v>
      </c>
      <c r="E218" s="233">
        <v>5.5</v>
      </c>
      <c r="F218" s="80">
        <f t="shared" si="18"/>
        <v>7.75</v>
      </c>
      <c r="G218" s="81">
        <f t="shared" si="19"/>
        <v>15.5</v>
      </c>
      <c r="H218" s="233">
        <v>10</v>
      </c>
      <c r="I218" s="93">
        <f t="shared" si="20"/>
        <v>20</v>
      </c>
      <c r="J218" s="94"/>
      <c r="K218" s="93">
        <f t="shared" si="21"/>
        <v>20</v>
      </c>
      <c r="L218" s="74"/>
      <c r="M218" s="84" t="str">
        <f t="shared" si="22"/>
        <v>Synthèse</v>
      </c>
      <c r="N218" s="43" t="str">
        <f t="shared" si="23"/>
        <v>oui</v>
      </c>
      <c r="O218" s="123" t="s">
        <v>466</v>
      </c>
      <c r="P218" s="123" t="s">
        <v>152</v>
      </c>
      <c r="Q218" s="155" t="s">
        <v>1580</v>
      </c>
      <c r="R218" s="233">
        <v>10</v>
      </c>
    </row>
    <row r="219" spans="1:18" s="43" customFormat="1" ht="21">
      <c r="A219" s="79">
        <v>212</v>
      </c>
      <c r="B219" s="123" t="s">
        <v>467</v>
      </c>
      <c r="C219" s="123" t="s">
        <v>468</v>
      </c>
      <c r="D219" s="126">
        <v>5</v>
      </c>
      <c r="E219" s="233">
        <v>5</v>
      </c>
      <c r="F219" s="80">
        <f t="shared" si="18"/>
        <v>5</v>
      </c>
      <c r="G219" s="81">
        <f t="shared" si="19"/>
        <v>10</v>
      </c>
      <c r="H219" s="233">
        <v>5</v>
      </c>
      <c r="I219" s="93">
        <f t="shared" si="20"/>
        <v>10</v>
      </c>
      <c r="J219" s="94"/>
      <c r="K219" s="93">
        <f t="shared" si="21"/>
        <v>10</v>
      </c>
      <c r="L219" s="74"/>
      <c r="M219" s="84" t="str">
        <f t="shared" si="22"/>
        <v>Synthèse</v>
      </c>
      <c r="N219" s="43" t="str">
        <f t="shared" si="23"/>
        <v>oui</v>
      </c>
      <c r="O219" s="123" t="s">
        <v>467</v>
      </c>
      <c r="P219" s="123" t="s">
        <v>468</v>
      </c>
      <c r="Q219" s="155" t="s">
        <v>1572</v>
      </c>
      <c r="R219" s="233">
        <v>5</v>
      </c>
    </row>
    <row r="220" spans="1:18" s="43" customFormat="1" ht="21">
      <c r="A220" s="79">
        <v>213</v>
      </c>
      <c r="B220" s="123" t="s">
        <v>469</v>
      </c>
      <c r="C220" s="123" t="s">
        <v>470</v>
      </c>
      <c r="D220" s="126">
        <v>6</v>
      </c>
      <c r="E220" s="232">
        <v>8.75</v>
      </c>
      <c r="F220" s="80">
        <f t="shared" si="18"/>
        <v>7.375</v>
      </c>
      <c r="G220" s="81">
        <f t="shared" si="19"/>
        <v>14.75</v>
      </c>
      <c r="H220" s="233">
        <v>8</v>
      </c>
      <c r="I220" s="93">
        <f t="shared" si="20"/>
        <v>16</v>
      </c>
      <c r="J220" s="94"/>
      <c r="K220" s="93">
        <f t="shared" si="21"/>
        <v>16</v>
      </c>
      <c r="L220" s="74"/>
      <c r="M220" s="84" t="str">
        <f t="shared" si="22"/>
        <v>Synthèse</v>
      </c>
      <c r="N220" s="43" t="str">
        <f t="shared" si="23"/>
        <v>oui</v>
      </c>
      <c r="O220" s="123" t="s">
        <v>469</v>
      </c>
      <c r="P220" s="123" t="s">
        <v>470</v>
      </c>
      <c r="Q220" s="155" t="s">
        <v>1564</v>
      </c>
      <c r="R220" s="233">
        <v>8</v>
      </c>
    </row>
    <row r="221" spans="1:18" s="43" customFormat="1" ht="31.5">
      <c r="A221" s="79">
        <v>214</v>
      </c>
      <c r="B221" s="123" t="s">
        <v>471</v>
      </c>
      <c r="C221" s="123" t="s">
        <v>472</v>
      </c>
      <c r="D221" s="127">
        <v>4</v>
      </c>
      <c r="E221" s="235">
        <v>5</v>
      </c>
      <c r="F221" s="80">
        <f t="shared" si="18"/>
        <v>4.5</v>
      </c>
      <c r="G221" s="81">
        <f t="shared" si="19"/>
        <v>9</v>
      </c>
      <c r="H221" s="233">
        <v>5</v>
      </c>
      <c r="I221" s="93">
        <f t="shared" si="20"/>
        <v>10</v>
      </c>
      <c r="J221" s="94"/>
      <c r="K221" s="93">
        <f t="shared" si="21"/>
        <v>10</v>
      </c>
      <c r="L221" s="74"/>
      <c r="M221" s="84" t="str">
        <f t="shared" si="22"/>
        <v>Synthèse</v>
      </c>
      <c r="N221" s="43" t="str">
        <f t="shared" si="23"/>
        <v>oui</v>
      </c>
      <c r="O221" s="123" t="s">
        <v>471</v>
      </c>
      <c r="P221" s="123" t="s">
        <v>472</v>
      </c>
      <c r="Q221" s="155" t="s">
        <v>1593</v>
      </c>
      <c r="R221" s="233">
        <v>5</v>
      </c>
    </row>
    <row r="222" spans="1:18" s="43" customFormat="1" ht="21">
      <c r="A222" s="79">
        <v>215</v>
      </c>
      <c r="B222" s="123" t="s">
        <v>473</v>
      </c>
      <c r="C222" s="123" t="s">
        <v>474</v>
      </c>
      <c r="D222" s="127">
        <v>13</v>
      </c>
      <c r="E222" s="232">
        <v>14.5</v>
      </c>
      <c r="F222" s="80">
        <f t="shared" si="18"/>
        <v>13.75</v>
      </c>
      <c r="G222" s="81">
        <f t="shared" si="19"/>
        <v>27.5</v>
      </c>
      <c r="H222" s="232"/>
      <c r="I222" s="93">
        <f t="shared" si="20"/>
        <v>27.5</v>
      </c>
      <c r="J222" s="94"/>
      <c r="K222" s="93">
        <f t="shared" si="21"/>
        <v>27.5</v>
      </c>
      <c r="L222" s="74"/>
      <c r="M222" s="84" t="str">
        <f t="shared" si="22"/>
        <v>Juin</v>
      </c>
      <c r="N222" s="43" t="str">
        <f t="shared" si="23"/>
        <v>oui</v>
      </c>
      <c r="O222" s="123" t="s">
        <v>473</v>
      </c>
      <c r="P222" s="123" t="s">
        <v>474</v>
      </c>
      <c r="Q222" s="155"/>
      <c r="R222" s="232"/>
    </row>
    <row r="223" spans="1:18" s="43" customFormat="1" ht="21">
      <c r="A223" s="79">
        <v>216</v>
      </c>
      <c r="B223" s="123" t="s">
        <v>475</v>
      </c>
      <c r="C223" s="123" t="s">
        <v>476</v>
      </c>
      <c r="D223" s="126">
        <v>11</v>
      </c>
      <c r="E223" s="233">
        <v>13.25</v>
      </c>
      <c r="F223" s="80">
        <f t="shared" si="18"/>
        <v>12.125</v>
      </c>
      <c r="G223" s="81">
        <f t="shared" si="19"/>
        <v>24.25</v>
      </c>
      <c r="H223" s="233"/>
      <c r="I223" s="93">
        <f t="shared" si="20"/>
        <v>24.25</v>
      </c>
      <c r="J223" s="94"/>
      <c r="K223" s="93">
        <f t="shared" si="21"/>
        <v>24.25</v>
      </c>
      <c r="L223" s="74"/>
      <c r="M223" s="84" t="str">
        <f t="shared" si="22"/>
        <v>Juin</v>
      </c>
      <c r="N223" s="43" t="str">
        <f t="shared" si="23"/>
        <v>oui</v>
      </c>
      <c r="O223" s="123" t="s">
        <v>475</v>
      </c>
      <c r="P223" s="123" t="s">
        <v>476</v>
      </c>
      <c r="Q223" s="155"/>
      <c r="R223" s="233"/>
    </row>
    <row r="224" spans="1:18" s="43" customFormat="1" ht="21">
      <c r="A224" s="79">
        <v>217</v>
      </c>
      <c r="B224" s="123" t="s">
        <v>475</v>
      </c>
      <c r="C224" s="123" t="s">
        <v>477</v>
      </c>
      <c r="D224" s="126">
        <v>15</v>
      </c>
      <c r="E224" s="232">
        <v>13.25</v>
      </c>
      <c r="F224" s="80">
        <f t="shared" si="18"/>
        <v>14.125</v>
      </c>
      <c r="G224" s="81">
        <f t="shared" si="19"/>
        <v>28.25</v>
      </c>
      <c r="H224" s="232"/>
      <c r="I224" s="93">
        <f t="shared" si="20"/>
        <v>28.25</v>
      </c>
      <c r="J224" s="94"/>
      <c r="K224" s="93">
        <f t="shared" si="21"/>
        <v>28.25</v>
      </c>
      <c r="L224" s="74"/>
      <c r="M224" s="84" t="str">
        <f t="shared" si="22"/>
        <v>Juin</v>
      </c>
      <c r="N224" s="43" t="str">
        <f t="shared" si="23"/>
        <v>oui</v>
      </c>
      <c r="O224" s="123" t="s">
        <v>475</v>
      </c>
      <c r="P224" s="123" t="s">
        <v>477</v>
      </c>
      <c r="Q224" s="155"/>
      <c r="R224" s="232"/>
    </row>
    <row r="225" spans="1:18" s="43" customFormat="1" ht="21">
      <c r="A225" s="79">
        <v>218</v>
      </c>
      <c r="B225" s="123" t="s">
        <v>478</v>
      </c>
      <c r="C225" s="123" t="s">
        <v>479</v>
      </c>
      <c r="D225" s="126">
        <v>10</v>
      </c>
      <c r="E225" s="233">
        <v>8</v>
      </c>
      <c r="F225" s="80">
        <f t="shared" si="18"/>
        <v>9</v>
      </c>
      <c r="G225" s="81">
        <f t="shared" si="19"/>
        <v>18</v>
      </c>
      <c r="H225" s="233"/>
      <c r="I225" s="93">
        <f t="shared" si="20"/>
        <v>18</v>
      </c>
      <c r="J225" s="94"/>
      <c r="K225" s="93">
        <f t="shared" si="21"/>
        <v>18</v>
      </c>
      <c r="L225" s="74"/>
      <c r="M225" s="84" t="str">
        <f t="shared" si="22"/>
        <v>Juin</v>
      </c>
      <c r="N225" s="43" t="str">
        <f t="shared" si="23"/>
        <v>oui</v>
      </c>
      <c r="O225" s="123" t="s">
        <v>478</v>
      </c>
      <c r="P225" s="123" t="s">
        <v>479</v>
      </c>
      <c r="Q225" s="155"/>
      <c r="R225" s="233"/>
    </row>
    <row r="226" spans="1:18" s="43" customFormat="1" ht="21">
      <c r="A226" s="79">
        <v>219</v>
      </c>
      <c r="B226" s="123" t="s">
        <v>480</v>
      </c>
      <c r="C226" s="123" t="s">
        <v>481</v>
      </c>
      <c r="D226" s="127">
        <v>4</v>
      </c>
      <c r="E226" s="233">
        <v>5</v>
      </c>
      <c r="F226" s="80">
        <f t="shared" si="18"/>
        <v>4.5</v>
      </c>
      <c r="G226" s="81">
        <f t="shared" si="19"/>
        <v>9</v>
      </c>
      <c r="H226" s="233">
        <v>1</v>
      </c>
      <c r="I226" s="93">
        <f t="shared" si="20"/>
        <v>9</v>
      </c>
      <c r="J226" s="94"/>
      <c r="K226" s="93">
        <f t="shared" si="21"/>
        <v>9</v>
      </c>
      <c r="L226" s="74"/>
      <c r="M226" s="84" t="str">
        <f t="shared" si="22"/>
        <v>Synthèse</v>
      </c>
      <c r="N226" s="43" t="str">
        <f t="shared" si="23"/>
        <v>oui</v>
      </c>
      <c r="O226" s="123" t="s">
        <v>480</v>
      </c>
      <c r="P226" s="123" t="s">
        <v>481</v>
      </c>
      <c r="Q226" s="155" t="s">
        <v>1567</v>
      </c>
      <c r="R226" s="233">
        <v>1</v>
      </c>
    </row>
    <row r="227" spans="1:18" s="43" customFormat="1" ht="21">
      <c r="A227" s="79">
        <v>220</v>
      </c>
      <c r="B227" s="123" t="s">
        <v>482</v>
      </c>
      <c r="C227" s="123" t="s">
        <v>206</v>
      </c>
      <c r="D227" s="127">
        <v>8</v>
      </c>
      <c r="E227" s="234">
        <v>12.5</v>
      </c>
      <c r="F227" s="80">
        <f t="shared" si="18"/>
        <v>10.25</v>
      </c>
      <c r="G227" s="81">
        <f t="shared" si="19"/>
        <v>20.5</v>
      </c>
      <c r="H227" s="234"/>
      <c r="I227" s="93">
        <f t="shared" si="20"/>
        <v>20.5</v>
      </c>
      <c r="J227" s="94"/>
      <c r="K227" s="93">
        <f t="shared" si="21"/>
        <v>20.5</v>
      </c>
      <c r="L227" s="74"/>
      <c r="M227" s="84" t="str">
        <f t="shared" si="22"/>
        <v>Juin</v>
      </c>
      <c r="N227" s="43" t="str">
        <f t="shared" si="23"/>
        <v>oui</v>
      </c>
      <c r="O227" s="123" t="s">
        <v>482</v>
      </c>
      <c r="P227" s="123" t="s">
        <v>206</v>
      </c>
      <c r="Q227" s="155"/>
      <c r="R227" s="234"/>
    </row>
    <row r="228" spans="1:18" s="43" customFormat="1" ht="21">
      <c r="A228" s="79">
        <v>221</v>
      </c>
      <c r="B228" s="123" t="s">
        <v>483</v>
      </c>
      <c r="C228" s="123" t="s">
        <v>484</v>
      </c>
      <c r="D228" s="127">
        <v>1</v>
      </c>
      <c r="E228" s="232">
        <v>5.75</v>
      </c>
      <c r="F228" s="80">
        <f t="shared" si="18"/>
        <v>3.375</v>
      </c>
      <c r="G228" s="81">
        <f t="shared" si="19"/>
        <v>6.75</v>
      </c>
      <c r="H228" s="233">
        <v>7</v>
      </c>
      <c r="I228" s="93">
        <f t="shared" si="20"/>
        <v>14</v>
      </c>
      <c r="J228" s="94"/>
      <c r="K228" s="93">
        <f t="shared" si="21"/>
        <v>14</v>
      </c>
      <c r="L228" s="74"/>
      <c r="M228" s="84" t="str">
        <f t="shared" si="22"/>
        <v>Synthèse</v>
      </c>
      <c r="N228" s="43" t="str">
        <f t="shared" si="23"/>
        <v>oui</v>
      </c>
      <c r="O228" s="123" t="s">
        <v>483</v>
      </c>
      <c r="P228" s="123" t="s">
        <v>484</v>
      </c>
      <c r="Q228" s="155" t="s">
        <v>1577</v>
      </c>
      <c r="R228" s="233">
        <v>5</v>
      </c>
    </row>
    <row r="229" spans="1:18" s="43" customFormat="1" ht="21">
      <c r="A229" s="79">
        <v>222</v>
      </c>
      <c r="B229" s="123" t="s">
        <v>485</v>
      </c>
      <c r="C229" s="123" t="s">
        <v>291</v>
      </c>
      <c r="D229" s="127">
        <v>9</v>
      </c>
      <c r="E229" s="233">
        <v>8.5</v>
      </c>
      <c r="F229" s="80">
        <f t="shared" si="18"/>
        <v>8.75</v>
      </c>
      <c r="G229" s="81">
        <f t="shared" si="19"/>
        <v>17.5</v>
      </c>
      <c r="H229" s="233">
        <v>5</v>
      </c>
      <c r="I229" s="93">
        <f t="shared" si="20"/>
        <v>17.5</v>
      </c>
      <c r="J229" s="94"/>
      <c r="K229" s="93">
        <f t="shared" si="21"/>
        <v>17.5</v>
      </c>
      <c r="L229" s="74"/>
      <c r="M229" s="84" t="str">
        <f t="shared" si="22"/>
        <v>Synthèse</v>
      </c>
      <c r="N229" s="43" t="str">
        <f t="shared" si="23"/>
        <v>oui</v>
      </c>
      <c r="O229" s="123" t="s">
        <v>485</v>
      </c>
      <c r="P229" s="123" t="s">
        <v>291</v>
      </c>
      <c r="Q229" s="155" t="s">
        <v>1595</v>
      </c>
      <c r="R229" s="233">
        <v>5</v>
      </c>
    </row>
    <row r="230" spans="1:18" s="43" customFormat="1" ht="21">
      <c r="A230" s="79">
        <v>223</v>
      </c>
      <c r="B230" s="123" t="s">
        <v>486</v>
      </c>
      <c r="C230" s="123" t="s">
        <v>487</v>
      </c>
      <c r="D230" s="126">
        <v>8</v>
      </c>
      <c r="E230" s="232">
        <v>10.25</v>
      </c>
      <c r="F230" s="80">
        <f t="shared" si="18"/>
        <v>9.125</v>
      </c>
      <c r="G230" s="81">
        <f t="shared" si="19"/>
        <v>18.25</v>
      </c>
      <c r="H230" s="233">
        <v>10</v>
      </c>
      <c r="I230" s="93">
        <f t="shared" si="20"/>
        <v>20</v>
      </c>
      <c r="J230" s="94"/>
      <c r="K230" s="93">
        <f t="shared" si="21"/>
        <v>20</v>
      </c>
      <c r="L230" s="74"/>
      <c r="M230" s="84" t="str">
        <f t="shared" si="22"/>
        <v>Synthèse</v>
      </c>
      <c r="N230" s="43" t="str">
        <f t="shared" si="23"/>
        <v>oui</v>
      </c>
      <c r="O230" s="123" t="s">
        <v>486</v>
      </c>
      <c r="P230" s="123" t="s">
        <v>487</v>
      </c>
      <c r="Q230" s="155" t="s">
        <v>1560</v>
      </c>
      <c r="R230" s="233">
        <v>10</v>
      </c>
    </row>
    <row r="231" spans="1:18" s="43" customFormat="1" ht="21">
      <c r="A231" s="79">
        <v>224</v>
      </c>
      <c r="B231" s="123" t="s">
        <v>488</v>
      </c>
      <c r="C231" s="123" t="s">
        <v>489</v>
      </c>
      <c r="D231" s="127">
        <v>11</v>
      </c>
      <c r="E231" s="232">
        <v>13</v>
      </c>
      <c r="F231" s="80">
        <f t="shared" si="18"/>
        <v>12</v>
      </c>
      <c r="G231" s="81">
        <f t="shared" si="19"/>
        <v>24</v>
      </c>
      <c r="H231" s="232"/>
      <c r="I231" s="93">
        <f t="shared" si="20"/>
        <v>24</v>
      </c>
      <c r="J231" s="94"/>
      <c r="K231" s="93">
        <f t="shared" si="21"/>
        <v>24</v>
      </c>
      <c r="L231" s="74"/>
      <c r="M231" s="84" t="str">
        <f t="shared" si="22"/>
        <v>Juin</v>
      </c>
      <c r="N231" s="43" t="str">
        <f t="shared" si="23"/>
        <v>oui</v>
      </c>
      <c r="O231" s="123" t="s">
        <v>488</v>
      </c>
      <c r="P231" s="123" t="s">
        <v>489</v>
      </c>
      <c r="Q231" s="155"/>
      <c r="R231" s="232"/>
    </row>
    <row r="232" spans="1:18" s="43" customFormat="1" ht="21">
      <c r="A232" s="79">
        <v>225</v>
      </c>
      <c r="B232" s="123" t="s">
        <v>488</v>
      </c>
      <c r="C232" s="123" t="s">
        <v>779</v>
      </c>
      <c r="D232" s="127">
        <v>11</v>
      </c>
      <c r="E232" s="232">
        <v>6.75</v>
      </c>
      <c r="F232" s="80">
        <f t="shared" si="18"/>
        <v>8.875</v>
      </c>
      <c r="G232" s="81">
        <f t="shared" si="19"/>
        <v>17.75</v>
      </c>
      <c r="H232" s="233">
        <v>9</v>
      </c>
      <c r="I232" s="93">
        <f t="shared" si="20"/>
        <v>18</v>
      </c>
      <c r="J232" s="94"/>
      <c r="K232" s="93">
        <f t="shared" si="21"/>
        <v>18</v>
      </c>
      <c r="L232" s="74"/>
      <c r="M232" s="84" t="str">
        <f t="shared" si="22"/>
        <v>Synthèse</v>
      </c>
      <c r="N232" s="43" t="str">
        <f t="shared" si="23"/>
        <v>oui</v>
      </c>
      <c r="O232" s="123" t="s">
        <v>488</v>
      </c>
      <c r="P232" s="123" t="s">
        <v>779</v>
      </c>
      <c r="Q232" s="155" t="s">
        <v>1599</v>
      </c>
      <c r="R232" s="233">
        <v>9</v>
      </c>
    </row>
    <row r="233" spans="1:18" s="43" customFormat="1" ht="21">
      <c r="A233" s="79">
        <v>226</v>
      </c>
      <c r="B233" s="123" t="s">
        <v>491</v>
      </c>
      <c r="C233" s="123" t="s">
        <v>492</v>
      </c>
      <c r="D233" s="126">
        <v>12</v>
      </c>
      <c r="E233" s="233">
        <v>11.75</v>
      </c>
      <c r="F233" s="80">
        <f t="shared" si="18"/>
        <v>11.875</v>
      </c>
      <c r="G233" s="81">
        <f t="shared" si="19"/>
        <v>23.75</v>
      </c>
      <c r="H233" s="233"/>
      <c r="I233" s="93">
        <f t="shared" si="20"/>
        <v>23.75</v>
      </c>
      <c r="J233" s="94"/>
      <c r="K233" s="93">
        <f t="shared" si="21"/>
        <v>23.75</v>
      </c>
      <c r="L233" s="74"/>
      <c r="M233" s="84" t="str">
        <f t="shared" si="22"/>
        <v>Juin</v>
      </c>
      <c r="N233" s="43" t="str">
        <f t="shared" si="23"/>
        <v>oui</v>
      </c>
      <c r="O233" s="123" t="s">
        <v>491</v>
      </c>
      <c r="P233" s="123" t="s">
        <v>492</v>
      </c>
      <c r="Q233" s="155"/>
      <c r="R233" s="233"/>
    </row>
    <row r="234" spans="1:18" s="43" customFormat="1" ht="21">
      <c r="A234" s="79">
        <v>227</v>
      </c>
      <c r="B234" s="123" t="s">
        <v>493</v>
      </c>
      <c r="C234" s="123" t="s">
        <v>67</v>
      </c>
      <c r="D234" s="127">
        <v>5</v>
      </c>
      <c r="E234" s="233">
        <v>13.25</v>
      </c>
      <c r="F234" s="80">
        <f t="shared" si="18"/>
        <v>9.125</v>
      </c>
      <c r="G234" s="81">
        <f t="shared" si="19"/>
        <v>18.25</v>
      </c>
      <c r="H234" s="233"/>
      <c r="I234" s="93">
        <f t="shared" si="20"/>
        <v>18.25</v>
      </c>
      <c r="J234" s="94"/>
      <c r="K234" s="93">
        <f t="shared" si="21"/>
        <v>18.25</v>
      </c>
      <c r="L234" s="74"/>
      <c r="M234" s="84" t="str">
        <f t="shared" si="22"/>
        <v>Juin</v>
      </c>
      <c r="N234" s="43" t="str">
        <f t="shared" si="23"/>
        <v>oui</v>
      </c>
      <c r="O234" s="123" t="s">
        <v>493</v>
      </c>
      <c r="P234" s="123" t="s">
        <v>67</v>
      </c>
      <c r="Q234" s="155"/>
      <c r="R234" s="233"/>
    </row>
    <row r="235" spans="1:18" s="43" customFormat="1" ht="21">
      <c r="A235" s="79">
        <v>228</v>
      </c>
      <c r="B235" s="123" t="s">
        <v>494</v>
      </c>
      <c r="C235" s="123" t="s">
        <v>495</v>
      </c>
      <c r="D235" s="126">
        <v>9</v>
      </c>
      <c r="E235" s="234">
        <v>10.5</v>
      </c>
      <c r="F235" s="80">
        <f t="shared" si="18"/>
        <v>9.75</v>
      </c>
      <c r="G235" s="81">
        <f t="shared" si="19"/>
        <v>19.5</v>
      </c>
      <c r="H235" s="233">
        <v>8.5</v>
      </c>
      <c r="I235" s="93">
        <f t="shared" si="20"/>
        <v>19.5</v>
      </c>
      <c r="J235" s="94"/>
      <c r="K235" s="93">
        <f t="shared" si="21"/>
        <v>19.5</v>
      </c>
      <c r="L235" s="74"/>
      <c r="M235" s="84" t="str">
        <f t="shared" si="22"/>
        <v>Synthèse</v>
      </c>
      <c r="N235" s="43" t="str">
        <f t="shared" si="23"/>
        <v>oui</v>
      </c>
      <c r="O235" s="123" t="s">
        <v>494</v>
      </c>
      <c r="P235" s="123" t="s">
        <v>495</v>
      </c>
      <c r="Q235" s="155" t="s">
        <v>1561</v>
      </c>
      <c r="R235" s="233">
        <v>8.5</v>
      </c>
    </row>
    <row r="236" spans="1:18" s="43" customFormat="1" ht="21">
      <c r="A236" s="79">
        <v>229</v>
      </c>
      <c r="B236" s="123" t="s">
        <v>496</v>
      </c>
      <c r="C236" s="123" t="s">
        <v>497</v>
      </c>
      <c r="D236" s="127">
        <v>5</v>
      </c>
      <c r="E236" s="232">
        <v>8.25</v>
      </c>
      <c r="F236" s="80">
        <f t="shared" si="18"/>
        <v>6.625</v>
      </c>
      <c r="G236" s="81">
        <f t="shared" si="19"/>
        <v>13.25</v>
      </c>
      <c r="H236" s="233">
        <v>13</v>
      </c>
      <c r="I236" s="93">
        <f t="shared" si="20"/>
        <v>26</v>
      </c>
      <c r="J236" s="94"/>
      <c r="K236" s="93">
        <f t="shared" si="21"/>
        <v>26</v>
      </c>
      <c r="L236" s="74"/>
      <c r="M236" s="84" t="str">
        <f t="shared" si="22"/>
        <v>Synthèse</v>
      </c>
      <c r="N236" s="43" t="str">
        <f t="shared" si="23"/>
        <v>oui</v>
      </c>
      <c r="O236" s="123" t="s">
        <v>496</v>
      </c>
      <c r="P236" s="123" t="s">
        <v>497</v>
      </c>
      <c r="Q236" s="155" t="s">
        <v>1556</v>
      </c>
      <c r="R236" s="233">
        <v>10.5</v>
      </c>
    </row>
    <row r="237" spans="1:18" s="43" customFormat="1" ht="21">
      <c r="A237" s="79">
        <v>230</v>
      </c>
      <c r="B237" s="123" t="s">
        <v>498</v>
      </c>
      <c r="C237" s="123" t="s">
        <v>397</v>
      </c>
      <c r="D237" s="126">
        <v>11</v>
      </c>
      <c r="E237" s="233">
        <v>8.25</v>
      </c>
      <c r="F237" s="80">
        <f t="shared" si="18"/>
        <v>9.625</v>
      </c>
      <c r="G237" s="81">
        <f t="shared" si="19"/>
        <v>19.25</v>
      </c>
      <c r="H237" s="233">
        <v>5</v>
      </c>
      <c r="I237" s="93">
        <f t="shared" si="20"/>
        <v>19.25</v>
      </c>
      <c r="J237" s="94"/>
      <c r="K237" s="93">
        <f t="shared" si="21"/>
        <v>19.25</v>
      </c>
      <c r="L237" s="74"/>
      <c r="M237" s="84" t="str">
        <f t="shared" si="22"/>
        <v>Synthèse</v>
      </c>
      <c r="N237" s="43" t="str">
        <f t="shared" si="23"/>
        <v>oui</v>
      </c>
      <c r="O237" s="123" t="s">
        <v>498</v>
      </c>
      <c r="P237" s="123" t="s">
        <v>397</v>
      </c>
      <c r="Q237" s="155" t="s">
        <v>1596</v>
      </c>
      <c r="R237" s="233">
        <v>5</v>
      </c>
    </row>
    <row r="238" spans="1:18" s="43" customFormat="1" ht="21">
      <c r="A238" s="79">
        <v>231</v>
      </c>
      <c r="B238" s="123" t="s">
        <v>114</v>
      </c>
      <c r="C238" s="123" t="s">
        <v>477</v>
      </c>
      <c r="D238" s="126">
        <v>9</v>
      </c>
      <c r="E238" s="233">
        <v>5</v>
      </c>
      <c r="F238" s="80">
        <f t="shared" si="18"/>
        <v>7</v>
      </c>
      <c r="G238" s="81">
        <f t="shared" si="19"/>
        <v>14</v>
      </c>
      <c r="H238" s="233">
        <v>1</v>
      </c>
      <c r="I238" s="93">
        <f t="shared" si="20"/>
        <v>14</v>
      </c>
      <c r="J238" s="94"/>
      <c r="K238" s="93">
        <f t="shared" si="21"/>
        <v>14</v>
      </c>
      <c r="L238" s="74"/>
      <c r="M238" s="84" t="str">
        <f t="shared" si="22"/>
        <v>Synthèse</v>
      </c>
      <c r="N238" s="43" t="str">
        <f t="shared" si="23"/>
        <v>oui</v>
      </c>
      <c r="O238" s="123" t="s">
        <v>114</v>
      </c>
      <c r="P238" s="123" t="s">
        <v>477</v>
      </c>
      <c r="Q238" s="155" t="s">
        <v>1584</v>
      </c>
      <c r="R238" s="233">
        <v>1</v>
      </c>
    </row>
    <row r="239" spans="1:18" s="43" customFormat="1" ht="21">
      <c r="A239" s="79">
        <v>232</v>
      </c>
      <c r="B239" s="123" t="s">
        <v>499</v>
      </c>
      <c r="C239" s="123" t="s">
        <v>500</v>
      </c>
      <c r="D239" s="127">
        <v>5</v>
      </c>
      <c r="E239" s="233">
        <v>7</v>
      </c>
      <c r="F239" s="80">
        <f t="shared" si="18"/>
        <v>6</v>
      </c>
      <c r="G239" s="81">
        <f t="shared" si="19"/>
        <v>12</v>
      </c>
      <c r="H239" s="233">
        <v>1</v>
      </c>
      <c r="I239" s="93">
        <f t="shared" si="20"/>
        <v>12</v>
      </c>
      <c r="J239" s="94"/>
      <c r="K239" s="93">
        <f t="shared" si="21"/>
        <v>12</v>
      </c>
      <c r="L239" s="74"/>
      <c r="M239" s="84" t="str">
        <f t="shared" si="22"/>
        <v>Synthèse</v>
      </c>
      <c r="N239" s="43" t="str">
        <f t="shared" si="23"/>
        <v>oui</v>
      </c>
      <c r="O239" s="123" t="s">
        <v>499</v>
      </c>
      <c r="P239" s="123" t="s">
        <v>500</v>
      </c>
      <c r="Q239" s="155" t="s">
        <v>1608</v>
      </c>
      <c r="R239" s="233">
        <v>1</v>
      </c>
    </row>
    <row r="240" spans="1:18" s="43" customFormat="1" ht="21">
      <c r="A240" s="79">
        <v>233</v>
      </c>
      <c r="B240" s="123" t="s">
        <v>501</v>
      </c>
      <c r="C240" s="123" t="s">
        <v>67</v>
      </c>
      <c r="D240" s="134">
        <v>8</v>
      </c>
      <c r="E240" s="233">
        <v>10.5</v>
      </c>
      <c r="F240" s="80">
        <f t="shared" si="18"/>
        <v>9.25</v>
      </c>
      <c r="G240" s="81">
        <f t="shared" si="19"/>
        <v>18.5</v>
      </c>
      <c r="H240" s="233"/>
      <c r="I240" s="93">
        <f t="shared" si="20"/>
        <v>18.5</v>
      </c>
      <c r="J240" s="94"/>
      <c r="K240" s="93">
        <f t="shared" si="21"/>
        <v>18.5</v>
      </c>
      <c r="L240" s="74"/>
      <c r="M240" s="84" t="str">
        <f t="shared" si="22"/>
        <v>Juin</v>
      </c>
      <c r="N240" s="43" t="str">
        <f t="shared" si="23"/>
        <v>oui</v>
      </c>
      <c r="O240" s="123" t="s">
        <v>501</v>
      </c>
      <c r="P240" s="123" t="s">
        <v>67</v>
      </c>
      <c r="Q240" s="155"/>
      <c r="R240" s="233"/>
    </row>
    <row r="241" spans="1:18" s="43" customFormat="1" ht="21">
      <c r="A241" s="79">
        <v>234</v>
      </c>
      <c r="B241" s="123" t="s">
        <v>502</v>
      </c>
      <c r="C241" s="123" t="s">
        <v>503</v>
      </c>
      <c r="D241" s="126">
        <v>8</v>
      </c>
      <c r="E241" s="233">
        <v>5</v>
      </c>
      <c r="F241" s="80">
        <f t="shared" si="18"/>
        <v>6.5</v>
      </c>
      <c r="G241" s="81">
        <f t="shared" si="19"/>
        <v>13</v>
      </c>
      <c r="H241" s="233">
        <v>10</v>
      </c>
      <c r="I241" s="93">
        <f t="shared" si="20"/>
        <v>20</v>
      </c>
      <c r="J241" s="94"/>
      <c r="K241" s="93">
        <f t="shared" si="21"/>
        <v>20</v>
      </c>
      <c r="L241" s="74"/>
      <c r="M241" s="84" t="str">
        <f t="shared" si="22"/>
        <v>Synthèse</v>
      </c>
      <c r="N241" s="43" t="str">
        <f t="shared" si="23"/>
        <v>oui</v>
      </c>
      <c r="O241" s="123" t="s">
        <v>502</v>
      </c>
      <c r="P241" s="123" t="s">
        <v>503</v>
      </c>
      <c r="Q241" s="155" t="s">
        <v>1557</v>
      </c>
      <c r="R241" s="233">
        <v>10</v>
      </c>
    </row>
    <row r="242" spans="1:18" s="43" customFormat="1" ht="21">
      <c r="A242" s="79">
        <v>235</v>
      </c>
      <c r="B242" s="123" t="s">
        <v>504</v>
      </c>
      <c r="C242" s="123" t="s">
        <v>505</v>
      </c>
      <c r="D242" s="130">
        <v>6</v>
      </c>
      <c r="E242" s="233">
        <v>9</v>
      </c>
      <c r="F242" s="80">
        <f t="shared" si="18"/>
        <v>7.5</v>
      </c>
      <c r="G242" s="81">
        <f t="shared" si="19"/>
        <v>15</v>
      </c>
      <c r="H242" s="233">
        <v>11</v>
      </c>
      <c r="I242" s="93">
        <f t="shared" si="20"/>
        <v>22</v>
      </c>
      <c r="J242" s="94"/>
      <c r="K242" s="93">
        <f t="shared" si="21"/>
        <v>22</v>
      </c>
      <c r="L242" s="74"/>
      <c r="M242" s="84" t="str">
        <f t="shared" si="22"/>
        <v>Synthèse</v>
      </c>
      <c r="N242" s="43" t="str">
        <f t="shared" si="23"/>
        <v>oui</v>
      </c>
      <c r="O242" s="123" t="s">
        <v>504</v>
      </c>
      <c r="P242" s="123" t="s">
        <v>505</v>
      </c>
      <c r="Q242" s="155" t="s">
        <v>1554</v>
      </c>
      <c r="R242" s="233">
        <v>11</v>
      </c>
    </row>
    <row r="243" spans="1:18" s="43" customFormat="1" ht="21">
      <c r="A243" s="79">
        <v>236</v>
      </c>
      <c r="B243" s="123" t="s">
        <v>506</v>
      </c>
      <c r="C243" s="123" t="s">
        <v>500</v>
      </c>
      <c r="D243" s="129">
        <v>6</v>
      </c>
      <c r="E243" s="232">
        <v>9</v>
      </c>
      <c r="F243" s="80">
        <f t="shared" si="18"/>
        <v>7.5</v>
      </c>
      <c r="G243" s="81">
        <f t="shared" si="19"/>
        <v>15</v>
      </c>
      <c r="H243" s="233">
        <v>0</v>
      </c>
      <c r="I243" s="93">
        <f t="shared" si="20"/>
        <v>15</v>
      </c>
      <c r="J243" s="94"/>
      <c r="K243" s="93">
        <f t="shared" si="21"/>
        <v>15</v>
      </c>
      <c r="L243" s="74"/>
      <c r="M243" s="84" t="str">
        <f t="shared" si="22"/>
        <v>Synthèse</v>
      </c>
      <c r="N243" s="43" t="str">
        <f t="shared" si="23"/>
        <v>oui</v>
      </c>
      <c r="O243" s="123" t="s">
        <v>506</v>
      </c>
      <c r="P243" s="123" t="s">
        <v>500</v>
      </c>
      <c r="Q243" s="155" t="s">
        <v>1550</v>
      </c>
      <c r="R243" s="233">
        <v>0</v>
      </c>
    </row>
    <row r="244" spans="1:18" s="43" customFormat="1" ht="21">
      <c r="A244" s="79">
        <v>237</v>
      </c>
      <c r="B244" s="123" t="s">
        <v>507</v>
      </c>
      <c r="C244" s="123" t="s">
        <v>508</v>
      </c>
      <c r="D244" s="127">
        <v>1</v>
      </c>
      <c r="E244" s="233">
        <v>8</v>
      </c>
      <c r="F244" s="80">
        <f t="shared" si="18"/>
        <v>4.5</v>
      </c>
      <c r="G244" s="81">
        <f t="shared" si="19"/>
        <v>9</v>
      </c>
      <c r="H244" s="233">
        <v>13</v>
      </c>
      <c r="I244" s="93">
        <f t="shared" si="20"/>
        <v>26</v>
      </c>
      <c r="J244" s="94"/>
      <c r="K244" s="93">
        <f t="shared" si="21"/>
        <v>26</v>
      </c>
      <c r="L244" s="74"/>
      <c r="M244" s="84" t="str">
        <f t="shared" si="22"/>
        <v>Synthèse</v>
      </c>
      <c r="N244" s="43" t="str">
        <f t="shared" si="23"/>
        <v>oui</v>
      </c>
      <c r="O244" s="123" t="s">
        <v>507</v>
      </c>
      <c r="P244" s="123" t="s">
        <v>508</v>
      </c>
      <c r="Q244" s="155" t="s">
        <v>1578</v>
      </c>
      <c r="R244" s="233">
        <v>13</v>
      </c>
    </row>
    <row r="245" spans="1:18" s="43" customFormat="1" ht="21">
      <c r="A245" s="79">
        <v>238</v>
      </c>
      <c r="B245" s="123" t="s">
        <v>509</v>
      </c>
      <c r="C245" s="123" t="s">
        <v>510</v>
      </c>
      <c r="D245" s="126">
        <v>8</v>
      </c>
      <c r="E245" s="233">
        <v>10</v>
      </c>
      <c r="F245" s="80">
        <f t="shared" si="18"/>
        <v>9</v>
      </c>
      <c r="G245" s="81">
        <f t="shared" si="19"/>
        <v>18</v>
      </c>
      <c r="H245" s="233"/>
      <c r="I245" s="93">
        <f t="shared" si="20"/>
        <v>18</v>
      </c>
      <c r="J245" s="94"/>
      <c r="K245" s="93">
        <f t="shared" si="21"/>
        <v>18</v>
      </c>
      <c r="L245" s="74"/>
      <c r="M245" s="84" t="str">
        <f t="shared" si="22"/>
        <v>Juin</v>
      </c>
      <c r="N245" s="43" t="str">
        <f t="shared" si="23"/>
        <v>oui</v>
      </c>
      <c r="O245" s="123" t="s">
        <v>509</v>
      </c>
      <c r="P245" s="123" t="s">
        <v>510</v>
      </c>
      <c r="Q245" s="155"/>
      <c r="R245" s="233"/>
    </row>
    <row r="246" spans="1:18" s="43" customFormat="1" ht="21">
      <c r="A246" s="79">
        <v>239</v>
      </c>
      <c r="B246" s="123" t="s">
        <v>511</v>
      </c>
      <c r="C246" s="123" t="s">
        <v>512</v>
      </c>
      <c r="D246" s="127">
        <v>9</v>
      </c>
      <c r="E246" s="233">
        <v>6.5</v>
      </c>
      <c r="F246" s="80">
        <f t="shared" si="18"/>
        <v>7.75</v>
      </c>
      <c r="G246" s="81">
        <f t="shared" si="19"/>
        <v>15.5</v>
      </c>
      <c r="H246" s="233">
        <v>5</v>
      </c>
      <c r="I246" s="93">
        <f t="shared" si="20"/>
        <v>15.5</v>
      </c>
      <c r="J246" s="94"/>
      <c r="K246" s="93">
        <f t="shared" si="21"/>
        <v>15.5</v>
      </c>
      <c r="L246" s="74"/>
      <c r="M246" s="84" t="str">
        <f t="shared" si="22"/>
        <v>Synthèse</v>
      </c>
      <c r="N246" s="43" t="str">
        <f t="shared" si="23"/>
        <v>oui</v>
      </c>
      <c r="O246" s="123" t="s">
        <v>511</v>
      </c>
      <c r="P246" s="123" t="s">
        <v>512</v>
      </c>
      <c r="Q246" s="155" t="s">
        <v>1598</v>
      </c>
      <c r="R246" s="233">
        <v>5</v>
      </c>
    </row>
    <row r="247" spans="1:18" s="43" customFormat="1" ht="21">
      <c r="A247" s="79">
        <v>240</v>
      </c>
      <c r="B247" s="123" t="s">
        <v>513</v>
      </c>
      <c r="C247" s="123" t="s">
        <v>514</v>
      </c>
      <c r="D247" s="127">
        <v>3</v>
      </c>
      <c r="E247" s="233">
        <v>9</v>
      </c>
      <c r="F247" s="80">
        <f t="shared" si="18"/>
        <v>6</v>
      </c>
      <c r="G247" s="81">
        <f t="shared" si="19"/>
        <v>12</v>
      </c>
      <c r="H247" s="233">
        <v>8.5</v>
      </c>
      <c r="I247" s="93">
        <f t="shared" si="20"/>
        <v>17</v>
      </c>
      <c r="J247" s="94"/>
      <c r="K247" s="93">
        <f t="shared" si="21"/>
        <v>17</v>
      </c>
      <c r="L247" s="74"/>
      <c r="M247" s="84" t="str">
        <f t="shared" si="22"/>
        <v>Synthèse</v>
      </c>
      <c r="N247" s="43" t="str">
        <f t="shared" si="23"/>
        <v>oui</v>
      </c>
      <c r="O247" s="123" t="s">
        <v>513</v>
      </c>
      <c r="P247" s="123" t="s">
        <v>514</v>
      </c>
      <c r="Q247" s="155" t="s">
        <v>1581</v>
      </c>
      <c r="R247" s="233">
        <v>8.5</v>
      </c>
    </row>
    <row r="248" spans="1:18" s="43" customFormat="1" ht="21">
      <c r="A248" s="79">
        <v>241</v>
      </c>
      <c r="B248" s="123" t="s">
        <v>115</v>
      </c>
      <c r="C248" s="123" t="s">
        <v>515</v>
      </c>
      <c r="D248" s="130">
        <v>4</v>
      </c>
      <c r="E248" s="232">
        <v>6</v>
      </c>
      <c r="F248" s="80">
        <f t="shared" si="18"/>
        <v>5</v>
      </c>
      <c r="G248" s="81">
        <f t="shared" si="19"/>
        <v>10</v>
      </c>
      <c r="H248" s="233">
        <v>5</v>
      </c>
      <c r="I248" s="93">
        <f t="shared" si="20"/>
        <v>10</v>
      </c>
      <c r="J248" s="94"/>
      <c r="K248" s="93">
        <f t="shared" si="21"/>
        <v>10</v>
      </c>
      <c r="L248" s="74"/>
      <c r="M248" s="84" t="str">
        <f t="shared" si="22"/>
        <v>Synthèse</v>
      </c>
      <c r="N248" s="43" t="str">
        <f t="shared" si="23"/>
        <v>oui</v>
      </c>
      <c r="O248" s="123" t="s">
        <v>115</v>
      </c>
      <c r="P248" s="123" t="s">
        <v>515</v>
      </c>
      <c r="Q248" s="155" t="s">
        <v>1548</v>
      </c>
      <c r="R248" s="233">
        <v>5</v>
      </c>
    </row>
    <row r="249" spans="1:18" s="43" customFormat="1" ht="21">
      <c r="A249" s="79">
        <v>242</v>
      </c>
      <c r="B249" s="123" t="s">
        <v>780</v>
      </c>
      <c r="C249" s="123" t="s">
        <v>516</v>
      </c>
      <c r="D249" s="127">
        <v>16</v>
      </c>
      <c r="E249" s="232">
        <v>12.5</v>
      </c>
      <c r="F249" s="80">
        <f t="shared" si="18"/>
        <v>14.25</v>
      </c>
      <c r="G249" s="81">
        <f t="shared" si="19"/>
        <v>28.5</v>
      </c>
      <c r="H249" s="232"/>
      <c r="I249" s="93">
        <f t="shared" si="20"/>
        <v>28.5</v>
      </c>
      <c r="J249" s="94"/>
      <c r="K249" s="93">
        <f t="shared" si="21"/>
        <v>28.5</v>
      </c>
      <c r="L249" s="74"/>
      <c r="M249" s="84" t="str">
        <f t="shared" si="22"/>
        <v>Juin</v>
      </c>
      <c r="N249" s="43" t="str">
        <f t="shared" si="23"/>
        <v>oui</v>
      </c>
      <c r="O249" s="123" t="s">
        <v>780</v>
      </c>
      <c r="P249" s="123" t="s">
        <v>516</v>
      </c>
      <c r="Q249" s="155"/>
      <c r="R249" s="232"/>
    </row>
    <row r="250" spans="1:18" s="43" customFormat="1" ht="21">
      <c r="A250" s="79">
        <v>243</v>
      </c>
      <c r="B250" s="123" t="s">
        <v>517</v>
      </c>
      <c r="C250" s="123" t="s">
        <v>518</v>
      </c>
      <c r="D250" s="130">
        <v>4</v>
      </c>
      <c r="E250" s="233">
        <v>5</v>
      </c>
      <c r="F250" s="80">
        <f t="shared" si="18"/>
        <v>4.5</v>
      </c>
      <c r="G250" s="81">
        <f t="shared" si="19"/>
        <v>9</v>
      </c>
      <c r="H250" s="233">
        <v>5</v>
      </c>
      <c r="I250" s="93">
        <f t="shared" si="20"/>
        <v>10</v>
      </c>
      <c r="J250" s="94"/>
      <c r="K250" s="93">
        <f t="shared" si="21"/>
        <v>10</v>
      </c>
      <c r="L250" s="74"/>
      <c r="M250" s="84" t="str">
        <f t="shared" si="22"/>
        <v>Synthèse</v>
      </c>
      <c r="N250" s="43" t="str">
        <f t="shared" si="23"/>
        <v>oui</v>
      </c>
      <c r="O250" s="123" t="s">
        <v>517</v>
      </c>
      <c r="P250" s="123" t="s">
        <v>518</v>
      </c>
      <c r="Q250" s="155" t="s">
        <v>1594</v>
      </c>
      <c r="R250" s="233">
        <v>5</v>
      </c>
    </row>
    <row r="251" spans="1:18" s="43" customFormat="1" ht="21">
      <c r="A251" s="79">
        <v>244</v>
      </c>
      <c r="B251" s="123" t="s">
        <v>116</v>
      </c>
      <c r="C251" s="123" t="s">
        <v>519</v>
      </c>
      <c r="D251" s="127">
        <v>6</v>
      </c>
      <c r="E251" s="232">
        <v>9</v>
      </c>
      <c r="F251" s="80">
        <f t="shared" si="18"/>
        <v>7.5</v>
      </c>
      <c r="G251" s="81">
        <f t="shared" si="19"/>
        <v>15</v>
      </c>
      <c r="H251" s="233">
        <v>5</v>
      </c>
      <c r="I251" s="93">
        <f t="shared" si="20"/>
        <v>15</v>
      </c>
      <c r="J251" s="94"/>
      <c r="K251" s="93">
        <f t="shared" si="21"/>
        <v>15</v>
      </c>
      <c r="L251" s="74"/>
      <c r="M251" s="84" t="str">
        <f t="shared" si="22"/>
        <v>Synthèse</v>
      </c>
      <c r="N251" s="43" t="str">
        <f t="shared" si="23"/>
        <v>oui</v>
      </c>
      <c r="O251" s="123" t="s">
        <v>116</v>
      </c>
      <c r="P251" s="123" t="s">
        <v>519</v>
      </c>
      <c r="Q251" s="155" t="s">
        <v>1585</v>
      </c>
      <c r="R251" s="233">
        <v>5</v>
      </c>
    </row>
    <row r="252" spans="1:18" s="43" customFormat="1" ht="21">
      <c r="A252" s="79">
        <v>245</v>
      </c>
      <c r="B252" s="123" t="s">
        <v>520</v>
      </c>
      <c r="C252" s="123" t="s">
        <v>215</v>
      </c>
      <c r="D252" s="126">
        <v>18</v>
      </c>
      <c r="E252" s="233">
        <v>12</v>
      </c>
      <c r="F252" s="80">
        <f t="shared" si="18"/>
        <v>15</v>
      </c>
      <c r="G252" s="81">
        <f t="shared" si="19"/>
        <v>30</v>
      </c>
      <c r="H252" s="233"/>
      <c r="I252" s="93">
        <f t="shared" si="20"/>
        <v>30</v>
      </c>
      <c r="J252" s="94"/>
      <c r="K252" s="93">
        <f t="shared" si="21"/>
        <v>30</v>
      </c>
      <c r="L252" s="74"/>
      <c r="M252" s="84" t="str">
        <f t="shared" si="22"/>
        <v>Juin</v>
      </c>
      <c r="N252" s="43" t="str">
        <f t="shared" si="23"/>
        <v>oui</v>
      </c>
      <c r="O252" s="123" t="s">
        <v>520</v>
      </c>
      <c r="P252" s="123" t="s">
        <v>215</v>
      </c>
      <c r="Q252" s="155"/>
      <c r="R252" s="233"/>
    </row>
    <row r="253" spans="1:18" s="43" customFormat="1" ht="31.5">
      <c r="A253" s="79">
        <v>246</v>
      </c>
      <c r="B253" s="123" t="s">
        <v>521</v>
      </c>
      <c r="C253" s="123" t="s">
        <v>522</v>
      </c>
      <c r="D253" s="127">
        <v>10</v>
      </c>
      <c r="E253" s="233">
        <v>10</v>
      </c>
      <c r="F253" s="80">
        <f t="shared" si="18"/>
        <v>10</v>
      </c>
      <c r="G253" s="81">
        <f t="shared" si="19"/>
        <v>20</v>
      </c>
      <c r="H253" s="233"/>
      <c r="I253" s="93">
        <f t="shared" si="20"/>
        <v>20</v>
      </c>
      <c r="J253" s="94"/>
      <c r="K253" s="93">
        <f t="shared" si="21"/>
        <v>20</v>
      </c>
      <c r="L253" s="74"/>
      <c r="M253" s="84" t="str">
        <f t="shared" si="22"/>
        <v>Juin</v>
      </c>
      <c r="N253" s="43" t="str">
        <f t="shared" si="23"/>
        <v>oui</v>
      </c>
      <c r="O253" s="123" t="s">
        <v>521</v>
      </c>
      <c r="P253" s="123" t="s">
        <v>522</v>
      </c>
      <c r="Q253" s="155"/>
      <c r="R253" s="233"/>
    </row>
    <row r="254" spans="1:18" s="43" customFormat="1" ht="21">
      <c r="A254" s="79">
        <v>247</v>
      </c>
      <c r="B254" s="123" t="s">
        <v>523</v>
      </c>
      <c r="C254" s="123" t="s">
        <v>61</v>
      </c>
      <c r="D254" s="134">
        <v>5</v>
      </c>
      <c r="E254" s="232">
        <v>10</v>
      </c>
      <c r="F254" s="80">
        <f t="shared" si="18"/>
        <v>7.5</v>
      </c>
      <c r="G254" s="81">
        <f t="shared" si="19"/>
        <v>15</v>
      </c>
      <c r="H254" s="232"/>
      <c r="I254" s="93">
        <f t="shared" si="20"/>
        <v>15</v>
      </c>
      <c r="J254" s="94"/>
      <c r="K254" s="93">
        <f t="shared" si="21"/>
        <v>15</v>
      </c>
      <c r="L254" s="74"/>
      <c r="M254" s="84" t="str">
        <f t="shared" si="22"/>
        <v>Juin</v>
      </c>
      <c r="N254" s="43" t="str">
        <f t="shared" si="23"/>
        <v>oui</v>
      </c>
      <c r="O254" s="123" t="s">
        <v>523</v>
      </c>
      <c r="P254" s="123" t="s">
        <v>61</v>
      </c>
      <c r="Q254" s="155"/>
      <c r="R254" s="232"/>
    </row>
    <row r="255" spans="1:18" s="43" customFormat="1" ht="21">
      <c r="A255" s="79">
        <v>248</v>
      </c>
      <c r="B255" s="123" t="s">
        <v>524</v>
      </c>
      <c r="C255" s="123" t="s">
        <v>425</v>
      </c>
      <c r="D255" s="127">
        <v>5</v>
      </c>
      <c r="E255" s="233">
        <v>5</v>
      </c>
      <c r="F255" s="80">
        <f t="shared" si="18"/>
        <v>5</v>
      </c>
      <c r="G255" s="81">
        <f t="shared" si="19"/>
        <v>10</v>
      </c>
      <c r="H255" s="233">
        <v>1</v>
      </c>
      <c r="I255" s="93">
        <f t="shared" si="20"/>
        <v>10</v>
      </c>
      <c r="J255" s="94"/>
      <c r="K255" s="93">
        <f t="shared" si="21"/>
        <v>10</v>
      </c>
      <c r="L255" s="74"/>
      <c r="M255" s="84" t="str">
        <f t="shared" si="22"/>
        <v>Synthèse</v>
      </c>
      <c r="N255" s="43" t="str">
        <f t="shared" si="23"/>
        <v>oui</v>
      </c>
      <c r="O255" s="123" t="s">
        <v>524</v>
      </c>
      <c r="P255" s="123" t="s">
        <v>425</v>
      </c>
      <c r="Q255" s="155" t="s">
        <v>1603</v>
      </c>
      <c r="R255" s="233">
        <v>1</v>
      </c>
    </row>
    <row r="256" spans="1:18" s="43" customFormat="1" ht="21">
      <c r="A256" s="79">
        <v>249</v>
      </c>
      <c r="B256" s="123" t="s">
        <v>525</v>
      </c>
      <c r="C256" s="123" t="s">
        <v>359</v>
      </c>
      <c r="D256" s="129">
        <v>9</v>
      </c>
      <c r="E256" s="233">
        <v>6.5</v>
      </c>
      <c r="F256" s="80">
        <f t="shared" si="18"/>
        <v>7.75</v>
      </c>
      <c r="G256" s="81">
        <f t="shared" si="19"/>
        <v>15.5</v>
      </c>
      <c r="H256" s="233"/>
      <c r="I256" s="93">
        <f t="shared" si="20"/>
        <v>15.5</v>
      </c>
      <c r="J256" s="94"/>
      <c r="K256" s="93">
        <f t="shared" si="21"/>
        <v>15.5</v>
      </c>
      <c r="L256" s="74"/>
      <c r="M256" s="84" t="str">
        <f t="shared" si="22"/>
        <v>Juin</v>
      </c>
      <c r="N256" s="43" t="str">
        <f t="shared" si="23"/>
        <v>oui</v>
      </c>
      <c r="O256" s="123" t="s">
        <v>525</v>
      </c>
      <c r="P256" s="123" t="s">
        <v>359</v>
      </c>
      <c r="Q256" s="155"/>
      <c r="R256" s="233"/>
    </row>
    <row r="257" spans="1:18" s="43" customFormat="1" ht="21">
      <c r="A257" s="79">
        <v>250</v>
      </c>
      <c r="B257" s="123" t="s">
        <v>526</v>
      </c>
      <c r="C257" s="123" t="s">
        <v>527</v>
      </c>
      <c r="D257" s="129">
        <v>10</v>
      </c>
      <c r="E257" s="233">
        <v>6.5</v>
      </c>
      <c r="F257" s="80">
        <f t="shared" si="18"/>
        <v>8.25</v>
      </c>
      <c r="G257" s="81">
        <f t="shared" si="19"/>
        <v>16.5</v>
      </c>
      <c r="H257" s="233">
        <v>11</v>
      </c>
      <c r="I257" s="93">
        <f t="shared" si="20"/>
        <v>22</v>
      </c>
      <c r="J257" s="94"/>
      <c r="K257" s="93">
        <f t="shared" si="21"/>
        <v>22</v>
      </c>
      <c r="L257" s="74"/>
      <c r="M257" s="84" t="str">
        <f t="shared" si="22"/>
        <v>Synthèse</v>
      </c>
      <c r="N257" s="43" t="str">
        <f t="shared" si="23"/>
        <v>oui</v>
      </c>
      <c r="O257" s="123" t="s">
        <v>526</v>
      </c>
      <c r="P257" s="123" t="s">
        <v>527</v>
      </c>
      <c r="Q257" s="155" t="s">
        <v>1558</v>
      </c>
      <c r="R257" s="233">
        <v>7.5</v>
      </c>
    </row>
    <row r="258" spans="1:18" s="43" customFormat="1" ht="31.5">
      <c r="A258" s="79">
        <v>251</v>
      </c>
      <c r="B258" s="123" t="s">
        <v>528</v>
      </c>
      <c r="C258" s="123" t="s">
        <v>529</v>
      </c>
      <c r="D258" s="126">
        <v>5</v>
      </c>
      <c r="E258" s="232">
        <v>6</v>
      </c>
      <c r="F258" s="80">
        <f t="shared" si="18"/>
        <v>5.5</v>
      </c>
      <c r="G258" s="81">
        <f t="shared" si="19"/>
        <v>11</v>
      </c>
      <c r="H258" s="233">
        <v>1</v>
      </c>
      <c r="I258" s="93">
        <f t="shared" si="20"/>
        <v>11</v>
      </c>
      <c r="J258" s="94"/>
      <c r="K258" s="93">
        <f t="shared" si="21"/>
        <v>11</v>
      </c>
      <c r="L258" s="74"/>
      <c r="M258" s="84" t="str">
        <f t="shared" si="22"/>
        <v>Synthèse</v>
      </c>
      <c r="N258" s="43" t="str">
        <f t="shared" si="23"/>
        <v>oui</v>
      </c>
      <c r="O258" s="123" t="s">
        <v>528</v>
      </c>
      <c r="P258" s="123" t="s">
        <v>529</v>
      </c>
      <c r="Q258" s="155" t="s">
        <v>1587</v>
      </c>
      <c r="R258" s="233">
        <v>1</v>
      </c>
    </row>
    <row r="259" spans="1:18" s="43" customFormat="1" ht="21">
      <c r="A259" s="79">
        <v>252</v>
      </c>
      <c r="B259" s="123" t="s">
        <v>530</v>
      </c>
      <c r="C259" s="123" t="s">
        <v>531</v>
      </c>
      <c r="D259" s="129">
        <v>10</v>
      </c>
      <c r="E259" s="232">
        <v>9</v>
      </c>
      <c r="F259" s="80">
        <f t="shared" si="18"/>
        <v>9.5</v>
      </c>
      <c r="G259" s="81">
        <f t="shared" si="19"/>
        <v>19</v>
      </c>
      <c r="H259" s="233">
        <v>1</v>
      </c>
      <c r="I259" s="93">
        <f t="shared" si="20"/>
        <v>19</v>
      </c>
      <c r="J259" s="94"/>
      <c r="K259" s="93">
        <f t="shared" si="21"/>
        <v>19</v>
      </c>
      <c r="L259" s="74"/>
      <c r="M259" s="84" t="str">
        <f t="shared" si="22"/>
        <v>Synthèse</v>
      </c>
      <c r="N259" s="43" t="str">
        <f t="shared" si="23"/>
        <v>oui</v>
      </c>
      <c r="O259" s="123" t="s">
        <v>530</v>
      </c>
      <c r="P259" s="123" t="s">
        <v>531</v>
      </c>
      <c r="Q259" s="155" t="s">
        <v>1562</v>
      </c>
      <c r="R259" s="233">
        <v>1</v>
      </c>
    </row>
    <row r="260" spans="1:18" s="43" customFormat="1" ht="21">
      <c r="A260" s="79">
        <v>253</v>
      </c>
      <c r="B260" s="123" t="s">
        <v>117</v>
      </c>
      <c r="C260" s="123" t="s">
        <v>492</v>
      </c>
      <c r="D260" s="129">
        <v>6</v>
      </c>
      <c r="E260" s="232">
        <v>7</v>
      </c>
      <c r="F260" s="80">
        <f t="shared" si="18"/>
        <v>6.5</v>
      </c>
      <c r="G260" s="81">
        <f t="shared" si="19"/>
        <v>13</v>
      </c>
      <c r="H260" s="233">
        <v>5</v>
      </c>
      <c r="I260" s="93">
        <f t="shared" si="20"/>
        <v>13</v>
      </c>
      <c r="J260" s="94"/>
      <c r="K260" s="93">
        <f t="shared" si="21"/>
        <v>13</v>
      </c>
      <c r="L260" s="74"/>
      <c r="M260" s="84" t="str">
        <f t="shared" si="22"/>
        <v>Synthèse</v>
      </c>
      <c r="N260" s="43" t="str">
        <f t="shared" si="23"/>
        <v>oui</v>
      </c>
      <c r="O260" s="123" t="s">
        <v>117</v>
      </c>
      <c r="P260" s="123" t="s">
        <v>492</v>
      </c>
      <c r="Q260" s="155" t="s">
        <v>1583</v>
      </c>
      <c r="R260" s="233">
        <v>5</v>
      </c>
    </row>
    <row r="261" spans="1:18" s="43" customFormat="1" ht="21">
      <c r="A261" s="79">
        <v>254</v>
      </c>
      <c r="B261" s="123" t="s">
        <v>532</v>
      </c>
      <c r="C261" s="123" t="s">
        <v>533</v>
      </c>
      <c r="D261" s="126">
        <v>15</v>
      </c>
      <c r="E261" s="232">
        <v>13</v>
      </c>
      <c r="F261" s="80">
        <f t="shared" si="18"/>
        <v>14</v>
      </c>
      <c r="G261" s="81">
        <f t="shared" si="19"/>
        <v>28</v>
      </c>
      <c r="H261" s="232"/>
      <c r="I261" s="93">
        <f t="shared" si="20"/>
        <v>28</v>
      </c>
      <c r="J261" s="94"/>
      <c r="K261" s="93">
        <f t="shared" si="21"/>
        <v>28</v>
      </c>
      <c r="L261" s="74"/>
      <c r="M261" s="84" t="str">
        <f t="shared" si="22"/>
        <v>Juin</v>
      </c>
      <c r="N261" s="43" t="str">
        <f t="shared" si="23"/>
        <v>oui</v>
      </c>
      <c r="O261" s="123" t="s">
        <v>532</v>
      </c>
      <c r="P261" s="123" t="s">
        <v>533</v>
      </c>
      <c r="Q261" s="155"/>
      <c r="R261" s="232"/>
    </row>
    <row r="262" spans="1:18" s="43" customFormat="1" ht="21">
      <c r="A262" s="79">
        <v>255</v>
      </c>
      <c r="B262" s="123" t="s">
        <v>85</v>
      </c>
      <c r="C262" s="123" t="s">
        <v>534</v>
      </c>
      <c r="D262" s="130">
        <v>1</v>
      </c>
      <c r="E262" s="233">
        <v>8.5</v>
      </c>
      <c r="F262" s="80">
        <f t="shared" si="18"/>
        <v>4.75</v>
      </c>
      <c r="G262" s="81">
        <f t="shared" si="19"/>
        <v>9.5</v>
      </c>
      <c r="H262" s="233">
        <v>9</v>
      </c>
      <c r="I262" s="93">
        <f t="shared" si="20"/>
        <v>18</v>
      </c>
      <c r="J262" s="94"/>
      <c r="K262" s="93">
        <f t="shared" si="21"/>
        <v>18</v>
      </c>
      <c r="L262" s="74"/>
      <c r="M262" s="84" t="str">
        <f t="shared" si="22"/>
        <v>Synthèse</v>
      </c>
      <c r="N262" s="43" t="str">
        <f t="shared" si="23"/>
        <v>oui</v>
      </c>
      <c r="O262" s="123" t="s">
        <v>85</v>
      </c>
      <c r="P262" s="123" t="s">
        <v>534</v>
      </c>
      <c r="Q262" s="155" t="s">
        <v>1576</v>
      </c>
      <c r="R262" s="233">
        <v>9</v>
      </c>
    </row>
    <row r="263" spans="1:18" s="43" customFormat="1" ht="21">
      <c r="A263" s="79">
        <v>256</v>
      </c>
      <c r="B263" s="123" t="s">
        <v>535</v>
      </c>
      <c r="C263" s="123" t="s">
        <v>536</v>
      </c>
      <c r="D263" s="129">
        <v>11</v>
      </c>
      <c r="E263" s="233">
        <v>10.75</v>
      </c>
      <c r="F263" s="80">
        <f t="shared" si="18"/>
        <v>10.875</v>
      </c>
      <c r="G263" s="81">
        <f t="shared" si="19"/>
        <v>21.75</v>
      </c>
      <c r="H263" s="233"/>
      <c r="I263" s="93">
        <f t="shared" si="20"/>
        <v>21.75</v>
      </c>
      <c r="J263" s="94"/>
      <c r="K263" s="93">
        <f t="shared" si="21"/>
        <v>21.75</v>
      </c>
      <c r="L263" s="74"/>
      <c r="M263" s="84" t="str">
        <f t="shared" si="22"/>
        <v>Juin</v>
      </c>
      <c r="N263" s="43" t="str">
        <f t="shared" si="23"/>
        <v>oui</v>
      </c>
      <c r="O263" s="123" t="s">
        <v>535</v>
      </c>
      <c r="P263" s="123" t="s">
        <v>536</v>
      </c>
      <c r="Q263" s="155"/>
      <c r="R263" s="233"/>
    </row>
    <row r="264" spans="1:18" s="43" customFormat="1" ht="21">
      <c r="A264" s="79">
        <v>257</v>
      </c>
      <c r="B264" s="123" t="s">
        <v>537</v>
      </c>
      <c r="C264" s="123" t="s">
        <v>64</v>
      </c>
      <c r="D264" s="129">
        <v>8</v>
      </c>
      <c r="E264" s="232">
        <v>9</v>
      </c>
      <c r="F264" s="80">
        <f t="shared" ref="F264:F328" si="24">IF(AND(D264=0,E264=0),L264/2,(D264+E264)/2)</f>
        <v>8.5</v>
      </c>
      <c r="G264" s="81">
        <f t="shared" ref="G264:G328" si="25">F264*2</f>
        <v>17</v>
      </c>
      <c r="H264" s="233">
        <v>13</v>
      </c>
      <c r="I264" s="93">
        <f t="shared" ref="I264:I328" si="26">MAX(G264,H264*2)</f>
        <v>26</v>
      </c>
      <c r="J264" s="94"/>
      <c r="K264" s="93">
        <f t="shared" ref="K264:K328" si="27">MAX(I264,J264*2)</f>
        <v>26</v>
      </c>
      <c r="L264" s="74"/>
      <c r="M264" s="84" t="str">
        <f t="shared" ref="M264:M327" si="28">IF(ISBLANK(J264),IF(ISBLANK(H264),"Juin","Synthèse"),"Rattrapage")</f>
        <v>Synthèse</v>
      </c>
      <c r="N264" s="43" t="str">
        <f t="shared" si="23"/>
        <v>oui</v>
      </c>
      <c r="O264" s="123" t="s">
        <v>537</v>
      </c>
      <c r="P264" s="123" t="s">
        <v>64</v>
      </c>
      <c r="Q264" s="155" t="s">
        <v>1591</v>
      </c>
      <c r="R264" s="233">
        <v>11</v>
      </c>
    </row>
    <row r="265" spans="1:18" s="43" customFormat="1" ht="21">
      <c r="A265" s="79">
        <v>258</v>
      </c>
      <c r="B265" s="123" t="s">
        <v>538</v>
      </c>
      <c r="C265" s="123" t="s">
        <v>75</v>
      </c>
      <c r="D265" s="127">
        <v>10</v>
      </c>
      <c r="E265" s="232">
        <v>10.5</v>
      </c>
      <c r="F265" s="80">
        <f t="shared" si="24"/>
        <v>10.25</v>
      </c>
      <c r="G265" s="81">
        <f t="shared" si="25"/>
        <v>20.5</v>
      </c>
      <c r="H265" s="232"/>
      <c r="I265" s="93">
        <f t="shared" si="26"/>
        <v>20.5</v>
      </c>
      <c r="J265" s="94"/>
      <c r="K265" s="93">
        <f t="shared" si="27"/>
        <v>20.5</v>
      </c>
      <c r="L265" s="74"/>
      <c r="M265" s="84" t="str">
        <f t="shared" si="28"/>
        <v>Juin</v>
      </c>
      <c r="N265" s="43" t="str">
        <f t="shared" ref="N265:N328" si="29">IF(AND(B265=O265,C265=P265),"oui","non")</f>
        <v>oui</v>
      </c>
      <c r="O265" s="123" t="s">
        <v>538</v>
      </c>
      <c r="P265" s="123" t="s">
        <v>75</v>
      </c>
      <c r="Q265" s="155"/>
      <c r="R265" s="232"/>
    </row>
    <row r="266" spans="1:18" s="43" customFormat="1" ht="21">
      <c r="A266" s="79">
        <v>259</v>
      </c>
      <c r="B266" s="123" t="s">
        <v>539</v>
      </c>
      <c r="C266" s="123" t="s">
        <v>120</v>
      </c>
      <c r="D266" s="127">
        <v>1</v>
      </c>
      <c r="E266" s="233">
        <v>5</v>
      </c>
      <c r="F266" s="80">
        <f t="shared" si="24"/>
        <v>3</v>
      </c>
      <c r="G266" s="81">
        <f t="shared" si="25"/>
        <v>6</v>
      </c>
      <c r="H266" s="233">
        <v>8.5</v>
      </c>
      <c r="I266" s="93">
        <f t="shared" si="26"/>
        <v>17</v>
      </c>
      <c r="J266" s="94"/>
      <c r="K266" s="93">
        <f t="shared" si="27"/>
        <v>17</v>
      </c>
      <c r="L266" s="74"/>
      <c r="M266" s="84" t="str">
        <f t="shared" si="28"/>
        <v>Synthèse</v>
      </c>
      <c r="N266" s="43" t="str">
        <f t="shared" si="29"/>
        <v>oui</v>
      </c>
      <c r="O266" s="123" t="s">
        <v>539</v>
      </c>
      <c r="P266" s="123" t="s">
        <v>120</v>
      </c>
      <c r="Q266" s="155" t="s">
        <v>1607</v>
      </c>
      <c r="R266" s="233">
        <v>5</v>
      </c>
    </row>
    <row r="267" spans="1:18" s="43" customFormat="1" ht="21">
      <c r="A267" s="79">
        <v>260</v>
      </c>
      <c r="B267" s="123" t="s">
        <v>540</v>
      </c>
      <c r="C267" s="123" t="s">
        <v>57</v>
      </c>
      <c r="D267" s="127">
        <v>1</v>
      </c>
      <c r="E267" s="233">
        <v>12</v>
      </c>
      <c r="F267" s="80">
        <f t="shared" si="24"/>
        <v>6.5</v>
      </c>
      <c r="G267" s="81">
        <f t="shared" si="25"/>
        <v>13</v>
      </c>
      <c r="H267" s="233">
        <v>5</v>
      </c>
      <c r="I267" s="93">
        <f t="shared" si="26"/>
        <v>13</v>
      </c>
      <c r="J267" s="94"/>
      <c r="K267" s="93">
        <f t="shared" si="27"/>
        <v>13</v>
      </c>
      <c r="L267" s="74"/>
      <c r="M267" s="84" t="str">
        <f t="shared" si="28"/>
        <v>Synthèse</v>
      </c>
      <c r="N267" s="43" t="str">
        <f t="shared" si="29"/>
        <v>oui</v>
      </c>
      <c r="O267" s="123" t="s">
        <v>540</v>
      </c>
      <c r="P267" s="123" t="s">
        <v>57</v>
      </c>
      <c r="Q267" s="155" t="s">
        <v>1575</v>
      </c>
      <c r="R267" s="233">
        <v>5</v>
      </c>
    </row>
    <row r="268" spans="1:18" s="43" customFormat="1" ht="31.5">
      <c r="A268" s="79">
        <v>261</v>
      </c>
      <c r="B268" s="123" t="s">
        <v>541</v>
      </c>
      <c r="C268" s="123" t="s">
        <v>781</v>
      </c>
      <c r="D268" s="130">
        <v>12</v>
      </c>
      <c r="E268" s="232">
        <v>8.75</v>
      </c>
      <c r="F268" s="80">
        <f t="shared" si="24"/>
        <v>10.375</v>
      </c>
      <c r="G268" s="81">
        <f t="shared" si="25"/>
        <v>20.75</v>
      </c>
      <c r="H268" s="232"/>
      <c r="I268" s="93">
        <f t="shared" si="26"/>
        <v>20.75</v>
      </c>
      <c r="J268" s="94"/>
      <c r="K268" s="93">
        <f t="shared" si="27"/>
        <v>20.75</v>
      </c>
      <c r="L268" s="74"/>
      <c r="M268" s="84" t="str">
        <f t="shared" si="28"/>
        <v>Juin</v>
      </c>
      <c r="N268" s="43" t="str">
        <f t="shared" si="29"/>
        <v>oui</v>
      </c>
      <c r="O268" s="123" t="s">
        <v>541</v>
      </c>
      <c r="P268" s="123" t="s">
        <v>781</v>
      </c>
      <c r="Q268" s="155"/>
      <c r="R268" s="232"/>
    </row>
    <row r="269" spans="1:18" s="43" customFormat="1" ht="21">
      <c r="A269" s="79">
        <v>262</v>
      </c>
      <c r="B269" s="123" t="s">
        <v>542</v>
      </c>
      <c r="C269" s="123" t="s">
        <v>71</v>
      </c>
      <c r="D269" s="130">
        <v>1</v>
      </c>
      <c r="E269" s="232">
        <v>11.5</v>
      </c>
      <c r="F269" s="80">
        <f t="shared" si="24"/>
        <v>6.25</v>
      </c>
      <c r="G269" s="81">
        <f t="shared" si="25"/>
        <v>12.5</v>
      </c>
      <c r="H269" s="232"/>
      <c r="I269" s="93">
        <f t="shared" si="26"/>
        <v>12.5</v>
      </c>
      <c r="J269" s="94"/>
      <c r="K269" s="93">
        <f t="shared" si="27"/>
        <v>12.5</v>
      </c>
      <c r="L269" s="74"/>
      <c r="M269" s="84" t="str">
        <f t="shared" si="28"/>
        <v>Juin</v>
      </c>
      <c r="N269" s="43" t="str">
        <f t="shared" si="29"/>
        <v>oui</v>
      </c>
      <c r="O269" s="123" t="s">
        <v>542</v>
      </c>
      <c r="P269" s="123" t="s">
        <v>71</v>
      </c>
      <c r="Q269" s="155"/>
      <c r="R269" s="232"/>
    </row>
    <row r="270" spans="1:18" s="43" customFormat="1" ht="31.5">
      <c r="A270" s="79">
        <v>263</v>
      </c>
      <c r="B270" s="123" t="s">
        <v>543</v>
      </c>
      <c r="C270" s="123" t="s">
        <v>544</v>
      </c>
      <c r="D270" s="130">
        <v>14</v>
      </c>
      <c r="E270" s="232">
        <v>9</v>
      </c>
      <c r="F270" s="80">
        <f t="shared" si="24"/>
        <v>11.5</v>
      </c>
      <c r="G270" s="81">
        <f t="shared" si="25"/>
        <v>23</v>
      </c>
      <c r="H270" s="232"/>
      <c r="I270" s="93">
        <f t="shared" si="26"/>
        <v>23</v>
      </c>
      <c r="J270" s="94"/>
      <c r="K270" s="93">
        <f t="shared" si="27"/>
        <v>23</v>
      </c>
      <c r="L270" s="74"/>
      <c r="M270" s="84" t="str">
        <f t="shared" si="28"/>
        <v>Juin</v>
      </c>
      <c r="N270" s="43" t="str">
        <f t="shared" si="29"/>
        <v>oui</v>
      </c>
      <c r="O270" s="123" t="s">
        <v>543</v>
      </c>
      <c r="P270" s="123" t="s">
        <v>544</v>
      </c>
      <c r="Q270" s="155"/>
      <c r="R270" s="232"/>
    </row>
    <row r="271" spans="1:18" s="43" customFormat="1" ht="21">
      <c r="A271" s="79">
        <v>264</v>
      </c>
      <c r="B271" s="123" t="s">
        <v>545</v>
      </c>
      <c r="C271" s="123" t="s">
        <v>208</v>
      </c>
      <c r="D271" s="129">
        <v>4</v>
      </c>
      <c r="E271" s="233">
        <v>10</v>
      </c>
      <c r="F271" s="80">
        <f t="shared" si="24"/>
        <v>7</v>
      </c>
      <c r="G271" s="81">
        <f t="shared" si="25"/>
        <v>14</v>
      </c>
      <c r="H271" s="233">
        <v>1</v>
      </c>
      <c r="I271" s="93">
        <f t="shared" si="26"/>
        <v>14</v>
      </c>
      <c r="J271" s="94"/>
      <c r="K271" s="93">
        <f t="shared" si="27"/>
        <v>14</v>
      </c>
      <c r="L271" s="74"/>
      <c r="M271" s="84" t="str">
        <f t="shared" si="28"/>
        <v>Synthèse</v>
      </c>
      <c r="N271" s="43" t="str">
        <f t="shared" si="29"/>
        <v>oui</v>
      </c>
      <c r="O271" s="123" t="s">
        <v>545</v>
      </c>
      <c r="P271" s="123" t="s">
        <v>208</v>
      </c>
      <c r="Q271" s="155" t="s">
        <v>1547</v>
      </c>
      <c r="R271" s="233">
        <v>1</v>
      </c>
    </row>
    <row r="272" spans="1:18" s="43" customFormat="1" ht="21">
      <c r="A272" s="79">
        <v>265</v>
      </c>
      <c r="B272" s="123" t="s">
        <v>546</v>
      </c>
      <c r="C272" s="123" t="s">
        <v>470</v>
      </c>
      <c r="D272" s="130">
        <v>14</v>
      </c>
      <c r="E272" s="232">
        <v>10</v>
      </c>
      <c r="F272" s="80">
        <f t="shared" si="24"/>
        <v>12</v>
      </c>
      <c r="G272" s="81">
        <f t="shared" si="25"/>
        <v>24</v>
      </c>
      <c r="H272" s="232"/>
      <c r="I272" s="93">
        <f t="shared" si="26"/>
        <v>24</v>
      </c>
      <c r="J272" s="94"/>
      <c r="K272" s="93">
        <f t="shared" si="27"/>
        <v>24</v>
      </c>
      <c r="L272" s="74"/>
      <c r="M272" s="84" t="str">
        <f t="shared" si="28"/>
        <v>Juin</v>
      </c>
      <c r="N272" s="43" t="str">
        <f t="shared" si="29"/>
        <v>oui</v>
      </c>
      <c r="O272" s="123" t="s">
        <v>546</v>
      </c>
      <c r="P272" s="123" t="s">
        <v>470</v>
      </c>
      <c r="Q272" s="155"/>
      <c r="R272" s="232"/>
    </row>
    <row r="273" spans="1:18" s="43" customFormat="1" ht="21">
      <c r="A273" s="79">
        <v>266</v>
      </c>
      <c r="B273" s="123" t="s">
        <v>547</v>
      </c>
      <c r="C273" s="123" t="s">
        <v>65</v>
      </c>
      <c r="D273" s="129">
        <v>14</v>
      </c>
      <c r="E273" s="233">
        <v>12.5</v>
      </c>
      <c r="F273" s="80">
        <f t="shared" si="24"/>
        <v>13.25</v>
      </c>
      <c r="G273" s="81">
        <f t="shared" si="25"/>
        <v>26.5</v>
      </c>
      <c r="H273" s="233"/>
      <c r="I273" s="93">
        <f t="shared" si="26"/>
        <v>26.5</v>
      </c>
      <c r="J273" s="94"/>
      <c r="K273" s="93">
        <f t="shared" si="27"/>
        <v>26.5</v>
      </c>
      <c r="L273" s="74"/>
      <c r="M273" s="84" t="str">
        <f t="shared" si="28"/>
        <v>Juin</v>
      </c>
      <c r="N273" s="43" t="str">
        <f t="shared" si="29"/>
        <v>oui</v>
      </c>
      <c r="O273" s="123" t="s">
        <v>547</v>
      </c>
      <c r="P273" s="123" t="s">
        <v>65</v>
      </c>
      <c r="Q273" s="155"/>
      <c r="R273" s="233"/>
    </row>
    <row r="274" spans="1:18" s="43" customFormat="1" ht="21">
      <c r="A274" s="79">
        <v>267</v>
      </c>
      <c r="B274" s="123" t="s">
        <v>548</v>
      </c>
      <c r="C274" s="123" t="s">
        <v>549</v>
      </c>
      <c r="D274" s="129">
        <v>10</v>
      </c>
      <c r="E274" s="232">
        <v>7</v>
      </c>
      <c r="F274" s="80">
        <f t="shared" si="24"/>
        <v>8.5</v>
      </c>
      <c r="G274" s="81">
        <f t="shared" si="25"/>
        <v>17</v>
      </c>
      <c r="H274" s="233">
        <v>1</v>
      </c>
      <c r="I274" s="93">
        <f t="shared" si="26"/>
        <v>17</v>
      </c>
      <c r="J274" s="94"/>
      <c r="K274" s="93">
        <f t="shared" si="27"/>
        <v>17</v>
      </c>
      <c r="L274" s="74"/>
      <c r="M274" s="84" t="str">
        <f t="shared" si="28"/>
        <v>Synthèse</v>
      </c>
      <c r="N274" s="43" t="str">
        <f t="shared" si="29"/>
        <v>oui</v>
      </c>
      <c r="O274" s="123" t="s">
        <v>548</v>
      </c>
      <c r="P274" s="123" t="s">
        <v>549</v>
      </c>
      <c r="Q274" s="155" t="s">
        <v>1579</v>
      </c>
      <c r="R274" s="233">
        <v>1</v>
      </c>
    </row>
    <row r="275" spans="1:18" s="43" customFormat="1" ht="21">
      <c r="A275" s="79">
        <v>268</v>
      </c>
      <c r="B275" s="123" t="s">
        <v>550</v>
      </c>
      <c r="C275" s="123" t="s">
        <v>78</v>
      </c>
      <c r="D275" s="129">
        <v>12</v>
      </c>
      <c r="E275" s="232">
        <v>7</v>
      </c>
      <c r="F275" s="80">
        <f t="shared" si="24"/>
        <v>9.5</v>
      </c>
      <c r="G275" s="81">
        <f t="shared" si="25"/>
        <v>19</v>
      </c>
      <c r="H275" s="233">
        <v>6.5</v>
      </c>
      <c r="I275" s="93">
        <f t="shared" si="26"/>
        <v>19</v>
      </c>
      <c r="J275" s="94"/>
      <c r="K275" s="93">
        <f t="shared" si="27"/>
        <v>19</v>
      </c>
      <c r="L275" s="74"/>
      <c r="M275" s="84" t="str">
        <f t="shared" si="28"/>
        <v>Synthèse</v>
      </c>
      <c r="N275" s="43" t="str">
        <f t="shared" si="29"/>
        <v>oui</v>
      </c>
      <c r="O275" s="123" t="s">
        <v>550</v>
      </c>
      <c r="P275" s="123" t="s">
        <v>78</v>
      </c>
      <c r="Q275" s="155" t="s">
        <v>1566</v>
      </c>
      <c r="R275" s="233">
        <v>6.5</v>
      </c>
    </row>
    <row r="276" spans="1:18" s="43" customFormat="1" ht="21">
      <c r="A276" s="79">
        <v>269</v>
      </c>
      <c r="B276" s="123" t="s">
        <v>551</v>
      </c>
      <c r="C276" s="123" t="s">
        <v>438</v>
      </c>
      <c r="D276" s="126">
        <v>10</v>
      </c>
      <c r="E276" s="233">
        <v>7</v>
      </c>
      <c r="F276" s="80">
        <f t="shared" si="24"/>
        <v>8.5</v>
      </c>
      <c r="G276" s="81">
        <f t="shared" si="25"/>
        <v>17</v>
      </c>
      <c r="H276" s="233">
        <v>8.5</v>
      </c>
      <c r="I276" s="93">
        <f t="shared" si="26"/>
        <v>17</v>
      </c>
      <c r="J276" s="94"/>
      <c r="K276" s="93">
        <f t="shared" si="27"/>
        <v>17</v>
      </c>
      <c r="L276" s="74"/>
      <c r="M276" s="84" t="str">
        <f t="shared" si="28"/>
        <v>Synthèse</v>
      </c>
      <c r="N276" s="43" t="str">
        <f t="shared" si="29"/>
        <v>oui</v>
      </c>
      <c r="O276" s="123" t="s">
        <v>551</v>
      </c>
      <c r="P276" s="123" t="s">
        <v>438</v>
      </c>
      <c r="Q276" s="155" t="s">
        <v>1602</v>
      </c>
      <c r="R276" s="233">
        <v>8.5</v>
      </c>
    </row>
    <row r="277" spans="1:18" s="43" customFormat="1" ht="21">
      <c r="A277" s="79">
        <v>270</v>
      </c>
      <c r="B277" s="123" t="s">
        <v>552</v>
      </c>
      <c r="C277" s="123" t="s">
        <v>68</v>
      </c>
      <c r="D277" s="127">
        <v>10</v>
      </c>
      <c r="E277" s="233">
        <v>12.5</v>
      </c>
      <c r="F277" s="80">
        <f t="shared" si="24"/>
        <v>11.25</v>
      </c>
      <c r="G277" s="81">
        <f t="shared" si="25"/>
        <v>22.5</v>
      </c>
      <c r="H277" s="233"/>
      <c r="I277" s="93">
        <f t="shared" si="26"/>
        <v>22.5</v>
      </c>
      <c r="J277" s="94"/>
      <c r="K277" s="93">
        <f t="shared" si="27"/>
        <v>22.5</v>
      </c>
      <c r="L277" s="74"/>
      <c r="M277" s="84" t="str">
        <f t="shared" si="28"/>
        <v>Juin</v>
      </c>
      <c r="N277" s="43" t="str">
        <f t="shared" si="29"/>
        <v>oui</v>
      </c>
      <c r="O277" s="123" t="s">
        <v>552</v>
      </c>
      <c r="P277" s="123" t="s">
        <v>68</v>
      </c>
      <c r="Q277" s="155"/>
      <c r="R277" s="233"/>
    </row>
    <row r="278" spans="1:18" s="43" customFormat="1" ht="21">
      <c r="A278" s="79">
        <v>271</v>
      </c>
      <c r="B278" s="123" t="s">
        <v>553</v>
      </c>
      <c r="C278" s="123" t="s">
        <v>554</v>
      </c>
      <c r="D278" s="129">
        <v>17</v>
      </c>
      <c r="E278" s="233">
        <v>9.25</v>
      </c>
      <c r="F278" s="80">
        <f t="shared" si="24"/>
        <v>13.125</v>
      </c>
      <c r="G278" s="81">
        <f t="shared" si="25"/>
        <v>26.25</v>
      </c>
      <c r="H278" s="233"/>
      <c r="I278" s="93">
        <f t="shared" si="26"/>
        <v>26.25</v>
      </c>
      <c r="J278" s="94"/>
      <c r="K278" s="93">
        <f t="shared" si="27"/>
        <v>26.25</v>
      </c>
      <c r="L278" s="74"/>
      <c r="M278" s="84" t="str">
        <f t="shared" si="28"/>
        <v>Juin</v>
      </c>
      <c r="N278" s="43" t="str">
        <f t="shared" si="29"/>
        <v>oui</v>
      </c>
      <c r="O278" s="123" t="s">
        <v>553</v>
      </c>
      <c r="P278" s="123" t="s">
        <v>554</v>
      </c>
      <c r="Q278" s="155"/>
      <c r="R278" s="233"/>
    </row>
    <row r="279" spans="1:18" s="43" customFormat="1" ht="21">
      <c r="A279" s="79">
        <v>272</v>
      </c>
      <c r="B279" s="123" t="s">
        <v>555</v>
      </c>
      <c r="C279" s="123" t="s">
        <v>556</v>
      </c>
      <c r="D279" s="129">
        <v>9</v>
      </c>
      <c r="E279" s="233">
        <v>11</v>
      </c>
      <c r="F279" s="80">
        <f t="shared" si="24"/>
        <v>10</v>
      </c>
      <c r="G279" s="81">
        <f t="shared" si="25"/>
        <v>20</v>
      </c>
      <c r="H279" s="233"/>
      <c r="I279" s="93">
        <f t="shared" si="26"/>
        <v>20</v>
      </c>
      <c r="J279" s="94"/>
      <c r="K279" s="93">
        <f t="shared" si="27"/>
        <v>20</v>
      </c>
      <c r="L279" s="74"/>
      <c r="M279" s="84" t="str">
        <f t="shared" si="28"/>
        <v>Juin</v>
      </c>
      <c r="N279" s="43" t="str">
        <f t="shared" si="29"/>
        <v>oui</v>
      </c>
      <c r="O279" s="123" t="s">
        <v>555</v>
      </c>
      <c r="P279" s="123" t="s">
        <v>556</v>
      </c>
      <c r="Q279" s="155"/>
      <c r="R279" s="233"/>
    </row>
    <row r="280" spans="1:18" s="43" customFormat="1" ht="21">
      <c r="A280" s="79">
        <v>273</v>
      </c>
      <c r="B280" s="123" t="s">
        <v>557</v>
      </c>
      <c r="C280" s="123" t="s">
        <v>558</v>
      </c>
      <c r="D280" s="126">
        <v>1</v>
      </c>
      <c r="E280" s="232">
        <v>12.25</v>
      </c>
      <c r="F280" s="80">
        <f t="shared" si="24"/>
        <v>6.625</v>
      </c>
      <c r="G280" s="81">
        <f t="shared" si="25"/>
        <v>13.25</v>
      </c>
      <c r="H280" s="232"/>
      <c r="I280" s="93">
        <f t="shared" si="26"/>
        <v>13.25</v>
      </c>
      <c r="J280" s="94"/>
      <c r="K280" s="93">
        <f t="shared" si="27"/>
        <v>13.25</v>
      </c>
      <c r="L280" s="74"/>
      <c r="M280" s="84" t="str">
        <f t="shared" si="28"/>
        <v>Juin</v>
      </c>
      <c r="N280" s="43" t="str">
        <f t="shared" si="29"/>
        <v>oui</v>
      </c>
      <c r="O280" s="123" t="s">
        <v>557</v>
      </c>
      <c r="P280" s="123" t="s">
        <v>558</v>
      </c>
      <c r="Q280" s="155"/>
      <c r="R280" s="232"/>
    </row>
    <row r="281" spans="1:18" s="43" customFormat="1" ht="21">
      <c r="A281" s="79">
        <v>274</v>
      </c>
      <c r="B281" s="123" t="s">
        <v>559</v>
      </c>
      <c r="C281" s="123" t="s">
        <v>560</v>
      </c>
      <c r="D281" s="126">
        <v>8</v>
      </c>
      <c r="E281" s="232">
        <v>5.5</v>
      </c>
      <c r="F281" s="80">
        <f t="shared" si="24"/>
        <v>6.75</v>
      </c>
      <c r="G281" s="81">
        <f t="shared" si="25"/>
        <v>13.5</v>
      </c>
      <c r="H281" s="232"/>
      <c r="I281" s="93">
        <f t="shared" si="26"/>
        <v>13.5</v>
      </c>
      <c r="J281" s="94"/>
      <c r="K281" s="93">
        <f t="shared" si="27"/>
        <v>13.5</v>
      </c>
      <c r="L281" s="74"/>
      <c r="M281" s="84" t="str">
        <f t="shared" si="28"/>
        <v>Juin</v>
      </c>
      <c r="N281" s="43" t="str">
        <f t="shared" si="29"/>
        <v>oui</v>
      </c>
      <c r="O281" s="123" t="s">
        <v>559</v>
      </c>
      <c r="P281" s="123" t="s">
        <v>560</v>
      </c>
      <c r="Q281" s="155"/>
      <c r="R281" s="232"/>
    </row>
    <row r="282" spans="1:18" s="43" customFormat="1" ht="21">
      <c r="A282" s="79">
        <v>275</v>
      </c>
      <c r="B282" s="123" t="s">
        <v>561</v>
      </c>
      <c r="C282" s="123" t="s">
        <v>281</v>
      </c>
      <c r="D282" s="127">
        <v>13</v>
      </c>
      <c r="E282" s="233">
        <v>9.5</v>
      </c>
      <c r="F282" s="80">
        <f t="shared" si="24"/>
        <v>11.25</v>
      </c>
      <c r="G282" s="81">
        <f t="shared" si="25"/>
        <v>22.5</v>
      </c>
      <c r="H282" s="233"/>
      <c r="I282" s="93">
        <f t="shared" si="26"/>
        <v>22.5</v>
      </c>
      <c r="J282" s="94"/>
      <c r="K282" s="93">
        <f t="shared" si="27"/>
        <v>22.5</v>
      </c>
      <c r="L282" s="74"/>
      <c r="M282" s="84" t="str">
        <f t="shared" si="28"/>
        <v>Juin</v>
      </c>
      <c r="N282" s="43" t="str">
        <f t="shared" si="29"/>
        <v>oui</v>
      </c>
      <c r="O282" s="123" t="s">
        <v>561</v>
      </c>
      <c r="P282" s="123" t="s">
        <v>281</v>
      </c>
      <c r="Q282" s="155"/>
      <c r="R282" s="233"/>
    </row>
    <row r="283" spans="1:18" ht="21">
      <c r="A283" s="79">
        <v>276</v>
      </c>
      <c r="B283" s="123" t="s">
        <v>562</v>
      </c>
      <c r="C283" s="123" t="s">
        <v>204</v>
      </c>
      <c r="D283" s="126">
        <v>2</v>
      </c>
      <c r="E283" s="234">
        <v>9.5</v>
      </c>
      <c r="F283" s="80">
        <f t="shared" si="24"/>
        <v>5.75</v>
      </c>
      <c r="G283" s="81">
        <f t="shared" si="25"/>
        <v>11.5</v>
      </c>
      <c r="H283" s="233">
        <v>6</v>
      </c>
      <c r="I283" s="93">
        <f t="shared" si="26"/>
        <v>12</v>
      </c>
      <c r="J283" s="94"/>
      <c r="K283" s="93">
        <f t="shared" si="27"/>
        <v>12</v>
      </c>
      <c r="L283" s="74"/>
      <c r="M283" s="84" t="str">
        <f t="shared" si="28"/>
        <v>Synthèse</v>
      </c>
      <c r="N283" s="43" t="str">
        <f t="shared" si="29"/>
        <v>oui</v>
      </c>
      <c r="O283" s="123" t="s">
        <v>562</v>
      </c>
      <c r="P283" s="123" t="s">
        <v>204</v>
      </c>
      <c r="Q283" s="155" t="s">
        <v>1586</v>
      </c>
      <c r="R283" s="233">
        <v>6</v>
      </c>
    </row>
    <row r="284" spans="1:18" ht="21">
      <c r="A284" s="79">
        <v>277</v>
      </c>
      <c r="B284" s="123" t="s">
        <v>563</v>
      </c>
      <c r="C284" s="123" t="s">
        <v>564</v>
      </c>
      <c r="D284" s="126">
        <v>12</v>
      </c>
      <c r="E284" s="232">
        <v>10</v>
      </c>
      <c r="F284" s="80">
        <f t="shared" si="24"/>
        <v>11</v>
      </c>
      <c r="G284" s="81">
        <f t="shared" si="25"/>
        <v>22</v>
      </c>
      <c r="H284" s="232"/>
      <c r="I284" s="93">
        <f t="shared" si="26"/>
        <v>22</v>
      </c>
      <c r="J284" s="94"/>
      <c r="K284" s="93">
        <f t="shared" si="27"/>
        <v>22</v>
      </c>
      <c r="L284" s="74"/>
      <c r="M284" s="84" t="str">
        <f t="shared" si="28"/>
        <v>Juin</v>
      </c>
      <c r="N284" s="43" t="str">
        <f t="shared" si="29"/>
        <v>oui</v>
      </c>
      <c r="O284" s="123" t="s">
        <v>563</v>
      </c>
      <c r="P284" s="123" t="s">
        <v>564</v>
      </c>
      <c r="Q284" s="155"/>
      <c r="R284" s="232"/>
    </row>
    <row r="285" spans="1:18" ht="21">
      <c r="A285" s="79">
        <v>278</v>
      </c>
      <c r="B285" s="123" t="s">
        <v>565</v>
      </c>
      <c r="C285" s="123" t="s">
        <v>262</v>
      </c>
      <c r="D285" s="126">
        <v>11</v>
      </c>
      <c r="E285" s="233">
        <v>11.75</v>
      </c>
      <c r="F285" s="80">
        <f t="shared" si="24"/>
        <v>11.375</v>
      </c>
      <c r="G285" s="81">
        <f t="shared" si="25"/>
        <v>22.75</v>
      </c>
      <c r="H285" s="233"/>
      <c r="I285" s="93">
        <f t="shared" si="26"/>
        <v>22.75</v>
      </c>
      <c r="J285" s="94"/>
      <c r="K285" s="93">
        <f t="shared" si="27"/>
        <v>22.75</v>
      </c>
      <c r="L285" s="74"/>
      <c r="M285" s="84" t="str">
        <f t="shared" si="28"/>
        <v>Juin</v>
      </c>
      <c r="N285" s="43" t="str">
        <f t="shared" si="29"/>
        <v>oui</v>
      </c>
      <c r="O285" s="123" t="s">
        <v>565</v>
      </c>
      <c r="P285" s="123" t="s">
        <v>262</v>
      </c>
      <c r="Q285" s="155"/>
      <c r="R285" s="233"/>
    </row>
    <row r="286" spans="1:18" ht="21">
      <c r="A286" s="79">
        <v>279</v>
      </c>
      <c r="B286" s="123" t="s">
        <v>118</v>
      </c>
      <c r="C286" s="123" t="s">
        <v>566</v>
      </c>
      <c r="D286" s="127">
        <v>15</v>
      </c>
      <c r="E286" s="232">
        <v>13.75</v>
      </c>
      <c r="F286" s="80">
        <f t="shared" si="24"/>
        <v>14.375</v>
      </c>
      <c r="G286" s="81">
        <f t="shared" si="25"/>
        <v>28.75</v>
      </c>
      <c r="H286" s="232"/>
      <c r="I286" s="93">
        <f t="shared" si="26"/>
        <v>28.75</v>
      </c>
      <c r="J286" s="94"/>
      <c r="K286" s="93">
        <f t="shared" si="27"/>
        <v>28.75</v>
      </c>
      <c r="L286" s="74"/>
      <c r="M286" s="84" t="str">
        <f t="shared" si="28"/>
        <v>Juin</v>
      </c>
      <c r="N286" s="43" t="str">
        <f t="shared" si="29"/>
        <v>oui</v>
      </c>
      <c r="O286" s="123" t="s">
        <v>118</v>
      </c>
      <c r="P286" s="123" t="s">
        <v>566</v>
      </c>
      <c r="Q286" s="155"/>
      <c r="R286" s="232"/>
    </row>
    <row r="287" spans="1:18" ht="21">
      <c r="A287" s="79">
        <v>280</v>
      </c>
      <c r="B287" s="123" t="s">
        <v>119</v>
      </c>
      <c r="C287" s="123" t="s">
        <v>427</v>
      </c>
      <c r="D287" s="129">
        <v>7</v>
      </c>
      <c r="E287" s="233">
        <v>5</v>
      </c>
      <c r="F287" s="80">
        <f t="shared" si="24"/>
        <v>6</v>
      </c>
      <c r="G287" s="81">
        <f t="shared" si="25"/>
        <v>12</v>
      </c>
      <c r="H287" s="233">
        <v>12</v>
      </c>
      <c r="I287" s="93">
        <f t="shared" si="26"/>
        <v>24</v>
      </c>
      <c r="J287" s="94"/>
      <c r="K287" s="93">
        <f t="shared" si="27"/>
        <v>24</v>
      </c>
      <c r="L287" s="74"/>
      <c r="M287" s="84" t="str">
        <f t="shared" si="28"/>
        <v>Synthèse</v>
      </c>
      <c r="N287" s="43" t="str">
        <f t="shared" si="29"/>
        <v>oui</v>
      </c>
      <c r="O287" s="123" t="s">
        <v>119</v>
      </c>
      <c r="P287" s="123" t="s">
        <v>427</v>
      </c>
      <c r="Q287" s="155" t="s">
        <v>1553</v>
      </c>
      <c r="R287" s="233">
        <v>12</v>
      </c>
    </row>
    <row r="288" spans="1:18" ht="21">
      <c r="A288" s="79">
        <v>281</v>
      </c>
      <c r="B288" s="123" t="s">
        <v>567</v>
      </c>
      <c r="C288" s="123" t="s">
        <v>568</v>
      </c>
      <c r="D288" s="127">
        <v>10</v>
      </c>
      <c r="E288" s="233">
        <v>5</v>
      </c>
      <c r="F288" s="80">
        <f t="shared" si="24"/>
        <v>7.5</v>
      </c>
      <c r="G288" s="81">
        <f t="shared" si="25"/>
        <v>15</v>
      </c>
      <c r="H288" s="233">
        <v>5</v>
      </c>
      <c r="I288" s="93">
        <f t="shared" si="26"/>
        <v>15</v>
      </c>
      <c r="J288" s="94"/>
      <c r="K288" s="93">
        <f t="shared" si="27"/>
        <v>15</v>
      </c>
      <c r="L288" s="74"/>
      <c r="M288" s="84" t="str">
        <f t="shared" si="28"/>
        <v>Synthèse</v>
      </c>
      <c r="N288" s="43" t="str">
        <f t="shared" si="29"/>
        <v>oui</v>
      </c>
      <c r="O288" s="123" t="s">
        <v>567</v>
      </c>
      <c r="P288" s="123" t="s">
        <v>568</v>
      </c>
      <c r="Q288" s="155" t="s">
        <v>1606</v>
      </c>
      <c r="R288" s="233">
        <v>5</v>
      </c>
    </row>
    <row r="289" spans="1:18" ht="21">
      <c r="A289" s="79">
        <v>282</v>
      </c>
      <c r="B289" s="123" t="s">
        <v>569</v>
      </c>
      <c r="C289" s="123" t="s">
        <v>570</v>
      </c>
      <c r="D289" s="127">
        <v>10</v>
      </c>
      <c r="E289" s="233">
        <v>12.25</v>
      </c>
      <c r="F289" s="80">
        <f t="shared" si="24"/>
        <v>11.125</v>
      </c>
      <c r="G289" s="81">
        <f t="shared" si="25"/>
        <v>22.25</v>
      </c>
      <c r="H289" s="233"/>
      <c r="I289" s="93">
        <f t="shared" si="26"/>
        <v>22.25</v>
      </c>
      <c r="J289" s="94"/>
      <c r="K289" s="93">
        <f t="shared" si="27"/>
        <v>22.25</v>
      </c>
      <c r="L289" s="74"/>
      <c r="M289" s="84" t="str">
        <f t="shared" si="28"/>
        <v>Juin</v>
      </c>
      <c r="N289" s="43" t="str">
        <f t="shared" si="29"/>
        <v>oui</v>
      </c>
      <c r="O289" s="123" t="s">
        <v>569</v>
      </c>
      <c r="P289" s="123" t="s">
        <v>570</v>
      </c>
      <c r="Q289" s="155"/>
      <c r="R289" s="233"/>
    </row>
    <row r="290" spans="1:18" ht="21">
      <c r="A290" s="79">
        <v>283</v>
      </c>
      <c r="B290" s="123" t="s">
        <v>571</v>
      </c>
      <c r="C290" s="123" t="s">
        <v>572</v>
      </c>
      <c r="D290" s="126">
        <v>11</v>
      </c>
      <c r="E290" s="233">
        <v>12.75</v>
      </c>
      <c r="F290" s="80">
        <f t="shared" si="24"/>
        <v>11.875</v>
      </c>
      <c r="G290" s="81">
        <f t="shared" si="25"/>
        <v>23.75</v>
      </c>
      <c r="H290" s="233"/>
      <c r="I290" s="93">
        <f t="shared" si="26"/>
        <v>23.75</v>
      </c>
      <c r="J290" s="94"/>
      <c r="K290" s="93">
        <f t="shared" si="27"/>
        <v>23.75</v>
      </c>
      <c r="L290" s="74"/>
      <c r="M290" s="84" t="str">
        <f t="shared" si="28"/>
        <v>Juin</v>
      </c>
      <c r="N290" s="43" t="str">
        <f t="shared" si="29"/>
        <v>oui</v>
      </c>
      <c r="O290" s="123" t="s">
        <v>571</v>
      </c>
      <c r="P290" s="123" t="s">
        <v>572</v>
      </c>
      <c r="Q290" s="155"/>
      <c r="R290" s="233"/>
    </row>
    <row r="291" spans="1:18" ht="21">
      <c r="A291" s="79">
        <v>284</v>
      </c>
      <c r="B291" s="123" t="s">
        <v>573</v>
      </c>
      <c r="C291" s="123" t="s">
        <v>574</v>
      </c>
      <c r="D291" s="129">
        <v>4</v>
      </c>
      <c r="E291" s="232">
        <v>11</v>
      </c>
      <c r="F291" s="80">
        <f t="shared" si="24"/>
        <v>7.5</v>
      </c>
      <c r="G291" s="81">
        <f t="shared" si="25"/>
        <v>15</v>
      </c>
      <c r="H291" s="233">
        <v>0</v>
      </c>
      <c r="I291" s="93">
        <f t="shared" si="26"/>
        <v>15</v>
      </c>
      <c r="J291" s="94"/>
      <c r="K291" s="93">
        <f t="shared" si="27"/>
        <v>15</v>
      </c>
      <c r="L291" s="74"/>
      <c r="M291" s="84" t="str">
        <f t="shared" si="28"/>
        <v>Synthèse</v>
      </c>
      <c r="N291" s="43" t="str">
        <f t="shared" si="29"/>
        <v>oui</v>
      </c>
      <c r="O291" s="123" t="s">
        <v>573</v>
      </c>
      <c r="P291" s="123" t="s">
        <v>574</v>
      </c>
      <c r="Q291" s="155" t="s">
        <v>1565</v>
      </c>
      <c r="R291" s="233">
        <v>0</v>
      </c>
    </row>
    <row r="292" spans="1:18" ht="21">
      <c r="A292" s="79">
        <v>285</v>
      </c>
      <c r="B292" s="123" t="s">
        <v>575</v>
      </c>
      <c r="C292" s="123" t="s">
        <v>576</v>
      </c>
      <c r="D292" s="126">
        <v>2</v>
      </c>
      <c r="E292" s="232">
        <v>6.25</v>
      </c>
      <c r="F292" s="80">
        <f t="shared" si="24"/>
        <v>4.125</v>
      </c>
      <c r="G292" s="81">
        <f t="shared" si="25"/>
        <v>8.25</v>
      </c>
      <c r="H292" s="233">
        <v>12</v>
      </c>
      <c r="I292" s="93">
        <f t="shared" si="26"/>
        <v>24</v>
      </c>
      <c r="J292" s="94"/>
      <c r="K292" s="93">
        <f t="shared" si="27"/>
        <v>24</v>
      </c>
      <c r="L292" s="74"/>
      <c r="M292" s="84" t="str">
        <f t="shared" si="28"/>
        <v>Synthèse</v>
      </c>
      <c r="N292" s="43" t="str">
        <f t="shared" si="29"/>
        <v>oui</v>
      </c>
      <c r="O292" s="123" t="s">
        <v>575</v>
      </c>
      <c r="P292" s="123" t="s">
        <v>576</v>
      </c>
      <c r="Q292" s="155" t="s">
        <v>1569</v>
      </c>
      <c r="R292" s="233">
        <v>12</v>
      </c>
    </row>
    <row r="293" spans="1:18" ht="21">
      <c r="A293" s="79">
        <v>286</v>
      </c>
      <c r="B293" s="123" t="s">
        <v>577</v>
      </c>
      <c r="C293" s="123" t="s">
        <v>578</v>
      </c>
      <c r="D293" s="130">
        <v>3</v>
      </c>
      <c r="E293" s="233">
        <v>12.75</v>
      </c>
      <c r="F293" s="80">
        <f t="shared" si="24"/>
        <v>7.875</v>
      </c>
      <c r="G293" s="81">
        <f t="shared" si="25"/>
        <v>15.75</v>
      </c>
      <c r="H293" s="233"/>
      <c r="I293" s="93">
        <f t="shared" si="26"/>
        <v>15.75</v>
      </c>
      <c r="J293" s="94"/>
      <c r="K293" s="93">
        <f t="shared" si="27"/>
        <v>15.75</v>
      </c>
      <c r="L293" s="74"/>
      <c r="M293" s="84" t="str">
        <f t="shared" si="28"/>
        <v>Juin</v>
      </c>
      <c r="N293" s="43" t="str">
        <f t="shared" si="29"/>
        <v>oui</v>
      </c>
      <c r="O293" s="123" t="s">
        <v>577</v>
      </c>
      <c r="P293" s="123" t="s">
        <v>578</v>
      </c>
      <c r="Q293" s="155"/>
      <c r="R293" s="233"/>
    </row>
    <row r="294" spans="1:18" ht="21">
      <c r="A294" s="79">
        <v>287</v>
      </c>
      <c r="B294" s="123" t="s">
        <v>579</v>
      </c>
      <c r="C294" s="123" t="s">
        <v>326</v>
      </c>
      <c r="D294" s="126">
        <v>11</v>
      </c>
      <c r="E294" s="234">
        <v>8.5</v>
      </c>
      <c r="F294" s="80">
        <f t="shared" si="24"/>
        <v>9.75</v>
      </c>
      <c r="G294" s="81">
        <f t="shared" si="25"/>
        <v>19.5</v>
      </c>
      <c r="H294" s="234"/>
      <c r="I294" s="93">
        <f t="shared" si="26"/>
        <v>19.5</v>
      </c>
      <c r="J294" s="94"/>
      <c r="K294" s="93">
        <f t="shared" si="27"/>
        <v>19.5</v>
      </c>
      <c r="L294" s="74"/>
      <c r="M294" s="84" t="str">
        <f t="shared" si="28"/>
        <v>Juin</v>
      </c>
      <c r="N294" s="43" t="str">
        <f t="shared" si="29"/>
        <v>oui</v>
      </c>
      <c r="O294" s="123" t="s">
        <v>579</v>
      </c>
      <c r="P294" s="123" t="s">
        <v>326</v>
      </c>
      <c r="Q294" s="155"/>
      <c r="R294" s="234"/>
    </row>
    <row r="295" spans="1:18" ht="21">
      <c r="A295" s="79">
        <v>288</v>
      </c>
      <c r="B295" s="123" t="s">
        <v>62</v>
      </c>
      <c r="C295" s="123" t="s">
        <v>90</v>
      </c>
      <c r="D295" s="129">
        <v>1</v>
      </c>
      <c r="E295" s="232">
        <v>7.5</v>
      </c>
      <c r="F295" s="80">
        <f t="shared" si="24"/>
        <v>4.25</v>
      </c>
      <c r="G295" s="81">
        <f t="shared" si="25"/>
        <v>8.5</v>
      </c>
      <c r="H295" s="233">
        <v>10.5</v>
      </c>
      <c r="I295" s="93">
        <f t="shared" si="26"/>
        <v>21</v>
      </c>
      <c r="J295" s="94"/>
      <c r="K295" s="93">
        <f t="shared" si="27"/>
        <v>21</v>
      </c>
      <c r="L295" s="74"/>
      <c r="M295" s="84" t="str">
        <f t="shared" si="28"/>
        <v>Synthèse</v>
      </c>
      <c r="N295" s="43" t="str">
        <f t="shared" si="29"/>
        <v>oui</v>
      </c>
      <c r="O295" s="123" t="s">
        <v>62</v>
      </c>
      <c r="P295" s="123" t="s">
        <v>90</v>
      </c>
      <c r="Q295" s="155" t="s">
        <v>1475</v>
      </c>
      <c r="R295" s="233">
        <v>10</v>
      </c>
    </row>
    <row r="296" spans="1:18" ht="21">
      <c r="A296" s="79">
        <v>289</v>
      </c>
      <c r="B296" s="123" t="s">
        <v>580</v>
      </c>
      <c r="C296" s="123" t="s">
        <v>379</v>
      </c>
      <c r="D296" s="129">
        <v>11</v>
      </c>
      <c r="E296" s="233">
        <v>13.5</v>
      </c>
      <c r="F296" s="80">
        <f t="shared" si="24"/>
        <v>12.25</v>
      </c>
      <c r="G296" s="81">
        <f t="shared" si="25"/>
        <v>24.5</v>
      </c>
      <c r="H296" s="233"/>
      <c r="I296" s="93">
        <f t="shared" si="26"/>
        <v>24.5</v>
      </c>
      <c r="J296" s="94"/>
      <c r="K296" s="93">
        <f t="shared" si="27"/>
        <v>24.5</v>
      </c>
      <c r="L296" s="74"/>
      <c r="M296" s="84" t="str">
        <f t="shared" si="28"/>
        <v>Juin</v>
      </c>
      <c r="N296" s="43" t="str">
        <f t="shared" si="29"/>
        <v>oui</v>
      </c>
      <c r="O296" s="123" t="s">
        <v>580</v>
      </c>
      <c r="P296" s="123" t="s">
        <v>379</v>
      </c>
      <c r="Q296" s="155"/>
      <c r="R296" s="233"/>
    </row>
    <row r="297" spans="1:18" ht="21">
      <c r="A297" s="79">
        <v>290</v>
      </c>
      <c r="B297" s="123" t="s">
        <v>581</v>
      </c>
      <c r="C297" s="123" t="s">
        <v>57</v>
      </c>
      <c r="D297" s="127">
        <v>1</v>
      </c>
      <c r="E297" s="233">
        <v>9.75</v>
      </c>
      <c r="F297" s="80">
        <f t="shared" si="24"/>
        <v>5.375</v>
      </c>
      <c r="G297" s="81">
        <f t="shared" si="25"/>
        <v>10.75</v>
      </c>
      <c r="H297" s="233">
        <v>11.5</v>
      </c>
      <c r="I297" s="93">
        <f t="shared" si="26"/>
        <v>23</v>
      </c>
      <c r="J297" s="94"/>
      <c r="K297" s="93">
        <f t="shared" si="27"/>
        <v>23</v>
      </c>
      <c r="L297" s="74"/>
      <c r="M297" s="84" t="str">
        <f t="shared" si="28"/>
        <v>Synthèse</v>
      </c>
      <c r="N297" s="43" t="str">
        <f t="shared" si="29"/>
        <v>oui</v>
      </c>
      <c r="O297" s="123" t="s">
        <v>581</v>
      </c>
      <c r="P297" s="123" t="s">
        <v>57</v>
      </c>
      <c r="Q297" s="155" t="s">
        <v>1605</v>
      </c>
      <c r="R297" s="233">
        <v>11.5</v>
      </c>
    </row>
    <row r="298" spans="1:18" ht="21">
      <c r="A298" s="79">
        <v>291</v>
      </c>
      <c r="B298" s="123" t="s">
        <v>582</v>
      </c>
      <c r="C298" s="123" t="s">
        <v>43</v>
      </c>
      <c r="D298" s="130">
        <v>5</v>
      </c>
      <c r="E298" s="232">
        <v>11</v>
      </c>
      <c r="F298" s="80">
        <f t="shared" si="24"/>
        <v>8</v>
      </c>
      <c r="G298" s="81">
        <f t="shared" si="25"/>
        <v>16</v>
      </c>
      <c r="H298" s="233">
        <v>5</v>
      </c>
      <c r="I298" s="93">
        <f t="shared" si="26"/>
        <v>16</v>
      </c>
      <c r="J298" s="94"/>
      <c r="K298" s="93">
        <f t="shared" si="27"/>
        <v>16</v>
      </c>
      <c r="L298" s="74"/>
      <c r="M298" s="84" t="str">
        <f t="shared" si="28"/>
        <v>Synthèse</v>
      </c>
      <c r="N298" s="43" t="str">
        <f t="shared" si="29"/>
        <v>oui</v>
      </c>
      <c r="O298" s="123" t="s">
        <v>582</v>
      </c>
      <c r="P298" s="123" t="s">
        <v>43</v>
      </c>
      <c r="Q298" s="155" t="s">
        <v>1551</v>
      </c>
      <c r="R298" s="233">
        <v>5</v>
      </c>
    </row>
    <row r="299" spans="1:18" ht="21">
      <c r="A299" s="79">
        <v>292</v>
      </c>
      <c r="B299" s="123" t="s">
        <v>98</v>
      </c>
      <c r="C299" s="123" t="s">
        <v>583</v>
      </c>
      <c r="D299" s="127">
        <v>7</v>
      </c>
      <c r="E299" s="232">
        <v>9.25</v>
      </c>
      <c r="F299" s="80">
        <f t="shared" si="24"/>
        <v>8.125</v>
      </c>
      <c r="G299" s="81">
        <f t="shared" si="25"/>
        <v>16.25</v>
      </c>
      <c r="H299" s="232"/>
      <c r="I299" s="93">
        <f t="shared" si="26"/>
        <v>16.25</v>
      </c>
      <c r="J299" s="94"/>
      <c r="K299" s="93">
        <f t="shared" si="27"/>
        <v>16.25</v>
      </c>
      <c r="L299" s="74"/>
      <c r="M299" s="84" t="str">
        <f t="shared" si="28"/>
        <v>Juin</v>
      </c>
      <c r="N299" s="43" t="str">
        <f t="shared" si="29"/>
        <v>oui</v>
      </c>
      <c r="O299" s="123" t="s">
        <v>98</v>
      </c>
      <c r="P299" s="123" t="s">
        <v>583</v>
      </c>
      <c r="Q299" s="155"/>
      <c r="R299" s="232"/>
    </row>
    <row r="300" spans="1:18" ht="21">
      <c r="A300" s="79">
        <v>293</v>
      </c>
      <c r="B300" s="123" t="s">
        <v>584</v>
      </c>
      <c r="C300" s="123" t="s">
        <v>585</v>
      </c>
      <c r="D300" s="130">
        <v>1</v>
      </c>
      <c r="E300" s="232">
        <v>11.75</v>
      </c>
      <c r="F300" s="80">
        <f t="shared" si="24"/>
        <v>6.375</v>
      </c>
      <c r="G300" s="81">
        <f t="shared" si="25"/>
        <v>12.75</v>
      </c>
      <c r="H300" s="233">
        <v>1</v>
      </c>
      <c r="I300" s="93">
        <f t="shared" si="26"/>
        <v>12.75</v>
      </c>
      <c r="J300" s="94"/>
      <c r="K300" s="93">
        <f t="shared" si="27"/>
        <v>12.75</v>
      </c>
      <c r="L300" s="74"/>
      <c r="M300" s="84" t="str">
        <f t="shared" si="28"/>
        <v>Synthèse</v>
      </c>
      <c r="N300" s="43" t="str">
        <f t="shared" si="29"/>
        <v>oui</v>
      </c>
      <c r="O300" s="123" t="s">
        <v>584</v>
      </c>
      <c r="P300" s="123" t="s">
        <v>585</v>
      </c>
      <c r="Q300" s="155" t="s">
        <v>1563</v>
      </c>
      <c r="R300" s="233">
        <v>1</v>
      </c>
    </row>
    <row r="301" spans="1:18" ht="21">
      <c r="A301" s="79">
        <v>294</v>
      </c>
      <c r="B301" s="123" t="s">
        <v>782</v>
      </c>
      <c r="C301" s="123" t="s">
        <v>215</v>
      </c>
      <c r="D301" s="130">
        <v>11</v>
      </c>
      <c r="E301" s="234">
        <v>13</v>
      </c>
      <c r="F301" s="80">
        <f t="shared" si="24"/>
        <v>12</v>
      </c>
      <c r="G301" s="81">
        <f t="shared" si="25"/>
        <v>24</v>
      </c>
      <c r="H301" s="234"/>
      <c r="I301" s="93">
        <f t="shared" si="26"/>
        <v>24</v>
      </c>
      <c r="J301" s="94"/>
      <c r="K301" s="93">
        <f t="shared" si="27"/>
        <v>24</v>
      </c>
      <c r="L301" s="74"/>
      <c r="M301" s="84" t="str">
        <f t="shared" si="28"/>
        <v>Juin</v>
      </c>
      <c r="N301" s="43" t="str">
        <f t="shared" si="29"/>
        <v>oui</v>
      </c>
      <c r="O301" s="123" t="s">
        <v>782</v>
      </c>
      <c r="P301" s="123" t="s">
        <v>215</v>
      </c>
      <c r="Q301" s="155"/>
      <c r="R301" s="234"/>
    </row>
    <row r="302" spans="1:18" ht="21">
      <c r="A302" s="79">
        <v>295</v>
      </c>
      <c r="B302" s="123" t="s">
        <v>782</v>
      </c>
      <c r="C302" s="123" t="s">
        <v>783</v>
      </c>
      <c r="D302" s="130">
        <v>3</v>
      </c>
      <c r="E302" s="130"/>
      <c r="F302" s="80">
        <f t="shared" si="24"/>
        <v>1.5</v>
      </c>
      <c r="G302" s="81">
        <f t="shared" si="25"/>
        <v>3</v>
      </c>
      <c r="H302" s="130"/>
      <c r="I302" s="93">
        <f t="shared" si="26"/>
        <v>3</v>
      </c>
      <c r="J302" s="94"/>
      <c r="K302" s="93">
        <f t="shared" si="27"/>
        <v>3</v>
      </c>
      <c r="L302" s="74"/>
      <c r="M302" s="84" t="str">
        <f t="shared" si="28"/>
        <v>Juin</v>
      </c>
      <c r="N302" s="43" t="str">
        <f t="shared" si="29"/>
        <v>oui</v>
      </c>
      <c r="O302" s="123" t="s">
        <v>782</v>
      </c>
      <c r="P302" s="123" t="s">
        <v>783</v>
      </c>
      <c r="Q302" s="155"/>
      <c r="R302" s="130"/>
    </row>
    <row r="303" spans="1:18" ht="31.5">
      <c r="A303" s="79">
        <v>296</v>
      </c>
      <c r="B303" s="123" t="s">
        <v>586</v>
      </c>
      <c r="C303" s="123" t="s">
        <v>587</v>
      </c>
      <c r="D303" s="129">
        <v>2</v>
      </c>
      <c r="E303" s="234">
        <v>14</v>
      </c>
      <c r="F303" s="80">
        <f t="shared" si="24"/>
        <v>8</v>
      </c>
      <c r="G303" s="81">
        <f t="shared" si="25"/>
        <v>16</v>
      </c>
      <c r="H303" s="234"/>
      <c r="I303" s="93">
        <f t="shared" si="26"/>
        <v>16</v>
      </c>
      <c r="J303" s="94"/>
      <c r="K303" s="93">
        <f t="shared" si="27"/>
        <v>16</v>
      </c>
      <c r="L303" s="74"/>
      <c r="M303" s="84" t="str">
        <f t="shared" si="28"/>
        <v>Juin</v>
      </c>
      <c r="N303" s="43" t="str">
        <f t="shared" si="29"/>
        <v>oui</v>
      </c>
      <c r="O303" s="123" t="s">
        <v>586</v>
      </c>
      <c r="P303" s="123" t="s">
        <v>587</v>
      </c>
      <c r="Q303" s="155"/>
      <c r="R303" s="234"/>
    </row>
    <row r="304" spans="1:18" s="36" customFormat="1" ht="21">
      <c r="A304" s="221">
        <v>297</v>
      </c>
      <c r="B304" s="145" t="s">
        <v>588</v>
      </c>
      <c r="C304" s="145" t="s">
        <v>589</v>
      </c>
      <c r="D304" s="317">
        <v>7</v>
      </c>
      <c r="E304" s="318">
        <v>11</v>
      </c>
      <c r="F304" s="80">
        <f t="shared" si="24"/>
        <v>9</v>
      </c>
      <c r="G304" s="81">
        <f t="shared" si="25"/>
        <v>18</v>
      </c>
      <c r="H304" s="319">
        <v>10</v>
      </c>
      <c r="I304" s="82">
        <f t="shared" si="26"/>
        <v>20</v>
      </c>
      <c r="J304" s="320"/>
      <c r="K304" s="82">
        <f t="shared" si="27"/>
        <v>20</v>
      </c>
      <c r="L304" s="75"/>
      <c r="M304" s="84" t="str">
        <f t="shared" si="28"/>
        <v>Synthèse</v>
      </c>
      <c r="N304" s="321" t="str">
        <f t="shared" si="29"/>
        <v>oui</v>
      </c>
      <c r="O304" s="145" t="s">
        <v>588</v>
      </c>
      <c r="P304" s="145" t="s">
        <v>589</v>
      </c>
      <c r="Q304" s="322" t="s">
        <v>1507</v>
      </c>
      <c r="R304" s="319">
        <v>8</v>
      </c>
    </row>
    <row r="305" spans="1:18" s="36" customFormat="1" ht="21">
      <c r="A305" s="221">
        <v>298</v>
      </c>
      <c r="B305" s="145" t="s">
        <v>784</v>
      </c>
      <c r="C305" s="145" t="s">
        <v>206</v>
      </c>
      <c r="D305" s="317">
        <v>1</v>
      </c>
      <c r="E305" s="318">
        <v>6</v>
      </c>
      <c r="F305" s="80">
        <v>3.5</v>
      </c>
      <c r="G305" s="81">
        <v>10.5</v>
      </c>
      <c r="H305" s="319">
        <v>16</v>
      </c>
      <c r="I305" s="82"/>
      <c r="J305" s="320"/>
      <c r="K305" s="82"/>
      <c r="L305" s="75"/>
      <c r="M305" s="84" t="str">
        <f t="shared" si="28"/>
        <v>Synthèse</v>
      </c>
      <c r="N305" s="321" t="str">
        <f t="shared" si="29"/>
        <v>oui</v>
      </c>
      <c r="O305" s="145" t="s">
        <v>784</v>
      </c>
      <c r="P305" s="145" t="s">
        <v>206</v>
      </c>
      <c r="Q305" s="322" t="s">
        <v>1487</v>
      </c>
      <c r="R305" s="319">
        <v>16</v>
      </c>
    </row>
    <row r="306" spans="1:18" ht="21">
      <c r="A306" s="79">
        <v>299</v>
      </c>
      <c r="B306" s="123" t="s">
        <v>590</v>
      </c>
      <c r="C306" s="123" t="s">
        <v>591</v>
      </c>
      <c r="D306" s="130">
        <v>9</v>
      </c>
      <c r="E306" s="235">
        <v>7</v>
      </c>
      <c r="F306" s="80">
        <f t="shared" si="24"/>
        <v>8</v>
      </c>
      <c r="G306" s="81">
        <f t="shared" si="25"/>
        <v>16</v>
      </c>
      <c r="H306" s="233">
        <v>10</v>
      </c>
      <c r="I306" s="93">
        <f t="shared" si="26"/>
        <v>20</v>
      </c>
      <c r="J306" s="94"/>
      <c r="K306" s="93">
        <f t="shared" si="27"/>
        <v>20</v>
      </c>
      <c r="L306" s="74"/>
      <c r="M306" s="84" t="str">
        <f t="shared" si="28"/>
        <v>Synthèse</v>
      </c>
      <c r="N306" s="43" t="str">
        <f t="shared" si="29"/>
        <v>oui</v>
      </c>
      <c r="O306" s="123" t="s">
        <v>590</v>
      </c>
      <c r="P306" s="123" t="s">
        <v>591</v>
      </c>
      <c r="Q306" s="155" t="s">
        <v>1480</v>
      </c>
      <c r="R306" s="233">
        <v>10</v>
      </c>
    </row>
    <row r="307" spans="1:18" ht="21">
      <c r="A307" s="79">
        <v>300</v>
      </c>
      <c r="B307" s="123" t="s">
        <v>592</v>
      </c>
      <c r="C307" s="123" t="s">
        <v>593</v>
      </c>
      <c r="D307" s="127">
        <v>8</v>
      </c>
      <c r="E307" s="236">
        <v>6.5</v>
      </c>
      <c r="F307" s="80">
        <f t="shared" si="24"/>
        <v>7.25</v>
      </c>
      <c r="G307" s="81">
        <f t="shared" si="25"/>
        <v>14.5</v>
      </c>
      <c r="H307" s="233">
        <v>5</v>
      </c>
      <c r="I307" s="93">
        <f t="shared" si="26"/>
        <v>14.5</v>
      </c>
      <c r="J307" s="94"/>
      <c r="K307" s="93">
        <f t="shared" si="27"/>
        <v>14.5</v>
      </c>
      <c r="L307" s="74"/>
      <c r="M307" s="84" t="str">
        <f t="shared" si="28"/>
        <v>Synthèse</v>
      </c>
      <c r="N307" s="43" t="str">
        <f t="shared" si="29"/>
        <v>oui</v>
      </c>
      <c r="O307" s="123" t="s">
        <v>592</v>
      </c>
      <c r="P307" s="123" t="s">
        <v>593</v>
      </c>
      <c r="Q307" s="155" t="s">
        <v>1534</v>
      </c>
      <c r="R307" s="233">
        <v>5</v>
      </c>
    </row>
    <row r="308" spans="1:18" ht="21">
      <c r="A308" s="79">
        <v>301</v>
      </c>
      <c r="B308" s="123" t="s">
        <v>594</v>
      </c>
      <c r="C308" s="123" t="s">
        <v>417</v>
      </c>
      <c r="D308" s="130">
        <v>5</v>
      </c>
      <c r="E308" s="235">
        <v>7.25</v>
      </c>
      <c r="F308" s="80">
        <f t="shared" si="24"/>
        <v>6.125</v>
      </c>
      <c r="G308" s="81">
        <f t="shared" si="25"/>
        <v>12.25</v>
      </c>
      <c r="H308" s="233">
        <v>10</v>
      </c>
      <c r="I308" s="93">
        <f t="shared" si="26"/>
        <v>20</v>
      </c>
      <c r="J308" s="94"/>
      <c r="K308" s="93">
        <f t="shared" si="27"/>
        <v>20</v>
      </c>
      <c r="L308" s="74"/>
      <c r="M308" s="84" t="str">
        <f t="shared" si="28"/>
        <v>Synthèse</v>
      </c>
      <c r="N308" s="43" t="str">
        <f t="shared" si="29"/>
        <v>oui</v>
      </c>
      <c r="O308" s="123" t="s">
        <v>594</v>
      </c>
      <c r="P308" s="123" t="s">
        <v>417</v>
      </c>
      <c r="Q308" s="155" t="s">
        <v>1549</v>
      </c>
      <c r="R308" s="233">
        <v>10</v>
      </c>
    </row>
    <row r="309" spans="1:18" ht="31.5">
      <c r="A309" s="79">
        <v>302</v>
      </c>
      <c r="B309" s="123" t="s">
        <v>595</v>
      </c>
      <c r="C309" s="123" t="s">
        <v>596</v>
      </c>
      <c r="D309" s="126">
        <v>6</v>
      </c>
      <c r="E309" s="235">
        <v>7</v>
      </c>
      <c r="F309" s="80">
        <f t="shared" si="24"/>
        <v>6.5</v>
      </c>
      <c r="G309" s="81">
        <f t="shared" si="25"/>
        <v>13</v>
      </c>
      <c r="H309" s="233">
        <v>11</v>
      </c>
      <c r="I309" s="93">
        <f t="shared" si="26"/>
        <v>22</v>
      </c>
      <c r="J309" s="94"/>
      <c r="K309" s="93">
        <f t="shared" si="27"/>
        <v>22</v>
      </c>
      <c r="L309" s="74"/>
      <c r="M309" s="84" t="str">
        <f t="shared" si="28"/>
        <v>Synthèse</v>
      </c>
      <c r="N309" s="43" t="str">
        <f t="shared" si="29"/>
        <v>oui</v>
      </c>
      <c r="O309" s="123" t="s">
        <v>595</v>
      </c>
      <c r="P309" s="123" t="s">
        <v>596</v>
      </c>
      <c r="Q309" s="155" t="s">
        <v>1482</v>
      </c>
      <c r="R309" s="233">
        <v>11</v>
      </c>
    </row>
    <row r="310" spans="1:18" ht="21">
      <c r="A310" s="79">
        <v>303</v>
      </c>
      <c r="B310" s="123" t="s">
        <v>597</v>
      </c>
      <c r="C310" s="123" t="s">
        <v>76</v>
      </c>
      <c r="D310" s="126">
        <v>4</v>
      </c>
      <c r="E310" s="234">
        <v>8</v>
      </c>
      <c r="F310" s="80">
        <f t="shared" si="24"/>
        <v>6</v>
      </c>
      <c r="G310" s="81">
        <f t="shared" si="25"/>
        <v>12</v>
      </c>
      <c r="H310" s="234"/>
      <c r="I310" s="93">
        <f t="shared" si="26"/>
        <v>12</v>
      </c>
      <c r="J310" s="94"/>
      <c r="K310" s="93">
        <f t="shared" si="27"/>
        <v>12</v>
      </c>
      <c r="L310" s="74"/>
      <c r="M310" s="84" t="str">
        <f t="shared" si="28"/>
        <v>Juin</v>
      </c>
      <c r="N310" s="43" t="str">
        <f t="shared" si="29"/>
        <v>oui</v>
      </c>
      <c r="O310" s="123" t="s">
        <v>597</v>
      </c>
      <c r="P310" s="123" t="s">
        <v>76</v>
      </c>
      <c r="Q310" s="155"/>
      <c r="R310" s="234"/>
    </row>
    <row r="311" spans="1:18" ht="21">
      <c r="A311" s="79">
        <v>304</v>
      </c>
      <c r="B311" s="123" t="s">
        <v>597</v>
      </c>
      <c r="C311" s="123" t="s">
        <v>598</v>
      </c>
      <c r="D311" s="129">
        <v>1</v>
      </c>
      <c r="E311" s="235">
        <v>9</v>
      </c>
      <c r="F311" s="80">
        <f t="shared" si="24"/>
        <v>5</v>
      </c>
      <c r="G311" s="81">
        <f t="shared" si="25"/>
        <v>10</v>
      </c>
      <c r="H311" s="233">
        <v>1</v>
      </c>
      <c r="I311" s="93">
        <f t="shared" si="26"/>
        <v>10</v>
      </c>
      <c r="J311" s="94"/>
      <c r="K311" s="93">
        <f t="shared" si="27"/>
        <v>10</v>
      </c>
      <c r="L311" s="74"/>
      <c r="M311" s="84" t="str">
        <f t="shared" si="28"/>
        <v>Synthèse</v>
      </c>
      <c r="N311" s="43" t="str">
        <f t="shared" si="29"/>
        <v>oui</v>
      </c>
      <c r="O311" s="123" t="s">
        <v>597</v>
      </c>
      <c r="P311" s="123" t="s">
        <v>598</v>
      </c>
      <c r="Q311" s="155" t="s">
        <v>1511</v>
      </c>
      <c r="R311" s="233">
        <v>1</v>
      </c>
    </row>
    <row r="312" spans="1:18" ht="21">
      <c r="A312" s="79">
        <v>305</v>
      </c>
      <c r="B312" s="123" t="s">
        <v>599</v>
      </c>
      <c r="C312" s="123" t="s">
        <v>600</v>
      </c>
      <c r="D312" s="129">
        <v>10</v>
      </c>
      <c r="E312" s="235">
        <v>6</v>
      </c>
      <c r="F312" s="80">
        <f t="shared" si="24"/>
        <v>8</v>
      </c>
      <c r="G312" s="81">
        <f t="shared" si="25"/>
        <v>16</v>
      </c>
      <c r="H312" s="235"/>
      <c r="I312" s="93">
        <f t="shared" si="26"/>
        <v>16</v>
      </c>
      <c r="J312" s="94"/>
      <c r="K312" s="93">
        <f t="shared" si="27"/>
        <v>16</v>
      </c>
      <c r="L312" s="74"/>
      <c r="M312" s="84" t="str">
        <f t="shared" si="28"/>
        <v>Juin</v>
      </c>
      <c r="N312" s="43" t="str">
        <f t="shared" si="29"/>
        <v>oui</v>
      </c>
      <c r="O312" s="123" t="s">
        <v>599</v>
      </c>
      <c r="P312" s="123" t="s">
        <v>600</v>
      </c>
      <c r="Q312" s="155"/>
      <c r="R312" s="235"/>
    </row>
    <row r="313" spans="1:18" ht="21">
      <c r="A313" s="79">
        <v>306</v>
      </c>
      <c r="B313" s="123" t="s">
        <v>601</v>
      </c>
      <c r="C313" s="123" t="s">
        <v>602</v>
      </c>
      <c r="D313" s="129">
        <v>3</v>
      </c>
      <c r="E313" s="235">
        <v>10</v>
      </c>
      <c r="F313" s="80">
        <f t="shared" si="24"/>
        <v>6.5</v>
      </c>
      <c r="G313" s="81">
        <f t="shared" si="25"/>
        <v>13</v>
      </c>
      <c r="H313" s="233">
        <v>5</v>
      </c>
      <c r="I313" s="93">
        <f t="shared" si="26"/>
        <v>13</v>
      </c>
      <c r="J313" s="94"/>
      <c r="K313" s="93">
        <f t="shared" si="27"/>
        <v>13</v>
      </c>
      <c r="L313" s="74"/>
      <c r="M313" s="84" t="str">
        <f t="shared" si="28"/>
        <v>Synthèse</v>
      </c>
      <c r="N313" s="43" t="str">
        <f t="shared" si="29"/>
        <v>oui</v>
      </c>
      <c r="O313" s="123" t="s">
        <v>601</v>
      </c>
      <c r="P313" s="123" t="s">
        <v>602</v>
      </c>
      <c r="Q313" s="155" t="s">
        <v>1510</v>
      </c>
      <c r="R313" s="233">
        <v>5</v>
      </c>
    </row>
    <row r="314" spans="1:18" ht="31.5">
      <c r="A314" s="79">
        <v>307</v>
      </c>
      <c r="B314" s="123" t="s">
        <v>603</v>
      </c>
      <c r="C314" s="123" t="s">
        <v>604</v>
      </c>
      <c r="D314" s="130">
        <v>8</v>
      </c>
      <c r="E314" s="235">
        <v>8</v>
      </c>
      <c r="F314" s="80">
        <f t="shared" si="24"/>
        <v>8</v>
      </c>
      <c r="G314" s="81">
        <f t="shared" si="25"/>
        <v>16</v>
      </c>
      <c r="H314" s="233">
        <v>1</v>
      </c>
      <c r="I314" s="93">
        <f t="shared" si="26"/>
        <v>16</v>
      </c>
      <c r="J314" s="94"/>
      <c r="K314" s="93">
        <f t="shared" si="27"/>
        <v>16</v>
      </c>
      <c r="L314" s="74"/>
      <c r="M314" s="84" t="str">
        <f t="shared" si="28"/>
        <v>Synthèse</v>
      </c>
      <c r="N314" s="43" t="str">
        <f t="shared" si="29"/>
        <v>oui</v>
      </c>
      <c r="O314" s="123" t="s">
        <v>603</v>
      </c>
      <c r="P314" s="123" t="s">
        <v>604</v>
      </c>
      <c r="Q314" s="155" t="s">
        <v>1522</v>
      </c>
      <c r="R314" s="233">
        <v>1</v>
      </c>
    </row>
    <row r="315" spans="1:18" ht="21">
      <c r="A315" s="79">
        <v>308</v>
      </c>
      <c r="B315" s="123" t="s">
        <v>605</v>
      </c>
      <c r="C315" s="123" t="s">
        <v>606</v>
      </c>
      <c r="D315" s="129">
        <v>6</v>
      </c>
      <c r="E315" s="234">
        <v>6.5</v>
      </c>
      <c r="F315" s="80">
        <f t="shared" si="24"/>
        <v>6.25</v>
      </c>
      <c r="G315" s="81">
        <f t="shared" si="25"/>
        <v>12.5</v>
      </c>
      <c r="H315" s="233">
        <v>6.5</v>
      </c>
      <c r="I315" s="93">
        <f t="shared" si="26"/>
        <v>13</v>
      </c>
      <c r="J315" s="94"/>
      <c r="K315" s="93">
        <f t="shared" si="27"/>
        <v>13</v>
      </c>
      <c r="L315" s="74"/>
      <c r="M315" s="84" t="str">
        <f t="shared" si="28"/>
        <v>Synthèse</v>
      </c>
      <c r="N315" s="43" t="str">
        <f t="shared" si="29"/>
        <v>oui</v>
      </c>
      <c r="O315" s="123" t="s">
        <v>605</v>
      </c>
      <c r="P315" s="123" t="s">
        <v>606</v>
      </c>
      <c r="Q315" s="155" t="s">
        <v>1518</v>
      </c>
      <c r="R315" s="233">
        <v>5</v>
      </c>
    </row>
    <row r="316" spans="1:18" ht="21">
      <c r="A316" s="79">
        <v>309</v>
      </c>
      <c r="B316" s="123" t="s">
        <v>605</v>
      </c>
      <c r="C316" s="123" t="s">
        <v>39</v>
      </c>
      <c r="D316" s="129">
        <v>14</v>
      </c>
      <c r="E316" s="235">
        <v>6.25</v>
      </c>
      <c r="F316" s="80">
        <f t="shared" si="24"/>
        <v>10.125</v>
      </c>
      <c r="G316" s="81">
        <f t="shared" si="25"/>
        <v>20.25</v>
      </c>
      <c r="H316" s="235"/>
      <c r="I316" s="93">
        <f t="shared" si="26"/>
        <v>20.25</v>
      </c>
      <c r="J316" s="94"/>
      <c r="K316" s="93">
        <f t="shared" si="27"/>
        <v>20.25</v>
      </c>
      <c r="L316" s="74"/>
      <c r="M316" s="84" t="str">
        <f t="shared" si="28"/>
        <v>Juin</v>
      </c>
      <c r="N316" s="43" t="str">
        <f t="shared" si="29"/>
        <v>oui</v>
      </c>
      <c r="O316" s="123" t="s">
        <v>605</v>
      </c>
      <c r="P316" s="123" t="s">
        <v>39</v>
      </c>
      <c r="Q316" s="155"/>
      <c r="R316" s="235"/>
    </row>
    <row r="317" spans="1:18" ht="21">
      <c r="A317" s="79">
        <v>310</v>
      </c>
      <c r="B317" s="123" t="s">
        <v>607</v>
      </c>
      <c r="C317" s="123" t="s">
        <v>397</v>
      </c>
      <c r="D317" s="130">
        <v>8</v>
      </c>
      <c r="E317" s="235">
        <v>9</v>
      </c>
      <c r="F317" s="80">
        <f t="shared" si="24"/>
        <v>8.5</v>
      </c>
      <c r="G317" s="81">
        <f t="shared" si="25"/>
        <v>17</v>
      </c>
      <c r="H317" s="233">
        <v>5</v>
      </c>
      <c r="I317" s="93">
        <f t="shared" si="26"/>
        <v>17</v>
      </c>
      <c r="J317" s="94"/>
      <c r="K317" s="93">
        <f t="shared" si="27"/>
        <v>17</v>
      </c>
      <c r="L317" s="74"/>
      <c r="M317" s="84" t="str">
        <f t="shared" si="28"/>
        <v>Synthèse</v>
      </c>
      <c r="N317" s="43" t="str">
        <f t="shared" si="29"/>
        <v>oui</v>
      </c>
      <c r="O317" s="123" t="s">
        <v>607</v>
      </c>
      <c r="P317" s="123" t="s">
        <v>397</v>
      </c>
      <c r="Q317" s="155" t="s">
        <v>1479</v>
      </c>
      <c r="R317" s="233">
        <v>5</v>
      </c>
    </row>
    <row r="318" spans="1:18" ht="21">
      <c r="A318" s="79">
        <v>311</v>
      </c>
      <c r="B318" s="123" t="s">
        <v>608</v>
      </c>
      <c r="C318" s="123" t="s">
        <v>470</v>
      </c>
      <c r="D318" s="130">
        <v>5</v>
      </c>
      <c r="E318" s="234">
        <v>8.5</v>
      </c>
      <c r="F318" s="80">
        <f t="shared" si="24"/>
        <v>6.75</v>
      </c>
      <c r="G318" s="81">
        <f t="shared" si="25"/>
        <v>13.5</v>
      </c>
      <c r="H318" s="233">
        <v>1</v>
      </c>
      <c r="I318" s="93">
        <f t="shared" si="26"/>
        <v>13.5</v>
      </c>
      <c r="J318" s="94"/>
      <c r="K318" s="93">
        <f t="shared" si="27"/>
        <v>13.5</v>
      </c>
      <c r="L318" s="74"/>
      <c r="M318" s="84" t="str">
        <f t="shared" si="28"/>
        <v>Synthèse</v>
      </c>
      <c r="N318" s="43" t="str">
        <f t="shared" si="29"/>
        <v>oui</v>
      </c>
      <c r="O318" s="123" t="s">
        <v>608</v>
      </c>
      <c r="P318" s="123" t="s">
        <v>470</v>
      </c>
      <c r="Q318" s="155" t="s">
        <v>1543</v>
      </c>
      <c r="R318" s="233">
        <v>1</v>
      </c>
    </row>
    <row r="319" spans="1:18" ht="21">
      <c r="A319" s="79">
        <v>312</v>
      </c>
      <c r="B319" s="123" t="s">
        <v>609</v>
      </c>
      <c r="C319" s="123" t="s">
        <v>610</v>
      </c>
      <c r="D319" s="129">
        <v>9</v>
      </c>
      <c r="E319" s="234">
        <v>9.5</v>
      </c>
      <c r="F319" s="80">
        <f t="shared" si="24"/>
        <v>9.25</v>
      </c>
      <c r="G319" s="81">
        <f t="shared" si="25"/>
        <v>18.5</v>
      </c>
      <c r="H319" s="234"/>
      <c r="I319" s="93">
        <f t="shared" si="26"/>
        <v>18.5</v>
      </c>
      <c r="J319" s="94"/>
      <c r="K319" s="93">
        <f t="shared" si="27"/>
        <v>18.5</v>
      </c>
      <c r="L319" s="74"/>
      <c r="M319" s="84" t="str">
        <f t="shared" si="28"/>
        <v>Juin</v>
      </c>
      <c r="N319" s="43" t="str">
        <f t="shared" si="29"/>
        <v>oui</v>
      </c>
      <c r="O319" s="123" t="s">
        <v>609</v>
      </c>
      <c r="P319" s="123" t="s">
        <v>610</v>
      </c>
      <c r="Q319" s="155"/>
      <c r="R319" s="234"/>
    </row>
    <row r="320" spans="1:18" ht="21">
      <c r="A320" s="79">
        <v>313</v>
      </c>
      <c r="B320" s="123" t="s">
        <v>611</v>
      </c>
      <c r="C320" s="123" t="s">
        <v>612</v>
      </c>
      <c r="D320" s="130">
        <v>5</v>
      </c>
      <c r="E320" s="235">
        <v>7</v>
      </c>
      <c r="F320" s="80">
        <f t="shared" si="24"/>
        <v>6</v>
      </c>
      <c r="G320" s="81">
        <f t="shared" si="25"/>
        <v>12</v>
      </c>
      <c r="H320" s="233">
        <v>8</v>
      </c>
      <c r="I320" s="93">
        <f t="shared" si="26"/>
        <v>16</v>
      </c>
      <c r="J320" s="94"/>
      <c r="K320" s="93">
        <f t="shared" si="27"/>
        <v>16</v>
      </c>
      <c r="L320" s="74"/>
      <c r="M320" s="84" t="str">
        <f t="shared" si="28"/>
        <v>Synthèse</v>
      </c>
      <c r="N320" s="43" t="str">
        <f t="shared" si="29"/>
        <v>oui</v>
      </c>
      <c r="O320" s="123" t="s">
        <v>611</v>
      </c>
      <c r="P320" s="123" t="s">
        <v>612</v>
      </c>
      <c r="Q320" s="155" t="s">
        <v>1541</v>
      </c>
      <c r="R320" s="233">
        <v>8</v>
      </c>
    </row>
    <row r="321" spans="1:18" ht="21">
      <c r="A321" s="79">
        <v>314</v>
      </c>
      <c r="B321" s="123" t="s">
        <v>613</v>
      </c>
      <c r="C321" s="123" t="s">
        <v>614</v>
      </c>
      <c r="D321" s="130">
        <v>9</v>
      </c>
      <c r="E321" s="235">
        <v>9</v>
      </c>
      <c r="F321" s="80">
        <f t="shared" si="24"/>
        <v>9</v>
      </c>
      <c r="G321" s="81">
        <f t="shared" si="25"/>
        <v>18</v>
      </c>
      <c r="H321" s="235"/>
      <c r="I321" s="93">
        <f t="shared" si="26"/>
        <v>18</v>
      </c>
      <c r="J321" s="94"/>
      <c r="K321" s="93">
        <f t="shared" si="27"/>
        <v>18</v>
      </c>
      <c r="L321" s="74"/>
      <c r="M321" s="84" t="str">
        <f t="shared" si="28"/>
        <v>Juin</v>
      </c>
      <c r="N321" s="43" t="str">
        <f t="shared" si="29"/>
        <v>oui</v>
      </c>
      <c r="O321" s="123" t="s">
        <v>613</v>
      </c>
      <c r="P321" s="123" t="s">
        <v>614</v>
      </c>
      <c r="Q321" s="155"/>
      <c r="R321" s="235"/>
    </row>
    <row r="322" spans="1:18" ht="31.5">
      <c r="A322" s="79">
        <v>315</v>
      </c>
      <c r="B322" s="123" t="s">
        <v>615</v>
      </c>
      <c r="C322" s="123" t="s">
        <v>616</v>
      </c>
      <c r="D322" s="130">
        <v>7</v>
      </c>
      <c r="E322" s="234">
        <v>13</v>
      </c>
      <c r="F322" s="80">
        <f t="shared" si="24"/>
        <v>10</v>
      </c>
      <c r="G322" s="81">
        <f t="shared" si="25"/>
        <v>20</v>
      </c>
      <c r="H322" s="234"/>
      <c r="I322" s="93">
        <f t="shared" si="26"/>
        <v>20</v>
      </c>
      <c r="J322" s="94"/>
      <c r="K322" s="93">
        <f t="shared" si="27"/>
        <v>20</v>
      </c>
      <c r="L322" s="74"/>
      <c r="M322" s="84" t="str">
        <f t="shared" si="28"/>
        <v>Juin</v>
      </c>
      <c r="N322" s="43" t="str">
        <f t="shared" si="29"/>
        <v>oui</v>
      </c>
      <c r="O322" s="123" t="s">
        <v>615</v>
      </c>
      <c r="P322" s="123" t="s">
        <v>616</v>
      </c>
      <c r="Q322" s="155"/>
      <c r="R322" s="234"/>
    </row>
    <row r="323" spans="1:18" ht="21">
      <c r="A323" s="79">
        <v>316</v>
      </c>
      <c r="B323" s="123" t="s">
        <v>617</v>
      </c>
      <c r="C323" s="123" t="s">
        <v>618</v>
      </c>
      <c r="D323" s="126">
        <v>3</v>
      </c>
      <c r="E323" s="235">
        <v>6</v>
      </c>
      <c r="F323" s="80">
        <f t="shared" si="24"/>
        <v>4.5</v>
      </c>
      <c r="G323" s="81">
        <f t="shared" si="25"/>
        <v>9</v>
      </c>
      <c r="H323" s="233">
        <v>5.75</v>
      </c>
      <c r="I323" s="93">
        <f t="shared" si="26"/>
        <v>11.5</v>
      </c>
      <c r="J323" s="94"/>
      <c r="K323" s="93">
        <f t="shared" si="27"/>
        <v>11.5</v>
      </c>
      <c r="L323" s="74"/>
      <c r="M323" s="84" t="str">
        <f t="shared" si="28"/>
        <v>Synthèse</v>
      </c>
      <c r="N323" s="43" t="str">
        <f t="shared" si="29"/>
        <v>oui</v>
      </c>
      <c r="O323" s="123" t="s">
        <v>617</v>
      </c>
      <c r="P323" s="123" t="s">
        <v>618</v>
      </c>
      <c r="Q323" s="155" t="s">
        <v>1483</v>
      </c>
      <c r="R323" s="233">
        <v>5.5</v>
      </c>
    </row>
    <row r="324" spans="1:18" ht="21">
      <c r="A324" s="79">
        <v>317</v>
      </c>
      <c r="B324" s="123" t="s">
        <v>619</v>
      </c>
      <c r="C324" s="123" t="s">
        <v>620</v>
      </c>
      <c r="D324" s="311">
        <v>7</v>
      </c>
      <c r="E324" s="235">
        <v>7</v>
      </c>
      <c r="F324" s="80">
        <f t="shared" si="24"/>
        <v>7</v>
      </c>
      <c r="G324" s="81">
        <f t="shared" si="25"/>
        <v>14</v>
      </c>
      <c r="H324" s="233">
        <v>7</v>
      </c>
      <c r="I324" s="93">
        <f t="shared" si="26"/>
        <v>14</v>
      </c>
      <c r="J324" s="94"/>
      <c r="K324" s="93">
        <f t="shared" si="27"/>
        <v>14</v>
      </c>
      <c r="L324" s="74"/>
      <c r="M324" s="84" t="str">
        <f t="shared" si="28"/>
        <v>Synthèse</v>
      </c>
      <c r="N324" s="43" t="str">
        <f t="shared" si="29"/>
        <v>oui</v>
      </c>
      <c r="O324" s="123" t="s">
        <v>619</v>
      </c>
      <c r="P324" s="123" t="s">
        <v>620</v>
      </c>
      <c r="Q324" s="155" t="s">
        <v>1535</v>
      </c>
      <c r="R324" s="233">
        <v>7</v>
      </c>
    </row>
    <row r="325" spans="1:18" ht="21">
      <c r="A325" s="79">
        <v>318</v>
      </c>
      <c r="B325" s="123" t="s">
        <v>621</v>
      </c>
      <c r="C325" s="123" t="s">
        <v>622</v>
      </c>
      <c r="D325" s="127">
        <v>3</v>
      </c>
      <c r="E325" s="234">
        <v>6</v>
      </c>
      <c r="F325" s="80">
        <f t="shared" si="24"/>
        <v>4.5</v>
      </c>
      <c r="G325" s="81">
        <f t="shared" si="25"/>
        <v>9</v>
      </c>
      <c r="H325" s="233">
        <v>5</v>
      </c>
      <c r="I325" s="93">
        <f t="shared" si="26"/>
        <v>10</v>
      </c>
      <c r="J325" s="94"/>
      <c r="K325" s="93">
        <f t="shared" si="27"/>
        <v>10</v>
      </c>
      <c r="L325" s="74"/>
      <c r="M325" s="84" t="str">
        <f t="shared" si="28"/>
        <v>Synthèse</v>
      </c>
      <c r="N325" s="43" t="str">
        <f t="shared" si="29"/>
        <v>oui</v>
      </c>
      <c r="O325" s="123" t="s">
        <v>621</v>
      </c>
      <c r="P325" s="123" t="s">
        <v>622</v>
      </c>
      <c r="Q325" s="155" t="s">
        <v>1520</v>
      </c>
      <c r="R325" s="233">
        <v>5</v>
      </c>
    </row>
    <row r="326" spans="1:18" ht="21">
      <c r="A326" s="79">
        <v>319</v>
      </c>
      <c r="B326" s="123" t="s">
        <v>54</v>
      </c>
      <c r="C326" s="123" t="s">
        <v>623</v>
      </c>
      <c r="D326" s="126">
        <v>16</v>
      </c>
      <c r="E326" s="311">
        <v>15</v>
      </c>
      <c r="F326" s="80">
        <f t="shared" si="24"/>
        <v>15.5</v>
      </c>
      <c r="G326" s="81">
        <f t="shared" si="25"/>
        <v>31</v>
      </c>
      <c r="H326" s="233"/>
      <c r="I326" s="93">
        <f t="shared" si="26"/>
        <v>31</v>
      </c>
      <c r="J326" s="94"/>
      <c r="K326" s="93">
        <f t="shared" si="27"/>
        <v>31</v>
      </c>
      <c r="L326" s="74"/>
      <c r="M326" s="84" t="str">
        <f t="shared" si="28"/>
        <v>Juin</v>
      </c>
      <c r="N326" s="43" t="str">
        <f t="shared" si="29"/>
        <v>oui</v>
      </c>
      <c r="O326" s="123" t="s">
        <v>54</v>
      </c>
      <c r="P326" s="123" t="s">
        <v>623</v>
      </c>
      <c r="Q326" s="155" t="s">
        <v>1508</v>
      </c>
      <c r="R326" s="233">
        <v>15</v>
      </c>
    </row>
    <row r="327" spans="1:18" ht="21">
      <c r="A327" s="79">
        <v>320</v>
      </c>
      <c r="B327" s="123" t="s">
        <v>624</v>
      </c>
      <c r="C327" s="123" t="s">
        <v>625</v>
      </c>
      <c r="D327" s="126">
        <v>5</v>
      </c>
      <c r="E327" s="234">
        <v>5</v>
      </c>
      <c r="F327" s="80">
        <f t="shared" si="24"/>
        <v>5</v>
      </c>
      <c r="G327" s="81">
        <f t="shared" si="25"/>
        <v>10</v>
      </c>
      <c r="H327" s="233">
        <v>5</v>
      </c>
      <c r="I327" s="93">
        <f t="shared" si="26"/>
        <v>10</v>
      </c>
      <c r="J327" s="94"/>
      <c r="K327" s="93">
        <f t="shared" si="27"/>
        <v>10</v>
      </c>
      <c r="L327" s="74"/>
      <c r="M327" s="84" t="str">
        <f t="shared" si="28"/>
        <v>Synthèse</v>
      </c>
      <c r="N327" s="43" t="str">
        <f t="shared" si="29"/>
        <v>oui</v>
      </c>
      <c r="O327" s="123" t="s">
        <v>624</v>
      </c>
      <c r="P327" s="123" t="s">
        <v>625</v>
      </c>
      <c r="Q327" s="155" t="s">
        <v>1488</v>
      </c>
      <c r="R327" s="233">
        <v>5</v>
      </c>
    </row>
    <row r="328" spans="1:18" ht="21">
      <c r="A328" s="79">
        <v>321</v>
      </c>
      <c r="B328" s="123" t="s">
        <v>626</v>
      </c>
      <c r="C328" s="123" t="s">
        <v>196</v>
      </c>
      <c r="D328" s="126">
        <v>8</v>
      </c>
      <c r="E328" s="234">
        <v>9.5</v>
      </c>
      <c r="F328" s="80">
        <f t="shared" si="24"/>
        <v>8.75</v>
      </c>
      <c r="G328" s="81">
        <f t="shared" si="25"/>
        <v>17.5</v>
      </c>
      <c r="H328" s="233">
        <v>10</v>
      </c>
      <c r="I328" s="93">
        <f t="shared" si="26"/>
        <v>20</v>
      </c>
      <c r="J328" s="94"/>
      <c r="K328" s="93">
        <f t="shared" si="27"/>
        <v>20</v>
      </c>
      <c r="L328" s="74"/>
      <c r="M328" s="84" t="str">
        <f t="shared" ref="M328:M391" si="30">IF(ISBLANK(J328),IF(ISBLANK(H328),"Juin","Synthèse"),"Rattrapage")</f>
        <v>Synthèse</v>
      </c>
      <c r="N328" s="43" t="str">
        <f t="shared" si="29"/>
        <v>oui</v>
      </c>
      <c r="O328" s="123" t="s">
        <v>626</v>
      </c>
      <c r="P328" s="123" t="s">
        <v>196</v>
      </c>
      <c r="Q328" s="155" t="s">
        <v>1538</v>
      </c>
      <c r="R328" s="233">
        <v>10</v>
      </c>
    </row>
    <row r="329" spans="1:18" ht="21">
      <c r="A329" s="79">
        <v>322</v>
      </c>
      <c r="B329" s="123" t="s">
        <v>626</v>
      </c>
      <c r="C329" s="123" t="s">
        <v>84</v>
      </c>
      <c r="D329" s="127">
        <v>13</v>
      </c>
      <c r="E329" s="234">
        <v>10</v>
      </c>
      <c r="F329" s="80">
        <f t="shared" ref="F329:F391" si="31">IF(AND(D329=0,E329=0),L329/2,(D329+E329)/2)</f>
        <v>11.5</v>
      </c>
      <c r="G329" s="81">
        <f t="shared" ref="G329:G391" si="32">F329*2</f>
        <v>23</v>
      </c>
      <c r="H329" s="234"/>
      <c r="I329" s="93">
        <f t="shared" ref="I329:I391" si="33">MAX(G329,H329*2)</f>
        <v>23</v>
      </c>
      <c r="J329" s="94"/>
      <c r="K329" s="93">
        <f t="shared" ref="K329:K391" si="34">MAX(I329,J329*2)</f>
        <v>23</v>
      </c>
      <c r="L329" s="74"/>
      <c r="M329" s="84" t="str">
        <f t="shared" si="30"/>
        <v>Juin</v>
      </c>
      <c r="N329" s="43" t="str">
        <f t="shared" ref="N329:N392" si="35">IF(AND(B329=O329,C329=P329),"oui","non")</f>
        <v>oui</v>
      </c>
      <c r="O329" s="123" t="s">
        <v>626</v>
      </c>
      <c r="P329" s="123" t="s">
        <v>84</v>
      </c>
      <c r="Q329" s="155"/>
      <c r="R329" s="234"/>
    </row>
    <row r="330" spans="1:18" ht="21">
      <c r="A330" s="79">
        <v>323</v>
      </c>
      <c r="B330" s="123" t="s">
        <v>627</v>
      </c>
      <c r="C330" s="123" t="s">
        <v>628</v>
      </c>
      <c r="D330" s="126">
        <v>3</v>
      </c>
      <c r="E330" s="233">
        <v>14</v>
      </c>
      <c r="F330" s="80">
        <f t="shared" si="31"/>
        <v>8.5</v>
      </c>
      <c r="G330" s="81">
        <f t="shared" si="32"/>
        <v>17</v>
      </c>
      <c r="H330" s="233">
        <v>14.5</v>
      </c>
      <c r="I330" s="93">
        <f t="shared" si="33"/>
        <v>29</v>
      </c>
      <c r="J330" s="94"/>
      <c r="K330" s="93">
        <f t="shared" si="34"/>
        <v>29</v>
      </c>
      <c r="L330" s="74"/>
      <c r="M330" s="84" t="str">
        <f t="shared" si="30"/>
        <v>Synthèse</v>
      </c>
      <c r="N330" s="43" t="str">
        <f t="shared" si="35"/>
        <v>oui</v>
      </c>
      <c r="O330" s="123" t="s">
        <v>627</v>
      </c>
      <c r="P330" s="123" t="s">
        <v>628</v>
      </c>
      <c r="Q330" s="155" t="s">
        <v>1536</v>
      </c>
      <c r="R330" s="233">
        <v>13.5</v>
      </c>
    </row>
    <row r="331" spans="1:18" ht="21">
      <c r="A331" s="79">
        <v>324</v>
      </c>
      <c r="B331" s="123" t="s">
        <v>629</v>
      </c>
      <c r="C331" s="123" t="s">
        <v>228</v>
      </c>
      <c r="D331" s="127">
        <v>9</v>
      </c>
      <c r="E331" s="234">
        <v>5</v>
      </c>
      <c r="F331" s="80">
        <f t="shared" si="31"/>
        <v>7</v>
      </c>
      <c r="G331" s="81">
        <f t="shared" si="32"/>
        <v>14</v>
      </c>
      <c r="H331" s="233">
        <v>10.5</v>
      </c>
      <c r="I331" s="93">
        <f t="shared" si="33"/>
        <v>21</v>
      </c>
      <c r="J331" s="94"/>
      <c r="K331" s="93">
        <f t="shared" si="34"/>
        <v>21</v>
      </c>
      <c r="L331" s="74"/>
      <c r="M331" s="84" t="str">
        <f t="shared" si="30"/>
        <v>Synthèse</v>
      </c>
      <c r="N331" s="43" t="str">
        <f t="shared" si="35"/>
        <v>oui</v>
      </c>
      <c r="O331" s="123" t="s">
        <v>629</v>
      </c>
      <c r="P331" s="123" t="s">
        <v>228</v>
      </c>
      <c r="Q331" s="155" t="s">
        <v>1493</v>
      </c>
      <c r="R331" s="233">
        <v>10.5</v>
      </c>
    </row>
    <row r="332" spans="1:18" ht="21">
      <c r="A332" s="79">
        <v>325</v>
      </c>
      <c r="B332" s="123" t="s">
        <v>630</v>
      </c>
      <c r="C332" s="123" t="s">
        <v>631</v>
      </c>
      <c r="D332" s="126">
        <v>2</v>
      </c>
      <c r="E332" s="233">
        <v>13.5</v>
      </c>
      <c r="F332" s="80">
        <f t="shared" si="31"/>
        <v>7.75</v>
      </c>
      <c r="G332" s="81">
        <f t="shared" si="32"/>
        <v>15.5</v>
      </c>
      <c r="H332" s="233"/>
      <c r="I332" s="93">
        <f t="shared" si="33"/>
        <v>15.5</v>
      </c>
      <c r="J332" s="94"/>
      <c r="K332" s="93">
        <f t="shared" si="34"/>
        <v>15.5</v>
      </c>
      <c r="L332" s="74"/>
      <c r="M332" s="84" t="str">
        <f t="shared" si="30"/>
        <v>Juin</v>
      </c>
      <c r="N332" s="43" t="str">
        <f t="shared" si="35"/>
        <v>oui</v>
      </c>
      <c r="O332" s="123" t="s">
        <v>630</v>
      </c>
      <c r="P332" s="123" t="s">
        <v>631</v>
      </c>
      <c r="Q332" s="155"/>
      <c r="R332" s="233"/>
    </row>
    <row r="333" spans="1:18" ht="21">
      <c r="A333" s="79">
        <v>326</v>
      </c>
      <c r="B333" s="123" t="s">
        <v>632</v>
      </c>
      <c r="C333" s="123" t="s">
        <v>558</v>
      </c>
      <c r="D333" s="127">
        <v>7</v>
      </c>
      <c r="E333" s="232">
        <v>10</v>
      </c>
      <c r="F333" s="80">
        <f t="shared" si="31"/>
        <v>8.5</v>
      </c>
      <c r="G333" s="81">
        <f t="shared" si="32"/>
        <v>17</v>
      </c>
      <c r="H333" s="232"/>
      <c r="I333" s="93">
        <f t="shared" si="33"/>
        <v>17</v>
      </c>
      <c r="J333" s="94"/>
      <c r="K333" s="93">
        <f t="shared" si="34"/>
        <v>17</v>
      </c>
      <c r="L333" s="74"/>
      <c r="M333" s="84" t="str">
        <f t="shared" si="30"/>
        <v>Juin</v>
      </c>
      <c r="N333" s="43" t="str">
        <f t="shared" si="35"/>
        <v>oui</v>
      </c>
      <c r="O333" s="123" t="s">
        <v>632</v>
      </c>
      <c r="P333" s="123" t="s">
        <v>558</v>
      </c>
      <c r="Q333" s="155"/>
      <c r="R333" s="232"/>
    </row>
    <row r="334" spans="1:18" ht="21">
      <c r="A334" s="79">
        <v>327</v>
      </c>
      <c r="B334" s="123" t="s">
        <v>633</v>
      </c>
      <c r="C334" s="123" t="s">
        <v>634</v>
      </c>
      <c r="D334" s="126">
        <v>9</v>
      </c>
      <c r="E334" s="234">
        <v>9</v>
      </c>
      <c r="F334" s="80">
        <f t="shared" si="31"/>
        <v>9</v>
      </c>
      <c r="G334" s="81">
        <f t="shared" si="32"/>
        <v>18</v>
      </c>
      <c r="H334" s="233">
        <v>6</v>
      </c>
      <c r="I334" s="93">
        <f t="shared" si="33"/>
        <v>18</v>
      </c>
      <c r="J334" s="94"/>
      <c r="K334" s="93">
        <f t="shared" si="34"/>
        <v>18</v>
      </c>
      <c r="L334" s="74"/>
      <c r="M334" s="84" t="str">
        <f t="shared" si="30"/>
        <v>Synthèse</v>
      </c>
      <c r="N334" s="43" t="str">
        <f t="shared" si="35"/>
        <v>oui</v>
      </c>
      <c r="O334" s="123" t="s">
        <v>633</v>
      </c>
      <c r="P334" s="123" t="s">
        <v>634</v>
      </c>
      <c r="Q334" s="155" t="s">
        <v>1498</v>
      </c>
      <c r="R334" s="233">
        <v>6</v>
      </c>
    </row>
    <row r="335" spans="1:18" ht="21">
      <c r="A335" s="79">
        <v>328</v>
      </c>
      <c r="B335" s="123" t="s">
        <v>633</v>
      </c>
      <c r="C335" s="123" t="s">
        <v>635</v>
      </c>
      <c r="D335" s="126">
        <v>3</v>
      </c>
      <c r="E335" s="232">
        <v>8</v>
      </c>
      <c r="F335" s="80">
        <f t="shared" si="31"/>
        <v>5.5</v>
      </c>
      <c r="G335" s="81">
        <f t="shared" si="32"/>
        <v>11</v>
      </c>
      <c r="H335" s="233">
        <v>5</v>
      </c>
      <c r="I335" s="93">
        <f t="shared" si="33"/>
        <v>11</v>
      </c>
      <c r="J335" s="94"/>
      <c r="K335" s="93">
        <f t="shared" si="34"/>
        <v>11</v>
      </c>
      <c r="L335" s="74"/>
      <c r="M335" s="84" t="str">
        <f t="shared" si="30"/>
        <v>Synthèse</v>
      </c>
      <c r="N335" s="43" t="str">
        <f t="shared" si="35"/>
        <v>oui</v>
      </c>
      <c r="O335" s="123" t="s">
        <v>633</v>
      </c>
      <c r="P335" s="123" t="s">
        <v>635</v>
      </c>
      <c r="Q335" s="155" t="s">
        <v>1476</v>
      </c>
      <c r="R335" s="233">
        <v>5</v>
      </c>
    </row>
    <row r="336" spans="1:18" ht="21">
      <c r="A336" s="79">
        <v>329</v>
      </c>
      <c r="B336" s="123" t="s">
        <v>636</v>
      </c>
      <c r="C336" s="123" t="s">
        <v>637</v>
      </c>
      <c r="D336" s="127">
        <v>2</v>
      </c>
      <c r="E336" s="232">
        <v>10</v>
      </c>
      <c r="F336" s="80">
        <f t="shared" si="31"/>
        <v>6</v>
      </c>
      <c r="G336" s="81">
        <f t="shared" si="32"/>
        <v>12</v>
      </c>
      <c r="H336" s="232"/>
      <c r="I336" s="93">
        <f t="shared" si="33"/>
        <v>12</v>
      </c>
      <c r="J336" s="94"/>
      <c r="K336" s="93">
        <f t="shared" si="34"/>
        <v>12</v>
      </c>
      <c r="L336" s="74"/>
      <c r="M336" s="84" t="str">
        <f t="shared" si="30"/>
        <v>Juin</v>
      </c>
      <c r="N336" s="43" t="str">
        <f t="shared" si="35"/>
        <v>oui</v>
      </c>
      <c r="O336" s="123" t="s">
        <v>636</v>
      </c>
      <c r="P336" s="123" t="s">
        <v>637</v>
      </c>
      <c r="Q336" s="155"/>
      <c r="R336" s="232"/>
    </row>
    <row r="337" spans="1:18" ht="31.5">
      <c r="A337" s="79">
        <v>330</v>
      </c>
      <c r="B337" s="123" t="s">
        <v>638</v>
      </c>
      <c r="C337" s="123" t="s">
        <v>337</v>
      </c>
      <c r="D337" s="127">
        <v>1</v>
      </c>
      <c r="E337" s="233">
        <v>8</v>
      </c>
      <c r="F337" s="80">
        <f t="shared" si="31"/>
        <v>4.5</v>
      </c>
      <c r="G337" s="81">
        <f t="shared" si="32"/>
        <v>9</v>
      </c>
      <c r="H337" s="233">
        <v>6.5</v>
      </c>
      <c r="I337" s="93">
        <f t="shared" si="33"/>
        <v>13</v>
      </c>
      <c r="J337" s="94"/>
      <c r="K337" s="93">
        <f t="shared" si="34"/>
        <v>13</v>
      </c>
      <c r="L337" s="74"/>
      <c r="M337" s="84" t="str">
        <f t="shared" si="30"/>
        <v>Synthèse</v>
      </c>
      <c r="N337" s="43" t="str">
        <f t="shared" si="35"/>
        <v>oui</v>
      </c>
      <c r="O337" s="123" t="s">
        <v>638</v>
      </c>
      <c r="P337" s="123" t="s">
        <v>337</v>
      </c>
      <c r="Q337" s="155" t="s">
        <v>1485</v>
      </c>
      <c r="R337" s="233">
        <v>6.5</v>
      </c>
    </row>
    <row r="338" spans="1:18" ht="21">
      <c r="A338" s="79">
        <v>331</v>
      </c>
      <c r="B338" s="123" t="s">
        <v>87</v>
      </c>
      <c r="C338" s="123" t="s">
        <v>639</v>
      </c>
      <c r="D338" s="127">
        <v>10</v>
      </c>
      <c r="E338" s="233">
        <v>9.5</v>
      </c>
      <c r="F338" s="80">
        <f t="shared" si="31"/>
        <v>9.75</v>
      </c>
      <c r="G338" s="81">
        <f t="shared" si="32"/>
        <v>19.5</v>
      </c>
      <c r="H338" s="233"/>
      <c r="I338" s="93">
        <f t="shared" si="33"/>
        <v>19.5</v>
      </c>
      <c r="J338" s="94"/>
      <c r="K338" s="93">
        <f t="shared" si="34"/>
        <v>19.5</v>
      </c>
      <c r="L338" s="74"/>
      <c r="M338" s="84" t="str">
        <f t="shared" si="30"/>
        <v>Juin</v>
      </c>
      <c r="N338" s="43" t="str">
        <f t="shared" si="35"/>
        <v>oui</v>
      </c>
      <c r="O338" s="123" t="s">
        <v>87</v>
      </c>
      <c r="P338" s="123" t="s">
        <v>639</v>
      </c>
      <c r="Q338" s="155"/>
      <c r="R338" s="233"/>
    </row>
    <row r="339" spans="1:18" ht="21">
      <c r="A339" s="79">
        <v>332</v>
      </c>
      <c r="B339" s="123" t="s">
        <v>640</v>
      </c>
      <c r="C339" s="123" t="s">
        <v>641</v>
      </c>
      <c r="D339" s="127">
        <v>10</v>
      </c>
      <c r="E339" s="235">
        <v>12</v>
      </c>
      <c r="F339" s="80">
        <f t="shared" si="31"/>
        <v>11</v>
      </c>
      <c r="G339" s="81">
        <f t="shared" si="32"/>
        <v>22</v>
      </c>
      <c r="H339" s="235"/>
      <c r="I339" s="93">
        <f t="shared" si="33"/>
        <v>22</v>
      </c>
      <c r="J339" s="94"/>
      <c r="K339" s="93">
        <f t="shared" si="34"/>
        <v>22</v>
      </c>
      <c r="L339" s="74"/>
      <c r="M339" s="84" t="str">
        <f t="shared" si="30"/>
        <v>Juin</v>
      </c>
      <c r="N339" s="43" t="str">
        <f t="shared" si="35"/>
        <v>oui</v>
      </c>
      <c r="O339" s="123" t="s">
        <v>640</v>
      </c>
      <c r="P339" s="123" t="s">
        <v>641</v>
      </c>
      <c r="Q339" s="155"/>
      <c r="R339" s="235"/>
    </row>
    <row r="340" spans="1:18" ht="31.5">
      <c r="A340" s="79">
        <v>333</v>
      </c>
      <c r="B340" s="123" t="s">
        <v>642</v>
      </c>
      <c r="C340" s="123" t="s">
        <v>643</v>
      </c>
      <c r="D340" s="126">
        <v>12</v>
      </c>
      <c r="E340" s="233">
        <v>14</v>
      </c>
      <c r="F340" s="80">
        <f t="shared" si="31"/>
        <v>13</v>
      </c>
      <c r="G340" s="81">
        <f t="shared" si="32"/>
        <v>26</v>
      </c>
      <c r="H340" s="233"/>
      <c r="I340" s="93">
        <f t="shared" si="33"/>
        <v>26</v>
      </c>
      <c r="J340" s="94"/>
      <c r="K340" s="93">
        <f t="shared" si="34"/>
        <v>26</v>
      </c>
      <c r="L340" s="74"/>
      <c r="M340" s="84" t="str">
        <f t="shared" si="30"/>
        <v>Juin</v>
      </c>
      <c r="N340" s="43" t="str">
        <f t="shared" si="35"/>
        <v>oui</v>
      </c>
      <c r="O340" s="123" t="s">
        <v>642</v>
      </c>
      <c r="P340" s="123" t="s">
        <v>643</v>
      </c>
      <c r="Q340" s="155"/>
      <c r="R340" s="233"/>
    </row>
    <row r="341" spans="1:18" ht="21">
      <c r="A341" s="79">
        <v>334</v>
      </c>
      <c r="B341" s="123" t="s">
        <v>56</v>
      </c>
      <c r="C341" s="123" t="s">
        <v>785</v>
      </c>
      <c r="D341" s="126">
        <v>8</v>
      </c>
      <c r="E341" s="234">
        <v>8</v>
      </c>
      <c r="F341" s="80">
        <f t="shared" si="31"/>
        <v>8</v>
      </c>
      <c r="G341" s="81">
        <f t="shared" si="32"/>
        <v>16</v>
      </c>
      <c r="H341" s="234"/>
      <c r="I341" s="93">
        <f t="shared" si="33"/>
        <v>16</v>
      </c>
      <c r="J341" s="94"/>
      <c r="K341" s="93">
        <f t="shared" si="34"/>
        <v>16</v>
      </c>
      <c r="L341" s="74"/>
      <c r="M341" s="84" t="str">
        <f t="shared" si="30"/>
        <v>Juin</v>
      </c>
      <c r="N341" s="43" t="str">
        <f t="shared" si="35"/>
        <v>oui</v>
      </c>
      <c r="O341" s="123" t="s">
        <v>56</v>
      </c>
      <c r="P341" s="123" t="s">
        <v>785</v>
      </c>
      <c r="Q341" s="155"/>
      <c r="R341" s="234"/>
    </row>
    <row r="342" spans="1:18" ht="21">
      <c r="A342" s="79">
        <v>335</v>
      </c>
      <c r="B342" s="123" t="s">
        <v>644</v>
      </c>
      <c r="C342" s="123" t="s">
        <v>281</v>
      </c>
      <c r="D342" s="130">
        <v>7</v>
      </c>
      <c r="E342" s="232">
        <v>8.5</v>
      </c>
      <c r="F342" s="80">
        <f t="shared" si="31"/>
        <v>7.75</v>
      </c>
      <c r="G342" s="81">
        <f t="shared" si="32"/>
        <v>15.5</v>
      </c>
      <c r="H342" s="233">
        <v>10</v>
      </c>
      <c r="I342" s="93">
        <f t="shared" si="33"/>
        <v>20</v>
      </c>
      <c r="J342" s="94"/>
      <c r="K342" s="93">
        <f t="shared" si="34"/>
        <v>20</v>
      </c>
      <c r="L342" s="74"/>
      <c r="M342" s="84" t="str">
        <f t="shared" si="30"/>
        <v>Synthèse</v>
      </c>
      <c r="N342" s="43" t="str">
        <f t="shared" si="35"/>
        <v>oui</v>
      </c>
      <c r="O342" s="123" t="s">
        <v>644</v>
      </c>
      <c r="P342" s="123" t="s">
        <v>281</v>
      </c>
      <c r="Q342" s="155" t="s">
        <v>1537</v>
      </c>
      <c r="R342" s="233">
        <v>10</v>
      </c>
    </row>
    <row r="343" spans="1:18" ht="21">
      <c r="A343" s="79">
        <v>336</v>
      </c>
      <c r="B343" s="123" t="s">
        <v>645</v>
      </c>
      <c r="C343" s="123" t="s">
        <v>646</v>
      </c>
      <c r="D343" s="130">
        <v>13</v>
      </c>
      <c r="E343" s="233">
        <v>11.25</v>
      </c>
      <c r="F343" s="80">
        <f t="shared" si="31"/>
        <v>12.125</v>
      </c>
      <c r="G343" s="81">
        <f t="shared" si="32"/>
        <v>24.25</v>
      </c>
      <c r="H343" s="233"/>
      <c r="I343" s="93">
        <f t="shared" si="33"/>
        <v>24.25</v>
      </c>
      <c r="J343" s="94"/>
      <c r="K343" s="93">
        <f t="shared" si="34"/>
        <v>24.25</v>
      </c>
      <c r="L343" s="74"/>
      <c r="M343" s="84" t="str">
        <f t="shared" si="30"/>
        <v>Juin</v>
      </c>
      <c r="N343" s="43" t="str">
        <f t="shared" si="35"/>
        <v>oui</v>
      </c>
      <c r="O343" s="123" t="s">
        <v>645</v>
      </c>
      <c r="P343" s="123" t="s">
        <v>646</v>
      </c>
      <c r="Q343" s="155"/>
      <c r="R343" s="233"/>
    </row>
    <row r="344" spans="1:18" ht="21">
      <c r="A344" s="79">
        <v>337</v>
      </c>
      <c r="B344" s="123" t="s">
        <v>647</v>
      </c>
      <c r="C344" s="123" t="s">
        <v>44</v>
      </c>
      <c r="D344" s="129">
        <v>9</v>
      </c>
      <c r="E344" s="235">
        <v>8</v>
      </c>
      <c r="F344" s="80">
        <f t="shared" si="31"/>
        <v>8.5</v>
      </c>
      <c r="G344" s="81">
        <f t="shared" si="32"/>
        <v>17</v>
      </c>
      <c r="H344" s="233">
        <v>7</v>
      </c>
      <c r="I344" s="93">
        <f t="shared" si="33"/>
        <v>17</v>
      </c>
      <c r="J344" s="94"/>
      <c r="K344" s="93">
        <f t="shared" si="34"/>
        <v>17</v>
      </c>
      <c r="L344" s="74"/>
      <c r="M344" s="84" t="str">
        <f t="shared" si="30"/>
        <v>Synthèse</v>
      </c>
      <c r="N344" s="43" t="str">
        <f t="shared" si="35"/>
        <v>oui</v>
      </c>
      <c r="O344" s="123" t="s">
        <v>647</v>
      </c>
      <c r="P344" s="123" t="s">
        <v>44</v>
      </c>
      <c r="Q344" s="155" t="s">
        <v>1619</v>
      </c>
      <c r="R344" s="233">
        <v>7</v>
      </c>
    </row>
    <row r="345" spans="1:18" ht="21">
      <c r="A345" s="79">
        <v>338</v>
      </c>
      <c r="B345" s="123" t="s">
        <v>648</v>
      </c>
      <c r="C345" s="123" t="s">
        <v>649</v>
      </c>
      <c r="D345" s="130">
        <v>9</v>
      </c>
      <c r="E345" s="233">
        <v>8.5</v>
      </c>
      <c r="F345" s="80">
        <f t="shared" si="31"/>
        <v>8.75</v>
      </c>
      <c r="G345" s="81">
        <f t="shared" si="32"/>
        <v>17.5</v>
      </c>
      <c r="H345" s="233"/>
      <c r="I345" s="93">
        <f t="shared" si="33"/>
        <v>17.5</v>
      </c>
      <c r="J345" s="94"/>
      <c r="K345" s="93">
        <f t="shared" si="34"/>
        <v>17.5</v>
      </c>
      <c r="L345" s="74"/>
      <c r="M345" s="84" t="str">
        <f t="shared" si="30"/>
        <v>Juin</v>
      </c>
      <c r="N345" s="43" t="str">
        <f t="shared" si="35"/>
        <v>oui</v>
      </c>
      <c r="O345" s="123" t="s">
        <v>648</v>
      </c>
      <c r="P345" s="123" t="s">
        <v>649</v>
      </c>
      <c r="Q345" s="155"/>
      <c r="R345" s="233"/>
    </row>
    <row r="346" spans="1:18" ht="21">
      <c r="A346" s="79">
        <v>339</v>
      </c>
      <c r="B346" s="123" t="s">
        <v>650</v>
      </c>
      <c r="C346" s="123" t="s">
        <v>651</v>
      </c>
      <c r="D346" s="126">
        <v>7</v>
      </c>
      <c r="E346" s="235">
        <v>5</v>
      </c>
      <c r="F346" s="80">
        <f t="shared" si="31"/>
        <v>6</v>
      </c>
      <c r="G346" s="81">
        <f t="shared" si="32"/>
        <v>12</v>
      </c>
      <c r="H346" s="233">
        <v>1</v>
      </c>
      <c r="I346" s="93">
        <f t="shared" si="33"/>
        <v>12</v>
      </c>
      <c r="J346" s="94"/>
      <c r="K346" s="93">
        <f t="shared" si="34"/>
        <v>12</v>
      </c>
      <c r="L346" s="74"/>
      <c r="M346" s="84" t="str">
        <f t="shared" si="30"/>
        <v>Synthèse</v>
      </c>
      <c r="N346" s="43" t="str">
        <f t="shared" si="35"/>
        <v>oui</v>
      </c>
      <c r="O346" s="123" t="s">
        <v>650</v>
      </c>
      <c r="P346" s="123" t="s">
        <v>651</v>
      </c>
      <c r="Q346" s="155" t="s">
        <v>1512</v>
      </c>
      <c r="R346" s="233">
        <v>1</v>
      </c>
    </row>
    <row r="347" spans="1:18" ht="21">
      <c r="A347" s="79">
        <v>340</v>
      </c>
      <c r="B347" s="123" t="s">
        <v>652</v>
      </c>
      <c r="C347" s="123" t="s">
        <v>653</v>
      </c>
      <c r="D347" s="130">
        <v>10</v>
      </c>
      <c r="E347" s="233">
        <v>8.75</v>
      </c>
      <c r="F347" s="80">
        <f t="shared" si="31"/>
        <v>9.375</v>
      </c>
      <c r="G347" s="81">
        <f t="shared" si="32"/>
        <v>18.75</v>
      </c>
      <c r="H347" s="233">
        <v>9</v>
      </c>
      <c r="I347" s="93">
        <f t="shared" si="33"/>
        <v>18.75</v>
      </c>
      <c r="J347" s="94"/>
      <c r="K347" s="93">
        <f t="shared" si="34"/>
        <v>18.75</v>
      </c>
      <c r="L347" s="74"/>
      <c r="M347" s="84" t="str">
        <f t="shared" si="30"/>
        <v>Synthèse</v>
      </c>
      <c r="N347" s="43" t="str">
        <f t="shared" si="35"/>
        <v>oui</v>
      </c>
      <c r="O347" s="123" t="s">
        <v>652</v>
      </c>
      <c r="P347" s="123" t="s">
        <v>653</v>
      </c>
      <c r="Q347" s="155" t="s">
        <v>1500</v>
      </c>
      <c r="R347" s="233">
        <v>5</v>
      </c>
    </row>
    <row r="348" spans="1:18" ht="21">
      <c r="A348" s="79">
        <v>341</v>
      </c>
      <c r="B348" s="123" t="s">
        <v>122</v>
      </c>
      <c r="C348" s="123" t="s">
        <v>654</v>
      </c>
      <c r="D348" s="129">
        <v>11</v>
      </c>
      <c r="E348" s="235">
        <v>5</v>
      </c>
      <c r="F348" s="80">
        <f t="shared" si="31"/>
        <v>8</v>
      </c>
      <c r="G348" s="81">
        <f t="shared" si="32"/>
        <v>16</v>
      </c>
      <c r="H348" s="233">
        <v>4</v>
      </c>
      <c r="I348" s="93">
        <f t="shared" si="33"/>
        <v>16</v>
      </c>
      <c r="J348" s="94"/>
      <c r="K348" s="93">
        <f t="shared" si="34"/>
        <v>16</v>
      </c>
      <c r="L348" s="74"/>
      <c r="M348" s="84" t="str">
        <f t="shared" si="30"/>
        <v>Synthèse</v>
      </c>
      <c r="N348" s="43" t="str">
        <f t="shared" si="35"/>
        <v>oui</v>
      </c>
      <c r="O348" s="123" t="s">
        <v>122</v>
      </c>
      <c r="P348" s="123" t="s">
        <v>654</v>
      </c>
      <c r="Q348" s="155" t="s">
        <v>1521</v>
      </c>
      <c r="R348" s="233">
        <v>1</v>
      </c>
    </row>
    <row r="349" spans="1:18" ht="21">
      <c r="A349" s="79">
        <v>342</v>
      </c>
      <c r="B349" s="123" t="s">
        <v>655</v>
      </c>
      <c r="C349" s="123" t="s">
        <v>656</v>
      </c>
      <c r="D349" s="129">
        <v>9</v>
      </c>
      <c r="E349" s="232">
        <v>7</v>
      </c>
      <c r="F349" s="80">
        <f t="shared" si="31"/>
        <v>8</v>
      </c>
      <c r="G349" s="81">
        <f t="shared" si="32"/>
        <v>16</v>
      </c>
      <c r="H349" s="233">
        <v>9.75</v>
      </c>
      <c r="I349" s="93">
        <f t="shared" si="33"/>
        <v>19.5</v>
      </c>
      <c r="J349" s="94"/>
      <c r="K349" s="93">
        <f t="shared" si="34"/>
        <v>19.5</v>
      </c>
      <c r="L349" s="74"/>
      <c r="M349" s="84" t="str">
        <f t="shared" si="30"/>
        <v>Synthèse</v>
      </c>
      <c r="N349" s="43" t="str">
        <f t="shared" si="35"/>
        <v>oui</v>
      </c>
      <c r="O349" s="123" t="s">
        <v>655</v>
      </c>
      <c r="P349" s="123" t="s">
        <v>656</v>
      </c>
      <c r="Q349" s="155" t="s">
        <v>1519</v>
      </c>
      <c r="R349" s="233">
        <v>5</v>
      </c>
    </row>
    <row r="350" spans="1:18" ht="21">
      <c r="A350" s="79">
        <v>343</v>
      </c>
      <c r="B350" s="123" t="s">
        <v>123</v>
      </c>
      <c r="C350" s="123" t="s">
        <v>58</v>
      </c>
      <c r="D350" s="130">
        <v>6</v>
      </c>
      <c r="E350" s="233">
        <v>7</v>
      </c>
      <c r="F350" s="80">
        <f t="shared" si="31"/>
        <v>6.5</v>
      </c>
      <c r="G350" s="81">
        <f t="shared" si="32"/>
        <v>13</v>
      </c>
      <c r="H350" s="233">
        <v>8.5</v>
      </c>
      <c r="I350" s="93">
        <f t="shared" si="33"/>
        <v>17</v>
      </c>
      <c r="J350" s="94"/>
      <c r="K350" s="93">
        <f t="shared" si="34"/>
        <v>17</v>
      </c>
      <c r="L350" s="74"/>
      <c r="M350" s="84" t="str">
        <f t="shared" si="30"/>
        <v>Synthèse</v>
      </c>
      <c r="N350" s="43" t="str">
        <f t="shared" si="35"/>
        <v>oui</v>
      </c>
      <c r="O350" s="123" t="s">
        <v>123</v>
      </c>
      <c r="P350" s="123" t="s">
        <v>58</v>
      </c>
      <c r="Q350" s="155" t="s">
        <v>1529</v>
      </c>
      <c r="R350" s="233">
        <v>8.5</v>
      </c>
    </row>
    <row r="351" spans="1:18" ht="21">
      <c r="A351" s="79">
        <v>344</v>
      </c>
      <c r="B351" s="123" t="s">
        <v>657</v>
      </c>
      <c r="C351" s="123" t="s">
        <v>356</v>
      </c>
      <c r="D351" s="126">
        <v>3</v>
      </c>
      <c r="E351" s="234">
        <v>6</v>
      </c>
      <c r="F351" s="80">
        <f t="shared" si="31"/>
        <v>4.5</v>
      </c>
      <c r="G351" s="81">
        <f t="shared" si="32"/>
        <v>9</v>
      </c>
      <c r="H351" s="233">
        <v>5</v>
      </c>
      <c r="I351" s="93">
        <f t="shared" si="33"/>
        <v>10</v>
      </c>
      <c r="J351" s="94"/>
      <c r="K351" s="93">
        <f t="shared" si="34"/>
        <v>10</v>
      </c>
      <c r="L351" s="74"/>
      <c r="M351" s="84" t="str">
        <f t="shared" si="30"/>
        <v>Synthèse</v>
      </c>
      <c r="N351" s="43" t="str">
        <f t="shared" si="35"/>
        <v>oui</v>
      </c>
      <c r="O351" s="123" t="s">
        <v>657</v>
      </c>
      <c r="P351" s="123" t="s">
        <v>356</v>
      </c>
      <c r="Q351" s="155" t="s">
        <v>1539</v>
      </c>
      <c r="R351" s="233">
        <v>5</v>
      </c>
    </row>
    <row r="352" spans="1:18" ht="21">
      <c r="A352" s="79">
        <v>345</v>
      </c>
      <c r="B352" s="123" t="s">
        <v>657</v>
      </c>
      <c r="C352" s="123" t="s">
        <v>658</v>
      </c>
      <c r="D352" s="130">
        <v>6</v>
      </c>
      <c r="E352" s="233">
        <v>14</v>
      </c>
      <c r="F352" s="80">
        <f t="shared" si="31"/>
        <v>10</v>
      </c>
      <c r="G352" s="81">
        <f t="shared" si="32"/>
        <v>20</v>
      </c>
      <c r="H352" s="233"/>
      <c r="I352" s="93">
        <f t="shared" si="33"/>
        <v>20</v>
      </c>
      <c r="J352" s="94"/>
      <c r="K352" s="93">
        <f t="shared" si="34"/>
        <v>20</v>
      </c>
      <c r="L352" s="74"/>
      <c r="M352" s="84" t="str">
        <f t="shared" si="30"/>
        <v>Juin</v>
      </c>
      <c r="N352" s="43" t="str">
        <f t="shared" si="35"/>
        <v>oui</v>
      </c>
      <c r="O352" s="123" t="s">
        <v>657</v>
      </c>
      <c r="P352" s="123" t="s">
        <v>658</v>
      </c>
      <c r="Q352" s="155"/>
      <c r="R352" s="233"/>
    </row>
    <row r="353" spans="1:18" ht="31.5">
      <c r="A353" s="79">
        <v>346</v>
      </c>
      <c r="B353" s="123" t="s">
        <v>659</v>
      </c>
      <c r="C353" s="123" t="s">
        <v>660</v>
      </c>
      <c r="D353" s="129">
        <v>16</v>
      </c>
      <c r="E353" s="233">
        <v>11</v>
      </c>
      <c r="F353" s="80">
        <f t="shared" si="31"/>
        <v>13.5</v>
      </c>
      <c r="G353" s="81">
        <f t="shared" si="32"/>
        <v>27</v>
      </c>
      <c r="H353" s="233"/>
      <c r="I353" s="93">
        <f t="shared" si="33"/>
        <v>27</v>
      </c>
      <c r="J353" s="94"/>
      <c r="K353" s="93">
        <f t="shared" si="34"/>
        <v>27</v>
      </c>
      <c r="L353" s="74"/>
      <c r="M353" s="84" t="str">
        <f t="shared" si="30"/>
        <v>Juin</v>
      </c>
      <c r="N353" s="43" t="str">
        <f t="shared" si="35"/>
        <v>oui</v>
      </c>
      <c r="O353" s="123" t="s">
        <v>659</v>
      </c>
      <c r="P353" s="123" t="s">
        <v>660</v>
      </c>
      <c r="Q353" s="155"/>
      <c r="R353" s="233"/>
    </row>
    <row r="354" spans="1:18" ht="21">
      <c r="A354" s="79">
        <v>347</v>
      </c>
      <c r="B354" s="123" t="s">
        <v>661</v>
      </c>
      <c r="C354" s="123" t="s">
        <v>94</v>
      </c>
      <c r="D354" s="130">
        <v>11</v>
      </c>
      <c r="E354" s="233">
        <v>12</v>
      </c>
      <c r="F354" s="80">
        <f t="shared" si="31"/>
        <v>11.5</v>
      </c>
      <c r="G354" s="81">
        <f t="shared" si="32"/>
        <v>23</v>
      </c>
      <c r="H354" s="233"/>
      <c r="I354" s="93">
        <f t="shared" si="33"/>
        <v>23</v>
      </c>
      <c r="J354" s="94"/>
      <c r="K354" s="93">
        <f t="shared" si="34"/>
        <v>23</v>
      </c>
      <c r="L354" s="74"/>
      <c r="M354" s="84" t="str">
        <f t="shared" si="30"/>
        <v>Juin</v>
      </c>
      <c r="N354" s="43" t="str">
        <f t="shared" si="35"/>
        <v>oui</v>
      </c>
      <c r="O354" s="123" t="s">
        <v>661</v>
      </c>
      <c r="P354" s="123" t="s">
        <v>94</v>
      </c>
      <c r="Q354" s="155"/>
      <c r="R354" s="233"/>
    </row>
    <row r="355" spans="1:18" ht="21">
      <c r="A355" s="79">
        <v>348</v>
      </c>
      <c r="B355" s="123" t="s">
        <v>662</v>
      </c>
      <c r="C355" s="123" t="s">
        <v>53</v>
      </c>
      <c r="D355" s="130">
        <v>2</v>
      </c>
      <c r="E355" s="232">
        <v>14</v>
      </c>
      <c r="F355" s="80">
        <f t="shared" si="31"/>
        <v>8</v>
      </c>
      <c r="G355" s="81">
        <f t="shared" si="32"/>
        <v>16</v>
      </c>
      <c r="H355" s="233">
        <v>10</v>
      </c>
      <c r="I355" s="93">
        <f t="shared" si="33"/>
        <v>20</v>
      </c>
      <c r="J355" s="94"/>
      <c r="K355" s="93">
        <f t="shared" si="34"/>
        <v>20</v>
      </c>
      <c r="L355" s="74"/>
      <c r="M355" s="84" t="str">
        <f t="shared" si="30"/>
        <v>Synthèse</v>
      </c>
      <c r="N355" s="43" t="str">
        <f t="shared" si="35"/>
        <v>oui</v>
      </c>
      <c r="O355" s="123" t="s">
        <v>662</v>
      </c>
      <c r="P355" s="123" t="s">
        <v>53</v>
      </c>
      <c r="Q355" s="155" t="s">
        <v>1505</v>
      </c>
      <c r="R355" s="233">
        <v>10</v>
      </c>
    </row>
    <row r="356" spans="1:18" ht="21">
      <c r="A356" s="79">
        <v>349</v>
      </c>
      <c r="B356" s="123" t="s">
        <v>663</v>
      </c>
      <c r="C356" s="123" t="s">
        <v>664</v>
      </c>
      <c r="D356" s="130">
        <v>1</v>
      </c>
      <c r="E356" s="232">
        <v>5</v>
      </c>
      <c r="F356" s="80">
        <f t="shared" si="31"/>
        <v>3</v>
      </c>
      <c r="G356" s="81">
        <f t="shared" si="32"/>
        <v>6</v>
      </c>
      <c r="H356" s="233">
        <v>5</v>
      </c>
      <c r="I356" s="93">
        <f t="shared" si="33"/>
        <v>10</v>
      </c>
      <c r="J356" s="94"/>
      <c r="K356" s="93">
        <f t="shared" si="34"/>
        <v>10</v>
      </c>
      <c r="L356" s="74"/>
      <c r="M356" s="84" t="str">
        <f t="shared" si="30"/>
        <v>Synthèse</v>
      </c>
      <c r="N356" s="43" t="str">
        <f t="shared" si="35"/>
        <v>oui</v>
      </c>
      <c r="O356" s="123" t="s">
        <v>663</v>
      </c>
      <c r="P356" s="123" t="s">
        <v>664</v>
      </c>
      <c r="Q356" s="155" t="s">
        <v>1496</v>
      </c>
      <c r="R356" s="233">
        <v>1</v>
      </c>
    </row>
    <row r="357" spans="1:18" ht="21">
      <c r="A357" s="79">
        <v>350</v>
      </c>
      <c r="B357" s="123" t="s">
        <v>665</v>
      </c>
      <c r="C357" s="123" t="s">
        <v>51</v>
      </c>
      <c r="D357" s="126">
        <v>3</v>
      </c>
      <c r="E357" s="233">
        <v>5</v>
      </c>
      <c r="F357" s="80">
        <f t="shared" si="31"/>
        <v>4</v>
      </c>
      <c r="G357" s="81">
        <f t="shared" si="32"/>
        <v>8</v>
      </c>
      <c r="H357" s="233">
        <v>8</v>
      </c>
      <c r="I357" s="93">
        <f t="shared" si="33"/>
        <v>16</v>
      </c>
      <c r="J357" s="94"/>
      <c r="K357" s="93">
        <f t="shared" si="34"/>
        <v>16</v>
      </c>
      <c r="L357" s="74"/>
      <c r="M357" s="84" t="str">
        <f t="shared" si="30"/>
        <v>Synthèse</v>
      </c>
      <c r="N357" s="43" t="str">
        <f t="shared" si="35"/>
        <v>oui</v>
      </c>
      <c r="O357" s="123" t="s">
        <v>665</v>
      </c>
      <c r="P357" s="123" t="s">
        <v>51</v>
      </c>
      <c r="Q357" s="155" t="s">
        <v>1477</v>
      </c>
      <c r="R357" s="233">
        <v>8</v>
      </c>
    </row>
    <row r="358" spans="1:18" ht="21">
      <c r="A358" s="79">
        <v>351</v>
      </c>
      <c r="B358" s="123" t="s">
        <v>786</v>
      </c>
      <c r="C358" s="123" t="s">
        <v>787</v>
      </c>
      <c r="D358" s="127">
        <v>7</v>
      </c>
      <c r="E358" s="232">
        <v>10.75</v>
      </c>
      <c r="F358" s="80">
        <f t="shared" si="31"/>
        <v>8.875</v>
      </c>
      <c r="G358" s="81">
        <f t="shared" si="32"/>
        <v>17.75</v>
      </c>
      <c r="H358" s="233">
        <v>10</v>
      </c>
      <c r="I358" s="93">
        <f t="shared" si="33"/>
        <v>20</v>
      </c>
      <c r="J358" s="94"/>
      <c r="K358" s="93">
        <f t="shared" si="34"/>
        <v>20</v>
      </c>
      <c r="L358" s="74"/>
      <c r="M358" s="84" t="str">
        <f t="shared" si="30"/>
        <v>Synthèse</v>
      </c>
      <c r="N358" s="43" t="str">
        <f t="shared" si="35"/>
        <v>oui</v>
      </c>
      <c r="O358" s="123" t="s">
        <v>786</v>
      </c>
      <c r="P358" s="123" t="s">
        <v>787</v>
      </c>
      <c r="Q358" s="155" t="s">
        <v>1502</v>
      </c>
      <c r="R358" s="233">
        <v>7.5</v>
      </c>
    </row>
    <row r="359" spans="1:18" ht="21">
      <c r="A359" s="79">
        <v>352</v>
      </c>
      <c r="B359" s="123" t="s">
        <v>666</v>
      </c>
      <c r="C359" s="123" t="s">
        <v>667</v>
      </c>
      <c r="D359" s="129">
        <v>13</v>
      </c>
      <c r="E359" s="233">
        <v>14.5</v>
      </c>
      <c r="F359" s="80">
        <f t="shared" si="31"/>
        <v>13.75</v>
      </c>
      <c r="G359" s="81">
        <f t="shared" si="32"/>
        <v>27.5</v>
      </c>
      <c r="H359" s="233"/>
      <c r="I359" s="93">
        <f t="shared" si="33"/>
        <v>27.5</v>
      </c>
      <c r="J359" s="94"/>
      <c r="K359" s="93">
        <f t="shared" si="34"/>
        <v>27.5</v>
      </c>
      <c r="L359" s="74"/>
      <c r="M359" s="84" t="str">
        <f t="shared" si="30"/>
        <v>Juin</v>
      </c>
      <c r="N359" s="43" t="str">
        <f t="shared" si="35"/>
        <v>oui</v>
      </c>
      <c r="O359" s="123" t="s">
        <v>666</v>
      </c>
      <c r="P359" s="123" t="s">
        <v>667</v>
      </c>
      <c r="Q359" s="155"/>
      <c r="R359" s="233"/>
    </row>
    <row r="360" spans="1:18" ht="21">
      <c r="A360" s="79">
        <v>353</v>
      </c>
      <c r="B360" s="123" t="s">
        <v>668</v>
      </c>
      <c r="C360" s="123" t="s">
        <v>52</v>
      </c>
      <c r="D360" s="129">
        <v>5</v>
      </c>
      <c r="E360" s="233">
        <v>13.25</v>
      </c>
      <c r="F360" s="80">
        <f t="shared" si="31"/>
        <v>9.125</v>
      </c>
      <c r="G360" s="81">
        <f t="shared" si="32"/>
        <v>18.25</v>
      </c>
      <c r="H360" s="233"/>
      <c r="I360" s="93">
        <f t="shared" si="33"/>
        <v>18.25</v>
      </c>
      <c r="J360" s="94"/>
      <c r="K360" s="93">
        <f t="shared" si="34"/>
        <v>18.25</v>
      </c>
      <c r="L360" s="74"/>
      <c r="M360" s="84" t="str">
        <f t="shared" si="30"/>
        <v>Juin</v>
      </c>
      <c r="N360" s="43" t="str">
        <f t="shared" si="35"/>
        <v>oui</v>
      </c>
      <c r="O360" s="123" t="s">
        <v>668</v>
      </c>
      <c r="P360" s="123" t="s">
        <v>52</v>
      </c>
      <c r="Q360" s="155"/>
      <c r="R360" s="233"/>
    </row>
    <row r="361" spans="1:18" ht="21">
      <c r="A361" s="79">
        <v>354</v>
      </c>
      <c r="B361" s="123" t="s">
        <v>124</v>
      </c>
      <c r="C361" s="123" t="s">
        <v>669</v>
      </c>
      <c r="D361" s="130">
        <v>4</v>
      </c>
      <c r="E361" s="234">
        <v>5.75</v>
      </c>
      <c r="F361" s="80">
        <f t="shared" si="31"/>
        <v>4.875</v>
      </c>
      <c r="G361" s="81">
        <f t="shared" si="32"/>
        <v>9.75</v>
      </c>
      <c r="H361" s="233">
        <v>7</v>
      </c>
      <c r="I361" s="93">
        <f t="shared" si="33"/>
        <v>14</v>
      </c>
      <c r="J361" s="94"/>
      <c r="K361" s="93">
        <f t="shared" si="34"/>
        <v>14</v>
      </c>
      <c r="L361" s="74"/>
      <c r="M361" s="84" t="str">
        <f t="shared" si="30"/>
        <v>Synthèse</v>
      </c>
      <c r="N361" s="43" t="str">
        <f t="shared" si="35"/>
        <v>oui</v>
      </c>
      <c r="O361" s="123" t="s">
        <v>124</v>
      </c>
      <c r="P361" s="123" t="s">
        <v>669</v>
      </c>
      <c r="Q361" s="155" t="s">
        <v>1516</v>
      </c>
      <c r="R361" s="233">
        <v>5</v>
      </c>
    </row>
    <row r="362" spans="1:18" ht="21">
      <c r="A362" s="79">
        <v>355</v>
      </c>
      <c r="B362" s="123" t="s">
        <v>670</v>
      </c>
      <c r="C362" s="123" t="s">
        <v>671</v>
      </c>
      <c r="D362" s="127">
        <v>12</v>
      </c>
      <c r="E362" s="233">
        <v>8</v>
      </c>
      <c r="F362" s="80">
        <f t="shared" si="31"/>
        <v>10</v>
      </c>
      <c r="G362" s="81">
        <f t="shared" si="32"/>
        <v>20</v>
      </c>
      <c r="H362" s="233"/>
      <c r="I362" s="93">
        <f t="shared" si="33"/>
        <v>20</v>
      </c>
      <c r="J362" s="94"/>
      <c r="K362" s="93">
        <f t="shared" si="34"/>
        <v>20</v>
      </c>
      <c r="L362" s="74"/>
      <c r="M362" s="84" t="str">
        <f t="shared" si="30"/>
        <v>Juin</v>
      </c>
      <c r="N362" s="43" t="str">
        <f t="shared" si="35"/>
        <v>oui</v>
      </c>
      <c r="O362" s="123" t="s">
        <v>670</v>
      </c>
      <c r="P362" s="123" t="s">
        <v>671</v>
      </c>
      <c r="Q362" s="155"/>
      <c r="R362" s="233"/>
    </row>
    <row r="363" spans="1:18" ht="21">
      <c r="A363" s="79">
        <v>356</v>
      </c>
      <c r="B363" s="123" t="s">
        <v>672</v>
      </c>
      <c r="C363" s="123" t="s">
        <v>673</v>
      </c>
      <c r="D363" s="127">
        <v>11</v>
      </c>
      <c r="E363" s="232">
        <v>8</v>
      </c>
      <c r="F363" s="80">
        <f t="shared" si="31"/>
        <v>9.5</v>
      </c>
      <c r="G363" s="81">
        <f t="shared" si="32"/>
        <v>19</v>
      </c>
      <c r="H363" s="233">
        <v>5</v>
      </c>
      <c r="I363" s="93">
        <f t="shared" si="33"/>
        <v>19</v>
      </c>
      <c r="J363" s="94"/>
      <c r="K363" s="93">
        <f t="shared" si="34"/>
        <v>19</v>
      </c>
      <c r="L363" s="74"/>
      <c r="M363" s="84" t="str">
        <f t="shared" si="30"/>
        <v>Synthèse</v>
      </c>
      <c r="N363" s="43" t="str">
        <f t="shared" si="35"/>
        <v>oui</v>
      </c>
      <c r="O363" s="123" t="s">
        <v>672</v>
      </c>
      <c r="P363" s="123" t="s">
        <v>673</v>
      </c>
      <c r="Q363" s="155" t="s">
        <v>1530</v>
      </c>
      <c r="R363" s="233">
        <v>5</v>
      </c>
    </row>
    <row r="364" spans="1:18" ht="21">
      <c r="A364" s="79">
        <v>357</v>
      </c>
      <c r="B364" s="123" t="s">
        <v>674</v>
      </c>
      <c r="C364" s="123" t="s">
        <v>675</v>
      </c>
      <c r="D364" s="127">
        <v>2</v>
      </c>
      <c r="E364" s="232">
        <v>6</v>
      </c>
      <c r="F364" s="80">
        <f t="shared" si="31"/>
        <v>4</v>
      </c>
      <c r="G364" s="81">
        <f t="shared" si="32"/>
        <v>8</v>
      </c>
      <c r="H364" s="233">
        <v>12.5</v>
      </c>
      <c r="I364" s="93">
        <f t="shared" si="33"/>
        <v>25</v>
      </c>
      <c r="J364" s="94"/>
      <c r="K364" s="93">
        <f t="shared" si="34"/>
        <v>25</v>
      </c>
      <c r="L364" s="74"/>
      <c r="M364" s="84" t="str">
        <f t="shared" si="30"/>
        <v>Synthèse</v>
      </c>
      <c r="N364" s="43" t="str">
        <f t="shared" si="35"/>
        <v>oui</v>
      </c>
      <c r="O364" s="123" t="s">
        <v>674</v>
      </c>
      <c r="P364" s="123" t="s">
        <v>675</v>
      </c>
      <c r="Q364" s="155" t="s">
        <v>1495</v>
      </c>
      <c r="R364" s="233">
        <v>12.5</v>
      </c>
    </row>
    <row r="365" spans="1:18" ht="21">
      <c r="A365" s="79">
        <v>358</v>
      </c>
      <c r="B365" s="123" t="s">
        <v>676</v>
      </c>
      <c r="C365" s="123" t="s">
        <v>677</v>
      </c>
      <c r="D365" s="127">
        <v>14</v>
      </c>
      <c r="E365" s="232">
        <v>10.5</v>
      </c>
      <c r="F365" s="80">
        <f t="shared" si="31"/>
        <v>12.25</v>
      </c>
      <c r="G365" s="81">
        <f t="shared" si="32"/>
        <v>24.5</v>
      </c>
      <c r="H365" s="232"/>
      <c r="I365" s="93">
        <f t="shared" si="33"/>
        <v>24.5</v>
      </c>
      <c r="J365" s="94"/>
      <c r="K365" s="93">
        <f t="shared" si="34"/>
        <v>24.5</v>
      </c>
      <c r="L365" s="74"/>
      <c r="M365" s="84" t="str">
        <f t="shared" si="30"/>
        <v>Juin</v>
      </c>
      <c r="N365" s="43" t="str">
        <f t="shared" si="35"/>
        <v>oui</v>
      </c>
      <c r="O365" s="123" t="s">
        <v>676</v>
      </c>
      <c r="P365" s="123" t="s">
        <v>677</v>
      </c>
      <c r="Q365" s="155"/>
      <c r="R365" s="232"/>
    </row>
    <row r="366" spans="1:18" ht="21">
      <c r="A366" s="79">
        <v>359</v>
      </c>
      <c r="B366" s="123" t="s">
        <v>678</v>
      </c>
      <c r="C366" s="123" t="s">
        <v>679</v>
      </c>
      <c r="D366" s="126">
        <v>10</v>
      </c>
      <c r="E366" s="232">
        <v>5</v>
      </c>
      <c r="F366" s="80">
        <f t="shared" si="31"/>
        <v>7.5</v>
      </c>
      <c r="G366" s="81">
        <f t="shared" si="32"/>
        <v>15</v>
      </c>
      <c r="H366" s="233">
        <v>5.5</v>
      </c>
      <c r="I366" s="93">
        <f t="shared" si="33"/>
        <v>15</v>
      </c>
      <c r="J366" s="94"/>
      <c r="K366" s="93">
        <f t="shared" si="34"/>
        <v>15</v>
      </c>
      <c r="L366" s="74"/>
      <c r="M366" s="84" t="str">
        <f t="shared" si="30"/>
        <v>Synthèse</v>
      </c>
      <c r="N366" s="43" t="str">
        <f t="shared" si="35"/>
        <v>oui</v>
      </c>
      <c r="O366" s="123" t="s">
        <v>678</v>
      </c>
      <c r="P366" s="123" t="s">
        <v>679</v>
      </c>
      <c r="Q366" s="155" t="s">
        <v>1501</v>
      </c>
      <c r="R366" s="233">
        <v>5.5</v>
      </c>
    </row>
    <row r="367" spans="1:18" ht="31.5">
      <c r="A367" s="79">
        <v>360</v>
      </c>
      <c r="B367" s="123" t="s">
        <v>680</v>
      </c>
      <c r="C367" s="123" t="s">
        <v>681</v>
      </c>
      <c r="D367" s="127">
        <v>8</v>
      </c>
      <c r="E367" s="233">
        <v>8</v>
      </c>
      <c r="F367" s="80">
        <f t="shared" si="31"/>
        <v>8</v>
      </c>
      <c r="G367" s="81">
        <f t="shared" si="32"/>
        <v>16</v>
      </c>
      <c r="H367" s="233">
        <v>10</v>
      </c>
      <c r="I367" s="93">
        <f t="shared" si="33"/>
        <v>20</v>
      </c>
      <c r="J367" s="94"/>
      <c r="K367" s="93">
        <f t="shared" si="34"/>
        <v>20</v>
      </c>
      <c r="L367" s="74"/>
      <c r="M367" s="84" t="str">
        <f t="shared" si="30"/>
        <v>Synthèse</v>
      </c>
      <c r="N367" s="43" t="str">
        <f t="shared" si="35"/>
        <v>oui</v>
      </c>
      <c r="O367" s="123" t="s">
        <v>680</v>
      </c>
      <c r="P367" s="123" t="s">
        <v>681</v>
      </c>
      <c r="Q367" s="155" t="s">
        <v>1506</v>
      </c>
      <c r="R367" s="233">
        <v>10</v>
      </c>
    </row>
    <row r="368" spans="1:18" ht="21">
      <c r="A368" s="79">
        <v>361</v>
      </c>
      <c r="B368" s="123" t="s">
        <v>682</v>
      </c>
      <c r="C368" s="123" t="s">
        <v>438</v>
      </c>
      <c r="D368" s="134">
        <v>10</v>
      </c>
      <c r="E368" s="232">
        <v>10</v>
      </c>
      <c r="F368" s="80">
        <f t="shared" si="31"/>
        <v>10</v>
      </c>
      <c r="G368" s="81">
        <f t="shared" si="32"/>
        <v>20</v>
      </c>
      <c r="H368" s="232"/>
      <c r="I368" s="93">
        <f t="shared" si="33"/>
        <v>20</v>
      </c>
      <c r="J368" s="94"/>
      <c r="K368" s="93">
        <f t="shared" si="34"/>
        <v>20</v>
      </c>
      <c r="L368" s="74"/>
      <c r="M368" s="84" t="str">
        <f t="shared" si="30"/>
        <v>Juin</v>
      </c>
      <c r="N368" s="43" t="str">
        <f t="shared" si="35"/>
        <v>oui</v>
      </c>
      <c r="O368" s="123" t="s">
        <v>682</v>
      </c>
      <c r="P368" s="123" t="s">
        <v>438</v>
      </c>
      <c r="Q368" s="155"/>
      <c r="R368" s="232"/>
    </row>
    <row r="369" spans="1:18" ht="21">
      <c r="A369" s="79">
        <v>362</v>
      </c>
      <c r="B369" s="123" t="s">
        <v>683</v>
      </c>
      <c r="C369" s="123" t="s">
        <v>684</v>
      </c>
      <c r="D369" s="127">
        <v>6</v>
      </c>
      <c r="E369" s="232">
        <v>11</v>
      </c>
      <c r="F369" s="80">
        <f t="shared" si="31"/>
        <v>8.5</v>
      </c>
      <c r="G369" s="81">
        <f t="shared" si="32"/>
        <v>17</v>
      </c>
      <c r="H369" s="233">
        <v>1</v>
      </c>
      <c r="I369" s="93">
        <f t="shared" si="33"/>
        <v>17</v>
      </c>
      <c r="J369" s="94"/>
      <c r="K369" s="93">
        <f t="shared" si="34"/>
        <v>17</v>
      </c>
      <c r="L369" s="74"/>
      <c r="M369" s="84" t="str">
        <f t="shared" si="30"/>
        <v>Synthèse</v>
      </c>
      <c r="N369" s="43" t="str">
        <f t="shared" si="35"/>
        <v>oui</v>
      </c>
      <c r="O369" s="123" t="s">
        <v>683</v>
      </c>
      <c r="P369" s="123" t="s">
        <v>684</v>
      </c>
      <c r="Q369" s="155" t="s">
        <v>1531</v>
      </c>
      <c r="R369" s="233">
        <v>1</v>
      </c>
    </row>
    <row r="370" spans="1:18" ht="21">
      <c r="A370" s="79">
        <v>363</v>
      </c>
      <c r="B370" s="123" t="s">
        <v>685</v>
      </c>
      <c r="C370" s="123" t="s">
        <v>106</v>
      </c>
      <c r="D370" s="133">
        <v>10</v>
      </c>
      <c r="E370" s="232">
        <v>8</v>
      </c>
      <c r="F370" s="80">
        <f t="shared" si="31"/>
        <v>9</v>
      </c>
      <c r="G370" s="81">
        <f t="shared" si="32"/>
        <v>18</v>
      </c>
      <c r="H370" s="232"/>
      <c r="I370" s="93">
        <f t="shared" si="33"/>
        <v>18</v>
      </c>
      <c r="J370" s="94"/>
      <c r="K370" s="93">
        <f t="shared" si="34"/>
        <v>18</v>
      </c>
      <c r="L370" s="74"/>
      <c r="M370" s="84" t="str">
        <f t="shared" si="30"/>
        <v>Juin</v>
      </c>
      <c r="N370" s="43" t="str">
        <f t="shared" si="35"/>
        <v>oui</v>
      </c>
      <c r="O370" s="123" t="s">
        <v>685</v>
      </c>
      <c r="P370" s="123" t="s">
        <v>106</v>
      </c>
      <c r="Q370" s="155"/>
      <c r="R370" s="232"/>
    </row>
    <row r="371" spans="1:18" ht="21">
      <c r="A371" s="79">
        <v>364</v>
      </c>
      <c r="B371" s="123" t="s">
        <v>686</v>
      </c>
      <c r="C371" s="123" t="s">
        <v>687</v>
      </c>
      <c r="D371" s="126">
        <v>7</v>
      </c>
      <c r="E371" s="233">
        <v>8</v>
      </c>
      <c r="F371" s="80">
        <f t="shared" si="31"/>
        <v>7.5</v>
      </c>
      <c r="G371" s="81">
        <f t="shared" si="32"/>
        <v>15</v>
      </c>
      <c r="H371" s="233"/>
      <c r="I371" s="93">
        <f t="shared" si="33"/>
        <v>15</v>
      </c>
      <c r="J371" s="94"/>
      <c r="K371" s="93">
        <f t="shared" si="34"/>
        <v>15</v>
      </c>
      <c r="L371" s="74"/>
      <c r="M371" s="84" t="str">
        <f t="shared" si="30"/>
        <v>Juin</v>
      </c>
      <c r="N371" s="43" t="str">
        <f t="shared" si="35"/>
        <v>oui</v>
      </c>
      <c r="O371" s="123" t="s">
        <v>686</v>
      </c>
      <c r="P371" s="123" t="s">
        <v>687</v>
      </c>
      <c r="Q371" s="155"/>
      <c r="R371" s="233"/>
    </row>
    <row r="372" spans="1:18" ht="21">
      <c r="A372" s="79">
        <v>365</v>
      </c>
      <c r="B372" s="123" t="s">
        <v>688</v>
      </c>
      <c r="C372" s="123" t="s">
        <v>689</v>
      </c>
      <c r="D372" s="126">
        <v>4</v>
      </c>
      <c r="E372" s="233">
        <v>13.5</v>
      </c>
      <c r="F372" s="80">
        <f t="shared" si="31"/>
        <v>8.75</v>
      </c>
      <c r="G372" s="81">
        <f t="shared" si="32"/>
        <v>17.5</v>
      </c>
      <c r="H372" s="233"/>
      <c r="I372" s="93">
        <f t="shared" si="33"/>
        <v>17.5</v>
      </c>
      <c r="J372" s="94"/>
      <c r="K372" s="93">
        <f t="shared" si="34"/>
        <v>17.5</v>
      </c>
      <c r="L372" s="74"/>
      <c r="M372" s="84" t="str">
        <f t="shared" si="30"/>
        <v>Juin</v>
      </c>
      <c r="N372" s="43" t="str">
        <f t="shared" si="35"/>
        <v>oui</v>
      </c>
      <c r="O372" s="123" t="s">
        <v>688</v>
      </c>
      <c r="P372" s="123" t="s">
        <v>689</v>
      </c>
      <c r="Q372" s="155"/>
      <c r="R372" s="233"/>
    </row>
    <row r="373" spans="1:18" ht="21">
      <c r="A373" s="79">
        <v>366</v>
      </c>
      <c r="B373" s="123" t="s">
        <v>690</v>
      </c>
      <c r="C373" s="123" t="s">
        <v>691</v>
      </c>
      <c r="D373" s="126">
        <v>10</v>
      </c>
      <c r="E373" s="233">
        <v>8</v>
      </c>
      <c r="F373" s="80">
        <f t="shared" si="31"/>
        <v>9</v>
      </c>
      <c r="G373" s="81">
        <f t="shared" si="32"/>
        <v>18</v>
      </c>
      <c r="H373" s="233">
        <v>7.5</v>
      </c>
      <c r="I373" s="93">
        <f t="shared" si="33"/>
        <v>18</v>
      </c>
      <c r="J373" s="94"/>
      <c r="K373" s="93">
        <f t="shared" si="34"/>
        <v>18</v>
      </c>
      <c r="L373" s="74"/>
      <c r="M373" s="84" t="str">
        <f t="shared" si="30"/>
        <v>Synthèse</v>
      </c>
      <c r="N373" s="43" t="str">
        <f t="shared" si="35"/>
        <v>oui</v>
      </c>
      <c r="O373" s="123" t="s">
        <v>690</v>
      </c>
      <c r="P373" s="123" t="s">
        <v>691</v>
      </c>
      <c r="Q373" s="155" t="s">
        <v>1517</v>
      </c>
      <c r="R373" s="233">
        <v>7.5</v>
      </c>
    </row>
    <row r="374" spans="1:18" ht="21">
      <c r="A374" s="79">
        <v>367</v>
      </c>
      <c r="B374" s="123" t="s">
        <v>692</v>
      </c>
      <c r="C374" s="123" t="s">
        <v>693</v>
      </c>
      <c r="D374" s="134">
        <v>2</v>
      </c>
      <c r="E374" s="232">
        <v>13.5</v>
      </c>
      <c r="F374" s="80">
        <f t="shared" si="31"/>
        <v>7.75</v>
      </c>
      <c r="G374" s="81">
        <f t="shared" si="32"/>
        <v>15.5</v>
      </c>
      <c r="H374" s="233">
        <v>7</v>
      </c>
      <c r="I374" s="93">
        <f t="shared" si="33"/>
        <v>15.5</v>
      </c>
      <c r="J374" s="94"/>
      <c r="K374" s="93">
        <f t="shared" si="34"/>
        <v>15.5</v>
      </c>
      <c r="L374" s="74"/>
      <c r="M374" s="84" t="str">
        <f t="shared" si="30"/>
        <v>Synthèse</v>
      </c>
      <c r="N374" s="43" t="str">
        <f t="shared" si="35"/>
        <v>oui</v>
      </c>
      <c r="O374" s="123" t="s">
        <v>692</v>
      </c>
      <c r="P374" s="123" t="s">
        <v>693</v>
      </c>
      <c r="Q374" s="155" t="s">
        <v>1515</v>
      </c>
      <c r="R374" s="233">
        <v>7</v>
      </c>
    </row>
    <row r="375" spans="1:18" ht="21">
      <c r="A375" s="79">
        <v>368</v>
      </c>
      <c r="B375" s="123" t="s">
        <v>692</v>
      </c>
      <c r="C375" s="123" t="s">
        <v>41</v>
      </c>
      <c r="D375" s="126">
        <v>1</v>
      </c>
      <c r="E375" s="233">
        <v>7</v>
      </c>
      <c r="F375" s="80">
        <f t="shared" si="31"/>
        <v>4</v>
      </c>
      <c r="G375" s="81">
        <f t="shared" si="32"/>
        <v>8</v>
      </c>
      <c r="H375" s="233">
        <v>15</v>
      </c>
      <c r="I375" s="93">
        <f t="shared" si="33"/>
        <v>30</v>
      </c>
      <c r="J375" s="94"/>
      <c r="K375" s="93">
        <f t="shared" si="34"/>
        <v>30</v>
      </c>
      <c r="L375" s="74"/>
      <c r="M375" s="84" t="str">
        <f t="shared" si="30"/>
        <v>Synthèse</v>
      </c>
      <c r="N375" s="43" t="str">
        <f t="shared" si="35"/>
        <v>oui</v>
      </c>
      <c r="O375" s="123" t="s">
        <v>692</v>
      </c>
      <c r="P375" s="123" t="s">
        <v>41</v>
      </c>
      <c r="Q375" s="155" t="s">
        <v>1494</v>
      </c>
      <c r="R375" s="233">
        <v>15</v>
      </c>
    </row>
    <row r="376" spans="1:18" ht="21">
      <c r="A376" s="79">
        <v>369</v>
      </c>
      <c r="B376" s="123" t="s">
        <v>694</v>
      </c>
      <c r="C376" s="123" t="s">
        <v>695</v>
      </c>
      <c r="D376" s="127">
        <v>10</v>
      </c>
      <c r="E376" s="232">
        <v>11.5</v>
      </c>
      <c r="F376" s="80">
        <f t="shared" si="31"/>
        <v>10.75</v>
      </c>
      <c r="G376" s="81">
        <f t="shared" si="32"/>
        <v>21.5</v>
      </c>
      <c r="H376" s="232"/>
      <c r="I376" s="93">
        <f t="shared" si="33"/>
        <v>21.5</v>
      </c>
      <c r="J376" s="94"/>
      <c r="K376" s="93">
        <f t="shared" si="34"/>
        <v>21.5</v>
      </c>
      <c r="L376" s="74"/>
      <c r="M376" s="84" t="str">
        <f t="shared" si="30"/>
        <v>Juin</v>
      </c>
      <c r="N376" s="43" t="str">
        <f t="shared" si="35"/>
        <v>oui</v>
      </c>
      <c r="O376" s="123" t="s">
        <v>694</v>
      </c>
      <c r="P376" s="123" t="s">
        <v>695</v>
      </c>
      <c r="Q376" s="155"/>
      <c r="R376" s="232"/>
    </row>
    <row r="377" spans="1:18" ht="21">
      <c r="A377" s="79">
        <v>370</v>
      </c>
      <c r="B377" s="123" t="s">
        <v>696</v>
      </c>
      <c r="C377" s="123" t="s">
        <v>208</v>
      </c>
      <c r="D377" s="127">
        <v>6</v>
      </c>
      <c r="E377" s="232">
        <v>5</v>
      </c>
      <c r="F377" s="80">
        <f t="shared" si="31"/>
        <v>5.5</v>
      </c>
      <c r="G377" s="81">
        <f t="shared" si="32"/>
        <v>11</v>
      </c>
      <c r="H377" s="233">
        <v>5</v>
      </c>
      <c r="I377" s="93">
        <f t="shared" si="33"/>
        <v>11</v>
      </c>
      <c r="J377" s="94"/>
      <c r="K377" s="93">
        <f t="shared" si="34"/>
        <v>11</v>
      </c>
      <c r="L377" s="74"/>
      <c r="M377" s="84" t="str">
        <f t="shared" si="30"/>
        <v>Synthèse</v>
      </c>
      <c r="N377" s="43" t="str">
        <f t="shared" si="35"/>
        <v>oui</v>
      </c>
      <c r="O377" s="123" t="s">
        <v>696</v>
      </c>
      <c r="P377" s="123" t="s">
        <v>208</v>
      </c>
      <c r="Q377" s="155" t="s">
        <v>1514</v>
      </c>
      <c r="R377" s="233">
        <v>5</v>
      </c>
    </row>
    <row r="378" spans="1:18" ht="21">
      <c r="A378" s="79">
        <v>371</v>
      </c>
      <c r="B378" s="123" t="s">
        <v>697</v>
      </c>
      <c r="C378" s="123" t="s">
        <v>698</v>
      </c>
      <c r="D378" s="126">
        <v>5</v>
      </c>
      <c r="E378" s="233">
        <v>12.5</v>
      </c>
      <c r="F378" s="80">
        <f t="shared" si="31"/>
        <v>8.75</v>
      </c>
      <c r="G378" s="81">
        <f t="shared" si="32"/>
        <v>17.5</v>
      </c>
      <c r="H378" s="233"/>
      <c r="I378" s="93">
        <f t="shared" si="33"/>
        <v>17.5</v>
      </c>
      <c r="J378" s="94"/>
      <c r="K378" s="93">
        <f t="shared" si="34"/>
        <v>17.5</v>
      </c>
      <c r="L378" s="74"/>
      <c r="M378" s="84" t="str">
        <f t="shared" si="30"/>
        <v>Juin</v>
      </c>
      <c r="N378" s="43" t="str">
        <f t="shared" si="35"/>
        <v>oui</v>
      </c>
      <c r="O378" s="123" t="s">
        <v>697</v>
      </c>
      <c r="P378" s="123" t="s">
        <v>698</v>
      </c>
      <c r="Q378" s="155"/>
      <c r="R378" s="233"/>
    </row>
    <row r="379" spans="1:18" ht="21">
      <c r="A379" s="79">
        <v>372</v>
      </c>
      <c r="B379" s="123" t="s">
        <v>699</v>
      </c>
      <c r="C379" s="123" t="s">
        <v>700</v>
      </c>
      <c r="D379" s="126">
        <v>9</v>
      </c>
      <c r="E379" s="233">
        <v>6.5</v>
      </c>
      <c r="F379" s="80">
        <f t="shared" si="31"/>
        <v>7.75</v>
      </c>
      <c r="G379" s="81">
        <f t="shared" si="32"/>
        <v>15.5</v>
      </c>
      <c r="H379" s="233">
        <v>6</v>
      </c>
      <c r="I379" s="93">
        <f t="shared" si="33"/>
        <v>15.5</v>
      </c>
      <c r="J379" s="94"/>
      <c r="K379" s="93">
        <f t="shared" si="34"/>
        <v>15.5</v>
      </c>
      <c r="L379" s="74"/>
      <c r="M379" s="84" t="str">
        <f t="shared" si="30"/>
        <v>Synthèse</v>
      </c>
      <c r="N379" s="43" t="str">
        <f t="shared" si="35"/>
        <v>oui</v>
      </c>
      <c r="O379" s="123" t="s">
        <v>699</v>
      </c>
      <c r="P379" s="123" t="s">
        <v>700</v>
      </c>
      <c r="Q379" s="155" t="s">
        <v>1504</v>
      </c>
      <c r="R379" s="233">
        <v>6</v>
      </c>
    </row>
    <row r="380" spans="1:18" ht="21">
      <c r="A380" s="79">
        <v>373</v>
      </c>
      <c r="B380" s="123" t="s">
        <v>701</v>
      </c>
      <c r="C380" s="123" t="s">
        <v>702</v>
      </c>
      <c r="D380" s="126">
        <v>11</v>
      </c>
      <c r="E380" s="232">
        <v>13</v>
      </c>
      <c r="F380" s="80">
        <f t="shared" si="31"/>
        <v>12</v>
      </c>
      <c r="G380" s="81">
        <f t="shared" si="32"/>
        <v>24</v>
      </c>
      <c r="H380" s="232"/>
      <c r="I380" s="93">
        <f t="shared" si="33"/>
        <v>24</v>
      </c>
      <c r="J380" s="94"/>
      <c r="K380" s="93">
        <f t="shared" si="34"/>
        <v>24</v>
      </c>
      <c r="L380" s="74"/>
      <c r="M380" s="84" t="str">
        <f t="shared" si="30"/>
        <v>Juin</v>
      </c>
      <c r="N380" s="43" t="str">
        <f t="shared" si="35"/>
        <v>oui</v>
      </c>
      <c r="O380" s="123" t="s">
        <v>701</v>
      </c>
      <c r="P380" s="123" t="s">
        <v>702</v>
      </c>
      <c r="Q380" s="155"/>
      <c r="R380" s="232"/>
    </row>
    <row r="381" spans="1:18" ht="21">
      <c r="A381" s="79">
        <v>374</v>
      </c>
      <c r="B381" s="123" t="s">
        <v>703</v>
      </c>
      <c r="C381" s="123" t="s">
        <v>704</v>
      </c>
      <c r="D381" s="127">
        <v>6</v>
      </c>
      <c r="E381" s="232">
        <v>10.5</v>
      </c>
      <c r="F381" s="80">
        <f t="shared" si="31"/>
        <v>8.25</v>
      </c>
      <c r="G381" s="81">
        <f t="shared" si="32"/>
        <v>16.5</v>
      </c>
      <c r="H381" s="232"/>
      <c r="I381" s="93">
        <f t="shared" si="33"/>
        <v>16.5</v>
      </c>
      <c r="J381" s="94"/>
      <c r="K381" s="93">
        <f t="shared" si="34"/>
        <v>16.5</v>
      </c>
      <c r="L381" s="74"/>
      <c r="M381" s="84" t="str">
        <f t="shared" si="30"/>
        <v>Juin</v>
      </c>
      <c r="N381" s="43" t="str">
        <f t="shared" si="35"/>
        <v>oui</v>
      </c>
      <c r="O381" s="123" t="s">
        <v>703</v>
      </c>
      <c r="P381" s="123" t="s">
        <v>704</v>
      </c>
      <c r="Q381" s="155"/>
      <c r="R381" s="232"/>
    </row>
    <row r="382" spans="1:18" ht="21">
      <c r="A382" s="79">
        <v>375</v>
      </c>
      <c r="B382" s="123" t="s">
        <v>705</v>
      </c>
      <c r="C382" s="123" t="s">
        <v>788</v>
      </c>
      <c r="D382" s="127">
        <v>6</v>
      </c>
      <c r="E382" s="232">
        <v>5</v>
      </c>
      <c r="F382" s="80">
        <f t="shared" si="31"/>
        <v>5.5</v>
      </c>
      <c r="G382" s="81">
        <f t="shared" si="32"/>
        <v>11</v>
      </c>
      <c r="H382" s="233">
        <v>8</v>
      </c>
      <c r="I382" s="93">
        <f t="shared" si="33"/>
        <v>16</v>
      </c>
      <c r="J382" s="94"/>
      <c r="K382" s="93">
        <f t="shared" si="34"/>
        <v>16</v>
      </c>
      <c r="L382" s="74"/>
      <c r="M382" s="84" t="str">
        <f t="shared" si="30"/>
        <v>Synthèse</v>
      </c>
      <c r="N382" s="43" t="str">
        <f t="shared" si="35"/>
        <v>oui</v>
      </c>
      <c r="O382" s="123" t="s">
        <v>705</v>
      </c>
      <c r="P382" s="123" t="s">
        <v>788</v>
      </c>
      <c r="Q382" s="122" t="s">
        <v>1513</v>
      </c>
      <c r="R382" s="233">
        <v>8</v>
      </c>
    </row>
    <row r="383" spans="1:18" ht="21">
      <c r="A383" s="79">
        <v>376</v>
      </c>
      <c r="B383" s="123" t="s">
        <v>707</v>
      </c>
      <c r="C383" s="123" t="s">
        <v>204</v>
      </c>
      <c r="D383" s="126">
        <v>13</v>
      </c>
      <c r="E383" s="233">
        <v>10.75</v>
      </c>
      <c r="F383" s="80">
        <f t="shared" si="31"/>
        <v>11.875</v>
      </c>
      <c r="G383" s="81">
        <f t="shared" si="32"/>
        <v>23.75</v>
      </c>
      <c r="H383" s="233"/>
      <c r="I383" s="93">
        <f t="shared" si="33"/>
        <v>23.75</v>
      </c>
      <c r="J383" s="94"/>
      <c r="K383" s="93">
        <f t="shared" si="34"/>
        <v>23.75</v>
      </c>
      <c r="L383" s="74"/>
      <c r="M383" s="84" t="str">
        <f t="shared" si="30"/>
        <v>Juin</v>
      </c>
      <c r="N383" s="43" t="str">
        <f t="shared" si="35"/>
        <v>oui</v>
      </c>
      <c r="O383" s="123" t="s">
        <v>707</v>
      </c>
      <c r="P383" s="123" t="s">
        <v>204</v>
      </c>
      <c r="Q383" s="155"/>
      <c r="R383" s="233"/>
    </row>
    <row r="384" spans="1:18" ht="21">
      <c r="A384" s="79">
        <v>377</v>
      </c>
      <c r="B384" s="123" t="s">
        <v>709</v>
      </c>
      <c r="C384" s="123" t="s">
        <v>710</v>
      </c>
      <c r="D384" s="127">
        <v>8</v>
      </c>
      <c r="E384" s="233">
        <v>8</v>
      </c>
      <c r="F384" s="80">
        <f t="shared" si="31"/>
        <v>8</v>
      </c>
      <c r="G384" s="81">
        <f t="shared" si="32"/>
        <v>16</v>
      </c>
      <c r="H384" s="233">
        <v>7</v>
      </c>
      <c r="I384" s="93">
        <f t="shared" si="33"/>
        <v>16</v>
      </c>
      <c r="J384" s="94"/>
      <c r="K384" s="93">
        <f t="shared" si="34"/>
        <v>16</v>
      </c>
      <c r="L384" s="74"/>
      <c r="M384" s="84" t="str">
        <f t="shared" si="30"/>
        <v>Synthèse</v>
      </c>
      <c r="N384" s="43" t="str">
        <f t="shared" si="35"/>
        <v>oui</v>
      </c>
      <c r="O384" s="123" t="s">
        <v>709</v>
      </c>
      <c r="P384" s="123" t="s">
        <v>710</v>
      </c>
      <c r="Q384" s="155" t="s">
        <v>1490</v>
      </c>
      <c r="R384" s="233">
        <v>7</v>
      </c>
    </row>
    <row r="385" spans="1:18" ht="21">
      <c r="A385" s="79">
        <v>378</v>
      </c>
      <c r="B385" s="123" t="s">
        <v>711</v>
      </c>
      <c r="C385" s="123" t="s">
        <v>234</v>
      </c>
      <c r="D385" s="127">
        <v>3</v>
      </c>
      <c r="E385" s="232">
        <v>7.5</v>
      </c>
      <c r="F385" s="80">
        <f t="shared" si="31"/>
        <v>5.25</v>
      </c>
      <c r="G385" s="81">
        <f t="shared" si="32"/>
        <v>10.5</v>
      </c>
      <c r="H385" s="232"/>
      <c r="I385" s="93">
        <f t="shared" si="33"/>
        <v>10.5</v>
      </c>
      <c r="J385" s="94"/>
      <c r="K385" s="93">
        <f t="shared" si="34"/>
        <v>10.5</v>
      </c>
      <c r="L385" s="74"/>
      <c r="M385" s="84" t="str">
        <f t="shared" si="30"/>
        <v>Juin</v>
      </c>
      <c r="N385" s="43" t="str">
        <f t="shared" si="35"/>
        <v>oui</v>
      </c>
      <c r="O385" s="123" t="s">
        <v>711</v>
      </c>
      <c r="P385" s="123" t="s">
        <v>234</v>
      </c>
      <c r="Q385" s="155"/>
      <c r="R385" s="232"/>
    </row>
    <row r="386" spans="1:18" ht="21">
      <c r="A386" s="79">
        <v>379</v>
      </c>
      <c r="B386" s="123" t="s">
        <v>712</v>
      </c>
      <c r="C386" s="123" t="s">
        <v>658</v>
      </c>
      <c r="D386" s="127">
        <v>9</v>
      </c>
      <c r="E386" s="234">
        <v>6</v>
      </c>
      <c r="F386" s="80">
        <f t="shared" si="31"/>
        <v>7.5</v>
      </c>
      <c r="G386" s="81">
        <f t="shared" si="32"/>
        <v>15</v>
      </c>
      <c r="H386" s="233">
        <v>11</v>
      </c>
      <c r="I386" s="93">
        <f t="shared" si="33"/>
        <v>22</v>
      </c>
      <c r="J386" s="94"/>
      <c r="K386" s="93">
        <f t="shared" si="34"/>
        <v>22</v>
      </c>
      <c r="L386" s="74"/>
      <c r="M386" s="84" t="str">
        <f t="shared" si="30"/>
        <v>Synthèse</v>
      </c>
      <c r="N386" s="43" t="str">
        <f t="shared" si="35"/>
        <v>oui</v>
      </c>
      <c r="O386" s="123" t="s">
        <v>712</v>
      </c>
      <c r="P386" s="123" t="s">
        <v>658</v>
      </c>
      <c r="Q386" s="155" t="s">
        <v>1542</v>
      </c>
      <c r="R386" s="233">
        <v>11</v>
      </c>
    </row>
    <row r="387" spans="1:18" ht="21">
      <c r="A387" s="79">
        <v>380</v>
      </c>
      <c r="B387" s="123" t="s">
        <v>125</v>
      </c>
      <c r="C387" s="123" t="s">
        <v>713</v>
      </c>
      <c r="D387" s="127">
        <v>5</v>
      </c>
      <c r="E387" s="233">
        <v>7.5</v>
      </c>
      <c r="F387" s="80">
        <f t="shared" si="31"/>
        <v>6.25</v>
      </c>
      <c r="G387" s="81">
        <f t="shared" si="32"/>
        <v>12.5</v>
      </c>
      <c r="H387" s="233">
        <v>1</v>
      </c>
      <c r="I387" s="93">
        <f t="shared" si="33"/>
        <v>12.5</v>
      </c>
      <c r="J387" s="94"/>
      <c r="K387" s="93">
        <f t="shared" si="34"/>
        <v>12.5</v>
      </c>
      <c r="L387" s="74"/>
      <c r="M387" s="84" t="str">
        <f t="shared" si="30"/>
        <v>Synthèse</v>
      </c>
      <c r="N387" s="43" t="str">
        <f t="shared" si="35"/>
        <v>oui</v>
      </c>
      <c r="O387" s="123" t="s">
        <v>125</v>
      </c>
      <c r="P387" s="123" t="s">
        <v>713</v>
      </c>
      <c r="Q387" s="155" t="s">
        <v>1528</v>
      </c>
      <c r="R387" s="233">
        <v>1</v>
      </c>
    </row>
    <row r="388" spans="1:18" ht="21">
      <c r="A388" s="79">
        <v>381</v>
      </c>
      <c r="B388" s="123" t="s">
        <v>714</v>
      </c>
      <c r="C388" s="123" t="s">
        <v>715</v>
      </c>
      <c r="D388" s="126">
        <v>9</v>
      </c>
      <c r="E388" s="235">
        <v>10</v>
      </c>
      <c r="F388" s="80">
        <f t="shared" si="31"/>
        <v>9.5</v>
      </c>
      <c r="G388" s="81">
        <f t="shared" si="32"/>
        <v>19</v>
      </c>
      <c r="H388" s="233">
        <v>10</v>
      </c>
      <c r="I388" s="93">
        <f t="shared" si="33"/>
        <v>20</v>
      </c>
      <c r="J388" s="94"/>
      <c r="K388" s="93">
        <f t="shared" si="34"/>
        <v>20</v>
      </c>
      <c r="L388" s="74"/>
      <c r="M388" s="84" t="str">
        <f t="shared" si="30"/>
        <v>Synthèse</v>
      </c>
      <c r="N388" s="43" t="str">
        <f t="shared" si="35"/>
        <v>oui</v>
      </c>
      <c r="O388" s="123" t="s">
        <v>714</v>
      </c>
      <c r="P388" s="123" t="s">
        <v>715</v>
      </c>
      <c r="Q388" s="155" t="s">
        <v>1509</v>
      </c>
      <c r="R388" s="233">
        <v>10</v>
      </c>
    </row>
    <row r="389" spans="1:18" ht="31.5">
      <c r="A389" s="79">
        <v>382</v>
      </c>
      <c r="B389" s="123" t="s">
        <v>716</v>
      </c>
      <c r="C389" s="123" t="s">
        <v>717</v>
      </c>
      <c r="D389" s="126">
        <v>10</v>
      </c>
      <c r="E389" s="233">
        <v>9.5</v>
      </c>
      <c r="F389" s="80">
        <f t="shared" si="31"/>
        <v>9.75</v>
      </c>
      <c r="G389" s="81">
        <f t="shared" si="32"/>
        <v>19.5</v>
      </c>
      <c r="H389" s="233"/>
      <c r="I389" s="93">
        <f t="shared" si="33"/>
        <v>19.5</v>
      </c>
      <c r="J389" s="94"/>
      <c r="K389" s="93">
        <f t="shared" si="34"/>
        <v>19.5</v>
      </c>
      <c r="L389" s="74"/>
      <c r="M389" s="84" t="str">
        <f t="shared" si="30"/>
        <v>Juin</v>
      </c>
      <c r="N389" s="43" t="str">
        <f t="shared" si="35"/>
        <v>oui</v>
      </c>
      <c r="O389" s="123" t="s">
        <v>716</v>
      </c>
      <c r="P389" s="123" t="s">
        <v>717</v>
      </c>
      <c r="Q389" s="155"/>
      <c r="R389" s="233"/>
    </row>
    <row r="390" spans="1:18" ht="21">
      <c r="A390" s="79">
        <v>383</v>
      </c>
      <c r="B390" s="123" t="s">
        <v>126</v>
      </c>
      <c r="C390" s="123" t="s">
        <v>718</v>
      </c>
      <c r="D390" s="127">
        <v>7</v>
      </c>
      <c r="E390" s="234">
        <v>9.5</v>
      </c>
      <c r="F390" s="80">
        <f t="shared" si="31"/>
        <v>8.25</v>
      </c>
      <c r="G390" s="81">
        <f t="shared" si="32"/>
        <v>16.5</v>
      </c>
      <c r="H390" s="233">
        <v>15</v>
      </c>
      <c r="I390" s="93">
        <f t="shared" si="33"/>
        <v>30</v>
      </c>
      <c r="J390" s="94"/>
      <c r="K390" s="93">
        <f t="shared" si="34"/>
        <v>30</v>
      </c>
      <c r="L390" s="74"/>
      <c r="M390" s="84" t="str">
        <f t="shared" si="30"/>
        <v>Synthèse</v>
      </c>
      <c r="N390" s="43" t="str">
        <f t="shared" si="35"/>
        <v>oui</v>
      </c>
      <c r="O390" s="123" t="s">
        <v>126</v>
      </c>
      <c r="P390" s="123" t="s">
        <v>718</v>
      </c>
      <c r="Q390" s="155" t="s">
        <v>1484</v>
      </c>
      <c r="R390" s="233">
        <v>15</v>
      </c>
    </row>
    <row r="391" spans="1:18" ht="21">
      <c r="A391" s="79">
        <v>384</v>
      </c>
      <c r="B391" s="123" t="s">
        <v>719</v>
      </c>
      <c r="C391" s="123" t="s">
        <v>515</v>
      </c>
      <c r="D391" s="127">
        <v>7</v>
      </c>
      <c r="E391" s="232">
        <v>9</v>
      </c>
      <c r="F391" s="80">
        <f t="shared" si="31"/>
        <v>8</v>
      </c>
      <c r="G391" s="81">
        <f t="shared" si="32"/>
        <v>16</v>
      </c>
      <c r="H391" s="233">
        <v>1</v>
      </c>
      <c r="I391" s="93">
        <f t="shared" si="33"/>
        <v>16</v>
      </c>
      <c r="J391" s="94"/>
      <c r="K391" s="93">
        <f t="shared" si="34"/>
        <v>16</v>
      </c>
      <c r="L391" s="74"/>
      <c r="M391" s="84" t="str">
        <f t="shared" si="30"/>
        <v>Synthèse</v>
      </c>
      <c r="N391" s="43" t="str">
        <f t="shared" si="35"/>
        <v>oui</v>
      </c>
      <c r="O391" s="123" t="s">
        <v>719</v>
      </c>
      <c r="P391" s="123" t="s">
        <v>515</v>
      </c>
      <c r="Q391" s="155" t="s">
        <v>1527</v>
      </c>
      <c r="R391" s="233">
        <v>1</v>
      </c>
    </row>
    <row r="392" spans="1:18" ht="21">
      <c r="A392" s="79">
        <v>385</v>
      </c>
      <c r="B392" s="123" t="s">
        <v>720</v>
      </c>
      <c r="C392" s="123" t="s">
        <v>721</v>
      </c>
      <c r="D392" s="126">
        <v>6</v>
      </c>
      <c r="E392" s="233">
        <v>6.5</v>
      </c>
      <c r="F392" s="80">
        <f t="shared" ref="F392:F421" si="36">IF(AND(D392=0,E392=0),L392/2,(D392+E392)/2)</f>
        <v>6.25</v>
      </c>
      <c r="G392" s="81">
        <f t="shared" ref="G392:G421" si="37">F392*2</f>
        <v>12.5</v>
      </c>
      <c r="H392" s="233"/>
      <c r="I392" s="93">
        <f t="shared" ref="I392:I421" si="38">MAX(G392,H392*2)</f>
        <v>12.5</v>
      </c>
      <c r="J392" s="94"/>
      <c r="K392" s="93">
        <f t="shared" ref="K392:K421" si="39">MAX(I392,J392*2)</f>
        <v>12.5</v>
      </c>
      <c r="L392" s="74"/>
      <c r="M392" s="84" t="str">
        <f t="shared" ref="M392:M421" si="40">IF(ISBLANK(J392),IF(ISBLANK(H392),"Juin","Synthèse"),"Rattrapage")</f>
        <v>Juin</v>
      </c>
      <c r="N392" s="43" t="str">
        <f t="shared" si="35"/>
        <v>oui</v>
      </c>
      <c r="O392" s="123" t="s">
        <v>720</v>
      </c>
      <c r="P392" s="123" t="s">
        <v>721</v>
      </c>
      <c r="Q392" s="155"/>
      <c r="R392" s="233"/>
    </row>
    <row r="393" spans="1:18" ht="21">
      <c r="A393" s="79">
        <v>386</v>
      </c>
      <c r="B393" s="123" t="s">
        <v>722</v>
      </c>
      <c r="C393" s="123" t="s">
        <v>723</v>
      </c>
      <c r="D393" s="126">
        <v>1</v>
      </c>
      <c r="E393" s="235">
        <v>9</v>
      </c>
      <c r="F393" s="80">
        <f t="shared" si="36"/>
        <v>5</v>
      </c>
      <c r="G393" s="81">
        <f t="shared" si="37"/>
        <v>10</v>
      </c>
      <c r="H393" s="233">
        <v>7</v>
      </c>
      <c r="I393" s="93">
        <f t="shared" si="38"/>
        <v>14</v>
      </c>
      <c r="J393" s="94"/>
      <c r="K393" s="93">
        <f t="shared" si="39"/>
        <v>14</v>
      </c>
      <c r="L393" s="74"/>
      <c r="M393" s="84" t="str">
        <f t="shared" si="40"/>
        <v>Synthèse</v>
      </c>
      <c r="N393" s="43" t="str">
        <f t="shared" ref="N393:N421" si="41">IF(AND(B393=O393,C393=P393),"oui","non")</f>
        <v>oui</v>
      </c>
      <c r="O393" s="123" t="s">
        <v>722</v>
      </c>
      <c r="P393" s="123" t="s">
        <v>723</v>
      </c>
      <c r="Q393" s="155" t="s">
        <v>1499</v>
      </c>
      <c r="R393" s="233">
        <v>5</v>
      </c>
    </row>
    <row r="394" spans="1:18" ht="31.5">
      <c r="A394" s="79">
        <v>387</v>
      </c>
      <c r="B394" s="123" t="s">
        <v>724</v>
      </c>
      <c r="C394" s="123" t="s">
        <v>789</v>
      </c>
      <c r="D394" s="127">
        <v>10</v>
      </c>
      <c r="E394" s="232">
        <v>12.5</v>
      </c>
      <c r="F394" s="80">
        <f t="shared" si="36"/>
        <v>11.25</v>
      </c>
      <c r="G394" s="81">
        <f t="shared" si="37"/>
        <v>22.5</v>
      </c>
      <c r="H394" s="232"/>
      <c r="I394" s="93">
        <f t="shared" si="38"/>
        <v>22.5</v>
      </c>
      <c r="J394" s="94"/>
      <c r="K394" s="93">
        <f t="shared" si="39"/>
        <v>22.5</v>
      </c>
      <c r="L394" s="74"/>
      <c r="M394" s="84" t="str">
        <f t="shared" si="40"/>
        <v>Juin</v>
      </c>
      <c r="N394" s="43" t="str">
        <f t="shared" si="41"/>
        <v>oui</v>
      </c>
      <c r="O394" s="123" t="s">
        <v>724</v>
      </c>
      <c r="P394" s="123" t="s">
        <v>789</v>
      </c>
      <c r="Q394" s="155"/>
      <c r="R394" s="232"/>
    </row>
    <row r="395" spans="1:18" ht="31.5">
      <c r="A395" s="79">
        <v>388</v>
      </c>
      <c r="B395" s="123" t="s">
        <v>725</v>
      </c>
      <c r="C395" s="123" t="s">
        <v>790</v>
      </c>
      <c r="D395" s="126">
        <v>2</v>
      </c>
      <c r="E395" s="232">
        <v>6</v>
      </c>
      <c r="F395" s="80">
        <f t="shared" si="36"/>
        <v>4</v>
      </c>
      <c r="G395" s="81">
        <f t="shared" si="37"/>
        <v>8</v>
      </c>
      <c r="H395" s="233">
        <v>11</v>
      </c>
      <c r="I395" s="93">
        <f t="shared" si="38"/>
        <v>22</v>
      </c>
      <c r="J395" s="94"/>
      <c r="K395" s="93">
        <f t="shared" si="39"/>
        <v>22</v>
      </c>
      <c r="L395" s="74"/>
      <c r="M395" s="84" t="str">
        <f t="shared" si="40"/>
        <v>Synthèse</v>
      </c>
      <c r="N395" s="43" t="str">
        <f t="shared" si="41"/>
        <v>oui</v>
      </c>
      <c r="O395" s="123" t="s">
        <v>725</v>
      </c>
      <c r="P395" s="123" t="s">
        <v>790</v>
      </c>
      <c r="Q395" s="155" t="s">
        <v>1481</v>
      </c>
      <c r="R395" s="233">
        <v>11</v>
      </c>
    </row>
    <row r="396" spans="1:18" ht="21">
      <c r="A396" s="79">
        <v>389</v>
      </c>
      <c r="B396" s="123" t="s">
        <v>726</v>
      </c>
      <c r="C396" s="123" t="s">
        <v>91</v>
      </c>
      <c r="D396" s="127">
        <v>5</v>
      </c>
      <c r="E396" s="232">
        <v>5</v>
      </c>
      <c r="F396" s="80">
        <f t="shared" si="36"/>
        <v>5</v>
      </c>
      <c r="G396" s="81">
        <f t="shared" si="37"/>
        <v>10</v>
      </c>
      <c r="H396" s="233">
        <v>7.5</v>
      </c>
      <c r="I396" s="93">
        <f t="shared" si="38"/>
        <v>15</v>
      </c>
      <c r="J396" s="94"/>
      <c r="K396" s="93">
        <f t="shared" si="39"/>
        <v>15</v>
      </c>
      <c r="L396" s="74"/>
      <c r="M396" s="84" t="str">
        <f t="shared" si="40"/>
        <v>Synthèse</v>
      </c>
      <c r="N396" s="43" t="str">
        <f t="shared" si="41"/>
        <v>oui</v>
      </c>
      <c r="O396" s="123" t="s">
        <v>726</v>
      </c>
      <c r="P396" s="123" t="s">
        <v>91</v>
      </c>
      <c r="Q396" s="155" t="s">
        <v>1486</v>
      </c>
      <c r="R396" s="233">
        <v>7.5</v>
      </c>
    </row>
    <row r="397" spans="1:18" ht="21">
      <c r="A397" s="79">
        <v>390</v>
      </c>
      <c r="B397" s="123" t="s">
        <v>727</v>
      </c>
      <c r="C397" s="123" t="s">
        <v>477</v>
      </c>
      <c r="D397" s="127">
        <v>7</v>
      </c>
      <c r="E397" s="234">
        <v>10</v>
      </c>
      <c r="F397" s="80">
        <f t="shared" si="36"/>
        <v>8.5</v>
      </c>
      <c r="G397" s="81">
        <f t="shared" si="37"/>
        <v>17</v>
      </c>
      <c r="H397" s="233">
        <v>1</v>
      </c>
      <c r="I397" s="93">
        <f t="shared" si="38"/>
        <v>17</v>
      </c>
      <c r="J397" s="94"/>
      <c r="K397" s="93">
        <f t="shared" si="39"/>
        <v>17</v>
      </c>
      <c r="L397" s="74"/>
      <c r="M397" s="84" t="str">
        <f t="shared" si="40"/>
        <v>Synthèse</v>
      </c>
      <c r="N397" s="43" t="str">
        <f t="shared" si="41"/>
        <v>oui</v>
      </c>
      <c r="O397" s="123" t="s">
        <v>727</v>
      </c>
      <c r="P397" s="123" t="s">
        <v>477</v>
      </c>
      <c r="Q397" s="122" t="s">
        <v>1544</v>
      </c>
      <c r="R397" s="233">
        <v>1</v>
      </c>
    </row>
    <row r="398" spans="1:18" ht="31.5">
      <c r="A398" s="79">
        <v>391</v>
      </c>
      <c r="B398" s="123" t="s">
        <v>93</v>
      </c>
      <c r="C398" s="123" t="s">
        <v>728</v>
      </c>
      <c r="D398" s="126">
        <v>10</v>
      </c>
      <c r="E398" s="235">
        <v>8</v>
      </c>
      <c r="F398" s="80">
        <f t="shared" si="36"/>
        <v>9</v>
      </c>
      <c r="G398" s="81">
        <f t="shared" si="37"/>
        <v>18</v>
      </c>
      <c r="H398" s="233">
        <v>8</v>
      </c>
      <c r="I398" s="93">
        <f t="shared" si="38"/>
        <v>18</v>
      </c>
      <c r="J398" s="94"/>
      <c r="K398" s="93">
        <f t="shared" si="39"/>
        <v>18</v>
      </c>
      <c r="L398" s="74"/>
      <c r="M398" s="84" t="str">
        <f t="shared" si="40"/>
        <v>Synthèse</v>
      </c>
      <c r="N398" s="43" t="str">
        <f t="shared" si="41"/>
        <v>oui</v>
      </c>
      <c r="O398" s="123" t="s">
        <v>93</v>
      </c>
      <c r="P398" s="123" t="s">
        <v>728</v>
      </c>
      <c r="Q398" s="155" t="s">
        <v>1523</v>
      </c>
      <c r="R398" s="233">
        <v>8</v>
      </c>
    </row>
    <row r="399" spans="1:18" ht="21">
      <c r="A399" s="79">
        <v>392</v>
      </c>
      <c r="B399" s="123" t="s">
        <v>729</v>
      </c>
      <c r="C399" s="123" t="s">
        <v>730</v>
      </c>
      <c r="D399" s="126">
        <v>4</v>
      </c>
      <c r="E399" s="235">
        <v>5.5</v>
      </c>
      <c r="F399" s="80">
        <f t="shared" si="36"/>
        <v>4.75</v>
      </c>
      <c r="G399" s="81">
        <f t="shared" si="37"/>
        <v>9.5</v>
      </c>
      <c r="H399" s="233">
        <v>12</v>
      </c>
      <c r="I399" s="93">
        <f t="shared" si="38"/>
        <v>24</v>
      </c>
      <c r="J399" s="94"/>
      <c r="K399" s="93">
        <f t="shared" si="39"/>
        <v>24</v>
      </c>
      <c r="L399" s="74"/>
      <c r="M399" s="84" t="str">
        <f t="shared" si="40"/>
        <v>Synthèse</v>
      </c>
      <c r="N399" s="43" t="str">
        <f t="shared" si="41"/>
        <v>oui</v>
      </c>
      <c r="O399" s="123" t="s">
        <v>729</v>
      </c>
      <c r="P399" s="123" t="s">
        <v>730</v>
      </c>
      <c r="Q399" s="155" t="s">
        <v>1478</v>
      </c>
      <c r="R399" s="233">
        <v>10</v>
      </c>
    </row>
    <row r="400" spans="1:18" ht="21">
      <c r="A400" s="79">
        <v>393</v>
      </c>
      <c r="B400" s="123" t="s">
        <v>791</v>
      </c>
      <c r="C400" s="123" t="s">
        <v>234</v>
      </c>
      <c r="D400" s="127">
        <v>1</v>
      </c>
      <c r="E400" s="235">
        <v>6</v>
      </c>
      <c r="F400" s="80">
        <f t="shared" si="36"/>
        <v>3.5</v>
      </c>
      <c r="G400" s="81">
        <f t="shared" si="37"/>
        <v>7</v>
      </c>
      <c r="H400" s="235"/>
      <c r="I400" s="93">
        <f t="shared" si="38"/>
        <v>7</v>
      </c>
      <c r="J400" s="94"/>
      <c r="K400" s="93">
        <f t="shared" si="39"/>
        <v>7</v>
      </c>
      <c r="L400" s="74"/>
      <c r="M400" s="84" t="str">
        <f t="shared" si="40"/>
        <v>Juin</v>
      </c>
      <c r="N400" s="43" t="str">
        <f t="shared" si="41"/>
        <v>oui</v>
      </c>
      <c r="O400" s="123" t="s">
        <v>791</v>
      </c>
      <c r="P400" s="123" t="s">
        <v>234</v>
      </c>
      <c r="Q400" s="155"/>
      <c r="R400" s="235"/>
    </row>
    <row r="401" spans="1:18" ht="21">
      <c r="A401" s="79">
        <v>394</v>
      </c>
      <c r="B401" s="123" t="s">
        <v>731</v>
      </c>
      <c r="C401" s="123" t="s">
        <v>649</v>
      </c>
      <c r="D401" s="127">
        <v>11</v>
      </c>
      <c r="E401" s="233">
        <v>8.5</v>
      </c>
      <c r="F401" s="80">
        <f t="shared" si="36"/>
        <v>9.75</v>
      </c>
      <c r="G401" s="81">
        <f t="shared" si="37"/>
        <v>19.5</v>
      </c>
      <c r="H401" s="233"/>
      <c r="I401" s="93">
        <f t="shared" si="38"/>
        <v>19.5</v>
      </c>
      <c r="J401" s="94"/>
      <c r="K401" s="93">
        <f t="shared" si="39"/>
        <v>19.5</v>
      </c>
      <c r="L401" s="74"/>
      <c r="M401" s="84" t="str">
        <f t="shared" si="40"/>
        <v>Juin</v>
      </c>
      <c r="N401" s="43" t="str">
        <f t="shared" si="41"/>
        <v>oui</v>
      </c>
      <c r="O401" s="123" t="s">
        <v>731</v>
      </c>
      <c r="P401" s="123" t="s">
        <v>649</v>
      </c>
      <c r="Q401" s="155"/>
      <c r="R401" s="233"/>
    </row>
    <row r="402" spans="1:18" ht="21">
      <c r="A402" s="79">
        <v>395</v>
      </c>
      <c r="B402" s="123" t="s">
        <v>732</v>
      </c>
      <c r="C402" s="123" t="s">
        <v>255</v>
      </c>
      <c r="D402" s="126">
        <v>16</v>
      </c>
      <c r="E402" s="232">
        <v>11.5</v>
      </c>
      <c r="F402" s="80">
        <f t="shared" si="36"/>
        <v>13.75</v>
      </c>
      <c r="G402" s="81">
        <f t="shared" si="37"/>
        <v>27.5</v>
      </c>
      <c r="H402" s="232"/>
      <c r="I402" s="93">
        <f t="shared" si="38"/>
        <v>27.5</v>
      </c>
      <c r="J402" s="94"/>
      <c r="K402" s="93">
        <f t="shared" si="39"/>
        <v>27.5</v>
      </c>
      <c r="L402" s="74"/>
      <c r="M402" s="84" t="str">
        <f t="shared" si="40"/>
        <v>Juin</v>
      </c>
      <c r="N402" s="43" t="str">
        <f t="shared" si="41"/>
        <v>oui</v>
      </c>
      <c r="O402" s="123" t="s">
        <v>732</v>
      </c>
      <c r="P402" s="123" t="s">
        <v>255</v>
      </c>
      <c r="Q402" s="155"/>
      <c r="R402" s="232"/>
    </row>
    <row r="403" spans="1:18" ht="21">
      <c r="A403" s="79">
        <v>396</v>
      </c>
      <c r="B403" s="123" t="s">
        <v>733</v>
      </c>
      <c r="C403" s="123" t="s">
        <v>734</v>
      </c>
      <c r="D403" s="126">
        <v>9</v>
      </c>
      <c r="E403" s="233">
        <v>9</v>
      </c>
      <c r="F403" s="80">
        <f t="shared" si="36"/>
        <v>9</v>
      </c>
      <c r="G403" s="81">
        <f t="shared" si="37"/>
        <v>18</v>
      </c>
      <c r="H403" s="233">
        <v>6.5</v>
      </c>
      <c r="I403" s="93">
        <f t="shared" si="38"/>
        <v>18</v>
      </c>
      <c r="J403" s="94"/>
      <c r="K403" s="93">
        <f t="shared" si="39"/>
        <v>18</v>
      </c>
      <c r="L403" s="74"/>
      <c r="M403" s="84" t="str">
        <f t="shared" si="40"/>
        <v>Synthèse</v>
      </c>
      <c r="N403" s="43" t="str">
        <f t="shared" si="41"/>
        <v>oui</v>
      </c>
      <c r="O403" s="123" t="s">
        <v>733</v>
      </c>
      <c r="P403" s="123" t="s">
        <v>734</v>
      </c>
      <c r="Q403" s="155" t="s">
        <v>1533</v>
      </c>
      <c r="R403" s="233">
        <v>6.5</v>
      </c>
    </row>
    <row r="404" spans="1:18" ht="21">
      <c r="A404" s="79">
        <v>397</v>
      </c>
      <c r="B404" s="123" t="s">
        <v>733</v>
      </c>
      <c r="C404" s="123" t="s">
        <v>69</v>
      </c>
      <c r="D404" s="126">
        <v>8</v>
      </c>
      <c r="E404" s="233">
        <v>7</v>
      </c>
      <c r="F404" s="80">
        <f t="shared" si="36"/>
        <v>7.5</v>
      </c>
      <c r="G404" s="81">
        <f t="shared" si="37"/>
        <v>15</v>
      </c>
      <c r="H404" s="233">
        <v>5</v>
      </c>
      <c r="I404" s="93">
        <f t="shared" si="38"/>
        <v>15</v>
      </c>
      <c r="J404" s="94"/>
      <c r="K404" s="93">
        <f t="shared" si="39"/>
        <v>15</v>
      </c>
      <c r="L404" s="74"/>
      <c r="M404" s="84" t="str">
        <f t="shared" si="40"/>
        <v>Synthèse</v>
      </c>
      <c r="N404" s="43" t="str">
        <f t="shared" si="41"/>
        <v>oui</v>
      </c>
      <c r="O404" s="123" t="s">
        <v>733</v>
      </c>
      <c r="P404" s="123" t="s">
        <v>69</v>
      </c>
      <c r="Q404" s="155" t="s">
        <v>1540</v>
      </c>
      <c r="R404" s="233">
        <v>5</v>
      </c>
    </row>
    <row r="405" spans="1:18" ht="21">
      <c r="A405" s="79">
        <v>398</v>
      </c>
      <c r="B405" s="123" t="s">
        <v>735</v>
      </c>
      <c r="C405" s="123" t="s">
        <v>94</v>
      </c>
      <c r="D405" s="127">
        <v>10</v>
      </c>
      <c r="E405" s="232">
        <v>7</v>
      </c>
      <c r="F405" s="80">
        <f t="shared" si="36"/>
        <v>8.5</v>
      </c>
      <c r="G405" s="81">
        <f t="shared" si="37"/>
        <v>17</v>
      </c>
      <c r="H405" s="233">
        <v>7</v>
      </c>
      <c r="I405" s="93">
        <f t="shared" si="38"/>
        <v>17</v>
      </c>
      <c r="J405" s="94"/>
      <c r="K405" s="93">
        <f t="shared" si="39"/>
        <v>17</v>
      </c>
      <c r="L405" s="74"/>
      <c r="M405" s="84" t="str">
        <f t="shared" si="40"/>
        <v>Synthèse</v>
      </c>
      <c r="N405" s="43" t="str">
        <f t="shared" si="41"/>
        <v>oui</v>
      </c>
      <c r="O405" s="123" t="s">
        <v>735</v>
      </c>
      <c r="P405" s="123" t="s">
        <v>94</v>
      </c>
      <c r="Q405" s="155" t="s">
        <v>1492</v>
      </c>
      <c r="R405" s="233">
        <v>7</v>
      </c>
    </row>
    <row r="406" spans="1:18" ht="21">
      <c r="A406" s="79">
        <v>399</v>
      </c>
      <c r="B406" s="123" t="s">
        <v>127</v>
      </c>
      <c r="C406" s="123" t="s">
        <v>736</v>
      </c>
      <c r="D406" s="127">
        <v>8</v>
      </c>
      <c r="E406" s="232">
        <v>7</v>
      </c>
      <c r="F406" s="80">
        <f t="shared" si="36"/>
        <v>7.5</v>
      </c>
      <c r="G406" s="81">
        <f t="shared" si="37"/>
        <v>15</v>
      </c>
      <c r="H406" s="233">
        <v>1</v>
      </c>
      <c r="I406" s="93">
        <f t="shared" si="38"/>
        <v>15</v>
      </c>
      <c r="J406" s="94"/>
      <c r="K406" s="93">
        <f t="shared" si="39"/>
        <v>15</v>
      </c>
      <c r="L406" s="74"/>
      <c r="M406" s="84" t="str">
        <f t="shared" si="40"/>
        <v>Synthèse</v>
      </c>
      <c r="N406" s="43" t="str">
        <f t="shared" si="41"/>
        <v>oui</v>
      </c>
      <c r="O406" s="123" t="s">
        <v>127</v>
      </c>
      <c r="P406" s="123" t="s">
        <v>736</v>
      </c>
      <c r="Q406" s="155" t="s">
        <v>1524</v>
      </c>
      <c r="R406" s="233">
        <v>1</v>
      </c>
    </row>
    <row r="407" spans="1:18" ht="21">
      <c r="A407" s="79">
        <v>400</v>
      </c>
      <c r="B407" s="123" t="s">
        <v>737</v>
      </c>
      <c r="C407" s="123" t="s">
        <v>738</v>
      </c>
      <c r="D407" s="127">
        <v>13</v>
      </c>
      <c r="E407" s="232">
        <v>11.5</v>
      </c>
      <c r="F407" s="80">
        <f t="shared" si="36"/>
        <v>12.25</v>
      </c>
      <c r="G407" s="81">
        <f t="shared" si="37"/>
        <v>24.5</v>
      </c>
      <c r="H407" s="232"/>
      <c r="I407" s="93">
        <f t="shared" si="38"/>
        <v>24.5</v>
      </c>
      <c r="J407" s="94"/>
      <c r="K407" s="93">
        <f t="shared" si="39"/>
        <v>24.5</v>
      </c>
      <c r="L407" s="74"/>
      <c r="M407" s="84" t="str">
        <f t="shared" si="40"/>
        <v>Juin</v>
      </c>
      <c r="N407" s="43" t="str">
        <f t="shared" si="41"/>
        <v>oui</v>
      </c>
      <c r="O407" s="123" t="s">
        <v>737</v>
      </c>
      <c r="P407" s="123" t="s">
        <v>738</v>
      </c>
      <c r="Q407" s="155"/>
      <c r="R407" s="232"/>
    </row>
    <row r="408" spans="1:18" ht="21">
      <c r="A408" s="79">
        <v>401</v>
      </c>
      <c r="B408" s="123" t="s">
        <v>739</v>
      </c>
      <c r="C408" s="123" t="s">
        <v>89</v>
      </c>
      <c r="D408" s="127">
        <v>8</v>
      </c>
      <c r="E408" s="232">
        <v>14.75</v>
      </c>
      <c r="F408" s="80">
        <f t="shared" si="36"/>
        <v>11.375</v>
      </c>
      <c r="G408" s="81">
        <f t="shared" si="37"/>
        <v>22.75</v>
      </c>
      <c r="H408" s="232"/>
      <c r="I408" s="93">
        <f t="shared" si="38"/>
        <v>22.75</v>
      </c>
      <c r="J408" s="94"/>
      <c r="K408" s="93">
        <f t="shared" si="39"/>
        <v>22.75</v>
      </c>
      <c r="L408" s="74"/>
      <c r="M408" s="84" t="str">
        <f t="shared" si="40"/>
        <v>Juin</v>
      </c>
      <c r="N408" s="43" t="str">
        <f t="shared" si="41"/>
        <v>oui</v>
      </c>
      <c r="O408" s="123" t="s">
        <v>739</v>
      </c>
      <c r="P408" s="123" t="s">
        <v>89</v>
      </c>
      <c r="Q408" s="155"/>
      <c r="R408" s="232"/>
    </row>
    <row r="409" spans="1:18" ht="21">
      <c r="A409" s="79">
        <v>402</v>
      </c>
      <c r="B409" s="123" t="s">
        <v>740</v>
      </c>
      <c r="C409" s="123" t="s">
        <v>492</v>
      </c>
      <c r="D409" s="126">
        <v>3</v>
      </c>
      <c r="E409" s="311">
        <v>1.5</v>
      </c>
      <c r="F409" s="80">
        <f t="shared" si="36"/>
        <v>2.25</v>
      </c>
      <c r="G409" s="81">
        <f t="shared" si="37"/>
        <v>4.5</v>
      </c>
      <c r="H409" s="233">
        <v>1.5</v>
      </c>
      <c r="I409" s="93">
        <f t="shared" si="38"/>
        <v>4.5</v>
      </c>
      <c r="J409" s="94"/>
      <c r="K409" s="93">
        <f t="shared" si="39"/>
        <v>4.5</v>
      </c>
      <c r="L409" s="74"/>
      <c r="M409" s="84" t="str">
        <f t="shared" si="40"/>
        <v>Synthèse</v>
      </c>
      <c r="N409" s="43" t="str">
        <f t="shared" si="41"/>
        <v>oui</v>
      </c>
      <c r="O409" s="123" t="s">
        <v>740</v>
      </c>
      <c r="P409" s="123" t="s">
        <v>492</v>
      </c>
      <c r="Q409" s="155" t="s">
        <v>1526</v>
      </c>
      <c r="R409" s="233">
        <v>1.5</v>
      </c>
    </row>
    <row r="410" spans="1:18" ht="21">
      <c r="A410" s="79">
        <v>403</v>
      </c>
      <c r="B410" s="123" t="s">
        <v>741</v>
      </c>
      <c r="C410" s="123" t="s">
        <v>742</v>
      </c>
      <c r="D410" s="127">
        <v>2</v>
      </c>
      <c r="E410" s="233">
        <v>6</v>
      </c>
      <c r="F410" s="80">
        <f t="shared" si="36"/>
        <v>4</v>
      </c>
      <c r="G410" s="81">
        <f t="shared" si="37"/>
        <v>8</v>
      </c>
      <c r="H410" s="233">
        <v>1</v>
      </c>
      <c r="I410" s="93">
        <f t="shared" si="38"/>
        <v>8</v>
      </c>
      <c r="J410" s="94"/>
      <c r="K410" s="93">
        <f t="shared" si="39"/>
        <v>8</v>
      </c>
      <c r="L410" s="74"/>
      <c r="M410" s="84" t="str">
        <f t="shared" si="40"/>
        <v>Synthèse</v>
      </c>
      <c r="N410" s="43" t="str">
        <f t="shared" si="41"/>
        <v>oui</v>
      </c>
      <c r="O410" s="123" t="s">
        <v>741</v>
      </c>
      <c r="P410" s="123" t="s">
        <v>742</v>
      </c>
      <c r="Q410" s="155" t="s">
        <v>1503</v>
      </c>
      <c r="R410" s="233">
        <v>1</v>
      </c>
    </row>
    <row r="411" spans="1:18" ht="21">
      <c r="A411" s="79">
        <v>404</v>
      </c>
      <c r="B411" s="123" t="s">
        <v>743</v>
      </c>
      <c r="C411" s="123" t="s">
        <v>744</v>
      </c>
      <c r="D411" s="126">
        <v>16</v>
      </c>
      <c r="E411" s="237">
        <v>12</v>
      </c>
      <c r="F411" s="80">
        <f t="shared" si="36"/>
        <v>14</v>
      </c>
      <c r="G411" s="81">
        <f t="shared" si="37"/>
        <v>28</v>
      </c>
      <c r="H411" s="233"/>
      <c r="I411" s="93">
        <f t="shared" si="38"/>
        <v>28</v>
      </c>
      <c r="J411" s="94"/>
      <c r="K411" s="93">
        <f t="shared" si="39"/>
        <v>28</v>
      </c>
      <c r="L411" s="74"/>
      <c r="M411" s="84" t="str">
        <f t="shared" si="40"/>
        <v>Juin</v>
      </c>
      <c r="N411" s="43" t="str">
        <f t="shared" si="41"/>
        <v>oui</v>
      </c>
      <c r="O411" s="123" t="s">
        <v>743</v>
      </c>
      <c r="P411" s="123" t="s">
        <v>744</v>
      </c>
      <c r="Q411" s="155"/>
      <c r="R411" s="233"/>
    </row>
    <row r="412" spans="1:18" ht="21">
      <c r="A412" s="79">
        <v>405</v>
      </c>
      <c r="B412" s="123" t="s">
        <v>743</v>
      </c>
      <c r="C412" s="123" t="s">
        <v>745</v>
      </c>
      <c r="D412" s="126">
        <v>8</v>
      </c>
      <c r="E412" s="238">
        <v>10.5</v>
      </c>
      <c r="F412" s="80">
        <f t="shared" si="36"/>
        <v>9.25</v>
      </c>
      <c r="G412" s="81">
        <f t="shared" si="37"/>
        <v>18.5</v>
      </c>
      <c r="H412" s="233">
        <v>12</v>
      </c>
      <c r="I412" s="93">
        <f t="shared" si="38"/>
        <v>24</v>
      </c>
      <c r="J412" s="94"/>
      <c r="K412" s="93">
        <f t="shared" si="39"/>
        <v>24</v>
      </c>
      <c r="L412" s="74"/>
      <c r="M412" s="84" t="str">
        <f t="shared" si="40"/>
        <v>Synthèse</v>
      </c>
      <c r="N412" s="43" t="str">
        <f t="shared" si="41"/>
        <v>oui</v>
      </c>
      <c r="O412" s="123" t="s">
        <v>743</v>
      </c>
      <c r="P412" s="123" t="s">
        <v>745</v>
      </c>
      <c r="Q412" s="155" t="s">
        <v>1474</v>
      </c>
      <c r="R412" s="233">
        <v>12</v>
      </c>
    </row>
    <row r="413" spans="1:18" ht="21">
      <c r="A413" s="79">
        <v>406</v>
      </c>
      <c r="B413" s="123" t="s">
        <v>746</v>
      </c>
      <c r="C413" s="123" t="s">
        <v>747</v>
      </c>
      <c r="D413" s="134">
        <v>2</v>
      </c>
      <c r="E413" s="238">
        <v>12.5</v>
      </c>
      <c r="F413" s="80">
        <f t="shared" si="36"/>
        <v>7.25</v>
      </c>
      <c r="G413" s="81">
        <f t="shared" si="37"/>
        <v>14.5</v>
      </c>
      <c r="H413" s="232"/>
      <c r="I413" s="93">
        <f t="shared" si="38"/>
        <v>14.5</v>
      </c>
      <c r="J413" s="94"/>
      <c r="K413" s="93">
        <f t="shared" si="39"/>
        <v>14.5</v>
      </c>
      <c r="L413" s="74"/>
      <c r="M413" s="84" t="str">
        <f t="shared" si="40"/>
        <v>Juin</v>
      </c>
      <c r="N413" s="43" t="str">
        <f t="shared" si="41"/>
        <v>oui</v>
      </c>
      <c r="O413" s="123" t="s">
        <v>746</v>
      </c>
      <c r="P413" s="123" t="s">
        <v>747</v>
      </c>
      <c r="Q413" s="155"/>
      <c r="R413" s="232"/>
    </row>
    <row r="414" spans="1:18" ht="21">
      <c r="A414" s="79">
        <v>407</v>
      </c>
      <c r="B414" s="123" t="s">
        <v>748</v>
      </c>
      <c r="C414" s="123" t="s">
        <v>82</v>
      </c>
      <c r="D414" s="126">
        <v>2</v>
      </c>
      <c r="E414" s="311">
        <v>12.5</v>
      </c>
      <c r="F414" s="80">
        <f t="shared" si="36"/>
        <v>7.25</v>
      </c>
      <c r="G414" s="81">
        <f t="shared" si="37"/>
        <v>14.5</v>
      </c>
      <c r="H414" s="233">
        <v>12.5</v>
      </c>
      <c r="I414" s="93">
        <f t="shared" si="38"/>
        <v>25</v>
      </c>
      <c r="J414" s="94"/>
      <c r="K414" s="93">
        <f t="shared" si="39"/>
        <v>25</v>
      </c>
      <c r="L414" s="74"/>
      <c r="M414" s="84" t="str">
        <f t="shared" si="40"/>
        <v>Synthèse</v>
      </c>
      <c r="N414" s="43" t="str">
        <f t="shared" si="41"/>
        <v>oui</v>
      </c>
      <c r="O414" s="123" t="s">
        <v>748</v>
      </c>
      <c r="P414" s="123" t="s">
        <v>82</v>
      </c>
      <c r="Q414" s="155" t="s">
        <v>1489</v>
      </c>
      <c r="R414" s="233">
        <v>12.5</v>
      </c>
    </row>
    <row r="415" spans="1:18" ht="21">
      <c r="A415" s="79">
        <v>408</v>
      </c>
      <c r="B415" s="123" t="s">
        <v>749</v>
      </c>
      <c r="C415" s="123" t="s">
        <v>254</v>
      </c>
      <c r="D415" s="126">
        <v>9</v>
      </c>
      <c r="E415" s="232">
        <v>5</v>
      </c>
      <c r="F415" s="80">
        <f t="shared" si="36"/>
        <v>7</v>
      </c>
      <c r="G415" s="81">
        <f t="shared" si="37"/>
        <v>14</v>
      </c>
      <c r="H415" s="233">
        <v>0</v>
      </c>
      <c r="I415" s="93">
        <f t="shared" si="38"/>
        <v>14</v>
      </c>
      <c r="J415" s="94"/>
      <c r="K415" s="93">
        <f t="shared" si="39"/>
        <v>14</v>
      </c>
      <c r="L415" s="74"/>
      <c r="M415" s="84" t="str">
        <f t="shared" si="40"/>
        <v>Synthèse</v>
      </c>
      <c r="N415" s="43" t="str">
        <f t="shared" si="41"/>
        <v>oui</v>
      </c>
      <c r="O415" s="123" t="s">
        <v>749</v>
      </c>
      <c r="P415" s="123" t="s">
        <v>254</v>
      </c>
      <c r="Q415" s="155" t="s">
        <v>1532</v>
      </c>
      <c r="R415" s="233">
        <v>0</v>
      </c>
    </row>
    <row r="416" spans="1:18" ht="21">
      <c r="A416" s="79">
        <v>409</v>
      </c>
      <c r="B416" s="123" t="s">
        <v>59</v>
      </c>
      <c r="C416" s="123" t="s">
        <v>750</v>
      </c>
      <c r="D416" s="127">
        <v>9</v>
      </c>
      <c r="E416" s="233">
        <v>7</v>
      </c>
      <c r="F416" s="80">
        <f t="shared" si="36"/>
        <v>8</v>
      </c>
      <c r="G416" s="81">
        <f t="shared" si="37"/>
        <v>16</v>
      </c>
      <c r="H416" s="233"/>
      <c r="I416" s="93">
        <f t="shared" si="38"/>
        <v>16</v>
      </c>
      <c r="J416" s="94"/>
      <c r="K416" s="93">
        <f t="shared" si="39"/>
        <v>16</v>
      </c>
      <c r="L416" s="74"/>
      <c r="M416" s="84" t="str">
        <f t="shared" si="40"/>
        <v>Juin</v>
      </c>
      <c r="N416" s="43" t="str">
        <f t="shared" si="41"/>
        <v>oui</v>
      </c>
      <c r="O416" s="123" t="s">
        <v>59</v>
      </c>
      <c r="P416" s="123" t="s">
        <v>750</v>
      </c>
      <c r="Q416" s="155"/>
      <c r="R416" s="233"/>
    </row>
    <row r="417" spans="1:18" ht="21">
      <c r="A417" s="79">
        <v>410</v>
      </c>
      <c r="B417" s="123" t="s">
        <v>59</v>
      </c>
      <c r="C417" s="123" t="s">
        <v>792</v>
      </c>
      <c r="D417" s="126">
        <v>8</v>
      </c>
      <c r="E417" s="232">
        <v>8</v>
      </c>
      <c r="F417" s="80">
        <f t="shared" si="36"/>
        <v>8</v>
      </c>
      <c r="G417" s="81">
        <f t="shared" si="37"/>
        <v>16</v>
      </c>
      <c r="H417" s="233">
        <v>0</v>
      </c>
      <c r="I417" s="93">
        <f t="shared" si="38"/>
        <v>16</v>
      </c>
      <c r="J417" s="94"/>
      <c r="K417" s="93">
        <f t="shared" si="39"/>
        <v>16</v>
      </c>
      <c r="L417" s="74"/>
      <c r="M417" s="84" t="str">
        <f t="shared" si="40"/>
        <v>Synthèse</v>
      </c>
      <c r="N417" s="43" t="str">
        <f t="shared" si="41"/>
        <v>oui</v>
      </c>
      <c r="O417" s="123" t="s">
        <v>59</v>
      </c>
      <c r="P417" s="123" t="s">
        <v>792</v>
      </c>
      <c r="Q417" s="155" t="s">
        <v>1491</v>
      </c>
      <c r="R417" s="233">
        <v>0</v>
      </c>
    </row>
    <row r="418" spans="1:18" ht="21">
      <c r="A418" s="79">
        <v>411</v>
      </c>
      <c r="B418" s="123" t="s">
        <v>751</v>
      </c>
      <c r="C418" s="123" t="s">
        <v>397</v>
      </c>
      <c r="D418" s="127">
        <v>5</v>
      </c>
      <c r="E418" s="233">
        <v>9</v>
      </c>
      <c r="F418" s="80">
        <f t="shared" si="36"/>
        <v>7</v>
      </c>
      <c r="G418" s="81">
        <f t="shared" si="37"/>
        <v>14</v>
      </c>
      <c r="H418" s="233">
        <v>5</v>
      </c>
      <c r="I418" s="93">
        <f t="shared" si="38"/>
        <v>14</v>
      </c>
      <c r="J418" s="94"/>
      <c r="K418" s="93">
        <f t="shared" si="39"/>
        <v>14</v>
      </c>
      <c r="L418" s="74"/>
      <c r="M418" s="84" t="str">
        <f t="shared" si="40"/>
        <v>Synthèse</v>
      </c>
      <c r="N418" s="43" t="str">
        <f t="shared" si="41"/>
        <v>oui</v>
      </c>
      <c r="O418" s="123" t="s">
        <v>751</v>
      </c>
      <c r="P418" s="123" t="s">
        <v>397</v>
      </c>
      <c r="Q418" s="155" t="s">
        <v>1497</v>
      </c>
      <c r="R418" s="233">
        <v>5</v>
      </c>
    </row>
    <row r="419" spans="1:18" ht="21">
      <c r="A419" s="79">
        <v>412</v>
      </c>
      <c r="B419" s="123" t="s">
        <v>752</v>
      </c>
      <c r="C419" s="123" t="s">
        <v>753</v>
      </c>
      <c r="D419" s="127">
        <v>15</v>
      </c>
      <c r="E419" s="233">
        <v>14.5</v>
      </c>
      <c r="F419" s="80">
        <f t="shared" si="36"/>
        <v>14.75</v>
      </c>
      <c r="G419" s="81">
        <f t="shared" si="37"/>
        <v>29.5</v>
      </c>
      <c r="H419" s="233"/>
      <c r="I419" s="93">
        <f t="shared" si="38"/>
        <v>29.5</v>
      </c>
      <c r="J419" s="94"/>
      <c r="K419" s="93">
        <f t="shared" si="39"/>
        <v>29.5</v>
      </c>
      <c r="L419" s="74"/>
      <c r="M419" s="84" t="str">
        <f t="shared" si="40"/>
        <v>Juin</v>
      </c>
      <c r="N419" s="43" t="str">
        <f t="shared" si="41"/>
        <v>oui</v>
      </c>
      <c r="O419" s="123" t="s">
        <v>752</v>
      </c>
      <c r="P419" s="123" t="s">
        <v>753</v>
      </c>
      <c r="Q419" s="155"/>
      <c r="R419" s="233"/>
    </row>
    <row r="420" spans="1:18" ht="21">
      <c r="A420" s="79">
        <v>413</v>
      </c>
      <c r="B420" s="123" t="s">
        <v>754</v>
      </c>
      <c r="C420" s="123" t="s">
        <v>477</v>
      </c>
      <c r="D420" s="126">
        <v>12</v>
      </c>
      <c r="E420" s="233">
        <v>12.5</v>
      </c>
      <c r="F420" s="80">
        <f t="shared" si="36"/>
        <v>12.25</v>
      </c>
      <c r="G420" s="81">
        <f t="shared" si="37"/>
        <v>24.5</v>
      </c>
      <c r="H420" s="233"/>
      <c r="I420" s="93">
        <f t="shared" si="38"/>
        <v>24.5</v>
      </c>
      <c r="J420" s="94"/>
      <c r="K420" s="93">
        <f t="shared" si="39"/>
        <v>24.5</v>
      </c>
      <c r="L420" s="74"/>
      <c r="M420" s="84" t="str">
        <f t="shared" si="40"/>
        <v>Juin</v>
      </c>
      <c r="N420" s="43" t="str">
        <f t="shared" si="41"/>
        <v>oui</v>
      </c>
      <c r="O420" s="123" t="s">
        <v>754</v>
      </c>
      <c r="P420" s="123" t="s">
        <v>477</v>
      </c>
      <c r="Q420" s="155"/>
      <c r="R420" s="233"/>
    </row>
    <row r="421" spans="1:18" ht="21">
      <c r="A421" s="79">
        <v>414</v>
      </c>
      <c r="B421" s="123" t="s">
        <v>755</v>
      </c>
      <c r="C421" s="123" t="s">
        <v>756</v>
      </c>
      <c r="D421" s="126">
        <v>7</v>
      </c>
      <c r="E421" s="233">
        <v>10</v>
      </c>
      <c r="F421" s="80">
        <f t="shared" si="36"/>
        <v>8.5</v>
      </c>
      <c r="G421" s="81">
        <f t="shared" si="37"/>
        <v>17</v>
      </c>
      <c r="H421" s="233">
        <v>1.5</v>
      </c>
      <c r="I421" s="93">
        <f t="shared" si="38"/>
        <v>17</v>
      </c>
      <c r="J421" s="94"/>
      <c r="K421" s="93">
        <f t="shared" si="39"/>
        <v>17</v>
      </c>
      <c r="L421" s="74"/>
      <c r="M421" s="84" t="str">
        <f t="shared" si="40"/>
        <v>Synthèse</v>
      </c>
      <c r="N421" s="43" t="str">
        <f t="shared" si="41"/>
        <v>oui</v>
      </c>
      <c r="O421" s="123" t="s">
        <v>755</v>
      </c>
      <c r="P421" s="123" t="s">
        <v>756</v>
      </c>
      <c r="Q421" s="155" t="s">
        <v>1525</v>
      </c>
      <c r="R421" s="233">
        <v>1.5</v>
      </c>
    </row>
  </sheetData>
  <autoFilter ref="A7:R421"/>
  <sortState ref="O8:R421">
    <sortCondition ref="O8:O421"/>
    <sortCondition ref="P8:P421"/>
  </sortState>
  <conditionalFormatting sqref="M1:M6 N8:N421">
    <cfRule type="cellIs" dxfId="35" priority="22" operator="equal">
      <formula>"non"</formula>
    </cfRule>
  </conditionalFormatting>
  <conditionalFormatting sqref="M7:M421">
    <cfRule type="cellIs" dxfId="34" priority="19" operator="equal">
      <formula>"Rattrapage"</formula>
    </cfRule>
    <cfRule type="cellIs" dxfId="33" priority="20" operator="equal">
      <formula>"Synthèse"</formula>
    </cfRule>
    <cfRule type="cellIs" dxfId="32" priority="21" operator="equal">
      <formula>"Juin"</formula>
    </cfRule>
  </conditionalFormatting>
  <conditionalFormatting sqref="B8:C421 Q47:Q48 O8:P421">
    <cfRule type="cellIs" dxfId="31" priority="7" operator="equal">
      <formula>"NON"</formula>
    </cfRule>
  </conditionalFormatting>
  <dataValidations count="1">
    <dataValidation type="decimal" allowBlank="1" showInputMessage="1" showErrorMessage="1" sqref="L8:L421">
      <formula1>20</formula1>
      <formula2>40</formula2>
    </dataValidation>
  </dataValidations>
  <pageMargins left="0.7" right="0.7" top="0.75" bottom="0.75" header="0.3" footer="0.3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13</vt:i4>
      </vt:variant>
    </vt:vector>
  </HeadingPairs>
  <TitlesOfParts>
    <vt:vector size="25" baseType="lpstr">
      <vt:lpstr>REPRODUCTION 3</vt:lpstr>
      <vt:lpstr>RUMINANTS 3</vt:lpstr>
      <vt:lpstr>PARASITOLOGIE 3</vt:lpstr>
      <vt:lpstr>INFECTIEUX 3</vt:lpstr>
      <vt:lpstr>CARNIVORES 3</vt:lpstr>
      <vt:lpstr>CHIRURGIE 3</vt:lpstr>
      <vt:lpstr>BIOCHIMIE 2</vt:lpstr>
      <vt:lpstr>HIDAOA 3</vt:lpstr>
      <vt:lpstr>ANA-PATH 2</vt:lpstr>
      <vt:lpstr>CLINIQUE</vt:lpstr>
      <vt:lpstr>RECAP JUIN</vt:lpstr>
      <vt:lpstr>RECAP SYNTHES</vt:lpstr>
      <vt:lpstr>'BIOCHIMIE 2'!Impression_des_titres</vt:lpstr>
      <vt:lpstr>'HIDAOA 3'!Impression_des_titres</vt:lpstr>
      <vt:lpstr>'PARASITOLOGIE 3'!Impression_des_titres</vt:lpstr>
      <vt:lpstr>'RECAP JUIN'!Impression_des_titres</vt:lpstr>
      <vt:lpstr>'RECAP SYNTHES'!Impression_des_titres</vt:lpstr>
      <vt:lpstr>'RUMINANTS 3'!Impression_des_titres</vt:lpstr>
      <vt:lpstr>'BIOCHIMIE 2'!Zone_d_impression</vt:lpstr>
      <vt:lpstr>'HIDAOA 3'!Zone_d_impression</vt:lpstr>
      <vt:lpstr>'PARASITOLOGIE 3'!Zone_d_impression</vt:lpstr>
      <vt:lpstr>'RECAP JUIN'!Zone_d_impression</vt:lpstr>
      <vt:lpstr>'RECAP SYNTHES'!Zone_d_impression</vt:lpstr>
      <vt:lpstr>'REPRODUCTION 3'!Zone_d_impression</vt:lpstr>
      <vt:lpstr>'RUMINANTS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fatima zohra</cp:lastModifiedBy>
  <cp:lastPrinted>2018-09-13T07:25:30Z</cp:lastPrinted>
  <dcterms:created xsi:type="dcterms:W3CDTF">2015-02-10T13:50:05Z</dcterms:created>
  <dcterms:modified xsi:type="dcterms:W3CDTF">2018-09-13T09:06:47Z</dcterms:modified>
</cp:coreProperties>
</file>